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8855" windowHeight="11265" activeTab="0"/>
  </bookViews>
  <sheets>
    <sheet name="A" sheetId="1" r:id="rId1"/>
  </sheets>
  <definedNames>
    <definedName name="_xlnm.Print_Area" localSheetId="0">'A'!$A$1:$L$89</definedName>
  </definedNames>
  <calcPr fullCalcOnLoad="1"/>
</workbook>
</file>

<file path=xl/sharedStrings.xml><?xml version="1.0" encoding="utf-8"?>
<sst xmlns="http://schemas.openxmlformats.org/spreadsheetml/2006/main" count="81" uniqueCount="45">
  <si>
    <t>1995</t>
  </si>
  <si>
    <t>1996</t>
  </si>
  <si>
    <t>Index &lt; 1  income share is greater than the liability net of non-refundable credit share</t>
  </si>
  <si>
    <t>Index &gt; 1  income share is less than the liability net of non-refundable credit share</t>
  </si>
  <si>
    <t>mil.$</t>
  </si>
  <si>
    <t>Tax Year</t>
  </si>
  <si>
    <t>Net-Liability is definded as Nebraska Income Tax Liability net of non-refundable and refundable credits.</t>
  </si>
  <si>
    <t>2014</t>
  </si>
  <si>
    <t>Number of Returns</t>
  </si>
  <si>
    <t>First 7 Deciles</t>
  </si>
  <si>
    <t>8th Decile</t>
  </si>
  <si>
    <t>9th Decile</t>
  </si>
  <si>
    <t>10th Decile</t>
  </si>
  <si>
    <t>Top 500 Returns</t>
  </si>
  <si>
    <t xml:space="preserve">Federal Adjusted Gross Income as Percent of Total </t>
  </si>
  <si>
    <t>(AGI Share Index)</t>
  </si>
  <si>
    <t xml:space="preserve">Table G1: </t>
  </si>
  <si>
    <t>Analysis by Deciles of Nebraska Income Tax Burden Ranked by Federal Adjusted Gross Income, Resident Returns.</t>
  </si>
  <si>
    <t>Nebraska Liability Net of Non-Refundable Credits as Percent of Total (Net-Liability Share Index)</t>
  </si>
  <si>
    <r>
      <rPr>
        <vertAlign val="superscript"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LB 970, as amended by AM 2391 ( lower 1st 3 rates 2.46%, 3.51% and 5.01%)</t>
    </r>
  </si>
  <si>
    <r>
      <rPr>
        <vertAlign val="superscript"/>
        <sz val="11"/>
        <rFont val="Times New Roman"/>
        <family val="1"/>
      </rPr>
      <t>8</t>
    </r>
    <r>
      <rPr>
        <sz val="11"/>
        <rFont val="Times New Roman"/>
        <family val="1"/>
      </rPr>
      <t xml:space="preserve"> LB 367, Remove the marriage penalty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</si>
  <si>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LB 968, Expand bracket amounts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</si>
  <si>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Rate increase effective 1/1/03.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</si>
  <si>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For Tax Years after 1998 the Nebraska Liability Net of Non-Refundable credits has been modified to include the effect of the Refundable Credits.  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</si>
  <si>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LB 401, Nebraska Individual Income Tax Rate Cut.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</si>
  <si>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Tax burden index is defined as the Net-liability share index weighted by the AGI share index.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</si>
  <si>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Effective rate is defined as Nebraska Net-Liability as percent of Federal Adjusted Gross Income.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</si>
  <si>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Negative Federal Adjusted Gross Income is set to zero.</t>
    </r>
  </si>
  <si>
    <r>
      <t xml:space="preserve">2013 </t>
    </r>
    <r>
      <rPr>
        <vertAlign val="superscript"/>
        <sz val="11"/>
        <rFont val="Times New Roman"/>
        <family val="1"/>
      </rPr>
      <t>9</t>
    </r>
  </si>
  <si>
    <r>
      <t xml:space="preserve">2007 </t>
    </r>
    <r>
      <rPr>
        <vertAlign val="superscript"/>
        <sz val="11"/>
        <rFont val="Times New Roman"/>
        <family val="1"/>
      </rPr>
      <t>8</t>
    </r>
  </si>
  <si>
    <r>
      <t xml:space="preserve">2006 </t>
    </r>
    <r>
      <rPr>
        <vertAlign val="superscript"/>
        <sz val="11"/>
        <rFont val="Times New Roman"/>
        <family val="1"/>
      </rPr>
      <t>7</t>
    </r>
  </si>
  <si>
    <r>
      <t xml:space="preserve">2003 </t>
    </r>
    <r>
      <rPr>
        <vertAlign val="superscript"/>
        <sz val="11"/>
        <rFont val="Times New Roman"/>
        <family val="1"/>
      </rPr>
      <t>6</t>
    </r>
  </si>
  <si>
    <r>
      <t xml:space="preserve">2002 </t>
    </r>
    <r>
      <rPr>
        <vertAlign val="superscript"/>
        <sz val="11"/>
        <rFont val="Times New Roman"/>
        <family val="1"/>
      </rPr>
      <t>5</t>
    </r>
  </si>
  <si>
    <r>
      <t xml:space="preserve">2001 </t>
    </r>
    <r>
      <rPr>
        <vertAlign val="superscript"/>
        <sz val="11"/>
        <rFont val="Times New Roman"/>
        <family val="1"/>
      </rPr>
      <t>5</t>
    </r>
  </si>
  <si>
    <r>
      <t>2000</t>
    </r>
    <r>
      <rPr>
        <vertAlign val="superscript"/>
        <sz val="11"/>
        <rFont val="Times New Roman"/>
        <family val="1"/>
      </rPr>
      <t xml:space="preserve"> 5</t>
    </r>
  </si>
  <si>
    <r>
      <t xml:space="preserve">1999 </t>
    </r>
    <r>
      <rPr>
        <vertAlign val="superscript"/>
        <sz val="11"/>
        <rFont val="Times New Roman"/>
        <family val="1"/>
      </rPr>
      <t>5</t>
    </r>
  </si>
  <si>
    <r>
      <t xml:space="preserve">1998 </t>
    </r>
    <r>
      <rPr>
        <vertAlign val="superscript"/>
        <sz val="11"/>
        <rFont val="Times New Roman"/>
        <family val="1"/>
      </rPr>
      <t>5</t>
    </r>
  </si>
  <si>
    <r>
      <t xml:space="preserve">1997 </t>
    </r>
    <r>
      <rPr>
        <vertAlign val="superscript"/>
        <sz val="11"/>
        <rFont val="Times New Roman"/>
        <family val="1"/>
      </rPr>
      <t>4</t>
    </r>
  </si>
  <si>
    <r>
      <t xml:space="preserve">Nebraska Tax Burden Index </t>
    </r>
    <r>
      <rPr>
        <b/>
        <vertAlign val="superscript"/>
        <sz val="11"/>
        <rFont val="Times New Roman"/>
        <family val="1"/>
      </rPr>
      <t>3</t>
    </r>
  </si>
  <si>
    <r>
      <t xml:space="preserve">Effective Tax Rate </t>
    </r>
    <r>
      <rPr>
        <b/>
        <vertAlign val="superscript"/>
        <sz val="11"/>
        <rFont val="Times New Roman"/>
        <family val="1"/>
      </rPr>
      <t>2</t>
    </r>
  </si>
  <si>
    <r>
      <t xml:space="preserve">2000 </t>
    </r>
    <r>
      <rPr>
        <vertAlign val="superscript"/>
        <sz val="11"/>
        <rFont val="Times New Roman"/>
        <family val="1"/>
      </rPr>
      <t>5</t>
    </r>
  </si>
  <si>
    <r>
      <t>1999</t>
    </r>
    <r>
      <rPr>
        <vertAlign val="superscript"/>
        <sz val="11"/>
        <rFont val="Times New Roman"/>
        <family val="1"/>
      </rPr>
      <t xml:space="preserve"> 5</t>
    </r>
  </si>
  <si>
    <r>
      <t xml:space="preserve">Nebraska  Net Liability </t>
    </r>
    <r>
      <rPr>
        <b/>
        <vertAlign val="superscript"/>
        <sz val="11"/>
        <rFont val="Times New Roman"/>
        <family val="1"/>
      </rPr>
      <t>2</t>
    </r>
  </si>
  <si>
    <r>
      <t xml:space="preserve">Federal Adjusted Gross Income </t>
    </r>
    <r>
      <rPr>
        <b/>
        <vertAlign val="superscript"/>
        <sz val="11"/>
        <rFont val="Times New Roman"/>
        <family val="1"/>
      </rPr>
      <t>1</t>
    </r>
  </si>
  <si>
    <t>Contains only returns filed by August 23, 2018.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</si>
</sst>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[$-409]dddd\,\ mmmm\ dd\,\ yyyy"/>
    <numFmt numFmtId="168" formatCode="[$-409]h:mm:ss\ AM/PM"/>
    <numFmt numFmtId="169" formatCode="0.0"/>
    <numFmt numFmtId="170" formatCode="0.000"/>
    <numFmt numFmtId="171" formatCode="0.0000"/>
  </numFmts>
  <fonts count="41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/>
    </border>
    <border>
      <left style="thin"/>
      <right style="thin"/>
      <top>
        <color indexed="9"/>
      </top>
      <bottom style="thin"/>
    </border>
    <border>
      <left style="thin"/>
      <right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9"/>
      </left>
      <right style="thin"/>
      <top>
        <color indexed="9"/>
      </top>
      <bottom style="thin"/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9"/>
      </right>
      <top style="thin"/>
      <bottom style="thin"/>
    </border>
    <border>
      <left>
        <color indexed="9"/>
      </left>
      <right style="thin"/>
      <top style="thin"/>
      <bottom style="thin"/>
    </border>
    <border>
      <left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166" fontId="5" fillId="33" borderId="11" xfId="0" applyNumberFormat="1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166" fontId="5" fillId="33" borderId="15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5" fillId="33" borderId="15" xfId="0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/>
    </xf>
    <xf numFmtId="0" fontId="5" fillId="33" borderId="15" xfId="0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0" fontId="5" fillId="33" borderId="0" xfId="0" applyFont="1" applyFill="1" applyAlignment="1" quotePrefix="1">
      <alignment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 quotePrefix="1">
      <alignment horizontal="left"/>
    </xf>
    <xf numFmtId="0" fontId="5" fillId="33" borderId="17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166" fontId="5" fillId="34" borderId="11" xfId="0" applyNumberFormat="1" applyFont="1" applyFill="1" applyBorder="1" applyAlignment="1">
      <alignment/>
    </xf>
    <xf numFmtId="166" fontId="5" fillId="34" borderId="0" xfId="0" applyNumberFormat="1" applyFont="1" applyFill="1" applyAlignment="1">
      <alignment/>
    </xf>
    <xf numFmtId="166" fontId="5" fillId="34" borderId="15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3" fontId="5" fillId="34" borderId="16" xfId="0" applyNumberFormat="1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right" wrapText="1"/>
    </xf>
    <xf numFmtId="0" fontId="5" fillId="33" borderId="18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5" fillId="34" borderId="0" xfId="0" applyFont="1" applyFill="1" applyAlignment="1">
      <alignment/>
    </xf>
    <xf numFmtId="2" fontId="5" fillId="34" borderId="11" xfId="0" applyNumberFormat="1" applyFont="1" applyFill="1" applyBorder="1" applyAlignment="1">
      <alignment/>
    </xf>
    <xf numFmtId="2" fontId="5" fillId="34" borderId="0" xfId="0" applyNumberFormat="1" applyFont="1" applyFill="1" applyAlignment="1">
      <alignment/>
    </xf>
    <xf numFmtId="2" fontId="5" fillId="34" borderId="15" xfId="0" applyNumberFormat="1" applyFont="1" applyFill="1" applyBorder="1" applyAlignment="1">
      <alignment/>
    </xf>
    <xf numFmtId="0" fontId="5" fillId="34" borderId="11" xfId="0" applyFont="1" applyFill="1" applyBorder="1" applyAlignment="1" quotePrefix="1">
      <alignment horizontal="left"/>
    </xf>
    <xf numFmtId="0" fontId="5" fillId="34" borderId="0" xfId="0" applyFont="1" applyFill="1" applyBorder="1" applyAlignment="1" quotePrefix="1">
      <alignment horizontal="left"/>
    </xf>
    <xf numFmtId="0" fontId="5" fillId="34" borderId="0" xfId="0" applyFont="1" applyFill="1" applyBorder="1" applyAlignment="1">
      <alignment/>
    </xf>
    <xf numFmtId="2" fontId="5" fillId="34" borderId="19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166" fontId="5" fillId="0" borderId="11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0" fontId="5" fillId="34" borderId="20" xfId="0" applyFont="1" applyFill="1" applyBorder="1" applyAlignment="1">
      <alignment horizontal="left"/>
    </xf>
    <xf numFmtId="3" fontId="5" fillId="34" borderId="21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2" fontId="5" fillId="34" borderId="24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34" borderId="2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26" xfId="0" applyFont="1" applyFill="1" applyBorder="1" applyAlignment="1">
      <alignment horizontal="right" wrapText="1"/>
    </xf>
    <xf numFmtId="0" fontId="5" fillId="33" borderId="15" xfId="0" applyFont="1" applyFill="1" applyBorder="1" applyAlignment="1">
      <alignment horizontal="right" wrapText="1"/>
    </xf>
    <xf numFmtId="0" fontId="5" fillId="33" borderId="16" xfId="0" applyFont="1" applyFill="1" applyBorder="1" applyAlignment="1">
      <alignment horizontal="right" wrapText="1"/>
    </xf>
    <xf numFmtId="0" fontId="5" fillId="33" borderId="27" xfId="0" applyFont="1" applyFill="1" applyBorder="1" applyAlignment="1">
      <alignment horizontal="right" wrapText="1"/>
    </xf>
    <xf numFmtId="0" fontId="5" fillId="33" borderId="25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6" fillId="33" borderId="28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righ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8"/>
  <sheetViews>
    <sheetView showGridLines="0" tabSelected="1" zoomScalePageLayoutView="0" workbookViewId="0" topLeftCell="A1">
      <pane ySplit="6" topLeftCell="A127" activePane="bottomLeft" state="frozen"/>
      <selection pane="topLeft" activeCell="A1" sqref="A1"/>
      <selection pane="bottomLeft" activeCell="D96" sqref="D96"/>
    </sheetView>
  </sheetViews>
  <sheetFormatPr defaultColWidth="9.77734375" defaultRowHeight="15"/>
  <cols>
    <col min="1" max="12" width="10.3359375" style="3" customWidth="1"/>
    <col min="13" max="14" width="9.77734375" style="3" customWidth="1"/>
    <col min="15" max="15" width="10.6640625" style="3" customWidth="1"/>
    <col min="16" max="16384" width="9.77734375" style="3" customWidth="1"/>
  </cols>
  <sheetData>
    <row r="1" spans="1:246" ht="15.75" customHeight="1">
      <c r="A1" s="1" t="s">
        <v>16</v>
      </c>
      <c r="B1" s="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5.75" customHeight="1">
      <c r="A3" s="5"/>
      <c r="B3" s="41"/>
      <c r="C3" s="84" t="s">
        <v>43</v>
      </c>
      <c r="D3" s="84"/>
      <c r="E3" s="84"/>
      <c r="F3" s="84"/>
      <c r="G3" s="85"/>
      <c r="H3" s="86" t="s">
        <v>42</v>
      </c>
      <c r="I3" s="84"/>
      <c r="J3" s="84"/>
      <c r="K3" s="84"/>
      <c r="L3" s="8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5.75" customHeight="1">
      <c r="A4" s="6"/>
      <c r="B4" s="42"/>
      <c r="C4" s="78" t="s">
        <v>9</v>
      </c>
      <c r="D4" s="78" t="s">
        <v>10</v>
      </c>
      <c r="E4" s="72" t="s">
        <v>11</v>
      </c>
      <c r="F4" s="72" t="s">
        <v>12</v>
      </c>
      <c r="G4" s="74" t="s">
        <v>13</v>
      </c>
      <c r="H4" s="93" t="s">
        <v>9</v>
      </c>
      <c r="I4" s="78" t="s">
        <v>10</v>
      </c>
      <c r="J4" s="72" t="s">
        <v>11</v>
      </c>
      <c r="K4" s="72" t="s">
        <v>12</v>
      </c>
      <c r="L4" s="74" t="s">
        <v>13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15.75" customHeight="1">
      <c r="A5" s="6"/>
      <c r="B5" s="76" t="s">
        <v>8</v>
      </c>
      <c r="C5" s="79"/>
      <c r="D5" s="79"/>
      <c r="E5" s="73"/>
      <c r="F5" s="73"/>
      <c r="G5" s="75"/>
      <c r="H5" s="94"/>
      <c r="I5" s="79"/>
      <c r="J5" s="73"/>
      <c r="K5" s="73"/>
      <c r="L5" s="7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5.75" customHeight="1">
      <c r="A6" s="7" t="s">
        <v>5</v>
      </c>
      <c r="B6" s="77"/>
      <c r="C6" s="40" t="s">
        <v>4</v>
      </c>
      <c r="D6" s="9" t="s">
        <v>4</v>
      </c>
      <c r="E6" s="9" t="s">
        <v>4</v>
      </c>
      <c r="F6" s="9" t="s">
        <v>4</v>
      </c>
      <c r="G6" s="9" t="s">
        <v>4</v>
      </c>
      <c r="H6" s="8" t="s">
        <v>4</v>
      </c>
      <c r="I6" s="9" t="s">
        <v>4</v>
      </c>
      <c r="J6" s="9" t="s">
        <v>4</v>
      </c>
      <c r="K6" s="9" t="s">
        <v>4</v>
      </c>
      <c r="L6" s="10" t="s">
        <v>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5.75" customHeight="1">
      <c r="A7" s="33" t="s">
        <v>0</v>
      </c>
      <c r="B7" s="38">
        <v>716195</v>
      </c>
      <c r="C7" s="39">
        <v>6781.4</v>
      </c>
      <c r="D7" s="35">
        <v>2945.4</v>
      </c>
      <c r="E7" s="35">
        <v>3886.9</v>
      </c>
      <c r="F7" s="35">
        <v>8903.5</v>
      </c>
      <c r="G7" s="35">
        <v>1392.1</v>
      </c>
      <c r="H7" s="34">
        <v>129.8</v>
      </c>
      <c r="I7" s="35">
        <v>79.5</v>
      </c>
      <c r="J7" s="35">
        <v>123.6</v>
      </c>
      <c r="K7" s="35">
        <v>393.4</v>
      </c>
      <c r="L7" s="36">
        <v>39.6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5.75" customHeight="1">
      <c r="A8" s="11" t="s">
        <v>1</v>
      </c>
      <c r="B8" s="16">
        <v>729023</v>
      </c>
      <c r="C8" s="17">
        <v>7143.2</v>
      </c>
      <c r="D8" s="13">
        <v>3141</v>
      </c>
      <c r="E8" s="13">
        <v>4148.7</v>
      </c>
      <c r="F8" s="13">
        <v>9529.3</v>
      </c>
      <c r="G8" s="13">
        <v>1281.8</v>
      </c>
      <c r="H8" s="12">
        <v>140.6</v>
      </c>
      <c r="I8" s="13">
        <v>86.9</v>
      </c>
      <c r="J8" s="13">
        <v>135.6</v>
      </c>
      <c r="K8" s="13">
        <v>445.6</v>
      </c>
      <c r="L8" s="14">
        <v>49.8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5.75" customHeight="1">
      <c r="A9" s="33" t="s">
        <v>37</v>
      </c>
      <c r="B9" s="38">
        <v>739103</v>
      </c>
      <c r="C9" s="39">
        <v>7976.3</v>
      </c>
      <c r="D9" s="35">
        <v>3372.4</v>
      </c>
      <c r="E9" s="35">
        <v>4448.8</v>
      </c>
      <c r="F9" s="35">
        <v>10586.5</v>
      </c>
      <c r="G9" s="35">
        <v>1564.1</v>
      </c>
      <c r="H9" s="34">
        <v>135.2</v>
      </c>
      <c r="I9" s="35">
        <v>84.9</v>
      </c>
      <c r="J9" s="35">
        <v>132.8</v>
      </c>
      <c r="K9" s="35">
        <v>427.8</v>
      </c>
      <c r="L9" s="36">
        <v>48.8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5.75" customHeight="1">
      <c r="A10" s="11" t="s">
        <v>36</v>
      </c>
      <c r="B10" s="16">
        <v>748163</v>
      </c>
      <c r="C10" s="17">
        <v>8505.6</v>
      </c>
      <c r="D10" s="13">
        <v>3572.1</v>
      </c>
      <c r="E10" s="13">
        <v>4724.8</v>
      </c>
      <c r="F10" s="13">
        <v>12042.1</v>
      </c>
      <c r="G10" s="13">
        <v>2221.4</v>
      </c>
      <c r="H10" s="12">
        <v>153.9</v>
      </c>
      <c r="I10" s="13">
        <v>97.2</v>
      </c>
      <c r="J10" s="13">
        <v>154.3</v>
      </c>
      <c r="K10" s="13">
        <v>521.6</v>
      </c>
      <c r="L10" s="14">
        <v>59.4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5.75" customHeight="1">
      <c r="A11" s="33" t="s">
        <v>35</v>
      </c>
      <c r="B11" s="38">
        <v>757222</v>
      </c>
      <c r="C11" s="39">
        <v>9001.7</v>
      </c>
      <c r="D11" s="35">
        <v>3779.8</v>
      </c>
      <c r="E11" s="35">
        <v>4995.6</v>
      </c>
      <c r="F11" s="35">
        <v>12666.5</v>
      </c>
      <c r="G11" s="35">
        <v>2113.2</v>
      </c>
      <c r="H11" s="34">
        <v>167.8</v>
      </c>
      <c r="I11" s="35">
        <v>106.6</v>
      </c>
      <c r="J11" s="35">
        <v>168.6</v>
      </c>
      <c r="K11" s="35">
        <v>576.7</v>
      </c>
      <c r="L11" s="36">
        <v>69.7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5.75" customHeight="1">
      <c r="A12" s="11" t="s">
        <v>34</v>
      </c>
      <c r="B12" s="16">
        <v>763282</v>
      </c>
      <c r="C12" s="17">
        <v>9472.5</v>
      </c>
      <c r="D12" s="13">
        <v>3964.3</v>
      </c>
      <c r="E12" s="13">
        <v>5243.1</v>
      </c>
      <c r="F12" s="13">
        <v>13607.8</v>
      </c>
      <c r="G12" s="13">
        <v>2529.4</v>
      </c>
      <c r="H12" s="12">
        <v>184.1</v>
      </c>
      <c r="I12" s="13">
        <v>113.8</v>
      </c>
      <c r="J12" s="13">
        <v>180.5</v>
      </c>
      <c r="K12" s="13">
        <v>607</v>
      </c>
      <c r="L12" s="14">
        <v>71.9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5.75" customHeight="1">
      <c r="A13" s="33" t="s">
        <v>33</v>
      </c>
      <c r="B13" s="38">
        <v>757159</v>
      </c>
      <c r="C13" s="39">
        <v>9476</v>
      </c>
      <c r="D13" s="35">
        <v>3965.1</v>
      </c>
      <c r="E13" s="35">
        <v>5224.2</v>
      </c>
      <c r="F13" s="35">
        <v>12205.1</v>
      </c>
      <c r="G13" s="35">
        <v>1717.4</v>
      </c>
      <c r="H13" s="34">
        <v>182.6</v>
      </c>
      <c r="I13" s="35">
        <v>112.1</v>
      </c>
      <c r="J13" s="35">
        <v>177.4</v>
      </c>
      <c r="K13" s="35">
        <v>553.4</v>
      </c>
      <c r="L13" s="36">
        <v>59.2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5.75" customHeight="1">
      <c r="A14" s="11" t="s">
        <v>32</v>
      </c>
      <c r="B14" s="16">
        <v>752974</v>
      </c>
      <c r="C14" s="17">
        <v>9495.1</v>
      </c>
      <c r="D14" s="13">
        <v>3958</v>
      </c>
      <c r="E14" s="13">
        <v>5228.7</v>
      </c>
      <c r="F14" s="13">
        <v>11989.6</v>
      </c>
      <c r="G14" s="13">
        <v>1641.2</v>
      </c>
      <c r="H14" s="12">
        <v>176.3</v>
      </c>
      <c r="I14" s="13">
        <v>110.6</v>
      </c>
      <c r="J14" s="13">
        <v>175.6</v>
      </c>
      <c r="K14" s="13">
        <v>536.7</v>
      </c>
      <c r="L14" s="14">
        <v>54.2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5.75" customHeight="1">
      <c r="A15" s="33" t="s">
        <v>31</v>
      </c>
      <c r="B15" s="38">
        <v>751000</v>
      </c>
      <c r="C15" s="39">
        <v>9968.1</v>
      </c>
      <c r="D15" s="35">
        <v>4063.9</v>
      </c>
      <c r="E15" s="35">
        <v>5387.4</v>
      </c>
      <c r="F15" s="35">
        <v>12459.8</v>
      </c>
      <c r="G15" s="35">
        <v>1784.3</v>
      </c>
      <c r="H15" s="34">
        <v>190.5</v>
      </c>
      <c r="I15" s="35">
        <v>119.3</v>
      </c>
      <c r="J15" s="35">
        <v>190.6</v>
      </c>
      <c r="K15" s="35">
        <v>588.5</v>
      </c>
      <c r="L15" s="36">
        <v>62.8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5.75" customHeight="1">
      <c r="A16" s="11">
        <v>2004</v>
      </c>
      <c r="B16" s="16">
        <v>754702</v>
      </c>
      <c r="C16" s="17">
        <v>10485.6</v>
      </c>
      <c r="D16" s="13">
        <v>4274.7</v>
      </c>
      <c r="E16" s="13">
        <v>5675.8</v>
      </c>
      <c r="F16" s="13">
        <v>13926.7</v>
      </c>
      <c r="G16" s="13">
        <v>2276.3</v>
      </c>
      <c r="H16" s="12">
        <v>201.1</v>
      </c>
      <c r="I16" s="13">
        <v>129.1</v>
      </c>
      <c r="J16" s="13">
        <v>206.6</v>
      </c>
      <c r="K16" s="13">
        <v>667.4</v>
      </c>
      <c r="L16" s="14">
        <v>84.2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5.75" customHeight="1">
      <c r="A17" s="37">
        <v>2005</v>
      </c>
      <c r="B17" s="38">
        <v>762519</v>
      </c>
      <c r="C17" s="39">
        <v>11042.9</v>
      </c>
      <c r="D17" s="35">
        <v>4482.5</v>
      </c>
      <c r="E17" s="35">
        <v>5948.1</v>
      </c>
      <c r="F17" s="35">
        <v>15114.6</v>
      </c>
      <c r="G17" s="35">
        <v>2582.1</v>
      </c>
      <c r="H17" s="34">
        <v>214.2</v>
      </c>
      <c r="I17" s="35">
        <v>137.5</v>
      </c>
      <c r="J17" s="35">
        <v>219.4</v>
      </c>
      <c r="K17" s="35">
        <v>722.8</v>
      </c>
      <c r="L17" s="36">
        <v>91.7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5.75" customHeight="1">
      <c r="A18" s="15" t="s">
        <v>30</v>
      </c>
      <c r="B18" s="16">
        <v>775856</v>
      </c>
      <c r="C18" s="17">
        <v>12024</v>
      </c>
      <c r="D18" s="13">
        <v>4764</v>
      </c>
      <c r="E18" s="13">
        <v>6331</v>
      </c>
      <c r="F18" s="13">
        <v>17488.2</v>
      </c>
      <c r="G18" s="13">
        <v>3869.9</v>
      </c>
      <c r="H18" s="12">
        <v>210.6</v>
      </c>
      <c r="I18" s="13">
        <v>145.3</v>
      </c>
      <c r="J18" s="13">
        <v>230.4</v>
      </c>
      <c r="K18" s="13">
        <v>799.3</v>
      </c>
      <c r="L18" s="14">
        <v>135.8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5.75" customHeight="1">
      <c r="A19" s="37" t="s">
        <v>29</v>
      </c>
      <c r="B19" s="38">
        <v>809583</v>
      </c>
      <c r="C19" s="39">
        <v>12920.2</v>
      </c>
      <c r="D19" s="35">
        <v>5188</v>
      </c>
      <c r="E19" s="35">
        <v>6912</v>
      </c>
      <c r="F19" s="35">
        <v>19034.7</v>
      </c>
      <c r="G19" s="35">
        <v>3887.7</v>
      </c>
      <c r="H19" s="34">
        <v>215.8</v>
      </c>
      <c r="I19" s="35">
        <v>150.6</v>
      </c>
      <c r="J19" s="35">
        <v>242.9</v>
      </c>
      <c r="K19" s="35">
        <v>863.9</v>
      </c>
      <c r="L19" s="36">
        <v>125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5.75" customHeight="1">
      <c r="A20" s="15">
        <v>2008</v>
      </c>
      <c r="B20" s="16">
        <v>808051</v>
      </c>
      <c r="C20" s="17">
        <v>13233.7</v>
      </c>
      <c r="D20" s="13">
        <v>5275.5</v>
      </c>
      <c r="E20" s="13">
        <v>7021.3</v>
      </c>
      <c r="F20" s="13">
        <v>17615</v>
      </c>
      <c r="G20" s="13">
        <v>2879.3</v>
      </c>
      <c r="H20" s="12">
        <v>220.9</v>
      </c>
      <c r="I20" s="13">
        <v>153.9</v>
      </c>
      <c r="J20" s="13">
        <v>246.9</v>
      </c>
      <c r="K20" s="13">
        <v>814.8</v>
      </c>
      <c r="L20" s="14">
        <v>104.1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5.75" customHeight="1">
      <c r="A21" s="37">
        <v>2009</v>
      </c>
      <c r="B21" s="38">
        <v>797975</v>
      </c>
      <c r="C21" s="39">
        <v>13072</v>
      </c>
      <c r="D21" s="35">
        <v>5207.3</v>
      </c>
      <c r="E21" s="35">
        <v>6955.4</v>
      </c>
      <c r="F21" s="35">
        <v>16335.2</v>
      </c>
      <c r="G21" s="35">
        <v>2288.5</v>
      </c>
      <c r="H21" s="34">
        <v>202.7</v>
      </c>
      <c r="I21" s="35">
        <v>150.5</v>
      </c>
      <c r="J21" s="35">
        <v>243.8</v>
      </c>
      <c r="K21" s="35">
        <v>756.5</v>
      </c>
      <c r="L21" s="36">
        <v>85.9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5.75" customHeight="1">
      <c r="A22" s="15">
        <v>2010</v>
      </c>
      <c r="B22" s="16">
        <v>803335</v>
      </c>
      <c r="C22" s="17">
        <v>13633.1</v>
      </c>
      <c r="D22" s="13">
        <v>5408.3</v>
      </c>
      <c r="E22" s="13">
        <v>7212</v>
      </c>
      <c r="F22" s="13">
        <v>18110.2</v>
      </c>
      <c r="G22" s="13">
        <v>3097.4</v>
      </c>
      <c r="H22" s="12">
        <v>221.5</v>
      </c>
      <c r="I22" s="13">
        <v>161.3</v>
      </c>
      <c r="J22" s="13">
        <v>260.1</v>
      </c>
      <c r="K22" s="13">
        <v>829.4</v>
      </c>
      <c r="L22" s="14">
        <v>100.9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5.75" customHeight="1">
      <c r="A23" s="37">
        <v>2011</v>
      </c>
      <c r="B23" s="38">
        <v>815071</v>
      </c>
      <c r="C23" s="39">
        <v>14019.6</v>
      </c>
      <c r="D23" s="35">
        <v>5631.4</v>
      </c>
      <c r="E23" s="35">
        <v>7541.5</v>
      </c>
      <c r="F23" s="35">
        <v>18266.9</v>
      </c>
      <c r="G23" s="35">
        <v>2411.2</v>
      </c>
      <c r="H23" s="34">
        <v>234.1</v>
      </c>
      <c r="I23" s="35">
        <v>172.6</v>
      </c>
      <c r="J23" s="35">
        <v>279.1</v>
      </c>
      <c r="K23" s="35">
        <v>883.5</v>
      </c>
      <c r="L23" s="36">
        <v>100.2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ht="15.75" customHeight="1">
      <c r="A24" s="15">
        <v>2012</v>
      </c>
      <c r="B24" s="16">
        <v>823713</v>
      </c>
      <c r="C24" s="17">
        <v>14745.6</v>
      </c>
      <c r="D24" s="13">
        <v>5927.8</v>
      </c>
      <c r="E24" s="13">
        <v>7968.1</v>
      </c>
      <c r="F24" s="13">
        <v>21805.3</v>
      </c>
      <c r="G24" s="13">
        <v>3629.1</v>
      </c>
      <c r="H24" s="12">
        <v>256</v>
      </c>
      <c r="I24" s="13">
        <v>187.4</v>
      </c>
      <c r="J24" s="13">
        <v>303.2</v>
      </c>
      <c r="K24" s="13">
        <v>1099.9</v>
      </c>
      <c r="L24" s="14">
        <v>167.5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ht="15.75" customHeight="1">
      <c r="A25" s="37" t="s">
        <v>28</v>
      </c>
      <c r="B25" s="38">
        <v>830884</v>
      </c>
      <c r="C25" s="39">
        <v>15204</v>
      </c>
      <c r="D25" s="35">
        <v>6107.6</v>
      </c>
      <c r="E25" s="35">
        <v>8212.1</v>
      </c>
      <c r="F25" s="35">
        <v>20338.6</v>
      </c>
      <c r="G25" s="35">
        <v>2610.4</v>
      </c>
      <c r="H25" s="34">
        <v>261.5</v>
      </c>
      <c r="I25" s="35">
        <v>192.8</v>
      </c>
      <c r="J25" s="35">
        <v>313.6</v>
      </c>
      <c r="K25" s="35">
        <v>999.5</v>
      </c>
      <c r="L25" s="36">
        <v>101.6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ht="15.75" customHeight="1">
      <c r="A26" s="11">
        <v>2014</v>
      </c>
      <c r="B26" s="16">
        <v>841991</v>
      </c>
      <c r="C26" s="17">
        <v>15957.3</v>
      </c>
      <c r="D26" s="13">
        <v>6401.1</v>
      </c>
      <c r="E26" s="13">
        <v>8614.9</v>
      </c>
      <c r="F26" s="13">
        <v>22472.3</v>
      </c>
      <c r="G26" s="13">
        <v>3506.3</v>
      </c>
      <c r="H26" s="12">
        <v>278.8</v>
      </c>
      <c r="I26" s="13">
        <v>201.7</v>
      </c>
      <c r="J26" s="13">
        <v>328</v>
      </c>
      <c r="K26" s="13">
        <v>1093.2</v>
      </c>
      <c r="L26" s="14">
        <v>138.4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ht="15.75" customHeight="1">
      <c r="A27" s="37">
        <v>2015</v>
      </c>
      <c r="B27" s="38">
        <v>854118</v>
      </c>
      <c r="C27" s="39">
        <v>16481.250029</v>
      </c>
      <c r="D27" s="35">
        <f>6590323429/1000000</f>
        <v>6590.323429</v>
      </c>
      <c r="E27" s="35">
        <f>8876889878/1000000</f>
        <v>8876.889878</v>
      </c>
      <c r="F27" s="35">
        <f>22239748834/1000000</f>
        <v>22239.748834</v>
      </c>
      <c r="G27" s="35">
        <f>2805638677/1000000</f>
        <v>2805.638677</v>
      </c>
      <c r="H27" s="34">
        <f>284980777/1000000</f>
        <v>284.980777</v>
      </c>
      <c r="I27" s="35">
        <f>208534492/1000000</f>
        <v>208.534492</v>
      </c>
      <c r="J27" s="35">
        <f>338473461/1000000</f>
        <v>338.473461</v>
      </c>
      <c r="K27" s="35">
        <f>1091772460/1000000</f>
        <v>1091.77246</v>
      </c>
      <c r="L27" s="36">
        <f>114333624/1000000</f>
        <v>114.333624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ht="15.75" customHeight="1">
      <c r="A28" s="55">
        <v>2016</v>
      </c>
      <c r="B28" s="56">
        <v>857062</v>
      </c>
      <c r="C28" s="57">
        <v>16763.351084</v>
      </c>
      <c r="D28" s="58">
        <v>6646.737011</v>
      </c>
      <c r="E28" s="58">
        <v>8958.828296</v>
      </c>
      <c r="F28" s="58">
        <v>22186.755089</v>
      </c>
      <c r="G28" s="58">
        <v>2818.564492</v>
      </c>
      <c r="H28" s="59">
        <v>295.423302</v>
      </c>
      <c r="I28" s="58">
        <v>210.87334</v>
      </c>
      <c r="J28" s="58">
        <v>341.213177</v>
      </c>
      <c r="K28" s="58">
        <v>1068.164973</v>
      </c>
      <c r="L28" s="60">
        <v>99.625832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ht="15.75" customHeight="1">
      <c r="A29" s="61">
        <v>2017</v>
      </c>
      <c r="B29" s="62">
        <v>861504</v>
      </c>
      <c r="C29" s="39">
        <v>17467.564811</v>
      </c>
      <c r="D29" s="35">
        <v>6888.040787</v>
      </c>
      <c r="E29" s="35">
        <v>9288.562188</v>
      </c>
      <c r="F29" s="35">
        <v>23192.265958</v>
      </c>
      <c r="G29" s="35">
        <v>3011.656465</v>
      </c>
      <c r="H29" s="34">
        <v>320.369672</v>
      </c>
      <c r="I29" s="35">
        <v>222.349564</v>
      </c>
      <c r="J29" s="35">
        <v>357.563978</v>
      </c>
      <c r="K29" s="35">
        <v>1117.772849</v>
      </c>
      <c r="L29" s="36">
        <v>108.187368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ht="15.75" customHeight="1">
      <c r="A30" s="6"/>
      <c r="B30" s="4"/>
      <c r="C30" s="87" t="s">
        <v>14</v>
      </c>
      <c r="D30" s="88"/>
      <c r="E30" s="88"/>
      <c r="F30" s="88"/>
      <c r="G30" s="89"/>
      <c r="H30" s="87" t="s">
        <v>18</v>
      </c>
      <c r="I30" s="88"/>
      <c r="J30" s="88"/>
      <c r="K30" s="88"/>
      <c r="L30" s="8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1:246" ht="15.75" customHeight="1">
      <c r="A31" s="7"/>
      <c r="B31" s="18"/>
      <c r="C31" s="90" t="s">
        <v>15</v>
      </c>
      <c r="D31" s="91"/>
      <c r="E31" s="91"/>
      <c r="F31" s="91"/>
      <c r="G31" s="92"/>
      <c r="H31" s="90"/>
      <c r="I31" s="91"/>
      <c r="J31" s="91"/>
      <c r="K31" s="91"/>
      <c r="L31" s="9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ht="15.75" customHeight="1">
      <c r="A32" s="33" t="s">
        <v>0</v>
      </c>
      <c r="B32" s="44"/>
      <c r="C32" s="45">
        <v>30.12</v>
      </c>
      <c r="D32" s="46">
        <v>13.08</v>
      </c>
      <c r="E32" s="46">
        <v>17.26</v>
      </c>
      <c r="F32" s="46">
        <v>39.54</v>
      </c>
      <c r="G32" s="46">
        <v>6.18</v>
      </c>
      <c r="H32" s="45">
        <v>17.87</v>
      </c>
      <c r="I32" s="46">
        <v>10.94</v>
      </c>
      <c r="J32" s="46">
        <v>17.02</v>
      </c>
      <c r="K32" s="46">
        <v>54.16</v>
      </c>
      <c r="L32" s="47">
        <v>5.45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1:246" ht="15.75" customHeight="1">
      <c r="A33" s="11" t="s">
        <v>1</v>
      </c>
      <c r="B33" s="4"/>
      <c r="C33" s="19">
        <v>29.81</v>
      </c>
      <c r="D33" s="20">
        <v>13.11</v>
      </c>
      <c r="E33" s="20">
        <v>17.31</v>
      </c>
      <c r="F33" s="20">
        <v>39.77</v>
      </c>
      <c r="G33" s="20">
        <v>5.35</v>
      </c>
      <c r="H33" s="19">
        <v>17.39</v>
      </c>
      <c r="I33" s="20">
        <v>10.75</v>
      </c>
      <c r="J33" s="20">
        <v>16.77</v>
      </c>
      <c r="K33" s="20">
        <v>55.1</v>
      </c>
      <c r="L33" s="21">
        <v>6.16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ht="15.75" customHeight="1">
      <c r="A34" s="33" t="s">
        <v>37</v>
      </c>
      <c r="B34" s="44"/>
      <c r="C34" s="45">
        <v>30.23</v>
      </c>
      <c r="D34" s="46">
        <v>12.78</v>
      </c>
      <c r="E34" s="46">
        <v>16.86</v>
      </c>
      <c r="F34" s="46">
        <v>40.12</v>
      </c>
      <c r="G34" s="46">
        <v>5.93</v>
      </c>
      <c r="H34" s="45">
        <v>17.32</v>
      </c>
      <c r="I34" s="46">
        <v>10.88</v>
      </c>
      <c r="J34" s="46">
        <v>17.01</v>
      </c>
      <c r="K34" s="46">
        <v>54.81</v>
      </c>
      <c r="L34" s="47">
        <v>6.25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ht="15.75" customHeight="1">
      <c r="A35" s="11" t="s">
        <v>36</v>
      </c>
      <c r="B35" s="4"/>
      <c r="C35" s="19">
        <v>29.49</v>
      </c>
      <c r="D35" s="20">
        <v>12.38</v>
      </c>
      <c r="E35" s="20">
        <v>16.38</v>
      </c>
      <c r="F35" s="20">
        <v>41.75</v>
      </c>
      <c r="G35" s="20">
        <v>7.7</v>
      </c>
      <c r="H35" s="19">
        <v>16.6</v>
      </c>
      <c r="I35" s="20">
        <v>10.49</v>
      </c>
      <c r="J35" s="20">
        <v>16.65</v>
      </c>
      <c r="K35" s="20">
        <v>56.27</v>
      </c>
      <c r="L35" s="21">
        <v>6.41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ht="15.75" customHeight="1">
      <c r="A36" s="33" t="s">
        <v>41</v>
      </c>
      <c r="B36" s="44"/>
      <c r="C36" s="45">
        <v>29.57</v>
      </c>
      <c r="D36" s="46">
        <v>12.42</v>
      </c>
      <c r="E36" s="46">
        <v>16.41</v>
      </c>
      <c r="F36" s="46">
        <v>41.61</v>
      </c>
      <c r="G36" s="46">
        <v>6.94</v>
      </c>
      <c r="H36" s="45">
        <v>16.45</v>
      </c>
      <c r="I36" s="46">
        <v>10.45</v>
      </c>
      <c r="J36" s="46">
        <v>16.53</v>
      </c>
      <c r="K36" s="46">
        <v>56.55</v>
      </c>
      <c r="L36" s="47">
        <v>6.83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ht="15.75" customHeight="1">
      <c r="A37" s="11" t="s">
        <v>40</v>
      </c>
      <c r="B37" s="4"/>
      <c r="C37" s="19">
        <v>29.34</v>
      </c>
      <c r="D37" s="20">
        <v>12.28</v>
      </c>
      <c r="E37" s="20">
        <v>16.24</v>
      </c>
      <c r="F37" s="20">
        <v>42.15</v>
      </c>
      <c r="G37" s="20">
        <v>7.83</v>
      </c>
      <c r="H37" s="19">
        <v>16.96</v>
      </c>
      <c r="I37" s="20">
        <v>10.48</v>
      </c>
      <c r="J37" s="20">
        <v>16.63</v>
      </c>
      <c r="K37" s="20">
        <v>55.92</v>
      </c>
      <c r="L37" s="21">
        <v>6.62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pans="1:246" ht="15.75" customHeight="1">
      <c r="A38" s="33" t="s">
        <v>33</v>
      </c>
      <c r="B38" s="44"/>
      <c r="C38" s="45">
        <v>30.7</v>
      </c>
      <c r="D38" s="46">
        <v>12.84</v>
      </c>
      <c r="E38" s="46">
        <v>16.92</v>
      </c>
      <c r="F38" s="46">
        <v>39.54</v>
      </c>
      <c r="G38" s="46">
        <v>5.56</v>
      </c>
      <c r="H38" s="45">
        <v>17.81</v>
      </c>
      <c r="I38" s="46">
        <v>10.93</v>
      </c>
      <c r="J38" s="46">
        <v>17.3</v>
      </c>
      <c r="K38" s="46">
        <v>53.96</v>
      </c>
      <c r="L38" s="47">
        <v>5.77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pans="1:246" ht="15.75" customHeight="1">
      <c r="A39" s="11" t="s">
        <v>32</v>
      </c>
      <c r="B39" s="4"/>
      <c r="C39" s="19">
        <v>30.96</v>
      </c>
      <c r="D39" s="20">
        <v>12.9</v>
      </c>
      <c r="E39" s="20">
        <v>17.05</v>
      </c>
      <c r="F39" s="20">
        <v>39.09</v>
      </c>
      <c r="G39" s="20">
        <v>5.35</v>
      </c>
      <c r="H39" s="19">
        <v>17.65</v>
      </c>
      <c r="I39" s="20">
        <v>11.07</v>
      </c>
      <c r="J39" s="20">
        <v>17.58</v>
      </c>
      <c r="K39" s="20">
        <v>53.72</v>
      </c>
      <c r="L39" s="21">
        <v>5.42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pans="1:246" ht="15.75" customHeight="1">
      <c r="A40" s="33" t="s">
        <v>31</v>
      </c>
      <c r="B40" s="44"/>
      <c r="C40" s="45">
        <v>31.27</v>
      </c>
      <c r="D40" s="46">
        <v>12.75</v>
      </c>
      <c r="E40" s="46">
        <v>16.9</v>
      </c>
      <c r="F40" s="46">
        <v>39.08</v>
      </c>
      <c r="G40" s="46">
        <v>5.6</v>
      </c>
      <c r="H40" s="45">
        <v>17.49</v>
      </c>
      <c r="I40" s="46">
        <v>10.96</v>
      </c>
      <c r="J40" s="46">
        <v>17.5</v>
      </c>
      <c r="K40" s="46">
        <v>54.05</v>
      </c>
      <c r="L40" s="47">
        <v>5.77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5.75" customHeight="1">
      <c r="A41" s="11">
        <v>2004</v>
      </c>
      <c r="B41" s="4"/>
      <c r="C41" s="19">
        <v>30.51</v>
      </c>
      <c r="D41" s="20">
        <v>12.44</v>
      </c>
      <c r="E41" s="20">
        <v>16.52</v>
      </c>
      <c r="F41" s="20">
        <v>40.53</v>
      </c>
      <c r="G41" s="20">
        <v>6.62</v>
      </c>
      <c r="H41" s="19">
        <v>16.7</v>
      </c>
      <c r="I41" s="20">
        <v>10.72</v>
      </c>
      <c r="J41" s="20">
        <v>17.16</v>
      </c>
      <c r="K41" s="20">
        <v>55.42</v>
      </c>
      <c r="L41" s="21">
        <v>6.99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pans="1:246" ht="15.75" customHeight="1">
      <c r="A42" s="33">
        <v>2005</v>
      </c>
      <c r="B42" s="44"/>
      <c r="C42" s="45">
        <v>30.18</v>
      </c>
      <c r="D42" s="46">
        <v>12.25</v>
      </c>
      <c r="E42" s="46">
        <v>16.26</v>
      </c>
      <c r="F42" s="46">
        <v>41.31</v>
      </c>
      <c r="G42" s="46">
        <v>7.06</v>
      </c>
      <c r="H42" s="45">
        <v>16.55</v>
      </c>
      <c r="I42" s="46">
        <v>10.63</v>
      </c>
      <c r="J42" s="46">
        <v>16.96</v>
      </c>
      <c r="K42" s="46">
        <v>55.86</v>
      </c>
      <c r="L42" s="47">
        <v>7.09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pans="1:246" ht="15.75" customHeight="1">
      <c r="A43" s="11" t="s">
        <v>30</v>
      </c>
      <c r="B43" s="4"/>
      <c r="C43" s="19">
        <v>29.61</v>
      </c>
      <c r="D43" s="20">
        <v>11.73</v>
      </c>
      <c r="E43" s="20">
        <v>15.59</v>
      </c>
      <c r="F43" s="20">
        <v>43.07</v>
      </c>
      <c r="G43" s="20">
        <v>9.53</v>
      </c>
      <c r="H43" s="19">
        <v>15.2</v>
      </c>
      <c r="I43" s="20">
        <v>10.49</v>
      </c>
      <c r="J43" s="20">
        <v>16.63</v>
      </c>
      <c r="K43" s="20">
        <v>57.69</v>
      </c>
      <c r="L43" s="21">
        <v>9.8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pans="1:246" ht="15.75" customHeight="1">
      <c r="A44" s="48" t="s">
        <v>29</v>
      </c>
      <c r="B44" s="44"/>
      <c r="C44" s="45">
        <v>29.33</v>
      </c>
      <c r="D44" s="46">
        <v>11.78</v>
      </c>
      <c r="E44" s="46">
        <v>15.69</v>
      </c>
      <c r="F44" s="46">
        <v>43.21</v>
      </c>
      <c r="G44" s="46">
        <v>8.82</v>
      </c>
      <c r="H44" s="45">
        <v>14.65</v>
      </c>
      <c r="I44" s="46">
        <v>10.22</v>
      </c>
      <c r="J44" s="46">
        <v>16.49</v>
      </c>
      <c r="K44" s="46">
        <v>58.64</v>
      </c>
      <c r="L44" s="47">
        <v>8.48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pans="1:246" ht="15.75" customHeight="1">
      <c r="A45" s="22">
        <v>2008</v>
      </c>
      <c r="B45" s="4"/>
      <c r="C45" s="19">
        <v>30.67</v>
      </c>
      <c r="D45" s="20">
        <v>12.23</v>
      </c>
      <c r="E45" s="20">
        <v>16.27</v>
      </c>
      <c r="F45" s="20">
        <v>40.83</v>
      </c>
      <c r="G45" s="20">
        <v>6.67</v>
      </c>
      <c r="H45" s="19">
        <v>15.38</v>
      </c>
      <c r="I45" s="20">
        <v>10.71</v>
      </c>
      <c r="J45" s="20">
        <v>17.19</v>
      </c>
      <c r="K45" s="20">
        <v>56.72</v>
      </c>
      <c r="L45" s="21">
        <v>7.25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pans="1:246" ht="15.75" customHeight="1">
      <c r="A46" s="48">
        <v>2009</v>
      </c>
      <c r="B46" s="44"/>
      <c r="C46" s="45">
        <v>31.45</v>
      </c>
      <c r="D46" s="46">
        <v>12.53</v>
      </c>
      <c r="E46" s="46">
        <v>16.73</v>
      </c>
      <c r="F46" s="46">
        <v>39.3</v>
      </c>
      <c r="G46" s="46">
        <v>5.51</v>
      </c>
      <c r="H46" s="45">
        <v>14.98</v>
      </c>
      <c r="I46" s="46">
        <v>11.12</v>
      </c>
      <c r="J46" s="46">
        <v>18.01</v>
      </c>
      <c r="K46" s="46">
        <v>55.89</v>
      </c>
      <c r="L46" s="47">
        <v>6.35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pans="1:246" ht="15.75" customHeight="1">
      <c r="A47" s="22">
        <v>2010</v>
      </c>
      <c r="B47" s="4"/>
      <c r="C47" s="19">
        <v>30.73</v>
      </c>
      <c r="D47" s="20">
        <v>12.19</v>
      </c>
      <c r="E47" s="20">
        <v>16.26</v>
      </c>
      <c r="F47" s="20">
        <v>40.82</v>
      </c>
      <c r="G47" s="20">
        <v>6.98</v>
      </c>
      <c r="H47" s="19">
        <v>15.04</v>
      </c>
      <c r="I47" s="20">
        <v>10.96</v>
      </c>
      <c r="J47" s="20">
        <v>17.67</v>
      </c>
      <c r="K47" s="20">
        <v>56.33</v>
      </c>
      <c r="L47" s="21">
        <v>6.85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pans="1:246" ht="15.75" customHeight="1">
      <c r="A48" s="48">
        <v>2011</v>
      </c>
      <c r="B48" s="44"/>
      <c r="C48" s="45">
        <v>30.84</v>
      </c>
      <c r="D48" s="46">
        <v>12.39</v>
      </c>
      <c r="E48" s="46">
        <v>16.59</v>
      </c>
      <c r="F48" s="46">
        <v>40.18</v>
      </c>
      <c r="G48" s="46">
        <v>5.3</v>
      </c>
      <c r="H48" s="45">
        <v>14.92</v>
      </c>
      <c r="I48" s="46">
        <v>11</v>
      </c>
      <c r="J48" s="46">
        <v>17.79</v>
      </c>
      <c r="K48" s="46">
        <v>56.3</v>
      </c>
      <c r="L48" s="47">
        <v>6.39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pans="1:246" ht="15.75" customHeight="1">
      <c r="A49" s="22">
        <v>2012</v>
      </c>
      <c r="B49" s="4"/>
      <c r="C49" s="19">
        <v>29.23</v>
      </c>
      <c r="D49" s="20">
        <v>11.75</v>
      </c>
      <c r="E49" s="20">
        <v>15.8</v>
      </c>
      <c r="F49" s="20">
        <v>43.22</v>
      </c>
      <c r="G49" s="20">
        <v>7.19</v>
      </c>
      <c r="H49" s="19">
        <v>13.86</v>
      </c>
      <c r="I49" s="20">
        <v>10.15</v>
      </c>
      <c r="J49" s="20">
        <v>16.42</v>
      </c>
      <c r="K49" s="20">
        <v>59.57</v>
      </c>
      <c r="L49" s="21">
        <v>9.07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pans="1:246" ht="15.75" customHeight="1">
      <c r="A50" s="48" t="s">
        <v>28</v>
      </c>
      <c r="B50" s="44"/>
      <c r="C50" s="45">
        <v>30.49</v>
      </c>
      <c r="D50" s="46">
        <v>12.25</v>
      </c>
      <c r="E50" s="46">
        <v>16.47</v>
      </c>
      <c r="F50" s="46">
        <v>40.79</v>
      </c>
      <c r="G50" s="46">
        <v>5.24</v>
      </c>
      <c r="H50" s="45">
        <v>14.79</v>
      </c>
      <c r="I50" s="46">
        <v>10.91</v>
      </c>
      <c r="J50" s="46">
        <v>17.74</v>
      </c>
      <c r="K50" s="46">
        <v>56.55</v>
      </c>
      <c r="L50" s="47">
        <v>5.75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pans="1:246" ht="15.75" customHeight="1">
      <c r="A51" s="31" t="s">
        <v>7</v>
      </c>
      <c r="B51" s="32"/>
      <c r="C51" s="27">
        <v>29.86</v>
      </c>
      <c r="D51" s="27">
        <v>11.98</v>
      </c>
      <c r="E51" s="27">
        <v>16.12</v>
      </c>
      <c r="F51" s="27">
        <v>42.05</v>
      </c>
      <c r="G51" s="24">
        <v>6.56</v>
      </c>
      <c r="H51" s="27">
        <v>14.66</v>
      </c>
      <c r="I51" s="27">
        <v>10.61</v>
      </c>
      <c r="J51" s="27">
        <v>17.25</v>
      </c>
      <c r="K51" s="27">
        <v>57.48</v>
      </c>
      <c r="L51" s="24">
        <v>7.28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pans="1:246" ht="15.75" customHeight="1">
      <c r="A52" s="49">
        <v>2015</v>
      </c>
      <c r="B52" s="50"/>
      <c r="C52" s="51">
        <f>C27/SUM($C$27:$F$27)*100</f>
        <v>30.414825234120652</v>
      </c>
      <c r="D52" s="52">
        <f>D27/SUM($C$27:$F$27)*100</f>
        <v>12.161913385008436</v>
      </c>
      <c r="E52" s="52">
        <f>E27/SUM($C$27:$F$27)*100</f>
        <v>16.38158839813962</v>
      </c>
      <c r="F52" s="52">
        <f>F27/SUM($C$27:$F$27)*100</f>
        <v>41.0416729827313</v>
      </c>
      <c r="G52" s="52">
        <f>G27/SUM($C$27:$F$27)*100</f>
        <v>5.177581183520342</v>
      </c>
      <c r="H52" s="51">
        <f>H27/SUM($H$27:$K$27)*100</f>
        <v>14.81372940058116</v>
      </c>
      <c r="I52" s="52">
        <f>I27/SUM($H$27:$K$27)*100</f>
        <v>10.839936530791539</v>
      </c>
      <c r="J52" s="52">
        <f>J27/SUM($H$27:$K$27)*100</f>
        <v>17.594359568091715</v>
      </c>
      <c r="K52" s="52">
        <f>K27/SUM($H$27:$K$27)*100</f>
        <v>56.75197450053558</v>
      </c>
      <c r="L52" s="52">
        <f>L27/SUM($H$27:$K$27)*100</f>
        <v>5.943233733704754</v>
      </c>
      <c r="M52" s="4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1:246" ht="15.75" customHeight="1">
      <c r="A53" s="22">
        <v>2016</v>
      </c>
      <c r="B53" s="26"/>
      <c r="C53" s="19">
        <f>C28/SUM($C$28:$F$28)*100</f>
        <v>30.727054821688725</v>
      </c>
      <c r="D53" s="27">
        <f>D28/SUM($C$28:$F$28)*100</f>
        <v>12.183402441369786</v>
      </c>
      <c r="E53" s="27">
        <f>E28/SUM($C$28:$F$28)*100</f>
        <v>16.421442634583443</v>
      </c>
      <c r="F53" s="27">
        <f>F28/SUM($C$28:$F$28)*100</f>
        <v>40.66810010235804</v>
      </c>
      <c r="G53" s="27">
        <f>G28/SUM($C$28:$F$28)*100</f>
        <v>5.166400514441985</v>
      </c>
      <c r="H53" s="19">
        <f>H28/SUM($H$28:$K$28)*100</f>
        <v>15.421370225975185</v>
      </c>
      <c r="I53" s="27">
        <f>I28/SUM($H$28:$K$28)*100</f>
        <v>11.007783830565748</v>
      </c>
      <c r="J53" s="27">
        <f>J28/SUM($H$28:$K$28)*100</f>
        <v>17.811644148836304</v>
      </c>
      <c r="K53" s="27">
        <f>K28/SUM($H$28:$K$28)*100</f>
        <v>55.75920179462277</v>
      </c>
      <c r="L53" s="21">
        <f>L28/SUM($H$28:$K$28)*100</f>
        <v>5.200560784953943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pans="1:246" ht="15.75" customHeight="1">
      <c r="A54" s="49">
        <v>2017</v>
      </c>
      <c r="B54" s="50"/>
      <c r="C54" s="51">
        <f>C29/SUM($C$29:$F$29)*100</f>
        <v>30.73304157272883</v>
      </c>
      <c r="D54" s="52">
        <f>D29/SUM($C$29:$F$29)*100</f>
        <v>12.119058732686835</v>
      </c>
      <c r="E54" s="52">
        <f>E29/SUM($C$29:$F$29)*100</f>
        <v>16.342619647525925</v>
      </c>
      <c r="F54" s="52">
        <f>F29/SUM($C$29:$F$29)*100</f>
        <v>40.805280047058396</v>
      </c>
      <c r="G54" s="52">
        <f>G29/SUM($C$29:$F$29)*100</f>
        <v>5.298813219993642</v>
      </c>
      <c r="H54" s="51">
        <f>H29/SUM($H$29:$K$29)*100</f>
        <v>15.875162136167075</v>
      </c>
      <c r="I54" s="52">
        <f>I29/SUM($H$29:$K$29)*100</f>
        <v>11.018007283180218</v>
      </c>
      <c r="J54" s="52">
        <f>J29/SUM($H$29:$K$29)*100</f>
        <v>17.718238088413308</v>
      </c>
      <c r="K54" s="52">
        <f>K29/SUM($H$29:$K$29)*100</f>
        <v>55.3885924922394</v>
      </c>
      <c r="L54" s="66">
        <f>L29/SUM($H$29:$K$29)*100</f>
        <v>5.360969399391755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ht="15.75" customHeight="1">
      <c r="A55" s="63"/>
      <c r="B55" s="64"/>
      <c r="C55" s="80" t="s">
        <v>39</v>
      </c>
      <c r="D55" s="81"/>
      <c r="E55" s="81"/>
      <c r="F55" s="81"/>
      <c r="G55" s="83"/>
      <c r="H55" s="80" t="s">
        <v>38</v>
      </c>
      <c r="I55" s="81"/>
      <c r="J55" s="81"/>
      <c r="K55" s="81"/>
      <c r="L55" s="8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46" ht="15.75" customHeight="1">
      <c r="A56" s="33" t="s">
        <v>0</v>
      </c>
      <c r="B56" s="44"/>
      <c r="C56" s="45">
        <v>1.91</v>
      </c>
      <c r="D56" s="46">
        <v>2.7</v>
      </c>
      <c r="E56" s="46">
        <v>3.18</v>
      </c>
      <c r="F56" s="46">
        <v>4.42</v>
      </c>
      <c r="G56" s="46">
        <v>2.84</v>
      </c>
      <c r="H56" s="53">
        <v>0.59</v>
      </c>
      <c r="I56" s="44">
        <v>0.84</v>
      </c>
      <c r="J56" s="44">
        <v>0.99</v>
      </c>
      <c r="K56" s="44">
        <v>1.37</v>
      </c>
      <c r="L56" s="54">
        <v>0.88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pans="1:246" ht="15.75" customHeight="1">
      <c r="A57" s="11" t="s">
        <v>1</v>
      </c>
      <c r="B57" s="4"/>
      <c r="C57" s="19">
        <v>1.97</v>
      </c>
      <c r="D57" s="20">
        <v>2.77</v>
      </c>
      <c r="E57" s="20">
        <v>3.27</v>
      </c>
      <c r="F57" s="20">
        <v>4.68</v>
      </c>
      <c r="G57" s="20">
        <v>3.89</v>
      </c>
      <c r="H57" s="6">
        <v>0.58</v>
      </c>
      <c r="I57" s="4">
        <v>0.82</v>
      </c>
      <c r="J57" s="4">
        <v>0.97</v>
      </c>
      <c r="K57" s="4">
        <v>1.39</v>
      </c>
      <c r="L57" s="23">
        <v>1.15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ht="15.75" customHeight="1">
      <c r="A58" s="33" t="s">
        <v>37</v>
      </c>
      <c r="B58" s="44"/>
      <c r="C58" s="45">
        <v>1.7</v>
      </c>
      <c r="D58" s="46">
        <v>2.52</v>
      </c>
      <c r="E58" s="46">
        <v>2.99</v>
      </c>
      <c r="F58" s="46">
        <v>4.04</v>
      </c>
      <c r="G58" s="46">
        <v>3.12</v>
      </c>
      <c r="H58" s="53">
        <v>0.57</v>
      </c>
      <c r="I58" s="44">
        <v>0.85</v>
      </c>
      <c r="J58" s="44">
        <v>1.01</v>
      </c>
      <c r="K58" s="44">
        <v>1.37</v>
      </c>
      <c r="L58" s="54">
        <v>1.05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ht="15.75" customHeight="1">
      <c r="A59" s="11" t="s">
        <v>36</v>
      </c>
      <c r="B59" s="4"/>
      <c r="C59" s="19">
        <v>1.81</v>
      </c>
      <c r="D59" s="20">
        <v>2.72</v>
      </c>
      <c r="E59" s="20">
        <v>3.27</v>
      </c>
      <c r="F59" s="20">
        <v>4.33</v>
      </c>
      <c r="G59" s="20">
        <v>2.67</v>
      </c>
      <c r="H59" s="6">
        <v>0.56</v>
      </c>
      <c r="I59" s="4">
        <v>0.85</v>
      </c>
      <c r="J59" s="4">
        <v>1.02</v>
      </c>
      <c r="K59" s="4">
        <v>1.35</v>
      </c>
      <c r="L59" s="23">
        <v>0.83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ht="15.75" customHeight="1">
      <c r="A60" s="33" t="s">
        <v>35</v>
      </c>
      <c r="B60" s="44"/>
      <c r="C60" s="45">
        <v>1.86</v>
      </c>
      <c r="D60" s="46">
        <v>2.82</v>
      </c>
      <c r="E60" s="46">
        <v>3.37</v>
      </c>
      <c r="F60" s="46">
        <v>4.55</v>
      </c>
      <c r="G60" s="46">
        <v>3.3</v>
      </c>
      <c r="H60" s="53">
        <v>0.56</v>
      </c>
      <c r="I60" s="44">
        <v>0.84</v>
      </c>
      <c r="J60" s="44">
        <v>1.01</v>
      </c>
      <c r="K60" s="44">
        <v>1.36</v>
      </c>
      <c r="L60" s="54">
        <v>0.98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pans="1:246" ht="15.75" customHeight="1">
      <c r="A61" s="11" t="s">
        <v>34</v>
      </c>
      <c r="B61" s="4"/>
      <c r="C61" s="19">
        <v>1.94</v>
      </c>
      <c r="D61" s="20">
        <v>2.87</v>
      </c>
      <c r="E61" s="20">
        <v>3.44</v>
      </c>
      <c r="F61" s="20">
        <v>4.46</v>
      </c>
      <c r="G61" s="20">
        <v>2.84</v>
      </c>
      <c r="H61" s="6">
        <v>0.58</v>
      </c>
      <c r="I61" s="4">
        <v>0.85</v>
      </c>
      <c r="J61" s="4">
        <v>1.02</v>
      </c>
      <c r="K61" s="4">
        <v>1.33</v>
      </c>
      <c r="L61" s="23">
        <v>0.85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pans="1:246" ht="15.75" customHeight="1">
      <c r="A62" s="33" t="s">
        <v>33</v>
      </c>
      <c r="B62" s="44"/>
      <c r="C62" s="45">
        <v>1.93</v>
      </c>
      <c r="D62" s="46">
        <v>2.83</v>
      </c>
      <c r="E62" s="46">
        <v>3.4</v>
      </c>
      <c r="F62" s="46">
        <v>4.53</v>
      </c>
      <c r="G62" s="46">
        <v>3.45</v>
      </c>
      <c r="H62" s="53">
        <v>0.58</v>
      </c>
      <c r="I62" s="44">
        <v>0.85</v>
      </c>
      <c r="J62" s="44">
        <v>1.02</v>
      </c>
      <c r="K62" s="44">
        <v>1.36</v>
      </c>
      <c r="L62" s="54">
        <v>1.04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pans="1:246" ht="15.75" customHeight="1">
      <c r="A63" s="11" t="s">
        <v>32</v>
      </c>
      <c r="B63" s="4"/>
      <c r="C63" s="19">
        <v>1.86</v>
      </c>
      <c r="D63" s="20">
        <v>2.79</v>
      </c>
      <c r="E63" s="20">
        <v>3.36</v>
      </c>
      <c r="F63" s="20">
        <v>4.48</v>
      </c>
      <c r="G63" s="20">
        <v>3.3</v>
      </c>
      <c r="H63" s="6">
        <v>0.57</v>
      </c>
      <c r="I63" s="4">
        <v>0.86</v>
      </c>
      <c r="J63" s="4">
        <v>1.03</v>
      </c>
      <c r="K63" s="4">
        <v>1.37</v>
      </c>
      <c r="L63" s="23">
        <v>1.01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pans="1:246" ht="15.75" customHeight="1">
      <c r="A64" s="33" t="s">
        <v>31</v>
      </c>
      <c r="B64" s="44"/>
      <c r="C64" s="45">
        <v>1.91</v>
      </c>
      <c r="D64" s="46">
        <v>2.94</v>
      </c>
      <c r="E64" s="46">
        <v>3.54</v>
      </c>
      <c r="F64" s="46">
        <v>4.72</v>
      </c>
      <c r="G64" s="46">
        <v>3.52</v>
      </c>
      <c r="H64" s="53">
        <v>0.56</v>
      </c>
      <c r="I64" s="44">
        <v>0.86</v>
      </c>
      <c r="J64" s="44">
        <v>1.04</v>
      </c>
      <c r="K64" s="44">
        <v>1.38</v>
      </c>
      <c r="L64" s="54">
        <v>1.03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ht="15.75" customHeight="1">
      <c r="A65" s="11">
        <v>2004</v>
      </c>
      <c r="B65" s="4"/>
      <c r="C65" s="19">
        <v>1.92</v>
      </c>
      <c r="D65" s="20">
        <v>3.02</v>
      </c>
      <c r="E65" s="20">
        <v>3.64</v>
      </c>
      <c r="F65" s="20">
        <v>4.79</v>
      </c>
      <c r="G65" s="20">
        <v>3.7</v>
      </c>
      <c r="H65" s="6">
        <v>0.55</v>
      </c>
      <c r="I65" s="4">
        <v>0.86</v>
      </c>
      <c r="J65" s="4">
        <v>1.04</v>
      </c>
      <c r="K65" s="4">
        <v>1.37</v>
      </c>
      <c r="L65" s="23">
        <v>1.06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</row>
    <row r="66" spans="1:246" ht="15.75" customHeight="1">
      <c r="A66" s="33">
        <v>2005</v>
      </c>
      <c r="B66" s="44"/>
      <c r="C66" s="45">
        <v>1.94</v>
      </c>
      <c r="D66" s="46">
        <v>3.07</v>
      </c>
      <c r="E66" s="46">
        <v>3.69</v>
      </c>
      <c r="F66" s="46">
        <v>4.78</v>
      </c>
      <c r="G66" s="46">
        <v>3.55</v>
      </c>
      <c r="H66" s="53">
        <v>0.55</v>
      </c>
      <c r="I66" s="44">
        <v>0.87</v>
      </c>
      <c r="J66" s="44">
        <v>1.04</v>
      </c>
      <c r="K66" s="44">
        <v>1.35</v>
      </c>
      <c r="L66" s="47">
        <v>1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</row>
    <row r="67" spans="1:246" ht="15.75" customHeight="1">
      <c r="A67" s="11" t="s">
        <v>30</v>
      </c>
      <c r="B67" s="4"/>
      <c r="C67" s="19">
        <v>1.75</v>
      </c>
      <c r="D67" s="20">
        <v>3.05</v>
      </c>
      <c r="E67" s="20">
        <v>3.64</v>
      </c>
      <c r="F67" s="20">
        <v>4.57</v>
      </c>
      <c r="G67" s="20">
        <v>3.51</v>
      </c>
      <c r="H67" s="6">
        <v>0.51</v>
      </c>
      <c r="I67" s="4">
        <v>0.89</v>
      </c>
      <c r="J67" s="4">
        <v>1.07</v>
      </c>
      <c r="K67" s="4">
        <v>1.34</v>
      </c>
      <c r="L67" s="21">
        <v>1.03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</row>
    <row r="68" spans="1:246" ht="15.75" customHeight="1">
      <c r="A68" s="33" t="s">
        <v>29</v>
      </c>
      <c r="B68" s="44"/>
      <c r="C68" s="45">
        <v>1.67</v>
      </c>
      <c r="D68" s="46">
        <v>2.9</v>
      </c>
      <c r="E68" s="46">
        <v>3.51</v>
      </c>
      <c r="F68" s="46">
        <v>4.54</v>
      </c>
      <c r="G68" s="46">
        <v>3.22</v>
      </c>
      <c r="H68" s="45">
        <v>0.5</v>
      </c>
      <c r="I68" s="46">
        <v>0.87</v>
      </c>
      <c r="J68" s="46">
        <v>1.05</v>
      </c>
      <c r="K68" s="46">
        <v>1.36</v>
      </c>
      <c r="L68" s="47">
        <v>0.96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</row>
    <row r="69" spans="1:246" ht="15.75" customHeight="1">
      <c r="A69" s="11">
        <v>2008</v>
      </c>
      <c r="B69" s="4"/>
      <c r="C69" s="19">
        <v>1.67</v>
      </c>
      <c r="D69" s="20">
        <v>2.92</v>
      </c>
      <c r="E69" s="20">
        <v>3.52</v>
      </c>
      <c r="F69" s="20">
        <v>4.63</v>
      </c>
      <c r="G69" s="20">
        <v>3.62</v>
      </c>
      <c r="H69" s="19">
        <v>0.5</v>
      </c>
      <c r="I69" s="20">
        <v>0.88</v>
      </c>
      <c r="J69" s="20">
        <v>1.06</v>
      </c>
      <c r="K69" s="20">
        <v>1.39</v>
      </c>
      <c r="L69" s="24">
        <v>1.09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pans="1:246" ht="15.75" customHeight="1">
      <c r="A70" s="33">
        <v>2009</v>
      </c>
      <c r="B70" s="44"/>
      <c r="C70" s="45">
        <v>1.55</v>
      </c>
      <c r="D70" s="46">
        <v>2.89</v>
      </c>
      <c r="E70" s="46">
        <v>3.51</v>
      </c>
      <c r="F70" s="46">
        <v>4.63</v>
      </c>
      <c r="G70" s="46">
        <v>3.75</v>
      </c>
      <c r="H70" s="45">
        <v>0.48</v>
      </c>
      <c r="I70" s="46">
        <v>0.89</v>
      </c>
      <c r="J70" s="46">
        <v>1.08</v>
      </c>
      <c r="K70" s="46">
        <v>1.42</v>
      </c>
      <c r="L70" s="47">
        <v>1.15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pans="1:246" ht="15.75" customHeight="1">
      <c r="A71" s="11">
        <v>2010</v>
      </c>
      <c r="B71" s="4"/>
      <c r="C71" s="19">
        <v>1.62</v>
      </c>
      <c r="D71" s="20">
        <v>2.98</v>
      </c>
      <c r="E71" s="20">
        <v>3.61</v>
      </c>
      <c r="F71" s="20">
        <v>4.58</v>
      </c>
      <c r="G71" s="20">
        <v>3.26</v>
      </c>
      <c r="H71" s="19">
        <v>0.49</v>
      </c>
      <c r="I71" s="20">
        <v>0.9</v>
      </c>
      <c r="J71" s="20">
        <v>1.09</v>
      </c>
      <c r="K71" s="20">
        <v>1.38</v>
      </c>
      <c r="L71" s="21">
        <v>0.98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</row>
    <row r="72" spans="1:246" ht="15.75" customHeight="1">
      <c r="A72" s="33">
        <v>2011</v>
      </c>
      <c r="B72" s="44"/>
      <c r="C72" s="45">
        <v>1.67</v>
      </c>
      <c r="D72" s="46">
        <v>3.06</v>
      </c>
      <c r="E72" s="46">
        <v>3.7</v>
      </c>
      <c r="F72" s="46">
        <v>4.84</v>
      </c>
      <c r="G72" s="46">
        <v>4.16</v>
      </c>
      <c r="H72" s="45">
        <v>0.48</v>
      </c>
      <c r="I72" s="46">
        <v>0.89</v>
      </c>
      <c r="J72" s="46">
        <v>1.07</v>
      </c>
      <c r="K72" s="46">
        <v>1.4</v>
      </c>
      <c r="L72" s="47">
        <v>1.21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</row>
    <row r="73" spans="1:246" ht="15.75" customHeight="1">
      <c r="A73" s="11">
        <v>2012</v>
      </c>
      <c r="B73" s="4"/>
      <c r="C73" s="19">
        <v>1.74</v>
      </c>
      <c r="D73" s="20">
        <v>3.16</v>
      </c>
      <c r="E73" s="20">
        <v>3.81</v>
      </c>
      <c r="F73" s="20">
        <v>5.04</v>
      </c>
      <c r="G73" s="20">
        <v>4.62</v>
      </c>
      <c r="H73" s="19">
        <v>0.47</v>
      </c>
      <c r="I73" s="20">
        <v>0.86</v>
      </c>
      <c r="J73" s="20">
        <v>1.04</v>
      </c>
      <c r="K73" s="20">
        <v>1.38</v>
      </c>
      <c r="L73" s="21">
        <v>1.26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</row>
    <row r="74" spans="1:246" ht="15.75" customHeight="1">
      <c r="A74" s="33" t="s">
        <v>28</v>
      </c>
      <c r="B74" s="44"/>
      <c r="C74" s="45">
        <v>1.72</v>
      </c>
      <c r="D74" s="46">
        <v>3.16</v>
      </c>
      <c r="E74" s="46">
        <v>3.82</v>
      </c>
      <c r="F74" s="46">
        <v>4.91</v>
      </c>
      <c r="G74" s="46">
        <v>3.89</v>
      </c>
      <c r="H74" s="45">
        <v>0.49</v>
      </c>
      <c r="I74" s="46">
        <v>0.89</v>
      </c>
      <c r="J74" s="46">
        <v>1.08</v>
      </c>
      <c r="K74" s="46">
        <v>1.39</v>
      </c>
      <c r="L74" s="47">
        <v>1.1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ht="15.75" customHeight="1">
      <c r="A75" s="11">
        <v>2014</v>
      </c>
      <c r="B75" s="26"/>
      <c r="C75" s="19">
        <v>1.75</v>
      </c>
      <c r="D75" s="27">
        <v>3.15</v>
      </c>
      <c r="E75" s="27">
        <v>3.81</v>
      </c>
      <c r="F75" s="27">
        <v>4.86</v>
      </c>
      <c r="G75" s="21">
        <v>3.95</v>
      </c>
      <c r="H75" s="19">
        <v>0.49</v>
      </c>
      <c r="I75" s="27">
        <v>0.89</v>
      </c>
      <c r="J75" s="27">
        <v>1.07</v>
      </c>
      <c r="K75" s="27">
        <v>1.37</v>
      </c>
      <c r="L75" s="21">
        <v>1.11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</row>
    <row r="76" spans="1:246" ht="15.75" customHeight="1">
      <c r="A76" s="37">
        <v>2015</v>
      </c>
      <c r="B76" s="50"/>
      <c r="C76" s="51">
        <f aca="true" t="shared" si="0" ref="C76:G78">H27/C27*100</f>
        <v>1.7291211315801587</v>
      </c>
      <c r="D76" s="52">
        <f t="shared" si="0"/>
        <v>3.1642527752487335</v>
      </c>
      <c r="E76" s="52">
        <f t="shared" si="0"/>
        <v>3.8129735262217705</v>
      </c>
      <c r="F76" s="52">
        <f t="shared" si="0"/>
        <v>4.909104271586486</v>
      </c>
      <c r="G76" s="52">
        <f t="shared" si="0"/>
        <v>4.075137149244539</v>
      </c>
      <c r="H76" s="51">
        <f aca="true" t="shared" si="1" ref="H76:L78">H52/C52</f>
        <v>0.4870562065226824</v>
      </c>
      <c r="I76" s="52">
        <f t="shared" si="1"/>
        <v>0.891301901899215</v>
      </c>
      <c r="J76" s="52">
        <f t="shared" si="1"/>
        <v>1.074032574893032</v>
      </c>
      <c r="K76" s="52">
        <f t="shared" si="1"/>
        <v>1.3827890136061107</v>
      </c>
      <c r="L76" s="52">
        <f t="shared" si="1"/>
        <v>1.1478784248948906</v>
      </c>
      <c r="M76" s="4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</row>
    <row r="77" spans="1:246" ht="15.75" customHeight="1">
      <c r="A77" s="55">
        <v>2016</v>
      </c>
      <c r="B77" s="70"/>
      <c r="C77" s="68">
        <f t="shared" si="0"/>
        <v>1.7623164993661118</v>
      </c>
      <c r="D77" s="68">
        <f t="shared" si="0"/>
        <v>3.1725843771314515</v>
      </c>
      <c r="E77" s="68">
        <f t="shared" si="0"/>
        <v>3.808680842251963</v>
      </c>
      <c r="F77" s="68">
        <f t="shared" si="0"/>
        <v>4.81442630396</v>
      </c>
      <c r="G77" s="71">
        <f t="shared" si="0"/>
        <v>3.5346302091994146</v>
      </c>
      <c r="H77" s="68">
        <f t="shared" si="1"/>
        <v>0.5018824718303296</v>
      </c>
      <c r="I77" s="68">
        <f t="shared" si="1"/>
        <v>0.9035065437211427</v>
      </c>
      <c r="J77" s="68">
        <f t="shared" si="1"/>
        <v>1.0846576969629396</v>
      </c>
      <c r="K77" s="68">
        <f t="shared" si="1"/>
        <v>1.37107958459534</v>
      </c>
      <c r="L77" s="71">
        <f t="shared" si="1"/>
        <v>1.0066120058668442</v>
      </c>
      <c r="M77" s="67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</row>
    <row r="78" spans="1:246" ht="15.75" customHeight="1">
      <c r="A78" s="61">
        <v>2017</v>
      </c>
      <c r="B78" s="65"/>
      <c r="C78" s="69">
        <f t="shared" si="0"/>
        <v>1.8340832020170943</v>
      </c>
      <c r="D78" s="69">
        <f t="shared" si="0"/>
        <v>3.2280523718681633</v>
      </c>
      <c r="E78" s="69">
        <f t="shared" si="0"/>
        <v>3.84950836052905</v>
      </c>
      <c r="F78" s="69">
        <f t="shared" si="0"/>
        <v>4.819593096354746</v>
      </c>
      <c r="G78" s="66">
        <f t="shared" si="0"/>
        <v>3.5922878076334643</v>
      </c>
      <c r="H78" s="69">
        <f t="shared" si="1"/>
        <v>0.5165503094966691</v>
      </c>
      <c r="I78" s="69">
        <f t="shared" si="1"/>
        <v>0.9091471149869979</v>
      </c>
      <c r="J78" s="69">
        <f t="shared" si="1"/>
        <v>1.0841736802640227</v>
      </c>
      <c r="K78" s="69">
        <f t="shared" si="1"/>
        <v>1.3573878779501796</v>
      </c>
      <c r="L78" s="66">
        <f t="shared" si="1"/>
        <v>1.0117302076554773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</row>
    <row r="79" spans="1:246" ht="15.75" customHeight="1">
      <c r="A79" s="25" t="s">
        <v>27</v>
      </c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</row>
    <row r="80" spans="1:12" ht="15.75" customHeight="1">
      <c r="A80" s="28" t="s">
        <v>26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5.75" customHeight="1">
      <c r="A81" s="28"/>
      <c r="B81" s="28" t="s">
        <v>6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5.75" customHeight="1">
      <c r="A82" s="28" t="s">
        <v>25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5.75" customHeight="1">
      <c r="A83" s="28"/>
      <c r="B83" s="28" t="s">
        <v>2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246" ht="15.75" customHeight="1">
      <c r="A84" s="4"/>
      <c r="B84" s="4" t="s">
        <v>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</row>
    <row r="85" spans="1:246" ht="15.75" customHeight="1">
      <c r="A85" s="28" t="s">
        <v>24</v>
      </c>
      <c r="B85" s="28"/>
      <c r="C85" s="29"/>
      <c r="D85" s="29"/>
      <c r="E85" s="4"/>
      <c r="F85" s="4"/>
      <c r="G85" s="4"/>
      <c r="H85" s="4"/>
      <c r="I85" s="4"/>
      <c r="J85" s="4"/>
      <c r="K85" s="4"/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</row>
    <row r="86" spans="1:246" ht="15.75" customHeight="1">
      <c r="A86" s="4" t="s">
        <v>23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</row>
    <row r="87" spans="1:246" ht="15.75" customHeight="1">
      <c r="A87" s="4" t="s">
        <v>22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</row>
    <row r="88" spans="1:246" ht="15.75" customHeight="1">
      <c r="A88" s="4" t="s">
        <v>21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</row>
    <row r="89" spans="1:246" ht="15.75" customHeight="1">
      <c r="A89" s="4" t="s">
        <v>20</v>
      </c>
      <c r="B89" s="4"/>
      <c r="C89" s="4"/>
      <c r="D89" s="4"/>
      <c r="E89" s="4"/>
      <c r="F89" s="30"/>
      <c r="G89" s="30"/>
      <c r="H89" s="4"/>
      <c r="I89" s="4"/>
      <c r="J89" s="4"/>
      <c r="K89" s="4"/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</row>
    <row r="90" spans="1:246" ht="15.75" customHeight="1">
      <c r="A90" s="25" t="s">
        <v>19</v>
      </c>
      <c r="B90" s="4"/>
      <c r="C90" s="4"/>
      <c r="D90" s="4"/>
      <c r="E90" s="4"/>
      <c r="F90" s="30"/>
      <c r="G90" s="30"/>
      <c r="H90" s="4"/>
      <c r="I90" s="4"/>
      <c r="J90" s="4"/>
      <c r="K90" s="4"/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</row>
    <row r="91" ht="18">
      <c r="A91" s="25" t="s">
        <v>44</v>
      </c>
    </row>
    <row r="98" ht="15.75">
      <c r="H98" s="25"/>
    </row>
  </sheetData>
  <sheetProtection/>
  <mergeCells count="18">
    <mergeCell ref="H55:L55"/>
    <mergeCell ref="C55:G55"/>
    <mergeCell ref="C3:G3"/>
    <mergeCell ref="H3:L3"/>
    <mergeCell ref="C30:G30"/>
    <mergeCell ref="C31:G31"/>
    <mergeCell ref="H30:L31"/>
    <mergeCell ref="G4:G5"/>
    <mergeCell ref="H4:H5"/>
    <mergeCell ref="I4:I5"/>
    <mergeCell ref="J4:J5"/>
    <mergeCell ref="K4:K5"/>
    <mergeCell ref="L4:L5"/>
    <mergeCell ref="B5:B6"/>
    <mergeCell ref="C4:C5"/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cp:lastPrinted>2011-04-22T17:59:43Z</cp:lastPrinted>
  <dcterms:created xsi:type="dcterms:W3CDTF">2009-03-17T18:43:16Z</dcterms:created>
  <dcterms:modified xsi:type="dcterms:W3CDTF">2019-03-21T18:13:29Z</dcterms:modified>
  <cp:category/>
  <cp:version/>
  <cp:contentType/>
  <cp:contentStatus/>
</cp:coreProperties>
</file>