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1"/>
  </bookViews>
  <sheets>
    <sheet name="sysadj2014 Oct 9, 2014" sheetId="1" r:id="rId1"/>
    <sheet name="sysadj14sectors cert 10-9-14" sheetId="2" r:id="rId2"/>
  </sheets>
  <definedNames>
    <definedName name="_xlnm.Print_Area" localSheetId="1">'sysadj14sectors cert 10-9-14'!$A$6:$AJ$253</definedName>
    <definedName name="_xlnm.Print_Area" localSheetId="0">'sysadj2014 Oct 9, 2014'!$A$8:$G$256</definedName>
    <definedName name="_xlnm.Print_Titles" localSheetId="1">'sysadj14sectors cert 10-9-14'!$1:$5</definedName>
    <definedName name="_xlnm.Print_Titles" localSheetId="0">'sysadj2014 Oct 9, 2014'!$1:$7</definedName>
  </definedNames>
  <calcPr fullCalcOnLoad="1"/>
</workbook>
</file>

<file path=xl/sharedStrings.xml><?xml version="1.0" encoding="utf-8"?>
<sst xmlns="http://schemas.openxmlformats.org/spreadsheetml/2006/main" count="1159" uniqueCount="556">
  <si>
    <t xml:space="preserve">Nebraska Department of Revenue Property Assessment Division </t>
  </si>
  <si>
    <t>2014 School Adjusted Values by School System, for use in 2015-2016 state aid calculations</t>
  </si>
  <si>
    <r>
      <t xml:space="preserve">Certified to Dept. of Education October 9, 2014,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</si>
  <si>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</si>
  <si>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</si>
  <si>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</si>
  <si>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2014 Unadjusted</t>
  </si>
  <si>
    <t>Adjustment</t>
  </si>
  <si>
    <t>Amount of</t>
  </si>
  <si>
    <t>2014 Adjusted</t>
  </si>
  <si>
    <t>School System Name</t>
  </si>
  <si>
    <t>Code</t>
  </si>
  <si>
    <t>Class</t>
  </si>
  <si>
    <t>System Value</t>
  </si>
  <si>
    <t>Amount</t>
  </si>
  <si>
    <t>Unadjusted</t>
  </si>
  <si>
    <t>Learning Comm. Douglas &amp; Sarpy</t>
  </si>
  <si>
    <t>00-9000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</si>
  <si>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</si>
  <si>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</si>
  <si>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</si>
  <si>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</si>
  <si>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</si>
  <si>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</si>
  <si>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</si>
  <si>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</si>
  <si>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</si>
  <si>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</si>
  <si>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</si>
  <si>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</si>
  <si>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NEBR UNIFIED DIST 1</t>
  </si>
  <si>
    <t>02-2001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</si>
  <si>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</si>
  <si>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</si>
  <si>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</si>
  <si>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</si>
  <si>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</si>
  <si>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</si>
  <si>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</si>
  <si>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</si>
  <si>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</si>
  <si>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</si>
  <si>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</si>
  <si>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</si>
  <si>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</si>
  <si>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</si>
  <si>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</si>
  <si>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</si>
  <si>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LYNCH 36</t>
  </si>
  <si>
    <t>08-0036</t>
  </si>
  <si>
    <t>WEST BOYD 50</t>
  </si>
  <si>
    <t>08-0050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</si>
  <si>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</si>
  <si>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</si>
  <si>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</si>
  <si>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</si>
  <si>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</si>
  <si>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</si>
  <si>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</si>
  <si>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</si>
  <si>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</si>
  <si>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</si>
  <si>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</si>
  <si>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</si>
  <si>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</si>
  <si>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</si>
  <si>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</si>
  <si>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</si>
  <si>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</si>
  <si>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</si>
  <si>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</si>
  <si>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</si>
  <si>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</si>
  <si>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</si>
  <si>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</si>
  <si>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</si>
  <si>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</si>
  <si>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</si>
  <si>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</si>
  <si>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</si>
  <si>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</si>
  <si>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</si>
  <si>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</si>
  <si>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</si>
  <si>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</si>
  <si>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</si>
  <si>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</si>
  <si>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</si>
  <si>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</si>
  <si>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</si>
  <si>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</si>
  <si>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</si>
  <si>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</si>
  <si>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</si>
  <si>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</si>
  <si>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</si>
  <si>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</si>
  <si>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</si>
  <si>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</si>
  <si>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</si>
  <si>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</si>
  <si>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</si>
  <si>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</si>
  <si>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</si>
  <si>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</si>
  <si>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</si>
  <si>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</si>
  <si>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</si>
  <si>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</si>
  <si>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</si>
  <si>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</si>
  <si>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</si>
  <si>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</si>
  <si>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</si>
  <si>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</si>
  <si>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</si>
  <si>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</si>
  <si>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</si>
  <si>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</si>
  <si>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</si>
  <si>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</si>
  <si>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</si>
  <si>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</si>
  <si>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</si>
  <si>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</si>
  <si>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</si>
  <si>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</si>
  <si>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</si>
  <si>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</si>
  <si>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</si>
  <si>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</si>
  <si>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</si>
  <si>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</si>
  <si>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</si>
  <si>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</si>
  <si>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</si>
  <si>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</si>
  <si>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</si>
  <si>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</si>
  <si>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</si>
  <si>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</si>
  <si>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</si>
  <si>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</si>
  <si>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</si>
  <si>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</si>
  <si>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</si>
  <si>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</si>
  <si>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</si>
  <si>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</si>
  <si>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</si>
  <si>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</si>
  <si>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</si>
  <si>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</si>
  <si>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</si>
  <si>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</si>
  <si>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</si>
  <si>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</si>
  <si>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</si>
  <si>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</si>
  <si>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</si>
  <si>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</si>
  <si>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</si>
  <si>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</si>
  <si>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</si>
  <si>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</si>
  <si>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</si>
  <si>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</si>
  <si>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</si>
  <si>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</si>
  <si>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</si>
  <si>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</si>
  <si>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</si>
  <si>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</si>
  <si>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</si>
  <si>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</si>
  <si>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</si>
  <si>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</si>
  <si>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</si>
  <si>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</si>
  <si>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</si>
  <si>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</si>
  <si>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</si>
  <si>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</si>
  <si>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</si>
  <si>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</si>
  <si>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</si>
  <si>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</si>
  <si>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</si>
  <si>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</si>
  <si>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</si>
  <si>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</si>
  <si>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</si>
  <si>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</si>
  <si>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</si>
  <si>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</si>
  <si>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</si>
  <si>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</si>
  <si>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</si>
  <si>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</si>
  <si>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</si>
  <si>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</si>
  <si>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</si>
  <si>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</si>
  <si>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</si>
  <si>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</si>
  <si>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</si>
  <si>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</si>
  <si>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</si>
  <si>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</si>
  <si>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</si>
  <si>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</si>
  <si>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</si>
  <si>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</si>
  <si>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</si>
  <si>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</si>
  <si>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</si>
  <si>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DANIEL 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</si>
  <si>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</si>
  <si>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</si>
  <si>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</si>
  <si>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</si>
  <si>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</si>
  <si>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</si>
  <si>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</si>
  <si>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</si>
  <si>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</si>
  <si>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</si>
  <si>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</si>
  <si>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</si>
  <si>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</si>
  <si>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</si>
  <si>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</si>
  <si>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</si>
  <si>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</si>
  <si>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</si>
  <si>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</si>
  <si>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</si>
  <si>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</si>
  <si>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</si>
  <si>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</si>
  <si>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</si>
  <si>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</si>
  <si>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</si>
  <si>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</si>
  <si>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</si>
  <si>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</si>
  <si>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</si>
  <si>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</si>
  <si>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</si>
  <si>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</si>
  <si>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</si>
  <si>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</si>
  <si>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EWING 29</t>
  </si>
  <si>
    <t>45-0029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</si>
  <si>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</si>
  <si>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</si>
  <si>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</si>
  <si>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</si>
  <si>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</si>
  <si>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</si>
  <si>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</si>
  <si>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</si>
  <si>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</si>
  <si>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</si>
  <si>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</si>
  <si>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</si>
  <si>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</si>
  <si>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</si>
  <si>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</si>
  <si>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</si>
  <si>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</si>
  <si>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</si>
  <si>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</si>
  <si>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</si>
  <si>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</si>
  <si>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</si>
  <si>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COUNTY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</si>
  <si>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</si>
  <si>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</si>
  <si>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</si>
  <si>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</si>
  <si>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</si>
  <si>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</si>
  <si>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</si>
  <si>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</si>
  <si>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</si>
  <si>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</si>
  <si>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</si>
  <si>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</si>
  <si>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</si>
  <si>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</si>
  <si>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</si>
  <si>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</si>
  <si>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</si>
  <si>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</si>
  <si>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</si>
  <si>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</si>
  <si>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</si>
  <si>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</si>
  <si>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</si>
  <si>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</si>
  <si>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</si>
  <si>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</si>
  <si>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</si>
  <si>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</si>
  <si>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</si>
  <si>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</si>
  <si>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</si>
  <si>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</si>
  <si>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</si>
  <si>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</si>
  <si>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</si>
  <si>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</si>
  <si>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</si>
  <si>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</si>
  <si>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</si>
  <si>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</si>
  <si>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</si>
  <si>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</si>
  <si>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</si>
  <si>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</si>
  <si>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</si>
  <si>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</si>
  <si>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</si>
  <si>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</si>
  <si>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</si>
  <si>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</si>
  <si>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</si>
  <si>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</si>
  <si>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</si>
  <si>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</si>
  <si>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</si>
  <si>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</si>
  <si>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</si>
  <si>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</si>
  <si>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</si>
  <si>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</si>
  <si>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</si>
  <si>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</si>
  <si>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</si>
  <si>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</si>
  <si>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</si>
  <si>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</si>
  <si>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</si>
  <si>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</si>
  <si>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</si>
  <si>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</si>
  <si>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</si>
  <si>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</si>
  <si>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</si>
  <si>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</si>
  <si>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</si>
  <si>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</si>
  <si>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</si>
  <si>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</si>
  <si>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</si>
  <si>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</si>
  <si>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</si>
  <si>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</si>
  <si>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</si>
  <si>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</si>
  <si>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</si>
  <si>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</si>
  <si>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</si>
  <si>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</si>
  <si>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</si>
  <si>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</si>
  <si>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</si>
  <si>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</si>
  <si>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</si>
  <si>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</si>
  <si>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</si>
  <si>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</si>
  <si>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</si>
  <si>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</si>
  <si>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</si>
  <si>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</si>
  <si>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</si>
  <si>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</si>
  <si>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</si>
  <si>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</si>
  <si>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</si>
  <si>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</si>
  <si>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</si>
  <si>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</si>
  <si>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</si>
  <si>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</si>
  <si>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</si>
  <si>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</si>
  <si>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</si>
  <si>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</si>
  <si>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</si>
  <si>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</si>
  <si>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</si>
  <si>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</si>
  <si>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</si>
  <si>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</si>
  <si>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</si>
  <si>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</si>
  <si>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</si>
  <si>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</si>
  <si>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</si>
  <si>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</si>
  <si>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</si>
  <si>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</si>
  <si>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</si>
  <si>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</si>
  <si>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</si>
  <si>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</si>
  <si>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</si>
  <si>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</si>
  <si>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</si>
  <si>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</si>
  <si>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</si>
  <si>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</si>
  <si>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</si>
  <si>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</si>
  <si>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</si>
  <si>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</si>
  <si>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</si>
  <si>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</si>
  <si>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</si>
  <si>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</si>
  <si>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</si>
  <si>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SOUTH SARPY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</si>
  <si>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</si>
  <si>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</si>
  <si>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</si>
  <si>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</si>
  <si>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</si>
  <si>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</si>
  <si>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</si>
  <si>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</si>
  <si>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</si>
  <si>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</si>
  <si>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</si>
  <si>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</si>
  <si>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</si>
  <si>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</si>
  <si>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</si>
  <si>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</si>
  <si>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</si>
  <si>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</si>
  <si>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</si>
  <si>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</si>
  <si>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</si>
  <si>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</si>
  <si>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</si>
  <si>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</si>
  <si>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</si>
  <si>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</si>
  <si>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</si>
  <si>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</si>
  <si>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</si>
  <si>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</si>
  <si>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</si>
  <si>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</si>
  <si>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</si>
  <si>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</si>
  <si>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</si>
  <si>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</si>
  <si>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</si>
  <si>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</si>
  <si>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</si>
  <si>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</si>
  <si>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</si>
  <si>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</si>
  <si>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</si>
  <si>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</si>
  <si>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</si>
  <si>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</si>
  <si>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</si>
  <si>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</si>
  <si>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</si>
  <si>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</si>
  <si>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</si>
  <si>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</si>
  <si>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</si>
  <si>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</si>
  <si>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</si>
  <si>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</si>
  <si>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</si>
  <si>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</si>
  <si>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</si>
  <si>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</si>
  <si>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</si>
  <si>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</si>
  <si>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</si>
  <si>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</si>
  <si>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</si>
  <si>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</si>
  <si>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</si>
  <si>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</si>
  <si>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</si>
  <si>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</si>
  <si>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</si>
  <si>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</si>
  <si>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</si>
  <si>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</si>
  <si>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</si>
  <si>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</si>
  <si>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</si>
  <si>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</si>
  <si>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</si>
  <si>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</si>
  <si>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</si>
  <si>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</si>
  <si>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</si>
  <si>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246 systems 2014-2015</t>
  </si>
  <si>
    <t>State Totals without duplication of value</t>
  </si>
  <si>
    <t>for member base schools of LearnComm.</t>
  </si>
  <si>
    <t>Nebraska Department of Revenue Property Assessment Division Certification to Dept of Education</t>
  </si>
  <si>
    <t>Orange=sector %; Yellow=Adjustment Amount; Blue= Adjusted Value</t>
  </si>
  <si>
    <t>2014 School Adjusted Values BY SECTOR certified Oct 9, 2014 per Neb. Rev. Stat. 79-1016 (used in aid calc 2015-2016)</t>
  </si>
  <si>
    <t>prepared by E.Thompson 10-9-2014</t>
  </si>
  <si>
    <t>2014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</si>
  <si>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</si>
  <si>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</si>
  <si>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</si>
  <si>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</si>
  <si>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</si>
  <si>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</si>
  <si>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</si>
  <si>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</si>
  <si>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</si>
  <si>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</si>
  <si>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</si>
  <si>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</si>
  <si>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</si>
  <si>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</si>
  <si>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</si>
  <si>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</si>
  <si>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</si>
  <si>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</si>
  <si>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</si>
  <si>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</si>
  <si>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</si>
  <si>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</si>
  <si>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</si>
  <si>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</si>
  <si>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</si>
  <si>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</si>
  <si>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</si>
  <si>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</si>
  <si>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</si>
  <si>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</si>
  <si>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</si>
  <si>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</si>
  <si>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</si>
  <si>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</si>
  <si>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</si>
  <si>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</si>
  <si>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L</t>
  </si>
  <si>
    <t>U</t>
  </si>
  <si>
    <t>State Totals 246 School Sys. 2014-2015</t>
  </si>
  <si>
    <t>State Totals w/o dup value Learn.Comm.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</si>
</sst>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\ ;\(&quot;$&quot;#,##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56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4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164" fontId="6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8" fillId="0" borderId="10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/>
    </xf>
    <xf numFmtId="1" fontId="7" fillId="32" borderId="14" xfId="0" applyNumberFormat="1" applyFont="1" applyFill="1" applyBorder="1" applyAlignment="1">
      <alignment horizontal="center"/>
    </xf>
    <xf numFmtId="1" fontId="7" fillId="32" borderId="15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0" fontId="7" fillId="32" borderId="16" xfId="0" applyFont="1" applyFill="1" applyBorder="1" applyAlignment="1">
      <alignment/>
    </xf>
    <xf numFmtId="1" fontId="7" fillId="32" borderId="17" xfId="0" applyNumberFormat="1" applyFont="1" applyFill="1" applyBorder="1" applyAlignment="1">
      <alignment horizontal="center"/>
    </xf>
    <xf numFmtId="1" fontId="7" fillId="32" borderId="18" xfId="0" applyNumberFormat="1" applyFont="1" applyFill="1" applyBorder="1" applyAlignment="1">
      <alignment horizontal="center"/>
    </xf>
    <xf numFmtId="3" fontId="2" fillId="32" borderId="16" xfId="0" applyNumberFormat="1" applyFont="1" applyFill="1" applyBorder="1" applyAlignment="1">
      <alignment/>
    </xf>
    <xf numFmtId="10" fontId="6" fillId="32" borderId="1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1" fontId="9" fillId="35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36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4" fillId="36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1" fontId="9" fillId="35" borderId="19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2" fillId="36" borderId="1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/>
    </xf>
    <xf numFmtId="10" fontId="4" fillId="36" borderId="13" xfId="0" applyNumberFormat="1" applyFont="1" applyFill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36" borderId="13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0" fontId="6" fillId="35" borderId="13" xfId="0" applyNumberFormat="1" applyFont="1" applyFill="1" applyBorder="1" applyAlignment="1">
      <alignment/>
    </xf>
    <xf numFmtId="10" fontId="4" fillId="36" borderId="13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37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10" fontId="9" fillId="35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0" fontId="7" fillId="36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10" fontId="8" fillId="36" borderId="13" xfId="0" applyNumberFormat="1" applyFont="1" applyFill="1" applyBorder="1" applyAlignment="1">
      <alignment/>
    </xf>
    <xf numFmtId="3" fontId="8" fillId="38" borderId="13" xfId="0" applyNumberFormat="1" applyFont="1" applyFill="1" applyBorder="1" applyAlignment="1">
      <alignment/>
    </xf>
    <xf numFmtId="10" fontId="7" fillId="36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braskalegislature.gov/laws/statutes.php?statute=79-1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4.7109375" style="0" customWidth="1"/>
    <col min="2" max="2" width="9.140625" style="0" customWidth="1"/>
    <col min="3" max="3" width="5.421875" style="0" bestFit="1" customWidth="1"/>
    <col min="4" max="4" width="17.57421875" style="0" customWidth="1"/>
    <col min="5" max="5" width="14.421875" style="0" customWidth="1"/>
    <col min="6" max="6" width="12.57421875" style="0" customWidth="1"/>
    <col min="7" max="7" width="18.28125" style="0" customWidth="1"/>
    <col min="10" max="10" width="10.140625" style="0" bestFit="1" customWidth="1"/>
    <col min="12" max="12" width="13.28125" style="0" bestFit="1" customWidth="1"/>
    <col min="13" max="13" width="11.28125" style="0" bestFit="1" customWidth="1"/>
    <col min="14" max="14" width="13.421875" style="0" bestFit="1" customWidth="1"/>
    <col min="15" max="15" width="13.8515625" style="0" bestFit="1" customWidth="1"/>
    <col min="16" max="16" width="12.57421875" style="0" bestFit="1" customWidth="1"/>
    <col min="17" max="17" width="12.57421875" style="0" customWidth="1"/>
    <col min="18" max="18" width="13.7109375" style="0" bestFit="1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1" t="s">
        <v>1</v>
      </c>
      <c r="B2" s="1"/>
      <c r="C2" s="1"/>
      <c r="D2" s="2"/>
      <c r="E2" s="2"/>
      <c r="F2" s="2"/>
      <c r="G2" s="2"/>
    </row>
    <row r="3" spans="1:7" ht="12.75">
      <c r="A3" s="3" t="s">
        <v>2</v>
      </c>
      <c r="B3" s="1"/>
      <c r="C3" s="1"/>
      <c r="D3" s="2"/>
      <c r="E3" s="2"/>
      <c r="F3" s="2"/>
      <c r="G3" s="2"/>
    </row>
    <row r="4" spans="1:7" ht="12.75">
      <c r="A4" s="4"/>
      <c r="B4" s="1"/>
      <c r="C4" s="1"/>
      <c r="D4" s="2"/>
      <c r="E4" s="2"/>
      <c r="F4" s="2"/>
      <c r="G4" s="2"/>
    </row>
    <row r="5" spans="1:7" ht="12.75">
      <c r="A5" s="5"/>
      <c r="B5" s="6" t="s">
        <v>3</v>
      </c>
      <c r="C5" s="7"/>
      <c r="D5" s="8"/>
      <c r="E5" s="9"/>
      <c r="F5" s="10" t="s">
        <v>4</v>
      </c>
      <c r="G5" s="8"/>
    </row>
    <row r="6" spans="1:7" ht="12.75">
      <c r="A6" s="11"/>
      <c r="B6" s="12" t="s">
        <v>5</v>
      </c>
      <c r="C6" s="13"/>
      <c r="D6" s="14" t="s">
        <v>6</v>
      </c>
      <c r="E6" s="15" t="s">
        <v>7</v>
      </c>
      <c r="F6" s="16" t="s">
        <v>8</v>
      </c>
      <c r="G6" s="14" t="s">
        <v>9</v>
      </c>
    </row>
    <row r="7" spans="1:18" ht="12.75">
      <c r="A7" s="17" t="s">
        <v>10</v>
      </c>
      <c r="B7" s="18" t="s">
        <v>11</v>
      </c>
      <c r="C7" s="18" t="s">
        <v>12</v>
      </c>
      <c r="D7" s="19" t="s">
        <v>13</v>
      </c>
      <c r="E7" s="20" t="s">
        <v>14</v>
      </c>
      <c r="F7" s="21" t="s">
        <v>15</v>
      </c>
      <c r="G7" s="19" t="s">
        <v>13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ht="12.75">
      <c r="A8" s="23" t="s">
        <v>16</v>
      </c>
      <c r="B8" s="24" t="s">
        <v>17</v>
      </c>
      <c r="C8" s="24">
        <v>0</v>
      </c>
      <c r="D8" s="25">
        <v>49517470936</v>
      </c>
      <c r="E8" s="25">
        <v>-9470620</v>
      </c>
      <c r="F8" s="26">
        <f>+E8/D8</f>
        <v>-0.0001912581523446648</v>
      </c>
      <c r="G8" s="25">
        <v>49508000316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23" t="s">
        <v>18</v>
      </c>
      <c r="B9" s="24" t="s">
        <v>19</v>
      </c>
      <c r="C9" s="24">
        <v>3</v>
      </c>
      <c r="D9" s="25">
        <v>397863214</v>
      </c>
      <c r="E9" s="25">
        <v>8277393</v>
      </c>
      <c r="F9" s="26">
        <f aca="true" t="shared" si="0" ref="F9:F72">+E9/D9</f>
        <v>0.02080462005215692</v>
      </c>
      <c r="G9" s="25">
        <v>406140607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23" t="s">
        <v>20</v>
      </c>
      <c r="B10" s="24" t="s">
        <v>21</v>
      </c>
      <c r="C10" s="24">
        <v>3</v>
      </c>
      <c r="D10" s="25">
        <v>968242918</v>
      </c>
      <c r="E10" s="25">
        <v>13843912</v>
      </c>
      <c r="F10" s="26">
        <f t="shared" si="0"/>
        <v>0.014297973930546218</v>
      </c>
      <c r="G10" s="25">
        <v>982086830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3" t="s">
        <v>22</v>
      </c>
      <c r="B11" s="24" t="s">
        <v>23</v>
      </c>
      <c r="C11" s="24">
        <v>3</v>
      </c>
      <c r="D11" s="25">
        <v>1505094237</v>
      </c>
      <c r="E11" s="25">
        <v>25150172</v>
      </c>
      <c r="F11" s="26">
        <f t="shared" si="0"/>
        <v>0.016710031426424233</v>
      </c>
      <c r="G11" s="25">
        <v>1530244409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3" t="s">
        <v>24</v>
      </c>
      <c r="B12" s="24" t="s">
        <v>25</v>
      </c>
      <c r="C12" s="24">
        <v>3</v>
      </c>
      <c r="D12" s="25">
        <v>678237358</v>
      </c>
      <c r="E12" s="25">
        <v>-156898</v>
      </c>
      <c r="F12" s="26">
        <f t="shared" si="0"/>
        <v>-0.00023133199336389254</v>
      </c>
      <c r="G12" s="25">
        <v>678080460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3" t="s">
        <v>26</v>
      </c>
      <c r="B13" s="24" t="s">
        <v>27</v>
      </c>
      <c r="C13" s="24">
        <v>3</v>
      </c>
      <c r="D13" s="25">
        <v>512836631</v>
      </c>
      <c r="E13" s="25">
        <v>17625829</v>
      </c>
      <c r="F13" s="26">
        <f t="shared" si="0"/>
        <v>0.03436928630786516</v>
      </c>
      <c r="G13" s="25">
        <v>530462460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3" t="s">
        <v>28</v>
      </c>
      <c r="B14" s="24" t="s">
        <v>29</v>
      </c>
      <c r="C14" s="24">
        <v>3</v>
      </c>
      <c r="D14" s="25">
        <v>623172472</v>
      </c>
      <c r="E14" s="25">
        <v>21258429</v>
      </c>
      <c r="F14" s="26">
        <f t="shared" si="0"/>
        <v>0.03411323502749332</v>
      </c>
      <c r="G14" s="25">
        <v>644430901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3" t="s">
        <v>30</v>
      </c>
      <c r="B15" s="24" t="s">
        <v>31</v>
      </c>
      <c r="C15" s="24">
        <v>3</v>
      </c>
      <c r="D15" s="25">
        <v>917235150</v>
      </c>
      <c r="E15" s="25">
        <v>23894864</v>
      </c>
      <c r="F15" s="26">
        <f t="shared" si="0"/>
        <v>0.026050968500280436</v>
      </c>
      <c r="G15" s="25">
        <v>941130014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3" t="s">
        <v>32</v>
      </c>
      <c r="B16" s="24" t="s">
        <v>33</v>
      </c>
      <c r="C16" s="24">
        <v>2</v>
      </c>
      <c r="D16" s="25">
        <v>161187109</v>
      </c>
      <c r="E16" s="25">
        <v>5965670</v>
      </c>
      <c r="F16" s="26">
        <f t="shared" si="0"/>
        <v>0.0370108381309823</v>
      </c>
      <c r="G16" s="25">
        <v>167152779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3" t="s">
        <v>34</v>
      </c>
      <c r="B17" s="24" t="s">
        <v>35</v>
      </c>
      <c r="C17" s="24">
        <v>3</v>
      </c>
      <c r="D17" s="25">
        <v>259048829</v>
      </c>
      <c r="E17" s="25">
        <v>-1029533</v>
      </c>
      <c r="F17" s="26">
        <f t="shared" si="0"/>
        <v>-0.003974281620859981</v>
      </c>
      <c r="G17" s="25">
        <v>258019296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3" t="s">
        <v>36</v>
      </c>
      <c r="B18" s="24" t="s">
        <v>37</v>
      </c>
      <c r="C18" s="24">
        <v>3</v>
      </c>
      <c r="D18" s="25">
        <v>267091760</v>
      </c>
      <c r="E18" s="25">
        <v>-1058569</v>
      </c>
      <c r="F18" s="26">
        <f t="shared" si="0"/>
        <v>-0.003963315828238206</v>
      </c>
      <c r="G18" s="25">
        <v>266033191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3" t="s">
        <v>38</v>
      </c>
      <c r="B19" s="24" t="s">
        <v>39</v>
      </c>
      <c r="C19" s="24">
        <v>3</v>
      </c>
      <c r="D19" s="25">
        <v>1138914728</v>
      </c>
      <c r="E19" s="25">
        <v>17373370</v>
      </c>
      <c r="F19" s="26">
        <f t="shared" si="0"/>
        <v>0.01525432025144555</v>
      </c>
      <c r="G19" s="25">
        <v>1156288098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3" t="s">
        <v>40</v>
      </c>
      <c r="B20" s="24" t="s">
        <v>41</v>
      </c>
      <c r="C20" s="24">
        <v>3</v>
      </c>
      <c r="D20" s="25">
        <v>383521792</v>
      </c>
      <c r="E20" s="25">
        <v>2420074</v>
      </c>
      <c r="F20" s="26">
        <f t="shared" si="0"/>
        <v>0.006310134262201194</v>
      </c>
      <c r="G20" s="25">
        <v>385941866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3" t="s">
        <v>42</v>
      </c>
      <c r="B21" s="24" t="s">
        <v>43</v>
      </c>
      <c r="C21" s="24">
        <v>3</v>
      </c>
      <c r="D21" s="25">
        <v>658966313</v>
      </c>
      <c r="E21" s="25">
        <v>10935349</v>
      </c>
      <c r="F21" s="26">
        <f t="shared" si="0"/>
        <v>0.016594701101207886</v>
      </c>
      <c r="G21" s="25">
        <v>669901662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3" t="s">
        <v>44</v>
      </c>
      <c r="B22" s="24" t="s">
        <v>45</v>
      </c>
      <c r="C22" s="24">
        <v>3</v>
      </c>
      <c r="D22" s="25">
        <v>857710809</v>
      </c>
      <c r="E22" s="25">
        <v>-3479020</v>
      </c>
      <c r="F22" s="26">
        <f t="shared" si="0"/>
        <v>-0.00405616900649319</v>
      </c>
      <c r="G22" s="25">
        <v>854231789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3" t="s">
        <v>46</v>
      </c>
      <c r="B23" s="24" t="s">
        <v>47</v>
      </c>
      <c r="C23" s="24">
        <v>3</v>
      </c>
      <c r="D23" s="25">
        <v>543803812</v>
      </c>
      <c r="E23" s="25">
        <v>4596818</v>
      </c>
      <c r="F23" s="26">
        <f t="shared" si="0"/>
        <v>0.008453081605099156</v>
      </c>
      <c r="G23" s="25">
        <v>548400630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3" t="s">
        <v>48</v>
      </c>
      <c r="B24" s="24" t="s">
        <v>49</v>
      </c>
      <c r="C24" s="24">
        <v>3</v>
      </c>
      <c r="D24" s="25">
        <v>130376219</v>
      </c>
      <c r="E24" s="25">
        <v>2094034</v>
      </c>
      <c r="F24" s="26">
        <f t="shared" si="0"/>
        <v>0.0160614720695344</v>
      </c>
      <c r="G24" s="25">
        <v>132470253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3" t="s">
        <v>50</v>
      </c>
      <c r="B25" s="24" t="s">
        <v>51</v>
      </c>
      <c r="C25" s="24">
        <v>3</v>
      </c>
      <c r="D25" s="25">
        <v>339054847</v>
      </c>
      <c r="E25" s="25">
        <v>5828465</v>
      </c>
      <c r="F25" s="26">
        <f t="shared" si="0"/>
        <v>0.01719033086113056</v>
      </c>
      <c r="G25" s="25">
        <v>344883312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3" t="s">
        <v>52</v>
      </c>
      <c r="B26" s="24" t="s">
        <v>53</v>
      </c>
      <c r="C26" s="24">
        <v>3</v>
      </c>
      <c r="D26" s="25">
        <v>549747299</v>
      </c>
      <c r="E26" s="25">
        <v>962454</v>
      </c>
      <c r="F26" s="26">
        <f t="shared" si="0"/>
        <v>0.0017507207434228796</v>
      </c>
      <c r="G26" s="25">
        <v>550709753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3" t="s">
        <v>54</v>
      </c>
      <c r="B27" s="24" t="s">
        <v>55</v>
      </c>
      <c r="C27" s="24">
        <v>3</v>
      </c>
      <c r="D27" s="25">
        <v>478641955</v>
      </c>
      <c r="E27" s="25">
        <v>4745131</v>
      </c>
      <c r="F27" s="26">
        <f t="shared" si="0"/>
        <v>0.009913738130206325</v>
      </c>
      <c r="G27" s="25">
        <v>483387086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3" t="s">
        <v>56</v>
      </c>
      <c r="B28" s="24" t="s">
        <v>57</v>
      </c>
      <c r="C28" s="24">
        <v>3</v>
      </c>
      <c r="D28" s="25">
        <v>2823239916</v>
      </c>
      <c r="E28" s="25">
        <v>6076488</v>
      </c>
      <c r="F28" s="26">
        <f t="shared" si="0"/>
        <v>0.00215231017582425</v>
      </c>
      <c r="G28" s="25">
        <v>2829316404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3" t="s">
        <v>58</v>
      </c>
      <c r="B29" s="24" t="s">
        <v>59</v>
      </c>
      <c r="C29" s="24">
        <v>3</v>
      </c>
      <c r="D29" s="25">
        <v>307834831</v>
      </c>
      <c r="E29" s="25">
        <v>1690057</v>
      </c>
      <c r="F29" s="26">
        <f t="shared" si="0"/>
        <v>0.005490142212009791</v>
      </c>
      <c r="G29" s="25">
        <v>309524888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3" t="s">
        <v>60</v>
      </c>
      <c r="B30" s="24" t="s">
        <v>61</v>
      </c>
      <c r="C30" s="24">
        <v>3</v>
      </c>
      <c r="D30" s="25">
        <v>302096619</v>
      </c>
      <c r="E30" s="25">
        <v>2500936</v>
      </c>
      <c r="F30" s="26">
        <f t="shared" si="0"/>
        <v>0.008278596457910044</v>
      </c>
      <c r="G30" s="25">
        <v>304597555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3" t="s">
        <v>62</v>
      </c>
      <c r="B31" s="24" t="s">
        <v>63</v>
      </c>
      <c r="C31" s="24">
        <v>3</v>
      </c>
      <c r="D31" s="25">
        <v>523310890</v>
      </c>
      <c r="E31" s="25">
        <v>6541603</v>
      </c>
      <c r="F31" s="26">
        <f t="shared" si="0"/>
        <v>0.01250041442860094</v>
      </c>
      <c r="G31" s="25">
        <v>529852493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3" t="s">
        <v>64</v>
      </c>
      <c r="B32" s="24" t="s">
        <v>65</v>
      </c>
      <c r="C32" s="24">
        <v>3</v>
      </c>
      <c r="D32" s="25">
        <v>290886564</v>
      </c>
      <c r="E32" s="25">
        <v>3427514</v>
      </c>
      <c r="F32" s="26">
        <f t="shared" si="0"/>
        <v>0.011782991805699214</v>
      </c>
      <c r="G32" s="25">
        <v>294314078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3" t="s">
        <v>66</v>
      </c>
      <c r="B33" s="24" t="s">
        <v>67</v>
      </c>
      <c r="C33" s="24">
        <v>2</v>
      </c>
      <c r="D33" s="25">
        <v>242876597</v>
      </c>
      <c r="E33" s="25">
        <v>2951296</v>
      </c>
      <c r="F33" s="26">
        <f t="shared" si="0"/>
        <v>0.012151421900892329</v>
      </c>
      <c r="G33" s="25">
        <v>245827893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3" t="s">
        <v>68</v>
      </c>
      <c r="B34" s="24" t="s">
        <v>69</v>
      </c>
      <c r="C34" s="24">
        <v>3</v>
      </c>
      <c r="D34" s="25">
        <v>743810116</v>
      </c>
      <c r="E34" s="25">
        <v>3591160</v>
      </c>
      <c r="F34" s="26">
        <f t="shared" si="0"/>
        <v>0.0048280601765841</v>
      </c>
      <c r="G34" s="25">
        <v>747401276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3" t="s">
        <v>70</v>
      </c>
      <c r="B35" s="24" t="s">
        <v>71</v>
      </c>
      <c r="C35" s="24">
        <v>3</v>
      </c>
      <c r="D35" s="25">
        <v>467117660</v>
      </c>
      <c r="E35" s="25">
        <v>3056163</v>
      </c>
      <c r="F35" s="26">
        <f t="shared" si="0"/>
        <v>0.00654259785425368</v>
      </c>
      <c r="G35" s="25">
        <v>470173823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3" t="s">
        <v>72</v>
      </c>
      <c r="B36" s="24" t="s">
        <v>73</v>
      </c>
      <c r="C36" s="24">
        <v>3</v>
      </c>
      <c r="D36" s="25">
        <v>425999886</v>
      </c>
      <c r="E36" s="25">
        <v>3091678</v>
      </c>
      <c r="F36" s="26">
        <f t="shared" si="0"/>
        <v>0.007257462036034441</v>
      </c>
      <c r="G36" s="25">
        <v>429091564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3" t="s">
        <v>74</v>
      </c>
      <c r="B37" s="24" t="s">
        <v>75</v>
      </c>
      <c r="C37" s="24">
        <v>3</v>
      </c>
      <c r="D37" s="25">
        <v>1111829138</v>
      </c>
      <c r="E37" s="25">
        <v>2368394</v>
      </c>
      <c r="F37" s="26">
        <f t="shared" si="0"/>
        <v>0.0021301780274083806</v>
      </c>
      <c r="G37" s="25">
        <v>1114197532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3" t="s">
        <v>76</v>
      </c>
      <c r="B38" s="24" t="s">
        <v>77</v>
      </c>
      <c r="C38" s="24">
        <v>3</v>
      </c>
      <c r="D38" s="25">
        <v>768651328</v>
      </c>
      <c r="E38" s="25">
        <v>5828446</v>
      </c>
      <c r="F38" s="26">
        <f t="shared" si="0"/>
        <v>0.00758269164143043</v>
      </c>
      <c r="G38" s="25">
        <v>774479774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3" t="s">
        <v>78</v>
      </c>
      <c r="B39" s="24" t="s">
        <v>79</v>
      </c>
      <c r="C39" s="24">
        <v>3</v>
      </c>
      <c r="D39" s="25">
        <v>676023374</v>
      </c>
      <c r="E39" s="25">
        <v>-9335197</v>
      </c>
      <c r="F39" s="26">
        <f t="shared" si="0"/>
        <v>-0.013808985545520501</v>
      </c>
      <c r="G39" s="25">
        <v>666688177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3" t="s">
        <v>80</v>
      </c>
      <c r="B40" s="24" t="s">
        <v>81</v>
      </c>
      <c r="C40" s="24">
        <v>3</v>
      </c>
      <c r="D40" s="25">
        <v>335876909</v>
      </c>
      <c r="E40" s="25">
        <v>4600777</v>
      </c>
      <c r="F40" s="26">
        <f t="shared" si="0"/>
        <v>0.013697806775993642</v>
      </c>
      <c r="G40" s="25">
        <v>340477686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3" t="s">
        <v>82</v>
      </c>
      <c r="B41" s="24" t="s">
        <v>83</v>
      </c>
      <c r="C41" s="24">
        <v>3</v>
      </c>
      <c r="D41" s="25">
        <v>463436959</v>
      </c>
      <c r="E41" s="25">
        <v>-2349529</v>
      </c>
      <c r="F41" s="26">
        <f t="shared" si="0"/>
        <v>-0.005069792027527956</v>
      </c>
      <c r="G41" s="25">
        <v>461087430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3" t="s">
        <v>84</v>
      </c>
      <c r="B42" s="24" t="s">
        <v>85</v>
      </c>
      <c r="C42" s="24">
        <v>3</v>
      </c>
      <c r="D42" s="25">
        <v>658003738</v>
      </c>
      <c r="E42" s="25">
        <v>1306242</v>
      </c>
      <c r="F42" s="26">
        <f t="shared" si="0"/>
        <v>0.0019851589353737076</v>
      </c>
      <c r="G42" s="25">
        <v>659309980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3" t="s">
        <v>86</v>
      </c>
      <c r="B43" s="24" t="s">
        <v>87</v>
      </c>
      <c r="C43" s="24">
        <v>3</v>
      </c>
      <c r="D43" s="25">
        <v>394078950</v>
      </c>
      <c r="E43" s="25">
        <v>7694372</v>
      </c>
      <c r="F43" s="26">
        <f t="shared" si="0"/>
        <v>0.0195249505207015</v>
      </c>
      <c r="G43" s="25">
        <v>401773322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3" t="s">
        <v>88</v>
      </c>
      <c r="B44" s="24" t="s">
        <v>89</v>
      </c>
      <c r="C44" s="24">
        <v>3</v>
      </c>
      <c r="D44" s="25">
        <v>1066123864</v>
      </c>
      <c r="E44" s="25">
        <v>8907321</v>
      </c>
      <c r="F44" s="26">
        <f t="shared" si="0"/>
        <v>0.008354865040334563</v>
      </c>
      <c r="G44" s="25">
        <v>1075031185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3" t="s">
        <v>90</v>
      </c>
      <c r="B45" s="24" t="s">
        <v>91</v>
      </c>
      <c r="C45" s="24">
        <v>3</v>
      </c>
      <c r="D45" s="25">
        <v>658080526</v>
      </c>
      <c r="E45" s="25">
        <v>9530675</v>
      </c>
      <c r="F45" s="26">
        <f t="shared" si="0"/>
        <v>0.014482536138746036</v>
      </c>
      <c r="G45" s="25">
        <v>667611201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3" t="s">
        <v>92</v>
      </c>
      <c r="B46" s="24" t="s">
        <v>93</v>
      </c>
      <c r="C46" s="24">
        <v>3</v>
      </c>
      <c r="D46" s="25">
        <v>942442323</v>
      </c>
      <c r="E46" s="25">
        <v>9754911</v>
      </c>
      <c r="F46" s="26">
        <f t="shared" si="0"/>
        <v>0.010350671613460637</v>
      </c>
      <c r="G46" s="25">
        <v>952197234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3" t="s">
        <v>94</v>
      </c>
      <c r="B47" s="24" t="s">
        <v>95</v>
      </c>
      <c r="C47" s="24">
        <v>3</v>
      </c>
      <c r="D47" s="25">
        <v>159773219</v>
      </c>
      <c r="E47" s="25">
        <v>1899045</v>
      </c>
      <c r="F47" s="26">
        <f t="shared" si="0"/>
        <v>0.011885878070717221</v>
      </c>
      <c r="G47" s="25">
        <v>161672264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3" t="s">
        <v>96</v>
      </c>
      <c r="B48" s="24" t="s">
        <v>97</v>
      </c>
      <c r="C48" s="24">
        <v>3</v>
      </c>
      <c r="D48" s="25">
        <v>1146735906</v>
      </c>
      <c r="E48" s="25">
        <v>-17401974</v>
      </c>
      <c r="F48" s="26">
        <f t="shared" si="0"/>
        <v>-0.015175223788623569</v>
      </c>
      <c r="G48" s="25">
        <v>1129333932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3" t="s">
        <v>98</v>
      </c>
      <c r="B49" s="24" t="s">
        <v>99</v>
      </c>
      <c r="C49" s="24">
        <v>3</v>
      </c>
      <c r="D49" s="25">
        <v>379488487</v>
      </c>
      <c r="E49" s="25">
        <v>-7108230</v>
      </c>
      <c r="F49" s="26">
        <f t="shared" si="0"/>
        <v>-0.018731082084184544</v>
      </c>
      <c r="G49" s="25">
        <v>372380257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3" t="s">
        <v>100</v>
      </c>
      <c r="B50" s="24" t="s">
        <v>101</v>
      </c>
      <c r="C50" s="24">
        <v>3</v>
      </c>
      <c r="D50" s="25">
        <v>878154153</v>
      </c>
      <c r="E50" s="25">
        <v>-5298909</v>
      </c>
      <c r="F50" s="26">
        <f t="shared" si="0"/>
        <v>-0.006034144440241576</v>
      </c>
      <c r="G50" s="25">
        <v>872855244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3" t="s">
        <v>102</v>
      </c>
      <c r="B51" s="24" t="s">
        <v>103</v>
      </c>
      <c r="C51" s="24">
        <v>2</v>
      </c>
      <c r="D51" s="25">
        <v>124367856</v>
      </c>
      <c r="E51" s="25">
        <v>-367579</v>
      </c>
      <c r="F51" s="26">
        <f t="shared" si="0"/>
        <v>-0.002955578811296707</v>
      </c>
      <c r="G51" s="25">
        <v>124000277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3" t="s">
        <v>104</v>
      </c>
      <c r="B52" s="24" t="s">
        <v>105</v>
      </c>
      <c r="C52" s="24">
        <v>3</v>
      </c>
      <c r="D52" s="25">
        <v>686528295</v>
      </c>
      <c r="E52" s="25">
        <v>-9475067</v>
      </c>
      <c r="F52" s="26">
        <f t="shared" si="0"/>
        <v>-0.013801422416245787</v>
      </c>
      <c r="G52" s="25">
        <v>677053228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3" t="s">
        <v>106</v>
      </c>
      <c r="B53" s="24" t="s">
        <v>107</v>
      </c>
      <c r="C53" s="24">
        <v>3</v>
      </c>
      <c r="D53" s="25">
        <v>384289787</v>
      </c>
      <c r="E53" s="25">
        <v>-5322923</v>
      </c>
      <c r="F53" s="26">
        <f t="shared" si="0"/>
        <v>-0.013851325692399939</v>
      </c>
      <c r="G53" s="25">
        <v>378966864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3" t="s">
        <v>108</v>
      </c>
      <c r="B54" s="24" t="s">
        <v>109</v>
      </c>
      <c r="C54" s="24">
        <v>3</v>
      </c>
      <c r="D54" s="25">
        <v>290541777</v>
      </c>
      <c r="E54" s="25">
        <v>-2392834</v>
      </c>
      <c r="F54" s="26">
        <f t="shared" si="0"/>
        <v>-0.008235765695065601</v>
      </c>
      <c r="G54" s="25">
        <v>288148943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3" t="s">
        <v>110</v>
      </c>
      <c r="B55" s="24" t="s">
        <v>111</v>
      </c>
      <c r="C55" s="24">
        <v>3</v>
      </c>
      <c r="D55" s="25">
        <v>717536366</v>
      </c>
      <c r="E55" s="25">
        <v>-13926196</v>
      </c>
      <c r="F55" s="26">
        <f t="shared" si="0"/>
        <v>-0.019408348705213917</v>
      </c>
      <c r="G55" s="25">
        <v>703610170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3" t="s">
        <v>112</v>
      </c>
      <c r="B56" s="24" t="s">
        <v>113</v>
      </c>
      <c r="C56" s="24">
        <v>3</v>
      </c>
      <c r="D56" s="25">
        <v>357561986</v>
      </c>
      <c r="E56" s="25">
        <v>-12095666</v>
      </c>
      <c r="F56" s="26">
        <f t="shared" si="0"/>
        <v>-0.033828165391161014</v>
      </c>
      <c r="G56" s="25">
        <v>345466320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3" t="s">
        <v>114</v>
      </c>
      <c r="B57" s="24" t="s">
        <v>115</v>
      </c>
      <c r="C57" s="24">
        <v>3</v>
      </c>
      <c r="D57" s="25">
        <v>393466116</v>
      </c>
      <c r="E57" s="25">
        <v>-6559070</v>
      </c>
      <c r="F57" s="26">
        <f t="shared" si="0"/>
        <v>-0.016669974194169237</v>
      </c>
      <c r="G57" s="25">
        <v>386907046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3" t="s">
        <v>116</v>
      </c>
      <c r="B58" s="24" t="s">
        <v>117</v>
      </c>
      <c r="C58" s="24">
        <v>3</v>
      </c>
      <c r="D58" s="25">
        <v>346603662</v>
      </c>
      <c r="E58" s="25">
        <v>-8194991</v>
      </c>
      <c r="F58" s="26">
        <f t="shared" si="0"/>
        <v>-0.023643694220403244</v>
      </c>
      <c r="G58" s="25">
        <v>338408671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23" t="s">
        <v>118</v>
      </c>
      <c r="B59" s="24" t="s">
        <v>119</v>
      </c>
      <c r="C59" s="24">
        <v>3</v>
      </c>
      <c r="D59" s="25">
        <v>594890665</v>
      </c>
      <c r="E59" s="25">
        <v>-8613772</v>
      </c>
      <c r="F59" s="26">
        <f t="shared" si="0"/>
        <v>-0.014479588446727433</v>
      </c>
      <c r="G59" s="25">
        <v>586276893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>
      <c r="A60" s="23" t="s">
        <v>120</v>
      </c>
      <c r="B60" s="24" t="s">
        <v>121</v>
      </c>
      <c r="C60" s="24">
        <v>3</v>
      </c>
      <c r="D60" s="25">
        <v>1182296594</v>
      </c>
      <c r="E60" s="25">
        <v>-15389721</v>
      </c>
      <c r="F60" s="26">
        <f t="shared" si="0"/>
        <v>-0.013016802279648621</v>
      </c>
      <c r="G60" s="25">
        <v>1166906873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23" t="s">
        <v>122</v>
      </c>
      <c r="B61" s="24" t="s">
        <v>123</v>
      </c>
      <c r="C61" s="24">
        <v>3</v>
      </c>
      <c r="D61" s="25">
        <v>1036467845</v>
      </c>
      <c r="E61" s="25">
        <v>-119921</v>
      </c>
      <c r="F61" s="26">
        <f t="shared" si="0"/>
        <v>-0.0001157016115632608</v>
      </c>
      <c r="G61" s="25">
        <v>1036347924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>
      <c r="A62" s="23" t="s">
        <v>124</v>
      </c>
      <c r="B62" s="24" t="s">
        <v>125</v>
      </c>
      <c r="C62" s="24">
        <v>3</v>
      </c>
      <c r="D62" s="25">
        <v>361781600</v>
      </c>
      <c r="E62" s="25">
        <v>1767095</v>
      </c>
      <c r="F62" s="26">
        <f t="shared" si="0"/>
        <v>0.004884424746863854</v>
      </c>
      <c r="G62" s="25">
        <v>363548695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3" t="s">
        <v>126</v>
      </c>
      <c r="B63" s="24" t="s">
        <v>127</v>
      </c>
      <c r="C63" s="24">
        <v>3</v>
      </c>
      <c r="D63" s="25">
        <v>738841934</v>
      </c>
      <c r="E63" s="25">
        <v>-6148025</v>
      </c>
      <c r="F63" s="26">
        <f t="shared" si="0"/>
        <v>-0.008321164131433828</v>
      </c>
      <c r="G63" s="25">
        <v>732693909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3" t="s">
        <v>128</v>
      </c>
      <c r="B64" s="24" t="s">
        <v>129</v>
      </c>
      <c r="C64" s="24">
        <v>3</v>
      </c>
      <c r="D64" s="25">
        <v>483954720</v>
      </c>
      <c r="E64" s="25">
        <v>10055066</v>
      </c>
      <c r="F64" s="26">
        <f t="shared" si="0"/>
        <v>0.020776873505851952</v>
      </c>
      <c r="G64" s="25">
        <v>494009786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3" t="s">
        <v>130</v>
      </c>
      <c r="B65" s="24" t="s">
        <v>131</v>
      </c>
      <c r="C65" s="24">
        <v>3</v>
      </c>
      <c r="D65" s="25">
        <v>700658036</v>
      </c>
      <c r="E65" s="25">
        <v>11687861</v>
      </c>
      <c r="F65" s="26">
        <f t="shared" si="0"/>
        <v>0.016681263040562628</v>
      </c>
      <c r="G65" s="25">
        <v>712345897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3" t="s">
        <v>132</v>
      </c>
      <c r="B66" s="24" t="s">
        <v>133</v>
      </c>
      <c r="C66" s="24">
        <v>3</v>
      </c>
      <c r="D66" s="25">
        <v>280405507</v>
      </c>
      <c r="E66" s="25">
        <v>6049498</v>
      </c>
      <c r="F66" s="26">
        <f t="shared" si="0"/>
        <v>0.021574105532813234</v>
      </c>
      <c r="G66" s="25">
        <v>286455005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3" t="s">
        <v>134</v>
      </c>
      <c r="B67" s="24" t="s">
        <v>135</v>
      </c>
      <c r="C67" s="24">
        <v>3</v>
      </c>
      <c r="D67" s="25">
        <v>288666754</v>
      </c>
      <c r="E67" s="25">
        <v>7036702</v>
      </c>
      <c r="F67" s="26">
        <f t="shared" si="0"/>
        <v>0.024376558444967306</v>
      </c>
      <c r="G67" s="25">
        <v>295703456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3" t="s">
        <v>136</v>
      </c>
      <c r="B68" s="24" t="s">
        <v>137</v>
      </c>
      <c r="C68" s="24">
        <v>3</v>
      </c>
      <c r="D68" s="25">
        <v>327827986</v>
      </c>
      <c r="E68" s="25">
        <v>5938686</v>
      </c>
      <c r="F68" s="26">
        <f t="shared" si="0"/>
        <v>0.018115250233700305</v>
      </c>
      <c r="G68" s="25">
        <v>333766672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3" t="s">
        <v>138</v>
      </c>
      <c r="B69" s="24" t="s">
        <v>139</v>
      </c>
      <c r="C69" s="24">
        <v>3</v>
      </c>
      <c r="D69" s="25">
        <v>373563581</v>
      </c>
      <c r="E69" s="25">
        <v>8609202</v>
      </c>
      <c r="F69" s="26">
        <f t="shared" si="0"/>
        <v>0.023046149137327176</v>
      </c>
      <c r="G69" s="25">
        <v>382172783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3" t="s">
        <v>140</v>
      </c>
      <c r="B70" s="24" t="s">
        <v>141</v>
      </c>
      <c r="C70" s="24">
        <v>3</v>
      </c>
      <c r="D70" s="25">
        <v>857718560</v>
      </c>
      <c r="E70" s="25">
        <v>-1606227</v>
      </c>
      <c r="F70" s="26">
        <f t="shared" si="0"/>
        <v>-0.0018726737124587813</v>
      </c>
      <c r="G70" s="25">
        <v>856112333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3" t="s">
        <v>142</v>
      </c>
      <c r="B71" s="24" t="s">
        <v>143</v>
      </c>
      <c r="C71" s="24">
        <v>3</v>
      </c>
      <c r="D71" s="25">
        <v>371117114</v>
      </c>
      <c r="E71" s="25">
        <v>610462</v>
      </c>
      <c r="F71" s="26">
        <f t="shared" si="0"/>
        <v>0.0016449308775342546</v>
      </c>
      <c r="G71" s="25">
        <v>371727576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3" t="s">
        <v>144</v>
      </c>
      <c r="B72" s="24" t="s">
        <v>145</v>
      </c>
      <c r="C72" s="24">
        <v>3</v>
      </c>
      <c r="D72" s="25">
        <v>439678053</v>
      </c>
      <c r="E72" s="25">
        <v>1541519</v>
      </c>
      <c r="F72" s="26">
        <f t="shared" si="0"/>
        <v>0.0035060176178500317</v>
      </c>
      <c r="G72" s="25">
        <v>441219572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3" t="s">
        <v>146</v>
      </c>
      <c r="B73" s="24" t="s">
        <v>147</v>
      </c>
      <c r="C73" s="24">
        <v>3</v>
      </c>
      <c r="D73" s="25">
        <v>228542818</v>
      </c>
      <c r="E73" s="25">
        <v>1370476</v>
      </c>
      <c r="F73" s="26">
        <f aca="true" t="shared" si="1" ref="F73:F136">+E73/D73</f>
        <v>0.005996583099802331</v>
      </c>
      <c r="G73" s="25">
        <v>229913294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3" t="s">
        <v>148</v>
      </c>
      <c r="B74" s="24" t="s">
        <v>149</v>
      </c>
      <c r="C74" s="24">
        <v>3</v>
      </c>
      <c r="D74" s="25">
        <v>885917038</v>
      </c>
      <c r="E74" s="25">
        <v>-6144459</v>
      </c>
      <c r="F74" s="26">
        <f t="shared" si="1"/>
        <v>-0.0069357047403348394</v>
      </c>
      <c r="G74" s="25">
        <v>879772579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3" t="s">
        <v>150</v>
      </c>
      <c r="B75" s="24" t="s">
        <v>151</v>
      </c>
      <c r="C75" s="24">
        <v>3</v>
      </c>
      <c r="D75" s="25">
        <v>282724033</v>
      </c>
      <c r="E75" s="25">
        <v>-829126</v>
      </c>
      <c r="F75" s="26">
        <f t="shared" si="1"/>
        <v>-0.00293263360458642</v>
      </c>
      <c r="G75" s="25">
        <v>281894907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3" t="s">
        <v>152</v>
      </c>
      <c r="B76" s="24" t="s">
        <v>153</v>
      </c>
      <c r="C76" s="24">
        <v>3</v>
      </c>
      <c r="D76" s="25">
        <v>713201677</v>
      </c>
      <c r="E76" s="25">
        <v>-3856777</v>
      </c>
      <c r="F76" s="26">
        <f t="shared" si="1"/>
        <v>-0.005407694799910012</v>
      </c>
      <c r="G76" s="25">
        <v>709344900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3" t="s">
        <v>154</v>
      </c>
      <c r="B77" s="24" t="s">
        <v>155</v>
      </c>
      <c r="C77" s="24">
        <v>3</v>
      </c>
      <c r="D77" s="25">
        <v>719314744</v>
      </c>
      <c r="E77" s="25">
        <v>-1598463</v>
      </c>
      <c r="F77" s="26">
        <f t="shared" si="1"/>
        <v>-0.0022222024688541625</v>
      </c>
      <c r="G77" s="25">
        <v>717716281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3" t="s">
        <v>156</v>
      </c>
      <c r="B78" s="24" t="s">
        <v>157</v>
      </c>
      <c r="C78" s="24">
        <v>3</v>
      </c>
      <c r="D78" s="25">
        <v>308891738</v>
      </c>
      <c r="E78" s="25">
        <v>1514890</v>
      </c>
      <c r="F78" s="26">
        <f t="shared" si="1"/>
        <v>0.004904274908123311</v>
      </c>
      <c r="G78" s="25">
        <v>310406628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3" t="s">
        <v>158</v>
      </c>
      <c r="B79" s="24" t="s">
        <v>159</v>
      </c>
      <c r="C79" s="24">
        <v>3</v>
      </c>
      <c r="D79" s="25">
        <v>370040798</v>
      </c>
      <c r="E79" s="25">
        <v>2832219</v>
      </c>
      <c r="F79" s="26">
        <f t="shared" si="1"/>
        <v>0.007653802000502658</v>
      </c>
      <c r="G79" s="25">
        <v>372873017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3" t="s">
        <v>160</v>
      </c>
      <c r="B80" s="24" t="s">
        <v>161</v>
      </c>
      <c r="C80" s="24">
        <v>3</v>
      </c>
      <c r="D80" s="25">
        <v>363959343</v>
      </c>
      <c r="E80" s="25">
        <v>2807090</v>
      </c>
      <c r="F80" s="26">
        <f t="shared" si="1"/>
        <v>0.007712647178836126</v>
      </c>
      <c r="G80" s="25">
        <v>366766433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3" t="s">
        <v>162</v>
      </c>
      <c r="B81" s="24" t="s">
        <v>163</v>
      </c>
      <c r="C81" s="24">
        <v>3</v>
      </c>
      <c r="D81" s="25">
        <v>361676261</v>
      </c>
      <c r="E81" s="25">
        <v>170885</v>
      </c>
      <c r="F81" s="26">
        <f t="shared" si="1"/>
        <v>0.00047248055354122344</v>
      </c>
      <c r="G81" s="25">
        <v>361847146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3" t="s">
        <v>164</v>
      </c>
      <c r="B82" s="24" t="s">
        <v>165</v>
      </c>
      <c r="C82" s="24">
        <v>3</v>
      </c>
      <c r="D82" s="25">
        <v>292620189</v>
      </c>
      <c r="E82" s="25">
        <v>-698</v>
      </c>
      <c r="F82" s="26">
        <f t="shared" si="1"/>
        <v>-2.385344642095081E-06</v>
      </c>
      <c r="G82" s="25">
        <v>292619491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3" t="s">
        <v>166</v>
      </c>
      <c r="B83" s="24" t="s">
        <v>167</v>
      </c>
      <c r="C83" s="24">
        <v>3</v>
      </c>
      <c r="D83" s="25">
        <v>418431572</v>
      </c>
      <c r="E83" s="25">
        <v>1478292</v>
      </c>
      <c r="F83" s="26">
        <f t="shared" si="1"/>
        <v>0.0035329360854252172</v>
      </c>
      <c r="G83" s="25">
        <v>419909864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3" t="s">
        <v>168</v>
      </c>
      <c r="B84" s="24" t="s">
        <v>169</v>
      </c>
      <c r="C84" s="24">
        <v>3</v>
      </c>
      <c r="D84" s="25">
        <v>1975346568</v>
      </c>
      <c r="E84" s="25">
        <v>6926033</v>
      </c>
      <c r="F84" s="26">
        <f t="shared" si="1"/>
        <v>0.003506236886326471</v>
      </c>
      <c r="G84" s="25">
        <v>1982272601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3" t="s">
        <v>170</v>
      </c>
      <c r="B85" s="24" t="s">
        <v>171</v>
      </c>
      <c r="C85" s="24">
        <v>3</v>
      </c>
      <c r="D85" s="25">
        <v>406211253</v>
      </c>
      <c r="E85" s="25">
        <v>-7518180</v>
      </c>
      <c r="F85" s="26">
        <f t="shared" si="1"/>
        <v>-0.018508054477752243</v>
      </c>
      <c r="G85" s="25">
        <v>398693073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3" t="s">
        <v>172</v>
      </c>
      <c r="B86" s="24" t="s">
        <v>173</v>
      </c>
      <c r="C86" s="24">
        <v>3</v>
      </c>
      <c r="D86" s="25">
        <v>717045133</v>
      </c>
      <c r="E86" s="25">
        <v>-9372961</v>
      </c>
      <c r="F86" s="26">
        <f t="shared" si="1"/>
        <v>-0.013071647192952916</v>
      </c>
      <c r="G86" s="25">
        <v>707672172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3" t="s">
        <v>174</v>
      </c>
      <c r="B87" s="24" t="s">
        <v>175</v>
      </c>
      <c r="C87" s="24">
        <v>3</v>
      </c>
      <c r="D87" s="25">
        <v>911616613</v>
      </c>
      <c r="E87" s="25">
        <v>-7004482</v>
      </c>
      <c r="F87" s="26">
        <f t="shared" si="1"/>
        <v>-0.007683583098545397</v>
      </c>
      <c r="G87" s="25">
        <v>904612131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3" t="s">
        <v>176</v>
      </c>
      <c r="B88" s="24" t="s">
        <v>177</v>
      </c>
      <c r="C88" s="24">
        <v>5</v>
      </c>
      <c r="D88" s="25">
        <v>19370086656</v>
      </c>
      <c r="E88" s="25">
        <v>-774479</v>
      </c>
      <c r="F88" s="26">
        <f t="shared" si="1"/>
        <v>-3.998324910746336E-05</v>
      </c>
      <c r="G88" s="25">
        <v>19369312177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3" t="s">
        <v>178</v>
      </c>
      <c r="B89" s="24" t="s">
        <v>179</v>
      </c>
      <c r="C89" s="24">
        <v>3</v>
      </c>
      <c r="D89" s="25">
        <v>4489453010</v>
      </c>
      <c r="E89" s="25">
        <v>1581128</v>
      </c>
      <c r="F89" s="26">
        <f t="shared" si="1"/>
        <v>0.0003521872255880901</v>
      </c>
      <c r="G89" s="25">
        <v>4491034138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3" t="s">
        <v>180</v>
      </c>
      <c r="B90" s="24" t="s">
        <v>181</v>
      </c>
      <c r="C90" s="24">
        <v>3</v>
      </c>
      <c r="D90" s="25">
        <v>827160840</v>
      </c>
      <c r="E90" s="25">
        <v>2283194</v>
      </c>
      <c r="F90" s="26">
        <f t="shared" si="1"/>
        <v>0.0027602781582358273</v>
      </c>
      <c r="G90" s="25">
        <v>829444034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3" t="s">
        <v>182</v>
      </c>
      <c r="B91" s="24" t="s">
        <v>183</v>
      </c>
      <c r="C91" s="24">
        <v>3</v>
      </c>
      <c r="D91" s="25">
        <v>9353153588</v>
      </c>
      <c r="E91" s="25">
        <v>-6073137</v>
      </c>
      <c r="F91" s="26">
        <f t="shared" si="1"/>
        <v>-0.0006493143668453999</v>
      </c>
      <c r="G91" s="25">
        <v>9347080451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23" t="s">
        <v>184</v>
      </c>
      <c r="B92" s="24" t="s">
        <v>185</v>
      </c>
      <c r="C92" s="24">
        <v>3</v>
      </c>
      <c r="D92" s="25">
        <v>1514102990</v>
      </c>
      <c r="E92" s="25">
        <v>-16027</v>
      </c>
      <c r="F92" s="26">
        <f t="shared" si="1"/>
        <v>-1.0585145202044678E-05</v>
      </c>
      <c r="G92" s="25">
        <v>1514086963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>
      <c r="A93" s="23" t="s">
        <v>186</v>
      </c>
      <c r="B93" s="24" t="s">
        <v>187</v>
      </c>
      <c r="C93" s="24">
        <v>3</v>
      </c>
      <c r="D93" s="25">
        <v>877883156</v>
      </c>
      <c r="E93" s="25">
        <v>1823450</v>
      </c>
      <c r="F93" s="26">
        <f t="shared" si="1"/>
        <v>0.002077098743195387</v>
      </c>
      <c r="G93" s="25">
        <v>879706606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>
      <c r="A94" s="23" t="s">
        <v>188</v>
      </c>
      <c r="B94" s="24" t="s">
        <v>189</v>
      </c>
      <c r="C94" s="24">
        <v>3</v>
      </c>
      <c r="D94" s="25">
        <v>3221769705</v>
      </c>
      <c r="E94" s="25">
        <v>-59359</v>
      </c>
      <c r="F94" s="26">
        <f t="shared" si="1"/>
        <v>-1.8424346069142766E-05</v>
      </c>
      <c r="G94" s="25">
        <v>3221710346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>
      <c r="A95" s="23" t="s">
        <v>190</v>
      </c>
      <c r="B95" s="24" t="s">
        <v>191</v>
      </c>
      <c r="C95" s="24">
        <v>3</v>
      </c>
      <c r="D95" s="25">
        <v>864335204</v>
      </c>
      <c r="E95" s="25">
        <v>-19478779</v>
      </c>
      <c r="F95" s="26">
        <f t="shared" si="1"/>
        <v>-0.02253613980994346</v>
      </c>
      <c r="G95" s="25">
        <v>844856425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>
      <c r="A96" s="23" t="s">
        <v>192</v>
      </c>
      <c r="B96" s="24" t="s">
        <v>193</v>
      </c>
      <c r="C96" s="24">
        <v>3</v>
      </c>
      <c r="D96" s="25">
        <v>615246806</v>
      </c>
      <c r="E96" s="25">
        <v>6292154</v>
      </c>
      <c r="F96" s="26">
        <f t="shared" si="1"/>
        <v>0.010227040496005436</v>
      </c>
      <c r="G96" s="25">
        <v>621538960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>
      <c r="A97" s="23" t="s">
        <v>194</v>
      </c>
      <c r="B97" s="24" t="s">
        <v>195</v>
      </c>
      <c r="C97" s="24">
        <v>3</v>
      </c>
      <c r="D97" s="25">
        <v>1017053812</v>
      </c>
      <c r="E97" s="25">
        <v>5169010</v>
      </c>
      <c r="F97" s="26">
        <f t="shared" si="1"/>
        <v>0.005082336783965567</v>
      </c>
      <c r="G97" s="25">
        <v>1022222822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>
      <c r="A98" s="23" t="s">
        <v>196</v>
      </c>
      <c r="B98" s="24" t="s">
        <v>197</v>
      </c>
      <c r="C98" s="24">
        <v>3</v>
      </c>
      <c r="D98" s="25">
        <v>460750399</v>
      </c>
      <c r="E98" s="25">
        <v>505882</v>
      </c>
      <c r="F98" s="26">
        <f t="shared" si="1"/>
        <v>0.0010979523861464958</v>
      </c>
      <c r="G98" s="25">
        <v>461256281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>
      <c r="A99" s="23" t="s">
        <v>198</v>
      </c>
      <c r="B99" s="24" t="s">
        <v>199</v>
      </c>
      <c r="C99" s="24">
        <v>3</v>
      </c>
      <c r="D99" s="25">
        <v>407430036</v>
      </c>
      <c r="E99" s="25">
        <v>-4537549</v>
      </c>
      <c r="F99" s="26">
        <f t="shared" si="1"/>
        <v>-0.01113700169125479</v>
      </c>
      <c r="G99" s="25">
        <v>402892487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>
      <c r="A100" s="23" t="s">
        <v>200</v>
      </c>
      <c r="B100" s="24" t="s">
        <v>201</v>
      </c>
      <c r="C100" s="24">
        <v>3</v>
      </c>
      <c r="D100" s="25">
        <v>290209715</v>
      </c>
      <c r="E100" s="25">
        <v>-3340209</v>
      </c>
      <c r="F100" s="26">
        <f t="shared" si="1"/>
        <v>-0.011509638814124468</v>
      </c>
      <c r="G100" s="25">
        <v>286869506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>
      <c r="A101" s="23" t="s">
        <v>202</v>
      </c>
      <c r="B101" s="24" t="s">
        <v>203</v>
      </c>
      <c r="C101" s="24">
        <v>3</v>
      </c>
      <c r="D101" s="25">
        <v>374658584</v>
      </c>
      <c r="E101" s="25">
        <v>-5274569</v>
      </c>
      <c r="F101" s="26">
        <f t="shared" si="1"/>
        <v>-0.014078334850056445</v>
      </c>
      <c r="G101" s="25">
        <v>369384015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>
      <c r="A102" s="23" t="s">
        <v>204</v>
      </c>
      <c r="B102" s="24" t="s">
        <v>205</v>
      </c>
      <c r="C102" s="24">
        <v>3</v>
      </c>
      <c r="D102" s="25">
        <v>242548988</v>
      </c>
      <c r="E102" s="25">
        <v>-4137591</v>
      </c>
      <c r="F102" s="26">
        <f t="shared" si="1"/>
        <v>-0.0170587848422604</v>
      </c>
      <c r="G102" s="25">
        <v>238411397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>
      <c r="A103" s="23" t="s">
        <v>206</v>
      </c>
      <c r="B103" s="24" t="s">
        <v>207</v>
      </c>
      <c r="C103" s="24">
        <v>3</v>
      </c>
      <c r="D103" s="25">
        <v>422738661</v>
      </c>
      <c r="E103" s="25">
        <v>6995830</v>
      </c>
      <c r="F103" s="26">
        <f t="shared" si="1"/>
        <v>0.016548829443352002</v>
      </c>
      <c r="G103" s="25">
        <v>429734491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>
      <c r="A104" s="23" t="s">
        <v>208</v>
      </c>
      <c r="B104" s="24" t="s">
        <v>209</v>
      </c>
      <c r="C104" s="24">
        <v>3</v>
      </c>
      <c r="D104" s="25">
        <v>290005211</v>
      </c>
      <c r="E104" s="25">
        <v>987428</v>
      </c>
      <c r="F104" s="26">
        <f t="shared" si="1"/>
        <v>0.003404862956065986</v>
      </c>
      <c r="G104" s="25">
        <v>290992639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>
      <c r="A105" s="23" t="s">
        <v>210</v>
      </c>
      <c r="B105" s="24" t="s">
        <v>211</v>
      </c>
      <c r="C105" s="24">
        <v>3</v>
      </c>
      <c r="D105" s="25">
        <v>707499474</v>
      </c>
      <c r="E105" s="25">
        <v>15272527</v>
      </c>
      <c r="F105" s="26">
        <f t="shared" si="1"/>
        <v>0.02158662664956271</v>
      </c>
      <c r="G105" s="25">
        <v>722772001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>
      <c r="A106" s="23" t="s">
        <v>212</v>
      </c>
      <c r="B106" s="24" t="s">
        <v>213</v>
      </c>
      <c r="C106" s="24">
        <v>3</v>
      </c>
      <c r="D106" s="25">
        <v>315199762</v>
      </c>
      <c r="E106" s="25">
        <v>5294790</v>
      </c>
      <c r="F106" s="26">
        <f t="shared" si="1"/>
        <v>0.016798204308288787</v>
      </c>
      <c r="G106" s="25">
        <v>320494552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>
      <c r="A107" s="23" t="s">
        <v>214</v>
      </c>
      <c r="B107" s="24" t="s">
        <v>215</v>
      </c>
      <c r="C107" s="24">
        <v>3</v>
      </c>
      <c r="D107" s="25">
        <v>1028944945</v>
      </c>
      <c r="E107" s="25">
        <v>-931256</v>
      </c>
      <c r="F107" s="26">
        <f t="shared" si="1"/>
        <v>-0.0009050591137312988</v>
      </c>
      <c r="G107" s="25">
        <v>1028013689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>
      <c r="A108" s="23" t="s">
        <v>216</v>
      </c>
      <c r="B108" s="24" t="s">
        <v>217</v>
      </c>
      <c r="C108" s="24">
        <v>3</v>
      </c>
      <c r="D108" s="25">
        <v>417389831</v>
      </c>
      <c r="E108" s="25">
        <v>5108393</v>
      </c>
      <c r="F108" s="26">
        <f t="shared" si="1"/>
        <v>0.012238901431213834</v>
      </c>
      <c r="G108" s="25">
        <v>422498224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>
      <c r="A109" s="23" t="s">
        <v>218</v>
      </c>
      <c r="B109" s="24" t="s">
        <v>219</v>
      </c>
      <c r="C109" s="24">
        <v>3</v>
      </c>
      <c r="D109" s="25">
        <v>570096136</v>
      </c>
      <c r="E109" s="25">
        <v>6966576</v>
      </c>
      <c r="F109" s="26">
        <f t="shared" si="1"/>
        <v>0.012220002136622094</v>
      </c>
      <c r="G109" s="25">
        <v>577062712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>
      <c r="A110" s="23" t="s">
        <v>220</v>
      </c>
      <c r="B110" s="24" t="s">
        <v>221</v>
      </c>
      <c r="C110" s="24">
        <v>3</v>
      </c>
      <c r="D110" s="25">
        <v>604809800</v>
      </c>
      <c r="E110" s="25">
        <v>6886355</v>
      </c>
      <c r="F110" s="26">
        <f t="shared" si="1"/>
        <v>0.01138598448636249</v>
      </c>
      <c r="G110" s="25">
        <v>611696155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23" t="s">
        <v>222</v>
      </c>
      <c r="B111" s="24" t="s">
        <v>223</v>
      </c>
      <c r="C111" s="24">
        <v>3</v>
      </c>
      <c r="D111" s="25">
        <v>314089182</v>
      </c>
      <c r="E111" s="25">
        <v>2046886</v>
      </c>
      <c r="F111" s="26">
        <f t="shared" si="1"/>
        <v>0.006516894300421973</v>
      </c>
      <c r="G111" s="25">
        <v>316136068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>
      <c r="A112" s="23" t="s">
        <v>224</v>
      </c>
      <c r="B112" s="24" t="s">
        <v>225</v>
      </c>
      <c r="C112" s="24">
        <v>3</v>
      </c>
      <c r="D112" s="25">
        <v>383988542</v>
      </c>
      <c r="E112" s="25">
        <v>1086309</v>
      </c>
      <c r="F112" s="26">
        <f t="shared" si="1"/>
        <v>0.002829014101155133</v>
      </c>
      <c r="G112" s="25">
        <v>385074851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>
      <c r="A113" s="23" t="s">
        <v>226</v>
      </c>
      <c r="B113" s="24" t="s">
        <v>227</v>
      </c>
      <c r="C113" s="24">
        <v>3</v>
      </c>
      <c r="D113" s="25">
        <v>402114245</v>
      </c>
      <c r="E113" s="25">
        <v>6617582</v>
      </c>
      <c r="F113" s="26">
        <f t="shared" si="1"/>
        <v>0.01645696983453048</v>
      </c>
      <c r="G113" s="25">
        <v>408731827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>
      <c r="A114" s="23" t="s">
        <v>228</v>
      </c>
      <c r="B114" s="24" t="s">
        <v>229</v>
      </c>
      <c r="C114" s="24">
        <v>3</v>
      </c>
      <c r="D114" s="25">
        <v>663075730</v>
      </c>
      <c r="E114" s="25">
        <v>13494209</v>
      </c>
      <c r="F114" s="26">
        <f t="shared" si="1"/>
        <v>0.020350931861131457</v>
      </c>
      <c r="G114" s="25">
        <v>676569939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>
      <c r="A115" s="23" t="s">
        <v>230</v>
      </c>
      <c r="B115" s="24" t="s">
        <v>231</v>
      </c>
      <c r="C115" s="24">
        <v>3</v>
      </c>
      <c r="D115" s="25">
        <v>2762991246</v>
      </c>
      <c r="E115" s="25">
        <v>99394351</v>
      </c>
      <c r="F115" s="26">
        <f t="shared" si="1"/>
        <v>0.03597345852756278</v>
      </c>
      <c r="G115" s="25">
        <v>2862385597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3" t="s">
        <v>232</v>
      </c>
      <c r="B116" s="24" t="s">
        <v>233</v>
      </c>
      <c r="C116" s="24">
        <v>3</v>
      </c>
      <c r="D116" s="25">
        <v>822872253</v>
      </c>
      <c r="E116" s="25">
        <v>2879614</v>
      </c>
      <c r="F116" s="26">
        <f t="shared" si="1"/>
        <v>0.003499466641998925</v>
      </c>
      <c r="G116" s="25">
        <v>825751867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3" t="s">
        <v>234</v>
      </c>
      <c r="B117" s="24" t="s">
        <v>235</v>
      </c>
      <c r="C117" s="24">
        <v>3</v>
      </c>
      <c r="D117" s="25">
        <v>741792016</v>
      </c>
      <c r="E117" s="25">
        <v>5709063</v>
      </c>
      <c r="F117" s="26">
        <f t="shared" si="1"/>
        <v>0.007696312277375604</v>
      </c>
      <c r="G117" s="25">
        <v>747501079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>
      <c r="A118" s="23" t="s">
        <v>236</v>
      </c>
      <c r="B118" s="24" t="s">
        <v>237</v>
      </c>
      <c r="C118" s="24">
        <v>3</v>
      </c>
      <c r="D118" s="25">
        <v>661884684</v>
      </c>
      <c r="E118" s="25">
        <v>1605625</v>
      </c>
      <c r="F118" s="26">
        <f t="shared" si="1"/>
        <v>0.002425837972706436</v>
      </c>
      <c r="G118" s="25">
        <v>663490309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>
      <c r="A119" s="23" t="s">
        <v>238</v>
      </c>
      <c r="B119" s="24" t="s">
        <v>239</v>
      </c>
      <c r="C119" s="24">
        <v>2</v>
      </c>
      <c r="D119" s="25">
        <v>353437182</v>
      </c>
      <c r="E119" s="25">
        <v>-11246253</v>
      </c>
      <c r="F119" s="26">
        <f t="shared" si="1"/>
        <v>-0.03181966576453747</v>
      </c>
      <c r="G119" s="25">
        <v>342190929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3" t="s">
        <v>240</v>
      </c>
      <c r="B120" s="24" t="s">
        <v>241</v>
      </c>
      <c r="C120" s="24">
        <v>3</v>
      </c>
      <c r="D120" s="25">
        <v>346305798</v>
      </c>
      <c r="E120" s="25">
        <v>-10518326</v>
      </c>
      <c r="F120" s="26">
        <f t="shared" si="1"/>
        <v>-0.03037294223991017</v>
      </c>
      <c r="G120" s="25">
        <v>335787472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3" t="s">
        <v>242</v>
      </c>
      <c r="B121" s="24" t="s">
        <v>243</v>
      </c>
      <c r="C121" s="24">
        <v>3</v>
      </c>
      <c r="D121" s="27">
        <v>1576354919</v>
      </c>
      <c r="E121" s="25">
        <v>-37922139</v>
      </c>
      <c r="F121" s="26">
        <f t="shared" si="1"/>
        <v>-0.02405685327772305</v>
      </c>
      <c r="G121" s="27">
        <v>1538432780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3" t="s">
        <v>244</v>
      </c>
      <c r="B122" s="24" t="s">
        <v>245</v>
      </c>
      <c r="C122" s="24">
        <v>3</v>
      </c>
      <c r="D122" s="25">
        <v>300137961</v>
      </c>
      <c r="E122" s="25">
        <v>1965307</v>
      </c>
      <c r="F122" s="26">
        <f t="shared" si="1"/>
        <v>0.006548012099009362</v>
      </c>
      <c r="G122" s="25">
        <v>302103268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3" t="s">
        <v>246</v>
      </c>
      <c r="B123" s="24" t="s">
        <v>247</v>
      </c>
      <c r="C123" s="24">
        <v>3</v>
      </c>
      <c r="D123" s="25">
        <v>340748157</v>
      </c>
      <c r="E123" s="25">
        <v>-4158973</v>
      </c>
      <c r="F123" s="26">
        <f t="shared" si="1"/>
        <v>-0.01220541597822934</v>
      </c>
      <c r="G123" s="25">
        <v>336589184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3" t="s">
        <v>248</v>
      </c>
      <c r="B124" s="24" t="s">
        <v>249</v>
      </c>
      <c r="C124" s="24">
        <v>3</v>
      </c>
      <c r="D124" s="25">
        <v>424470519</v>
      </c>
      <c r="E124" s="25">
        <v>-9825216</v>
      </c>
      <c r="F124" s="26">
        <f t="shared" si="1"/>
        <v>-0.02314699268902583</v>
      </c>
      <c r="G124" s="25">
        <v>414645303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3" t="s">
        <v>250</v>
      </c>
      <c r="B125" s="24" t="s">
        <v>251</v>
      </c>
      <c r="C125" s="24">
        <v>3</v>
      </c>
      <c r="D125" s="25">
        <v>945337281</v>
      </c>
      <c r="E125" s="25">
        <v>-4308742</v>
      </c>
      <c r="F125" s="26">
        <f t="shared" si="1"/>
        <v>-0.004557888582836923</v>
      </c>
      <c r="G125" s="25">
        <v>941028539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3" t="s">
        <v>252</v>
      </c>
      <c r="B126" s="24" t="s">
        <v>253</v>
      </c>
      <c r="C126" s="24">
        <v>2</v>
      </c>
      <c r="D126" s="25">
        <v>242587062</v>
      </c>
      <c r="E126" s="25">
        <v>45859</v>
      </c>
      <c r="F126" s="26">
        <f t="shared" si="1"/>
        <v>0.00018904140897670792</v>
      </c>
      <c r="G126" s="25">
        <v>242632921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3" t="s">
        <v>254</v>
      </c>
      <c r="B127" s="24" t="s">
        <v>255</v>
      </c>
      <c r="C127" s="24">
        <v>3</v>
      </c>
      <c r="D127" s="25">
        <v>148798178</v>
      </c>
      <c r="E127" s="25">
        <v>-404936</v>
      </c>
      <c r="F127" s="26">
        <f t="shared" si="1"/>
        <v>-0.002721377408263695</v>
      </c>
      <c r="G127" s="25">
        <v>148393242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3" t="s">
        <v>256</v>
      </c>
      <c r="B128" s="24" t="s">
        <v>257</v>
      </c>
      <c r="C128" s="24">
        <v>2</v>
      </c>
      <c r="D128" s="25">
        <v>215770211</v>
      </c>
      <c r="E128" s="25">
        <v>-1452508</v>
      </c>
      <c r="F128" s="26">
        <f t="shared" si="1"/>
        <v>-0.006731735549908694</v>
      </c>
      <c r="G128" s="25">
        <v>214317703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3" t="s">
        <v>258</v>
      </c>
      <c r="B129" s="24" t="s">
        <v>259</v>
      </c>
      <c r="C129" s="24">
        <v>3</v>
      </c>
      <c r="D129" s="25">
        <v>827525162</v>
      </c>
      <c r="E129" s="25">
        <v>-6315838</v>
      </c>
      <c r="F129" s="26">
        <f t="shared" si="1"/>
        <v>-0.0076322005541627266</v>
      </c>
      <c r="G129" s="25">
        <v>821209324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3" t="s">
        <v>260</v>
      </c>
      <c r="B130" s="24" t="s">
        <v>261</v>
      </c>
      <c r="C130" s="24">
        <v>3</v>
      </c>
      <c r="D130" s="25">
        <v>342409863</v>
      </c>
      <c r="E130" s="25">
        <v>5159624</v>
      </c>
      <c r="F130" s="26">
        <f t="shared" si="1"/>
        <v>0.015068561269801974</v>
      </c>
      <c r="G130" s="25">
        <v>347569487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3" t="s">
        <v>262</v>
      </c>
      <c r="B131" s="24" t="s">
        <v>263</v>
      </c>
      <c r="C131" s="24">
        <v>3</v>
      </c>
      <c r="D131" s="25">
        <v>503282107</v>
      </c>
      <c r="E131" s="25">
        <v>1082356</v>
      </c>
      <c r="F131" s="26">
        <f t="shared" si="1"/>
        <v>0.0021505950339696855</v>
      </c>
      <c r="G131" s="25">
        <v>504364463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3" t="s">
        <v>264</v>
      </c>
      <c r="B132" s="24" t="s">
        <v>265</v>
      </c>
      <c r="C132" s="24">
        <v>3</v>
      </c>
      <c r="D132" s="25">
        <v>486311305</v>
      </c>
      <c r="E132" s="25">
        <v>4161763</v>
      </c>
      <c r="F132" s="26">
        <f t="shared" si="1"/>
        <v>0.008557816684931887</v>
      </c>
      <c r="G132" s="25">
        <v>490473068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3" t="s">
        <v>266</v>
      </c>
      <c r="B133" s="24" t="s">
        <v>267</v>
      </c>
      <c r="C133" s="24">
        <v>2</v>
      </c>
      <c r="D133" s="25">
        <v>135577246</v>
      </c>
      <c r="E133" s="25">
        <v>1114498</v>
      </c>
      <c r="F133" s="26">
        <f t="shared" si="1"/>
        <v>0.008220391200452619</v>
      </c>
      <c r="G133" s="25">
        <v>136691744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3" t="s">
        <v>268</v>
      </c>
      <c r="B134" s="24" t="s">
        <v>269</v>
      </c>
      <c r="C134" s="24">
        <v>3</v>
      </c>
      <c r="D134" s="25">
        <v>962024025</v>
      </c>
      <c r="E134" s="25">
        <v>10793888</v>
      </c>
      <c r="F134" s="26">
        <f t="shared" si="1"/>
        <v>0.011219977588397545</v>
      </c>
      <c r="G134" s="25">
        <v>972817913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3" t="s">
        <v>270</v>
      </c>
      <c r="B135" s="24" t="s">
        <v>271</v>
      </c>
      <c r="C135" s="24">
        <v>3</v>
      </c>
      <c r="D135" s="25">
        <v>793809394</v>
      </c>
      <c r="E135" s="25">
        <v>9858416</v>
      </c>
      <c r="F135" s="26">
        <f t="shared" si="1"/>
        <v>0.012419122366798294</v>
      </c>
      <c r="G135" s="25">
        <v>803667810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3" t="s">
        <v>272</v>
      </c>
      <c r="B136" s="24" t="s">
        <v>273</v>
      </c>
      <c r="C136" s="24">
        <v>3</v>
      </c>
      <c r="D136" s="25">
        <v>396683832</v>
      </c>
      <c r="E136" s="25">
        <v>3107218</v>
      </c>
      <c r="F136" s="26">
        <f t="shared" si="1"/>
        <v>0.007832983724932858</v>
      </c>
      <c r="G136" s="25">
        <v>399791050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3" t="s">
        <v>274</v>
      </c>
      <c r="B137" s="24" t="s">
        <v>275</v>
      </c>
      <c r="C137" s="24">
        <v>3</v>
      </c>
      <c r="D137" s="25">
        <v>240030859</v>
      </c>
      <c r="E137" s="25">
        <v>-537287</v>
      </c>
      <c r="F137" s="26">
        <f aca="true" t="shared" si="2" ref="F137:F200">+E137/D137</f>
        <v>-0.0022384080206953724</v>
      </c>
      <c r="G137" s="25">
        <v>239493572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3" t="s">
        <v>276</v>
      </c>
      <c r="B138" s="24" t="s">
        <v>277</v>
      </c>
      <c r="C138" s="24">
        <v>3</v>
      </c>
      <c r="D138" s="25">
        <v>597801158</v>
      </c>
      <c r="E138" s="25">
        <v>103213</v>
      </c>
      <c r="F138" s="26">
        <f t="shared" si="2"/>
        <v>0.00017265439957545216</v>
      </c>
      <c r="G138" s="25">
        <v>597904371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3" t="s">
        <v>278</v>
      </c>
      <c r="B139" s="24" t="s">
        <v>279</v>
      </c>
      <c r="C139" s="24">
        <v>3</v>
      </c>
      <c r="D139" s="25">
        <v>706850348</v>
      </c>
      <c r="E139" s="25">
        <v>3373177</v>
      </c>
      <c r="F139" s="26">
        <f t="shared" si="2"/>
        <v>0.004772123278349153</v>
      </c>
      <c r="G139" s="25">
        <v>710223525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3" t="s">
        <v>280</v>
      </c>
      <c r="B140" s="24" t="s">
        <v>281</v>
      </c>
      <c r="C140" s="24">
        <v>3</v>
      </c>
      <c r="D140" s="25">
        <v>465499165</v>
      </c>
      <c r="E140" s="25">
        <v>5639001</v>
      </c>
      <c r="F140" s="26">
        <f t="shared" si="2"/>
        <v>0.012113879946487122</v>
      </c>
      <c r="G140" s="25">
        <v>471138166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3" t="s">
        <v>282</v>
      </c>
      <c r="B141" s="24" t="s">
        <v>283</v>
      </c>
      <c r="C141" s="24">
        <v>3</v>
      </c>
      <c r="D141" s="25">
        <v>1136666097</v>
      </c>
      <c r="E141" s="25">
        <v>11689090</v>
      </c>
      <c r="F141" s="26">
        <f t="shared" si="2"/>
        <v>0.010283662045389571</v>
      </c>
      <c r="G141" s="25">
        <v>1148355187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3" t="s">
        <v>284</v>
      </c>
      <c r="B142" s="24" t="s">
        <v>285</v>
      </c>
      <c r="C142" s="24">
        <v>3</v>
      </c>
      <c r="D142" s="25">
        <v>816870104</v>
      </c>
      <c r="E142" s="25">
        <v>9049185</v>
      </c>
      <c r="F142" s="26">
        <f t="shared" si="2"/>
        <v>0.011077875118318689</v>
      </c>
      <c r="G142" s="25">
        <v>825919289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3" t="s">
        <v>286</v>
      </c>
      <c r="B143" s="24" t="s">
        <v>287</v>
      </c>
      <c r="C143" s="24">
        <v>3</v>
      </c>
      <c r="D143" s="25">
        <v>391396356</v>
      </c>
      <c r="E143" s="25">
        <v>750307</v>
      </c>
      <c r="F143" s="26">
        <f t="shared" si="2"/>
        <v>0.001917000474066754</v>
      </c>
      <c r="G143" s="25">
        <v>392146663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3" t="s">
        <v>288</v>
      </c>
      <c r="B144" s="24" t="s">
        <v>289</v>
      </c>
      <c r="C144" s="24">
        <v>2</v>
      </c>
      <c r="D144" s="25">
        <v>373992807</v>
      </c>
      <c r="E144" s="25">
        <v>249870</v>
      </c>
      <c r="F144" s="26">
        <f t="shared" si="2"/>
        <v>0.0006681144538696971</v>
      </c>
      <c r="G144" s="25">
        <v>374242677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3" t="s">
        <v>290</v>
      </c>
      <c r="B145" s="24" t="s">
        <v>291</v>
      </c>
      <c r="C145" s="24">
        <v>3</v>
      </c>
      <c r="D145" s="25">
        <v>555216755</v>
      </c>
      <c r="E145" s="25">
        <v>-3245127</v>
      </c>
      <c r="F145" s="26">
        <f t="shared" si="2"/>
        <v>-0.0058447929944045</v>
      </c>
      <c r="G145" s="25">
        <v>551971628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3" t="s">
        <v>292</v>
      </c>
      <c r="B146" s="24" t="s">
        <v>293</v>
      </c>
      <c r="C146" s="24">
        <v>3</v>
      </c>
      <c r="D146" s="25">
        <v>418060976</v>
      </c>
      <c r="E146" s="25">
        <v>10808079</v>
      </c>
      <c r="F146" s="26">
        <f t="shared" si="2"/>
        <v>0.0258528770214611</v>
      </c>
      <c r="G146" s="25">
        <v>428869055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3" t="s">
        <v>294</v>
      </c>
      <c r="B147" s="24" t="s">
        <v>295</v>
      </c>
      <c r="C147" s="24">
        <v>3</v>
      </c>
      <c r="D147" s="25">
        <v>470294408</v>
      </c>
      <c r="E147" s="25">
        <v>5871546</v>
      </c>
      <c r="F147" s="26">
        <f t="shared" si="2"/>
        <v>0.012484830565963268</v>
      </c>
      <c r="G147" s="25">
        <v>476165954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3" t="s">
        <v>296</v>
      </c>
      <c r="B148" s="24" t="s">
        <v>297</v>
      </c>
      <c r="C148" s="24">
        <v>3</v>
      </c>
      <c r="D148" s="25">
        <v>134869590</v>
      </c>
      <c r="E148" s="25">
        <v>2706978</v>
      </c>
      <c r="F148" s="26">
        <f t="shared" si="2"/>
        <v>0.020071077549802</v>
      </c>
      <c r="G148" s="25">
        <v>137576568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3" t="s">
        <v>298</v>
      </c>
      <c r="B149" s="24" t="s">
        <v>299</v>
      </c>
      <c r="C149" s="24">
        <v>2</v>
      </c>
      <c r="D149" s="25">
        <v>5385420</v>
      </c>
      <c r="E149" s="25">
        <v>118040</v>
      </c>
      <c r="F149" s="26">
        <f t="shared" si="2"/>
        <v>0.021918439044679897</v>
      </c>
      <c r="G149" s="25">
        <v>5503460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3" t="s">
        <v>300</v>
      </c>
      <c r="B150" s="24" t="s">
        <v>301</v>
      </c>
      <c r="C150" s="24">
        <v>3</v>
      </c>
      <c r="D150" s="25">
        <v>323411771</v>
      </c>
      <c r="E150" s="25">
        <v>6217212</v>
      </c>
      <c r="F150" s="26">
        <f t="shared" si="2"/>
        <v>0.019223827199536286</v>
      </c>
      <c r="G150" s="25">
        <v>329628983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3" t="s">
        <v>302</v>
      </c>
      <c r="B151" s="24" t="s">
        <v>303</v>
      </c>
      <c r="C151" s="24">
        <v>3</v>
      </c>
      <c r="D151" s="25">
        <v>480693050</v>
      </c>
      <c r="E151" s="25">
        <v>10110430</v>
      </c>
      <c r="F151" s="26">
        <f t="shared" si="2"/>
        <v>0.021033027209359487</v>
      </c>
      <c r="G151" s="25">
        <v>490803480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3" t="s">
        <v>304</v>
      </c>
      <c r="B152" s="24" t="s">
        <v>305</v>
      </c>
      <c r="C152" s="24">
        <v>4</v>
      </c>
      <c r="D152" s="25">
        <v>17905380375</v>
      </c>
      <c r="E152" s="25">
        <v>-124053673</v>
      </c>
      <c r="F152" s="26">
        <f t="shared" si="2"/>
        <v>-0.006928290290509955</v>
      </c>
      <c r="G152" s="25">
        <v>17781326702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3" t="s">
        <v>306</v>
      </c>
      <c r="B153" s="24" t="s">
        <v>307</v>
      </c>
      <c r="C153" s="24">
        <v>3</v>
      </c>
      <c r="D153" s="25">
        <v>1476685641</v>
      </c>
      <c r="E153" s="25">
        <v>-2884030</v>
      </c>
      <c r="F153" s="26">
        <f t="shared" si="2"/>
        <v>-0.0019530426245947358</v>
      </c>
      <c r="G153" s="25">
        <v>1473801611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3" t="s">
        <v>308</v>
      </c>
      <c r="B154" s="24" t="s">
        <v>309</v>
      </c>
      <c r="C154" s="24">
        <v>3</v>
      </c>
      <c r="D154" s="25">
        <v>296700558</v>
      </c>
      <c r="E154" s="25">
        <v>-1656774</v>
      </c>
      <c r="F154" s="26">
        <f t="shared" si="2"/>
        <v>-0.005583993542742175</v>
      </c>
      <c r="G154" s="25">
        <v>295043784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3" t="s">
        <v>310</v>
      </c>
      <c r="B155" s="24" t="s">
        <v>311</v>
      </c>
      <c r="C155" s="24">
        <v>3</v>
      </c>
      <c r="D155" s="25">
        <v>1189140190</v>
      </c>
      <c r="E155" s="25">
        <v>-5766118</v>
      </c>
      <c r="F155" s="26">
        <f t="shared" si="2"/>
        <v>-0.004848980842199943</v>
      </c>
      <c r="G155" s="25">
        <v>1183374072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3" t="s">
        <v>312</v>
      </c>
      <c r="B156" s="24" t="s">
        <v>313</v>
      </c>
      <c r="C156" s="24">
        <v>3</v>
      </c>
      <c r="D156" s="25">
        <v>616522944</v>
      </c>
      <c r="E156" s="25">
        <v>2263674</v>
      </c>
      <c r="F156" s="26">
        <f t="shared" si="2"/>
        <v>0.0036716784379722937</v>
      </c>
      <c r="G156" s="25">
        <v>618786618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3" t="s">
        <v>314</v>
      </c>
      <c r="B157" s="24" t="s">
        <v>315</v>
      </c>
      <c r="C157" s="24">
        <v>3</v>
      </c>
      <c r="D157" s="25">
        <v>2007590765</v>
      </c>
      <c r="E157" s="25">
        <v>-17109321</v>
      </c>
      <c r="F157" s="26">
        <f t="shared" si="2"/>
        <v>-0.008522315054582352</v>
      </c>
      <c r="G157" s="25">
        <v>1990481444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3" t="s">
        <v>316</v>
      </c>
      <c r="B158" s="24" t="s">
        <v>317</v>
      </c>
      <c r="C158" s="24">
        <v>2</v>
      </c>
      <c r="D158" s="25">
        <v>218645304</v>
      </c>
      <c r="E158" s="25">
        <v>494935</v>
      </c>
      <c r="F158" s="26">
        <f t="shared" si="2"/>
        <v>0.0022636434030158725</v>
      </c>
      <c r="G158" s="25">
        <v>219140239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3" t="s">
        <v>318</v>
      </c>
      <c r="B159" s="24" t="s">
        <v>319</v>
      </c>
      <c r="C159" s="24">
        <v>3</v>
      </c>
      <c r="D159" s="25">
        <v>206541933</v>
      </c>
      <c r="E159" s="25">
        <v>891432</v>
      </c>
      <c r="F159" s="26">
        <f t="shared" si="2"/>
        <v>0.004315985558244969</v>
      </c>
      <c r="G159" s="25">
        <v>207433365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3" t="s">
        <v>320</v>
      </c>
      <c r="B160" s="24" t="s">
        <v>321</v>
      </c>
      <c r="C160" s="24">
        <v>3</v>
      </c>
      <c r="D160" s="25">
        <v>417228251</v>
      </c>
      <c r="E160" s="25">
        <v>862323</v>
      </c>
      <c r="F160" s="26">
        <f t="shared" si="2"/>
        <v>0.002066789576049106</v>
      </c>
      <c r="G160" s="25">
        <v>418090574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3" t="s">
        <v>322</v>
      </c>
      <c r="B161" s="24" t="s">
        <v>323</v>
      </c>
      <c r="C161" s="24">
        <v>3</v>
      </c>
      <c r="D161" s="25">
        <v>304474429</v>
      </c>
      <c r="E161" s="25">
        <v>935714</v>
      </c>
      <c r="F161" s="26">
        <f t="shared" si="2"/>
        <v>0.0030732104599825033</v>
      </c>
      <c r="G161" s="25">
        <v>305410143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3" t="s">
        <v>324</v>
      </c>
      <c r="B162" s="24" t="s">
        <v>325</v>
      </c>
      <c r="C162" s="24">
        <v>2</v>
      </c>
      <c r="D162" s="25">
        <v>460004394</v>
      </c>
      <c r="E162" s="25">
        <v>3044175</v>
      </c>
      <c r="F162" s="26">
        <f t="shared" si="2"/>
        <v>0.006617708525627692</v>
      </c>
      <c r="G162" s="25">
        <v>463048569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3" t="s">
        <v>326</v>
      </c>
      <c r="B163" s="24" t="s">
        <v>327</v>
      </c>
      <c r="C163" s="24">
        <v>3</v>
      </c>
      <c r="D163" s="25">
        <v>252530171</v>
      </c>
      <c r="E163" s="25">
        <v>590278</v>
      </c>
      <c r="F163" s="26">
        <f t="shared" si="2"/>
        <v>0.0023374553530080967</v>
      </c>
      <c r="G163" s="25">
        <v>253120449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3" t="s">
        <v>328</v>
      </c>
      <c r="B164" s="24" t="s">
        <v>329</v>
      </c>
      <c r="C164" s="24">
        <v>2</v>
      </c>
      <c r="D164" s="25">
        <v>206045344</v>
      </c>
      <c r="E164" s="25">
        <v>2332443</v>
      </c>
      <c r="F164" s="26">
        <f t="shared" si="2"/>
        <v>0.011320047105747752</v>
      </c>
      <c r="G164" s="25">
        <v>208377787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3" t="s">
        <v>330</v>
      </c>
      <c r="B165" s="24" t="s">
        <v>331</v>
      </c>
      <c r="C165" s="24">
        <v>3</v>
      </c>
      <c r="D165" s="25">
        <v>710147947</v>
      </c>
      <c r="E165" s="25">
        <v>-621757</v>
      </c>
      <c r="F165" s="26">
        <f t="shared" si="2"/>
        <v>-0.0008755316446757256</v>
      </c>
      <c r="G165" s="25">
        <v>709526190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3" t="s">
        <v>332</v>
      </c>
      <c r="B166" s="24" t="s">
        <v>333</v>
      </c>
      <c r="C166" s="24">
        <v>3</v>
      </c>
      <c r="D166" s="25">
        <v>2068926225</v>
      </c>
      <c r="E166" s="25">
        <v>14303000</v>
      </c>
      <c r="F166" s="26">
        <f t="shared" si="2"/>
        <v>0.006913247957886947</v>
      </c>
      <c r="G166" s="25">
        <v>2083229225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3" t="s">
        <v>334</v>
      </c>
      <c r="B167" s="24" t="s">
        <v>335</v>
      </c>
      <c r="C167" s="24">
        <v>3</v>
      </c>
      <c r="D167" s="25">
        <v>572241273</v>
      </c>
      <c r="E167" s="25">
        <v>2383776</v>
      </c>
      <c r="F167" s="26">
        <f t="shared" si="2"/>
        <v>0.004165683449400547</v>
      </c>
      <c r="G167" s="25">
        <v>574625049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3" t="s">
        <v>336</v>
      </c>
      <c r="B168" s="24" t="s">
        <v>337</v>
      </c>
      <c r="C168" s="24">
        <v>3</v>
      </c>
      <c r="D168" s="25">
        <v>552875761</v>
      </c>
      <c r="E168" s="25">
        <v>-810818</v>
      </c>
      <c r="F168" s="26">
        <f t="shared" si="2"/>
        <v>-0.0014665464778804076</v>
      </c>
      <c r="G168" s="25">
        <v>552064943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3" t="s">
        <v>338</v>
      </c>
      <c r="B169" s="24" t="s">
        <v>339</v>
      </c>
      <c r="C169" s="24">
        <v>3</v>
      </c>
      <c r="D169" s="25">
        <v>642897352</v>
      </c>
      <c r="E169" s="25">
        <v>10981567</v>
      </c>
      <c r="F169" s="26">
        <f t="shared" si="2"/>
        <v>0.0170813691576692</v>
      </c>
      <c r="G169" s="25">
        <v>653878919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3" t="s">
        <v>340</v>
      </c>
      <c r="B170" s="24" t="s">
        <v>341</v>
      </c>
      <c r="C170" s="24">
        <v>3</v>
      </c>
      <c r="D170" s="25">
        <v>183722170</v>
      </c>
      <c r="E170" s="25">
        <v>6990741</v>
      </c>
      <c r="F170" s="26">
        <f t="shared" si="2"/>
        <v>0.03805061196479445</v>
      </c>
      <c r="G170" s="25">
        <v>190712911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3" t="s">
        <v>342</v>
      </c>
      <c r="B171" s="24" t="s">
        <v>343</v>
      </c>
      <c r="C171" s="24">
        <v>3</v>
      </c>
      <c r="D171" s="25">
        <v>795751732</v>
      </c>
      <c r="E171" s="25">
        <v>-16721837</v>
      </c>
      <c r="F171" s="26">
        <f t="shared" si="2"/>
        <v>-0.021013887029780288</v>
      </c>
      <c r="G171" s="25">
        <v>779029895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3" t="s">
        <v>344</v>
      </c>
      <c r="B172" s="24" t="s">
        <v>345</v>
      </c>
      <c r="C172" s="24">
        <v>3</v>
      </c>
      <c r="D172" s="25">
        <v>249276623</v>
      </c>
      <c r="E172" s="25">
        <v>-1812866</v>
      </c>
      <c r="F172" s="26">
        <f t="shared" si="2"/>
        <v>-0.0072725070573505</v>
      </c>
      <c r="G172" s="25">
        <v>247463757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3" t="s">
        <v>346</v>
      </c>
      <c r="B173" s="24" t="s">
        <v>347</v>
      </c>
      <c r="C173" s="24">
        <v>3</v>
      </c>
      <c r="D173" s="25">
        <v>276398432</v>
      </c>
      <c r="E173" s="25">
        <v>-5534750</v>
      </c>
      <c r="F173" s="26">
        <f t="shared" si="2"/>
        <v>-0.020024534726738246</v>
      </c>
      <c r="G173" s="25">
        <v>270863682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3" t="s">
        <v>348</v>
      </c>
      <c r="B174" s="24" t="s">
        <v>349</v>
      </c>
      <c r="C174" s="24">
        <v>3</v>
      </c>
      <c r="D174" s="25">
        <v>532610477</v>
      </c>
      <c r="E174" s="25">
        <v>-11224612</v>
      </c>
      <c r="F174" s="26">
        <f t="shared" si="2"/>
        <v>-0.021074711228408673</v>
      </c>
      <c r="G174" s="25">
        <v>521385865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3" t="s">
        <v>350</v>
      </c>
      <c r="B175" s="24" t="s">
        <v>351</v>
      </c>
      <c r="C175" s="24">
        <v>3</v>
      </c>
      <c r="D175" s="25">
        <v>453933816</v>
      </c>
      <c r="E175" s="25">
        <v>8319714</v>
      </c>
      <c r="F175" s="26">
        <f t="shared" si="2"/>
        <v>0.01832803308929952</v>
      </c>
      <c r="G175" s="25">
        <v>462253530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3" t="s">
        <v>352</v>
      </c>
      <c r="B176" s="24" t="s">
        <v>353</v>
      </c>
      <c r="C176" s="24">
        <v>3</v>
      </c>
      <c r="D176" s="25">
        <v>870254698</v>
      </c>
      <c r="E176" s="25">
        <v>-1767137</v>
      </c>
      <c r="F176" s="26">
        <f t="shared" si="2"/>
        <v>-0.0020305974837725037</v>
      </c>
      <c r="G176" s="25">
        <v>868487561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3" t="s">
        <v>354</v>
      </c>
      <c r="B177" s="24" t="s">
        <v>355</v>
      </c>
      <c r="C177" s="24">
        <v>3</v>
      </c>
      <c r="D177" s="25">
        <v>384188844</v>
      </c>
      <c r="E177" s="25">
        <v>6944239</v>
      </c>
      <c r="F177" s="26">
        <f t="shared" si="2"/>
        <v>0.018075066750246397</v>
      </c>
      <c r="G177" s="25">
        <v>391133083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3" t="s">
        <v>356</v>
      </c>
      <c r="B178" s="24" t="s">
        <v>357</v>
      </c>
      <c r="C178" s="24">
        <v>3</v>
      </c>
      <c r="D178" s="25">
        <v>549680043</v>
      </c>
      <c r="E178" s="25">
        <v>7494031</v>
      </c>
      <c r="F178" s="26">
        <f t="shared" si="2"/>
        <v>0.013633442027656078</v>
      </c>
      <c r="G178" s="25">
        <v>557174074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3" t="s">
        <v>358</v>
      </c>
      <c r="B179" s="24" t="s">
        <v>359</v>
      </c>
      <c r="C179" s="24">
        <v>3</v>
      </c>
      <c r="D179" s="25">
        <v>461002707</v>
      </c>
      <c r="E179" s="25">
        <v>5009308</v>
      </c>
      <c r="F179" s="26">
        <f t="shared" si="2"/>
        <v>0.010866114068176176</v>
      </c>
      <c r="G179" s="25">
        <v>466012015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3" t="s">
        <v>360</v>
      </c>
      <c r="B180" s="24" t="s">
        <v>361</v>
      </c>
      <c r="C180" s="24">
        <v>3</v>
      </c>
      <c r="D180" s="25">
        <v>1432923428</v>
      </c>
      <c r="E180" s="25">
        <v>-11432552</v>
      </c>
      <c r="F180" s="26">
        <f t="shared" si="2"/>
        <v>-0.007978480759405939</v>
      </c>
      <c r="G180" s="25">
        <v>1421490876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3" t="s">
        <v>362</v>
      </c>
      <c r="B181" s="24" t="s">
        <v>363</v>
      </c>
      <c r="C181" s="24">
        <v>3</v>
      </c>
      <c r="D181" s="25">
        <v>734285006</v>
      </c>
      <c r="E181" s="25">
        <v>8477829</v>
      </c>
      <c r="F181" s="26">
        <f t="shared" si="2"/>
        <v>0.011545692654386028</v>
      </c>
      <c r="G181" s="25">
        <v>742762835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3" t="s">
        <v>364</v>
      </c>
      <c r="B182" s="24" t="s">
        <v>365</v>
      </c>
      <c r="C182" s="24">
        <v>3</v>
      </c>
      <c r="D182" s="25">
        <v>850124738</v>
      </c>
      <c r="E182" s="25">
        <v>4541297</v>
      </c>
      <c r="F182" s="26">
        <f t="shared" si="2"/>
        <v>0.005341918423270257</v>
      </c>
      <c r="G182" s="25">
        <v>854666035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3" t="s">
        <v>366</v>
      </c>
      <c r="B183" s="24" t="s">
        <v>367</v>
      </c>
      <c r="C183" s="24">
        <v>3</v>
      </c>
      <c r="D183" s="25">
        <v>448089333</v>
      </c>
      <c r="E183" s="25">
        <v>1447779</v>
      </c>
      <c r="F183" s="26">
        <f t="shared" si="2"/>
        <v>0.0032310052781372505</v>
      </c>
      <c r="G183" s="25">
        <v>449537112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3" t="s">
        <v>368</v>
      </c>
      <c r="B184" s="24" t="s">
        <v>369</v>
      </c>
      <c r="C184" s="24">
        <v>3</v>
      </c>
      <c r="D184" s="25">
        <v>269162149</v>
      </c>
      <c r="E184" s="25">
        <v>5350998</v>
      </c>
      <c r="F184" s="26">
        <f t="shared" si="2"/>
        <v>0.01988020239799765</v>
      </c>
      <c r="G184" s="25">
        <v>274513147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>
      <c r="A185" s="23" t="s">
        <v>370</v>
      </c>
      <c r="B185" s="24" t="s">
        <v>371</v>
      </c>
      <c r="C185" s="24">
        <v>3</v>
      </c>
      <c r="D185" s="25">
        <v>344564597</v>
      </c>
      <c r="E185" s="25">
        <v>6245439</v>
      </c>
      <c r="F185" s="26">
        <f t="shared" si="2"/>
        <v>0.01812559692544385</v>
      </c>
      <c r="G185" s="25">
        <v>350810036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>
      <c r="A186" s="23" t="s">
        <v>372</v>
      </c>
      <c r="B186" s="24" t="s">
        <v>373</v>
      </c>
      <c r="C186" s="24">
        <v>3</v>
      </c>
      <c r="D186" s="25">
        <v>1059695367</v>
      </c>
      <c r="E186" s="25">
        <v>-5000427</v>
      </c>
      <c r="F186" s="26">
        <f t="shared" si="2"/>
        <v>-0.004718740079194854</v>
      </c>
      <c r="G186" s="25">
        <v>1054694940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3" t="s">
        <v>374</v>
      </c>
      <c r="B187" s="24" t="s">
        <v>375</v>
      </c>
      <c r="C187" s="24">
        <v>3</v>
      </c>
      <c r="D187" s="25">
        <v>986390463</v>
      </c>
      <c r="E187" s="25">
        <v>9537198</v>
      </c>
      <c r="F187" s="26">
        <f t="shared" si="2"/>
        <v>0.009668785696684093</v>
      </c>
      <c r="G187" s="25">
        <v>995927661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3" t="s">
        <v>376</v>
      </c>
      <c r="B188" s="24" t="s">
        <v>377</v>
      </c>
      <c r="C188" s="24">
        <v>3</v>
      </c>
      <c r="D188" s="25">
        <v>525190323</v>
      </c>
      <c r="E188" s="25">
        <v>4173503</v>
      </c>
      <c r="F188" s="26">
        <f t="shared" si="2"/>
        <v>0.007946648704721088</v>
      </c>
      <c r="G188" s="25">
        <v>529363826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3" t="s">
        <v>378</v>
      </c>
      <c r="B189" s="24" t="s">
        <v>379</v>
      </c>
      <c r="C189" s="24">
        <v>2</v>
      </c>
      <c r="D189" s="25">
        <v>450708796</v>
      </c>
      <c r="E189" s="25">
        <v>1600949</v>
      </c>
      <c r="F189" s="26">
        <f t="shared" si="2"/>
        <v>0.003552069571768464</v>
      </c>
      <c r="G189" s="25">
        <v>452309745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3" t="s">
        <v>380</v>
      </c>
      <c r="B190" s="24" t="s">
        <v>381</v>
      </c>
      <c r="C190" s="24">
        <v>3</v>
      </c>
      <c r="D190" s="25">
        <v>719857158</v>
      </c>
      <c r="E190" s="25">
        <v>9222792</v>
      </c>
      <c r="F190" s="26">
        <f t="shared" si="2"/>
        <v>0.012811975122431164</v>
      </c>
      <c r="G190" s="25">
        <v>729079950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3" t="s">
        <v>382</v>
      </c>
      <c r="B191" s="24" t="s">
        <v>383</v>
      </c>
      <c r="C191" s="24">
        <v>3</v>
      </c>
      <c r="D191" s="25">
        <v>665874361</v>
      </c>
      <c r="E191" s="25">
        <v>13362918</v>
      </c>
      <c r="F191" s="26">
        <f t="shared" si="2"/>
        <v>0.02006822725526145</v>
      </c>
      <c r="G191" s="25">
        <v>679237279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3" t="s">
        <v>384</v>
      </c>
      <c r="B192" s="24" t="s">
        <v>385</v>
      </c>
      <c r="C192" s="24">
        <v>3</v>
      </c>
      <c r="D192" s="25">
        <v>367845764</v>
      </c>
      <c r="E192" s="25">
        <v>4474012</v>
      </c>
      <c r="F192" s="26">
        <f t="shared" si="2"/>
        <v>0.012162738946206814</v>
      </c>
      <c r="G192" s="25">
        <v>372319776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3" t="s">
        <v>386</v>
      </c>
      <c r="B193" s="24" t="s">
        <v>387</v>
      </c>
      <c r="C193" s="24">
        <v>3</v>
      </c>
      <c r="D193" s="25">
        <v>1681549361</v>
      </c>
      <c r="E193" s="25">
        <v>-12247218</v>
      </c>
      <c r="F193" s="26">
        <f t="shared" si="2"/>
        <v>-0.0072832937789686445</v>
      </c>
      <c r="G193" s="25">
        <v>1669302143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3" t="s">
        <v>388</v>
      </c>
      <c r="B194" s="24" t="s">
        <v>389</v>
      </c>
      <c r="C194" s="24">
        <v>3</v>
      </c>
      <c r="D194" s="25">
        <v>1278438656</v>
      </c>
      <c r="E194" s="25">
        <v>-15494793</v>
      </c>
      <c r="F194" s="26">
        <f t="shared" si="2"/>
        <v>-0.01212009111839622</v>
      </c>
      <c r="G194" s="25">
        <v>1262943863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3" t="s">
        <v>390</v>
      </c>
      <c r="B195" s="24" t="s">
        <v>391</v>
      </c>
      <c r="C195" s="24">
        <v>3</v>
      </c>
      <c r="D195" s="25">
        <v>776587766</v>
      </c>
      <c r="E195" s="25">
        <v>-7860323</v>
      </c>
      <c r="F195" s="26">
        <f t="shared" si="2"/>
        <v>-0.010121615796867961</v>
      </c>
      <c r="G195" s="25">
        <v>768727443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3" t="s">
        <v>392</v>
      </c>
      <c r="B196" s="24" t="s">
        <v>393</v>
      </c>
      <c r="C196" s="24">
        <v>3</v>
      </c>
      <c r="D196" s="25">
        <v>707801964</v>
      </c>
      <c r="E196" s="25">
        <v>4297802</v>
      </c>
      <c r="F196" s="26">
        <f t="shared" si="2"/>
        <v>0.00607204022960298</v>
      </c>
      <c r="G196" s="25">
        <v>712099766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3" t="s">
        <v>394</v>
      </c>
      <c r="B197" s="24" t="s">
        <v>395</v>
      </c>
      <c r="C197" s="24">
        <v>3</v>
      </c>
      <c r="D197" s="25">
        <v>429848270</v>
      </c>
      <c r="E197" s="25">
        <v>-2030306</v>
      </c>
      <c r="F197" s="26">
        <f t="shared" si="2"/>
        <v>-0.004723308529309656</v>
      </c>
      <c r="G197" s="25">
        <v>427817964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3" t="s">
        <v>396</v>
      </c>
      <c r="B198" s="24" t="s">
        <v>397</v>
      </c>
      <c r="C198" s="24">
        <v>3</v>
      </c>
      <c r="D198" s="25">
        <v>631027452</v>
      </c>
      <c r="E198" s="25">
        <v>-1567839</v>
      </c>
      <c r="F198" s="26">
        <f t="shared" si="2"/>
        <v>-0.0024845812888660192</v>
      </c>
      <c r="G198" s="25">
        <v>629459613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3" t="s">
        <v>398</v>
      </c>
      <c r="B199" s="24" t="s">
        <v>399</v>
      </c>
      <c r="C199" s="24">
        <v>3</v>
      </c>
      <c r="D199" s="25">
        <v>751686702</v>
      </c>
      <c r="E199" s="25">
        <v>-9502117</v>
      </c>
      <c r="F199" s="26">
        <f t="shared" si="2"/>
        <v>-0.01264106039752716</v>
      </c>
      <c r="G199" s="25">
        <v>742184585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3" t="s">
        <v>400</v>
      </c>
      <c r="B200" s="24" t="s">
        <v>401</v>
      </c>
      <c r="C200" s="24">
        <v>3</v>
      </c>
      <c r="D200" s="25">
        <v>648795174</v>
      </c>
      <c r="E200" s="25">
        <v>9769751</v>
      </c>
      <c r="F200" s="26">
        <f t="shared" si="2"/>
        <v>0.015058297890483383</v>
      </c>
      <c r="G200" s="25">
        <v>658564925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3" t="s">
        <v>402</v>
      </c>
      <c r="B201" s="24" t="s">
        <v>403</v>
      </c>
      <c r="C201" s="24">
        <v>3</v>
      </c>
      <c r="D201" s="25">
        <v>655568254</v>
      </c>
      <c r="E201" s="25">
        <v>9901899</v>
      </c>
      <c r="F201" s="26">
        <f aca="true" t="shared" si="3" ref="F201:F253">+E201/D201</f>
        <v>0.015104299116961206</v>
      </c>
      <c r="G201" s="25">
        <v>665470153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3" t="s">
        <v>404</v>
      </c>
      <c r="B202" s="24" t="s">
        <v>405</v>
      </c>
      <c r="C202" s="24">
        <v>3</v>
      </c>
      <c r="D202" s="25">
        <v>813272521</v>
      </c>
      <c r="E202" s="25">
        <v>-2922185</v>
      </c>
      <c r="F202" s="26">
        <f t="shared" si="3"/>
        <v>-0.0035931190646978713</v>
      </c>
      <c r="G202" s="25">
        <v>810350336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3" t="s">
        <v>406</v>
      </c>
      <c r="B203" s="24" t="s">
        <v>407</v>
      </c>
      <c r="C203" s="24">
        <v>3</v>
      </c>
      <c r="D203" s="25">
        <v>715664966</v>
      </c>
      <c r="E203" s="25">
        <v>3667583</v>
      </c>
      <c r="F203" s="26">
        <f t="shared" si="3"/>
        <v>0.0051247206084418</v>
      </c>
      <c r="G203" s="25">
        <v>719332549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3" t="s">
        <v>408</v>
      </c>
      <c r="B204" s="24" t="s">
        <v>409</v>
      </c>
      <c r="C204" s="24">
        <v>3</v>
      </c>
      <c r="D204" s="25">
        <v>443492988</v>
      </c>
      <c r="E204" s="25">
        <v>407979</v>
      </c>
      <c r="F204" s="26">
        <f t="shared" si="3"/>
        <v>0.0009199220980693386</v>
      </c>
      <c r="G204" s="25">
        <v>443900967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3" t="s">
        <v>410</v>
      </c>
      <c r="B205" s="24" t="s">
        <v>411</v>
      </c>
      <c r="C205" s="24">
        <v>3</v>
      </c>
      <c r="D205" s="25">
        <v>898722004</v>
      </c>
      <c r="E205" s="25">
        <v>-2483543</v>
      </c>
      <c r="F205" s="26">
        <f t="shared" si="3"/>
        <v>-0.002763416261031036</v>
      </c>
      <c r="G205" s="25">
        <v>896238461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3" t="s">
        <v>412</v>
      </c>
      <c r="B206" s="24" t="s">
        <v>413</v>
      </c>
      <c r="C206" s="24">
        <v>3</v>
      </c>
      <c r="D206" s="25">
        <v>352589371</v>
      </c>
      <c r="E206" s="25">
        <v>2736746</v>
      </c>
      <c r="F206" s="26">
        <f t="shared" si="3"/>
        <v>0.007761850540866134</v>
      </c>
      <c r="G206" s="25">
        <v>355326117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3" t="s">
        <v>414</v>
      </c>
      <c r="B207" s="24" t="s">
        <v>415</v>
      </c>
      <c r="C207" s="24">
        <v>3</v>
      </c>
      <c r="D207" s="25">
        <v>395125338</v>
      </c>
      <c r="E207" s="25">
        <v>2807327</v>
      </c>
      <c r="F207" s="26">
        <f t="shared" si="3"/>
        <v>0.00710490249552156</v>
      </c>
      <c r="G207" s="25">
        <v>397932665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3" t="s">
        <v>416</v>
      </c>
      <c r="B208" s="24" t="s">
        <v>417</v>
      </c>
      <c r="C208" s="24">
        <v>3</v>
      </c>
      <c r="D208" s="25">
        <v>592660889</v>
      </c>
      <c r="E208" s="25">
        <v>4597352</v>
      </c>
      <c r="F208" s="26">
        <f t="shared" si="3"/>
        <v>0.007757137488449993</v>
      </c>
      <c r="G208" s="25">
        <v>597258241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3" t="s">
        <v>418</v>
      </c>
      <c r="B209" s="24" t="s">
        <v>419</v>
      </c>
      <c r="C209" s="24">
        <v>3</v>
      </c>
      <c r="D209" s="25">
        <v>2497195325</v>
      </c>
      <c r="E209" s="25">
        <v>-9858256</v>
      </c>
      <c r="F209" s="26">
        <f t="shared" si="3"/>
        <v>-0.003947731241247619</v>
      </c>
      <c r="G209" s="25">
        <v>2487337069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3" t="s">
        <v>420</v>
      </c>
      <c r="B210" s="24" t="s">
        <v>421</v>
      </c>
      <c r="C210" s="24">
        <v>3</v>
      </c>
      <c r="D210" s="25">
        <v>4433295979</v>
      </c>
      <c r="E210" s="25">
        <v>-24239812</v>
      </c>
      <c r="F210" s="26">
        <f t="shared" si="3"/>
        <v>-0.0054676728363775235</v>
      </c>
      <c r="G210" s="25">
        <v>4409056167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3" t="s">
        <v>422</v>
      </c>
      <c r="B211" s="24" t="s">
        <v>423</v>
      </c>
      <c r="C211" s="24">
        <v>3</v>
      </c>
      <c r="D211" s="25">
        <v>1759231689</v>
      </c>
      <c r="E211" s="25">
        <v>11703168</v>
      </c>
      <c r="F211" s="26">
        <f t="shared" si="3"/>
        <v>0.0066524313273667954</v>
      </c>
      <c r="G211" s="25">
        <v>1770934857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3" t="s">
        <v>424</v>
      </c>
      <c r="B212" s="24" t="s">
        <v>425</v>
      </c>
      <c r="C212" s="24">
        <v>3</v>
      </c>
      <c r="D212" s="25">
        <v>1174137998</v>
      </c>
      <c r="E212" s="25">
        <v>14159510</v>
      </c>
      <c r="F212" s="26">
        <f t="shared" si="3"/>
        <v>0.012059493879015063</v>
      </c>
      <c r="G212" s="25">
        <v>1188297508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3" t="s">
        <v>426</v>
      </c>
      <c r="B213" s="24" t="s">
        <v>427</v>
      </c>
      <c r="C213" s="24">
        <v>3</v>
      </c>
      <c r="D213" s="25">
        <v>645799183</v>
      </c>
      <c r="E213" s="25">
        <v>4226214</v>
      </c>
      <c r="F213" s="26">
        <f t="shared" si="3"/>
        <v>0.0065441612675437525</v>
      </c>
      <c r="G213" s="25">
        <v>650025397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3" t="s">
        <v>428</v>
      </c>
      <c r="B214" s="24" t="s">
        <v>429</v>
      </c>
      <c r="C214" s="24">
        <v>3</v>
      </c>
      <c r="D214" s="25">
        <v>268672822</v>
      </c>
      <c r="E214" s="25">
        <v>2744867</v>
      </c>
      <c r="F214" s="26">
        <f t="shared" si="3"/>
        <v>0.010216392486471892</v>
      </c>
      <c r="G214" s="25">
        <v>271417689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3" t="s">
        <v>430</v>
      </c>
      <c r="B215" s="24" t="s">
        <v>431</v>
      </c>
      <c r="C215" s="24">
        <v>3</v>
      </c>
      <c r="D215" s="25">
        <v>879465131</v>
      </c>
      <c r="E215" s="25">
        <v>12391737</v>
      </c>
      <c r="F215" s="26">
        <f t="shared" si="3"/>
        <v>0.014090083350899786</v>
      </c>
      <c r="G215" s="25">
        <v>891856868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3" t="s">
        <v>432</v>
      </c>
      <c r="B216" s="24" t="s">
        <v>433</v>
      </c>
      <c r="C216" s="24">
        <v>3</v>
      </c>
      <c r="D216" s="25">
        <v>360431381</v>
      </c>
      <c r="E216" s="25">
        <v>6773541</v>
      </c>
      <c r="F216" s="26">
        <f t="shared" si="3"/>
        <v>0.018792872532927427</v>
      </c>
      <c r="G216" s="25">
        <v>367204922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3" t="s">
        <v>434</v>
      </c>
      <c r="B217" s="24" t="s">
        <v>435</v>
      </c>
      <c r="C217" s="24">
        <v>3</v>
      </c>
      <c r="D217" s="25">
        <v>269187827</v>
      </c>
      <c r="E217" s="25">
        <v>4940004</v>
      </c>
      <c r="F217" s="26">
        <f t="shared" si="3"/>
        <v>0.01835151334684982</v>
      </c>
      <c r="G217" s="25">
        <v>274127831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3" t="s">
        <v>436</v>
      </c>
      <c r="B218" s="24" t="s">
        <v>437</v>
      </c>
      <c r="C218" s="24">
        <v>3</v>
      </c>
      <c r="D218" s="25">
        <v>41347774</v>
      </c>
      <c r="E218" s="25">
        <v>442120</v>
      </c>
      <c r="F218" s="26">
        <f t="shared" si="3"/>
        <v>0.010692715888405504</v>
      </c>
      <c r="G218" s="25">
        <v>41789894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3" t="s">
        <v>438</v>
      </c>
      <c r="B219" s="24" t="s">
        <v>439</v>
      </c>
      <c r="C219" s="24">
        <v>3</v>
      </c>
      <c r="D219" s="25">
        <v>330389789</v>
      </c>
      <c r="E219" s="25">
        <v>-245971</v>
      </c>
      <c r="F219" s="26">
        <f t="shared" si="3"/>
        <v>-0.0007444872940670694</v>
      </c>
      <c r="G219" s="25">
        <v>330143818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3" t="s">
        <v>440</v>
      </c>
      <c r="B220" s="24" t="s">
        <v>441</v>
      </c>
      <c r="C220" s="24">
        <v>3</v>
      </c>
      <c r="D220" s="25">
        <v>674154479</v>
      </c>
      <c r="E220" s="25">
        <v>13677848</v>
      </c>
      <c r="F220" s="26">
        <f t="shared" si="3"/>
        <v>0.020288892866645182</v>
      </c>
      <c r="G220" s="25">
        <v>687832327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3" t="s">
        <v>442</v>
      </c>
      <c r="B221" s="24" t="s">
        <v>443</v>
      </c>
      <c r="C221" s="24">
        <v>3</v>
      </c>
      <c r="D221" s="25">
        <v>265170619</v>
      </c>
      <c r="E221" s="25">
        <v>1711992</v>
      </c>
      <c r="F221" s="26">
        <f t="shared" si="3"/>
        <v>0.006456190382087542</v>
      </c>
      <c r="G221" s="25">
        <v>266882611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3" t="s">
        <v>444</v>
      </c>
      <c r="B222" s="24" t="s">
        <v>445</v>
      </c>
      <c r="C222" s="24">
        <v>3</v>
      </c>
      <c r="D222" s="25">
        <v>1314754264</v>
      </c>
      <c r="E222" s="25">
        <v>26840643</v>
      </c>
      <c r="F222" s="26">
        <f t="shared" si="3"/>
        <v>0.020414950333258627</v>
      </c>
      <c r="G222" s="25">
        <v>1341594907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3" t="s">
        <v>446</v>
      </c>
      <c r="B223" s="24" t="s">
        <v>447</v>
      </c>
      <c r="C223" s="24">
        <v>3</v>
      </c>
      <c r="D223" s="25">
        <v>565260310</v>
      </c>
      <c r="E223" s="25">
        <v>-2215652</v>
      </c>
      <c r="F223" s="26">
        <f t="shared" si="3"/>
        <v>-0.003919702057269862</v>
      </c>
      <c r="G223" s="25">
        <v>563044658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3" t="s">
        <v>448</v>
      </c>
      <c r="B224" s="24" t="s">
        <v>449</v>
      </c>
      <c r="C224" s="24">
        <v>3</v>
      </c>
      <c r="D224" s="25">
        <v>1389634455</v>
      </c>
      <c r="E224" s="25">
        <v>-5301441</v>
      </c>
      <c r="F224" s="26">
        <f t="shared" si="3"/>
        <v>-0.003814989604586337</v>
      </c>
      <c r="G224" s="25">
        <v>1384333014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3" t="s">
        <v>450</v>
      </c>
      <c r="B225" s="24" t="s">
        <v>451</v>
      </c>
      <c r="C225" s="24">
        <v>3</v>
      </c>
      <c r="D225" s="25">
        <v>1427999123</v>
      </c>
      <c r="E225" s="25">
        <v>9309845</v>
      </c>
      <c r="F225" s="26">
        <f t="shared" si="3"/>
        <v>0.006519503303644536</v>
      </c>
      <c r="G225" s="25">
        <v>1437308968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3" t="s">
        <v>452</v>
      </c>
      <c r="B226" s="24" t="s">
        <v>453</v>
      </c>
      <c r="C226" s="24">
        <v>3</v>
      </c>
      <c r="D226" s="25">
        <v>133200814</v>
      </c>
      <c r="E226" s="25">
        <v>2646378</v>
      </c>
      <c r="F226" s="26">
        <f t="shared" si="3"/>
        <v>0.01986758128970593</v>
      </c>
      <c r="G226" s="25">
        <v>135847192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3" t="s">
        <v>454</v>
      </c>
      <c r="B227" s="24" t="s">
        <v>455</v>
      </c>
      <c r="C227" s="24">
        <v>3</v>
      </c>
      <c r="D227" s="25">
        <v>650567759</v>
      </c>
      <c r="E227" s="25">
        <v>10948227</v>
      </c>
      <c r="F227" s="26">
        <f t="shared" si="3"/>
        <v>0.016828726675340824</v>
      </c>
      <c r="G227" s="25">
        <v>661515986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3" t="s">
        <v>456</v>
      </c>
      <c r="B228" s="24" t="s">
        <v>457</v>
      </c>
      <c r="C228" s="24">
        <v>3</v>
      </c>
      <c r="D228" s="25">
        <v>486071526</v>
      </c>
      <c r="E228" s="25">
        <v>9351362</v>
      </c>
      <c r="F228" s="26">
        <f t="shared" si="3"/>
        <v>0.019238654189342497</v>
      </c>
      <c r="G228" s="25">
        <v>495422888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3" t="s">
        <v>458</v>
      </c>
      <c r="B229" s="24" t="s">
        <v>459</v>
      </c>
      <c r="C229" s="24">
        <v>2</v>
      </c>
      <c r="D229" s="25">
        <v>202330523</v>
      </c>
      <c r="E229" s="25">
        <v>4140712</v>
      </c>
      <c r="F229" s="26">
        <f t="shared" si="3"/>
        <v>0.0204650882061922</v>
      </c>
      <c r="G229" s="25">
        <v>206471235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3" t="s">
        <v>460</v>
      </c>
      <c r="B230" s="24" t="s">
        <v>461</v>
      </c>
      <c r="C230" s="24">
        <v>3</v>
      </c>
      <c r="D230" s="25">
        <v>393131190</v>
      </c>
      <c r="E230" s="25">
        <v>-11385798</v>
      </c>
      <c r="F230" s="26">
        <f t="shared" si="3"/>
        <v>-0.028961828238558227</v>
      </c>
      <c r="G230" s="25">
        <v>381745392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3" t="s">
        <v>462</v>
      </c>
      <c r="B231" s="24" t="s">
        <v>463</v>
      </c>
      <c r="C231" s="24">
        <v>3</v>
      </c>
      <c r="D231" s="25">
        <v>521832477</v>
      </c>
      <c r="E231" s="25">
        <v>-15092954</v>
      </c>
      <c r="F231" s="26">
        <f t="shared" si="3"/>
        <v>-0.028922987098788794</v>
      </c>
      <c r="G231" s="25">
        <v>506739523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3" t="s">
        <v>464</v>
      </c>
      <c r="B232" s="24" t="s">
        <v>465</v>
      </c>
      <c r="C232" s="24">
        <v>3</v>
      </c>
      <c r="D232" s="25">
        <v>484551926</v>
      </c>
      <c r="E232" s="25">
        <v>3134475</v>
      </c>
      <c r="F232" s="26">
        <f t="shared" si="3"/>
        <v>0.006468811352944658</v>
      </c>
      <c r="G232" s="25">
        <v>487686401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3" t="s">
        <v>466</v>
      </c>
      <c r="B233" s="24" t="s">
        <v>467</v>
      </c>
      <c r="C233" s="24">
        <v>3</v>
      </c>
      <c r="D233" s="25">
        <v>710940270</v>
      </c>
      <c r="E233" s="25">
        <v>-181953</v>
      </c>
      <c r="F233" s="26">
        <f t="shared" si="3"/>
        <v>-0.0002559328929278405</v>
      </c>
      <c r="G233" s="25">
        <v>710758317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3" t="s">
        <v>468</v>
      </c>
      <c r="B234" s="24" t="s">
        <v>469</v>
      </c>
      <c r="C234" s="24">
        <v>2</v>
      </c>
      <c r="D234" s="25">
        <v>800965502</v>
      </c>
      <c r="E234" s="25">
        <v>7619661</v>
      </c>
      <c r="F234" s="26">
        <f t="shared" si="3"/>
        <v>0.009513095109556917</v>
      </c>
      <c r="G234" s="25">
        <v>808585163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3" t="s">
        <v>470</v>
      </c>
      <c r="B235" s="24" t="s">
        <v>471</v>
      </c>
      <c r="C235" s="24">
        <v>2</v>
      </c>
      <c r="D235" s="25">
        <v>194258257</v>
      </c>
      <c r="E235" s="25">
        <v>3062148</v>
      </c>
      <c r="F235" s="26">
        <f t="shared" si="3"/>
        <v>0.01576328361681944</v>
      </c>
      <c r="G235" s="25">
        <v>197320405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3" t="s">
        <v>472</v>
      </c>
      <c r="B236" s="24" t="s">
        <v>473</v>
      </c>
      <c r="C236" s="24">
        <v>3</v>
      </c>
      <c r="D236" s="25">
        <v>530091061</v>
      </c>
      <c r="E236" s="25">
        <v>4140281</v>
      </c>
      <c r="F236" s="26">
        <f t="shared" si="3"/>
        <v>0.007810508994793255</v>
      </c>
      <c r="G236" s="25">
        <v>534231342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3" t="s">
        <v>474</v>
      </c>
      <c r="B237" s="24" t="s">
        <v>475</v>
      </c>
      <c r="C237" s="24">
        <v>3</v>
      </c>
      <c r="D237" s="25">
        <v>152578561</v>
      </c>
      <c r="E237" s="25">
        <v>1542174</v>
      </c>
      <c r="F237" s="26">
        <f t="shared" si="3"/>
        <v>0.010107409520004582</v>
      </c>
      <c r="G237" s="25">
        <v>154120735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3" t="s">
        <v>476</v>
      </c>
      <c r="B238" s="24" t="s">
        <v>477</v>
      </c>
      <c r="C238" s="24">
        <v>3</v>
      </c>
      <c r="D238" s="25">
        <v>16778630</v>
      </c>
      <c r="E238" s="25">
        <v>200180</v>
      </c>
      <c r="F238" s="26">
        <f t="shared" si="3"/>
        <v>0.011930652264219428</v>
      </c>
      <c r="G238" s="25">
        <v>16978810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3" t="s">
        <v>478</v>
      </c>
      <c r="B239" s="24" t="s">
        <v>479</v>
      </c>
      <c r="C239" s="24">
        <v>3</v>
      </c>
      <c r="D239" s="25">
        <v>85579514</v>
      </c>
      <c r="E239" s="25">
        <v>835224</v>
      </c>
      <c r="F239" s="26">
        <f t="shared" si="3"/>
        <v>0.009759625416895918</v>
      </c>
      <c r="G239" s="25">
        <v>86414738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3" t="s">
        <v>480</v>
      </c>
      <c r="B240" s="24" t="s">
        <v>481</v>
      </c>
      <c r="C240" s="24">
        <v>3</v>
      </c>
      <c r="D240" s="25">
        <v>689716033</v>
      </c>
      <c r="E240" s="25">
        <v>-179627</v>
      </c>
      <c r="F240" s="26">
        <f t="shared" si="3"/>
        <v>-0.000260436167068194</v>
      </c>
      <c r="G240" s="25">
        <v>689536406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>
      <c r="A241" s="23" t="s">
        <v>482</v>
      </c>
      <c r="B241" s="24" t="s">
        <v>483</v>
      </c>
      <c r="C241" s="24">
        <v>2</v>
      </c>
      <c r="D241" s="25">
        <v>138942900</v>
      </c>
      <c r="E241" s="25">
        <v>927485</v>
      </c>
      <c r="F241" s="26">
        <f t="shared" si="3"/>
        <v>0.006675296110848414</v>
      </c>
      <c r="G241" s="25">
        <v>139870385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>
      <c r="A242" s="23" t="s">
        <v>484</v>
      </c>
      <c r="B242" s="24" t="s">
        <v>485</v>
      </c>
      <c r="C242" s="24">
        <v>3</v>
      </c>
      <c r="D242" s="25">
        <v>1590806415</v>
      </c>
      <c r="E242" s="25">
        <v>9008487</v>
      </c>
      <c r="F242" s="26">
        <f t="shared" si="3"/>
        <v>0.0056628430178916524</v>
      </c>
      <c r="G242" s="25">
        <v>1599814902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3" t="s">
        <v>486</v>
      </c>
      <c r="B243" s="24" t="s">
        <v>487</v>
      </c>
      <c r="C243" s="24">
        <v>3</v>
      </c>
      <c r="D243" s="25">
        <v>331890683</v>
      </c>
      <c r="E243" s="25">
        <v>3704572</v>
      </c>
      <c r="F243" s="26">
        <f t="shared" si="3"/>
        <v>0.01116202469594484</v>
      </c>
      <c r="G243" s="25">
        <v>335595255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3" t="s">
        <v>488</v>
      </c>
      <c r="B244" s="24" t="s">
        <v>489</v>
      </c>
      <c r="C244" s="24">
        <v>3</v>
      </c>
      <c r="D244" s="25">
        <v>573737756</v>
      </c>
      <c r="E244" s="25">
        <v>-586513</v>
      </c>
      <c r="F244" s="26">
        <f t="shared" si="3"/>
        <v>-0.0010222666956573798</v>
      </c>
      <c r="G244" s="25">
        <v>573151243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3" t="s">
        <v>490</v>
      </c>
      <c r="B245" s="24" t="s">
        <v>491</v>
      </c>
      <c r="C245" s="24">
        <v>3</v>
      </c>
      <c r="D245" s="25">
        <v>835569792</v>
      </c>
      <c r="E245" s="25">
        <v>15977859</v>
      </c>
      <c r="F245" s="26">
        <f t="shared" si="3"/>
        <v>0.019122111824741505</v>
      </c>
      <c r="G245" s="25">
        <v>851547651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3" t="s">
        <v>492</v>
      </c>
      <c r="B246" s="24" t="s">
        <v>493</v>
      </c>
      <c r="C246" s="24">
        <v>3</v>
      </c>
      <c r="D246" s="25">
        <v>425779753</v>
      </c>
      <c r="E246" s="25">
        <v>4446270</v>
      </c>
      <c r="F246" s="26">
        <f t="shared" si="3"/>
        <v>0.010442652495033037</v>
      </c>
      <c r="G246" s="25">
        <v>430226023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3" t="s">
        <v>494</v>
      </c>
      <c r="B247" s="24" t="s">
        <v>495</v>
      </c>
      <c r="C247" s="24">
        <v>3</v>
      </c>
      <c r="D247" s="25">
        <v>374065889</v>
      </c>
      <c r="E247" s="25">
        <v>9090251</v>
      </c>
      <c r="F247" s="26">
        <f t="shared" si="3"/>
        <v>0.024301202722069107</v>
      </c>
      <c r="G247" s="25">
        <v>383156140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3" t="s">
        <v>496</v>
      </c>
      <c r="B248" s="24" t="s">
        <v>497</v>
      </c>
      <c r="C248" s="24">
        <v>3</v>
      </c>
      <c r="D248" s="25">
        <v>299933298</v>
      </c>
      <c r="E248" s="25">
        <v>-9033860</v>
      </c>
      <c r="F248" s="26">
        <f t="shared" si="3"/>
        <v>-0.03011956345040423</v>
      </c>
      <c r="G248" s="25">
        <v>290899438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3" t="s">
        <v>498</v>
      </c>
      <c r="B249" s="24" t="s">
        <v>499</v>
      </c>
      <c r="C249" s="24">
        <v>3</v>
      </c>
      <c r="D249" s="25">
        <v>305136059</v>
      </c>
      <c r="E249" s="25">
        <v>-786385</v>
      </c>
      <c r="F249" s="26">
        <f t="shared" si="3"/>
        <v>-0.0025771618161981964</v>
      </c>
      <c r="G249" s="25">
        <v>304349674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3" t="s">
        <v>500</v>
      </c>
      <c r="B250" s="24" t="s">
        <v>501</v>
      </c>
      <c r="C250" s="24">
        <v>3</v>
      </c>
      <c r="D250" s="25">
        <v>422198889</v>
      </c>
      <c r="E250" s="25">
        <v>5186933</v>
      </c>
      <c r="F250" s="26">
        <f t="shared" si="3"/>
        <v>0.012285520249201792</v>
      </c>
      <c r="G250" s="25">
        <v>427385822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3" t="s">
        <v>502</v>
      </c>
      <c r="B251" s="24" t="s">
        <v>503</v>
      </c>
      <c r="C251" s="24">
        <v>3</v>
      </c>
      <c r="D251" s="25">
        <v>987905058</v>
      </c>
      <c r="E251" s="25">
        <v>-9333249</v>
      </c>
      <c r="F251" s="26">
        <f t="shared" si="3"/>
        <v>-0.009447516159999253</v>
      </c>
      <c r="G251" s="25">
        <v>978571809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>
      <c r="A252" s="23" t="s">
        <v>504</v>
      </c>
      <c r="B252" s="24" t="s">
        <v>505</v>
      </c>
      <c r="C252" s="24">
        <v>2</v>
      </c>
      <c r="D252" s="25">
        <v>313063197</v>
      </c>
      <c r="E252" s="25">
        <v>5219365</v>
      </c>
      <c r="F252" s="26">
        <f t="shared" si="3"/>
        <v>0.016671921356504898</v>
      </c>
      <c r="G252" s="25">
        <v>318282562</v>
      </c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>
      <c r="A253" s="23" t="s">
        <v>506</v>
      </c>
      <c r="B253" s="24" t="s">
        <v>507</v>
      </c>
      <c r="C253" s="24">
        <v>3</v>
      </c>
      <c r="D253" s="25">
        <v>739427450</v>
      </c>
      <c r="E253" s="25">
        <v>2834460</v>
      </c>
      <c r="F253" s="26">
        <f t="shared" si="3"/>
        <v>0.003833317251070406</v>
      </c>
      <c r="G253" s="25">
        <v>742261910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7" ht="12.75">
      <c r="A254" s="28" t="s">
        <v>508</v>
      </c>
      <c r="B254" s="29"/>
      <c r="C254" s="30"/>
      <c r="D254" s="31">
        <f>SUM(D8:D253)</f>
        <v>255618460074</v>
      </c>
      <c r="E254" s="31">
        <f>SUM(E8:E253)</f>
        <v>348830543</v>
      </c>
      <c r="F254" s="26">
        <f>+E254/D254</f>
        <v>0.0013646531744969266</v>
      </c>
      <c r="G254" s="31">
        <f>SUM(G8:G253)</f>
        <v>255967290617</v>
      </c>
    </row>
    <row r="255" spans="1:7" ht="12.75">
      <c r="A255" s="32" t="s">
        <v>509</v>
      </c>
      <c r="B255" s="33"/>
      <c r="C255" s="34"/>
      <c r="D255" s="35"/>
      <c r="E255" s="35"/>
      <c r="F255" s="36"/>
      <c r="G255" s="35"/>
    </row>
    <row r="256" spans="1:7" ht="13.5" thickBot="1">
      <c r="A256" s="37" t="s">
        <v>510</v>
      </c>
      <c r="B256" s="38"/>
      <c r="C256" s="39"/>
      <c r="D256" s="40">
        <f>SUM(D8:D253)-D8</f>
        <v>206100989138</v>
      </c>
      <c r="E256" s="40">
        <f>SUM(E8:E253)-E8</f>
        <v>358301163</v>
      </c>
      <c r="F256" s="41">
        <f>+E256/D256</f>
        <v>0.0017384737671496113</v>
      </c>
      <c r="G256" s="40">
        <f>SUM(G8:G253)-G8</f>
        <v>206459290301</v>
      </c>
    </row>
    <row r="257" ht="13.5" thickTop="1"/>
  </sheetData>
  <sheetProtection/>
  <hyperlinks>
    <hyperlink ref="A3" r:id="rId1" display="Certified to Dept. of Education October 7, 2011, pursuant to Neb. Rev. Stat. § 79-1016"/>
  </hyperlinks>
  <printOptions horizontalCentered="1"/>
  <pageMargins left="0.5" right="0.5" top="0.5" bottom="0.5" header="0" footer="0.3"/>
  <pageSetup fitToHeight="5" fitToWidth="1" horizontalDpi="300" verticalDpi="300" orientation="portrait" scale="87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22" customWidth="1"/>
    <col min="2" max="2" width="33.140625" style="22" customWidth="1"/>
    <col min="3" max="3" width="4.421875" style="44" bestFit="1" customWidth="1"/>
    <col min="4" max="4" width="3.57421875" style="44" bestFit="1" customWidth="1"/>
    <col min="5" max="5" width="7.140625" style="44" bestFit="1" customWidth="1"/>
    <col min="6" max="6" width="14.00390625" style="22" bestFit="1" customWidth="1"/>
    <col min="7" max="7" width="7.7109375" style="22" bestFit="1" customWidth="1"/>
    <col min="8" max="8" width="15.57421875" style="22" bestFit="1" customWidth="1"/>
    <col min="9" max="9" width="8.7109375" style="22" customWidth="1"/>
    <col min="10" max="10" width="17.28125" style="22" bestFit="1" customWidth="1"/>
    <col min="11" max="12" width="16.7109375" style="22" customWidth="1"/>
    <col min="13" max="13" width="13.28125" style="46" customWidth="1"/>
    <col min="14" max="14" width="8.7109375" style="22" bestFit="1" customWidth="1"/>
    <col min="15" max="15" width="14.421875" style="22" bestFit="1" customWidth="1"/>
    <col min="16" max="16" width="16.57421875" style="22" bestFit="1" customWidth="1"/>
    <col min="17" max="17" width="14.421875" style="22" bestFit="1" customWidth="1"/>
    <col min="18" max="18" width="10.57421875" style="46" bestFit="1" customWidth="1"/>
    <col min="19" max="19" width="7.8515625" style="22" bestFit="1" customWidth="1"/>
    <col min="20" max="20" width="15.421875" style="22" bestFit="1" customWidth="1"/>
    <col min="21" max="21" width="16.7109375" style="22" customWidth="1"/>
    <col min="22" max="22" width="15.421875" style="22" bestFit="1" customWidth="1"/>
    <col min="23" max="23" width="11.8515625" style="46" bestFit="1" customWidth="1"/>
    <col min="24" max="24" width="7.8515625" style="22" bestFit="1" customWidth="1"/>
    <col min="25" max="25" width="13.421875" style="22" bestFit="1" customWidth="1"/>
    <col min="26" max="26" width="16.57421875" style="22" bestFit="1" customWidth="1"/>
    <col min="27" max="27" width="13.421875" style="22" bestFit="1" customWidth="1"/>
    <col min="28" max="28" width="9.00390625" style="46" bestFit="1" customWidth="1"/>
    <col min="29" max="29" width="11.140625" style="22" customWidth="1"/>
    <col min="30" max="30" width="17.5742187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125" style="22" bestFit="1" customWidth="1"/>
    <col min="36" max="36" width="9.00390625" style="46" bestFit="1" customWidth="1"/>
    <col min="37" max="37" width="15.57421875" style="22" customWidth="1"/>
    <col min="38" max="38" width="16.00390625" style="22" customWidth="1"/>
    <col min="39" max="39" width="11.8515625" style="47" bestFit="1" customWidth="1"/>
    <col min="40" max="16384" width="9.140625" style="47" customWidth="1"/>
  </cols>
  <sheetData>
    <row r="1" spans="1:12" ht="12.75">
      <c r="A1" s="42" t="s">
        <v>511</v>
      </c>
      <c r="B1" s="43"/>
      <c r="I1" s="45" t="s">
        <v>512</v>
      </c>
      <c r="J1" s="45"/>
      <c r="K1" s="45"/>
      <c r="L1" s="45"/>
    </row>
    <row r="2" spans="1:2" ht="12.75">
      <c r="A2" s="43" t="s">
        <v>513</v>
      </c>
      <c r="B2" s="43"/>
    </row>
    <row r="3" spans="1:38" ht="12.75">
      <c r="A3" s="46" t="s">
        <v>514</v>
      </c>
      <c r="F3" s="48">
        <v>2014</v>
      </c>
      <c r="G3" s="48"/>
      <c r="H3" s="48">
        <f>$F$3</f>
        <v>2014</v>
      </c>
      <c r="I3" s="48"/>
      <c r="J3" s="48">
        <f>$F$3</f>
        <v>2014</v>
      </c>
      <c r="K3" s="49" t="s">
        <v>515</v>
      </c>
      <c r="L3" s="50">
        <f>$F$3</f>
        <v>2014</v>
      </c>
      <c r="M3" s="51" t="s">
        <v>516</v>
      </c>
      <c r="N3" s="52"/>
      <c r="O3" s="48">
        <f>$F$3</f>
        <v>2014</v>
      </c>
      <c r="P3" s="49" t="str">
        <f>$K$3</f>
        <v>2014 Adj Amnt</v>
      </c>
      <c r="Q3" s="50">
        <f>$F$3</f>
        <v>2014</v>
      </c>
      <c r="R3" s="51" t="s">
        <v>516</v>
      </c>
      <c r="S3" s="52"/>
      <c r="T3" s="48">
        <f>$F$3</f>
        <v>2014</v>
      </c>
      <c r="U3" s="49" t="str">
        <f>$K$3</f>
        <v>2014 Adj Amnt</v>
      </c>
      <c r="V3" s="50">
        <f>$F$3</f>
        <v>2014</v>
      </c>
      <c r="W3" s="51" t="s">
        <v>516</v>
      </c>
      <c r="X3" s="52"/>
      <c r="Y3" s="48">
        <f>$F$3</f>
        <v>2014</v>
      </c>
      <c r="Z3" s="49" t="str">
        <f>$K$3</f>
        <v>2014 Adj Amnt</v>
      </c>
      <c r="AA3" s="50">
        <f>$F$3</f>
        <v>2014</v>
      </c>
      <c r="AB3" s="51" t="s">
        <v>516</v>
      </c>
      <c r="AC3" s="52"/>
      <c r="AD3" s="48">
        <f>$F$3</f>
        <v>2014</v>
      </c>
      <c r="AE3" s="48"/>
      <c r="AF3" s="48">
        <f>$F$3</f>
        <v>2014</v>
      </c>
      <c r="AG3" s="53">
        <f>$F$3</f>
        <v>2014</v>
      </c>
      <c r="AH3" s="49">
        <f>$F$3</f>
        <v>2014</v>
      </c>
      <c r="AI3" s="50">
        <f>$F$3</f>
        <v>2014</v>
      </c>
      <c r="AJ3" s="51" t="s">
        <v>516</v>
      </c>
      <c r="AK3" s="54" t="s">
        <v>517</v>
      </c>
      <c r="AL3" s="48"/>
    </row>
    <row r="4" spans="1:38" ht="12.75">
      <c r="A4" s="46"/>
      <c r="E4" s="55" t="s">
        <v>518</v>
      </c>
      <c r="F4" s="48" t="s">
        <v>15</v>
      </c>
      <c r="G4" s="55" t="s">
        <v>519</v>
      </c>
      <c r="H4" s="48" t="s">
        <v>15</v>
      </c>
      <c r="I4" s="55" t="s">
        <v>520</v>
      </c>
      <c r="J4" s="48" t="s">
        <v>15</v>
      </c>
      <c r="K4" s="56" t="s">
        <v>521</v>
      </c>
      <c r="L4" s="50" t="s">
        <v>522</v>
      </c>
      <c r="M4" s="51" t="s">
        <v>523</v>
      </c>
      <c r="N4" s="55" t="s">
        <v>524</v>
      </c>
      <c r="O4" s="48" t="s">
        <v>15</v>
      </c>
      <c r="P4" s="56" t="s">
        <v>521</v>
      </c>
      <c r="Q4" s="50" t="s">
        <v>522</v>
      </c>
      <c r="R4" s="51" t="s">
        <v>523</v>
      </c>
      <c r="S4" s="55" t="s">
        <v>525</v>
      </c>
      <c r="T4" s="48" t="s">
        <v>15</v>
      </c>
      <c r="U4" s="56" t="s">
        <v>521</v>
      </c>
      <c r="V4" s="50" t="s">
        <v>522</v>
      </c>
      <c r="W4" s="51" t="s">
        <v>523</v>
      </c>
      <c r="X4" s="55" t="s">
        <v>526</v>
      </c>
      <c r="Y4" s="48" t="s">
        <v>15</v>
      </c>
      <c r="Z4" s="56" t="s">
        <v>527</v>
      </c>
      <c r="AA4" s="50" t="s">
        <v>522</v>
      </c>
      <c r="AB4" s="51" t="s">
        <v>523</v>
      </c>
      <c r="AC4" s="55" t="s">
        <v>528</v>
      </c>
      <c r="AD4" s="48" t="s">
        <v>15</v>
      </c>
      <c r="AE4" s="55" t="s">
        <v>529</v>
      </c>
      <c r="AF4" s="48" t="s">
        <v>15</v>
      </c>
      <c r="AG4" s="53" t="s">
        <v>530</v>
      </c>
      <c r="AH4" s="49" t="s">
        <v>531</v>
      </c>
      <c r="AI4" s="50" t="s">
        <v>532</v>
      </c>
      <c r="AJ4" s="51" t="s">
        <v>523</v>
      </c>
      <c r="AK4" s="54" t="s">
        <v>533</v>
      </c>
      <c r="AL4" s="48"/>
    </row>
    <row r="5" spans="1:40" ht="12.75">
      <c r="A5" s="57" t="s">
        <v>534</v>
      </c>
      <c r="B5" s="58" t="s">
        <v>10</v>
      </c>
      <c r="C5" s="59" t="s">
        <v>12</v>
      </c>
      <c r="D5" s="59" t="s">
        <v>535</v>
      </c>
      <c r="E5" s="60" t="s">
        <v>536</v>
      </c>
      <c r="F5" s="57" t="s">
        <v>537</v>
      </c>
      <c r="G5" s="60" t="s">
        <v>536</v>
      </c>
      <c r="H5" s="57" t="s">
        <v>538</v>
      </c>
      <c r="I5" s="60" t="s">
        <v>536</v>
      </c>
      <c r="J5" s="57" t="s">
        <v>539</v>
      </c>
      <c r="K5" s="61" t="s">
        <v>540</v>
      </c>
      <c r="L5" s="62" t="s">
        <v>540</v>
      </c>
      <c r="M5" s="63" t="s">
        <v>540</v>
      </c>
      <c r="N5" s="60" t="s">
        <v>536</v>
      </c>
      <c r="O5" s="57" t="s">
        <v>541</v>
      </c>
      <c r="P5" s="61" t="s">
        <v>541</v>
      </c>
      <c r="Q5" s="62" t="s">
        <v>541</v>
      </c>
      <c r="R5" s="63" t="s">
        <v>541</v>
      </c>
      <c r="S5" s="60" t="s">
        <v>536</v>
      </c>
      <c r="T5" s="57" t="s">
        <v>542</v>
      </c>
      <c r="U5" s="61" t="s">
        <v>542</v>
      </c>
      <c r="V5" s="62" t="s">
        <v>542</v>
      </c>
      <c r="W5" s="63" t="s">
        <v>542</v>
      </c>
      <c r="X5" s="60" t="s">
        <v>536</v>
      </c>
      <c r="Y5" s="57" t="s">
        <v>543</v>
      </c>
      <c r="Z5" s="61" t="s">
        <v>543</v>
      </c>
      <c r="AA5" s="62" t="s">
        <v>543</v>
      </c>
      <c r="AB5" s="63" t="s">
        <v>543</v>
      </c>
      <c r="AC5" s="60" t="s">
        <v>536</v>
      </c>
      <c r="AD5" s="64" t="s">
        <v>544</v>
      </c>
      <c r="AE5" s="60" t="s">
        <v>536</v>
      </c>
      <c r="AF5" s="57" t="s">
        <v>545</v>
      </c>
      <c r="AG5" s="65" t="s">
        <v>546</v>
      </c>
      <c r="AH5" s="61" t="s">
        <v>14</v>
      </c>
      <c r="AI5" s="62" t="s">
        <v>547</v>
      </c>
      <c r="AJ5" s="63" t="s">
        <v>548</v>
      </c>
      <c r="AK5" s="57" t="s">
        <v>549</v>
      </c>
      <c r="AL5" s="57" t="s">
        <v>550</v>
      </c>
      <c r="AM5" s="57" t="s">
        <v>551</v>
      </c>
      <c r="AN5" s="66"/>
    </row>
    <row r="6" spans="1:40" ht="12.75">
      <c r="A6" s="67" t="s">
        <v>17</v>
      </c>
      <c r="B6" s="68" t="s">
        <v>16</v>
      </c>
      <c r="C6" s="24">
        <v>0</v>
      </c>
      <c r="D6" s="24" t="s">
        <v>552</v>
      </c>
      <c r="E6" s="69">
        <f aca="true" t="shared" si="0" ref="E6:E69">+F6/$AG6</f>
        <v>0.03900566835281961</v>
      </c>
      <c r="F6" s="70">
        <v>1931462049</v>
      </c>
      <c r="G6" s="71">
        <f aca="true" t="shared" si="1" ref="G6:G69">+H6/$AG6</f>
        <v>0.00792494036109389</v>
      </c>
      <c r="H6" s="70">
        <v>392423004</v>
      </c>
      <c r="I6" s="71">
        <f aca="true" t="shared" si="2" ref="I6:I69">+J6/$AG6</f>
        <v>0.006236702241904659</v>
      </c>
      <c r="J6" s="70">
        <v>308825722</v>
      </c>
      <c r="K6" s="72">
        <v>-1057952</v>
      </c>
      <c r="L6" s="73">
        <f aca="true" t="shared" si="3" ref="L6:L69">+J6+K6</f>
        <v>307767770</v>
      </c>
      <c r="M6" s="74">
        <f aca="true" t="shared" si="4" ref="M6:M69">+K6/J6</f>
        <v>-0.003425725011338272</v>
      </c>
      <c r="N6" s="75">
        <f aca="true" t="shared" si="5" ref="N6:N69">+O6/$AG6</f>
        <v>0.6597521649323355</v>
      </c>
      <c r="O6" s="70">
        <v>32669258652</v>
      </c>
      <c r="P6" s="72">
        <v>447422</v>
      </c>
      <c r="Q6" s="73">
        <f aca="true" t="shared" si="6" ref="Q6:Q69">+O6+P6</f>
        <v>32669706074</v>
      </c>
      <c r="R6" s="74">
        <f aca="true" t="shared" si="7" ref="R6:R69">+P6/O6</f>
        <v>1.3695505146475339E-05</v>
      </c>
      <c r="S6" s="75">
        <f aca="true" t="shared" si="8" ref="S6:S69">+T6/$AG6</f>
        <v>0.27424140561523125</v>
      </c>
      <c r="T6" s="70">
        <v>13579740832</v>
      </c>
      <c r="U6" s="72">
        <v>-54540578</v>
      </c>
      <c r="V6" s="73">
        <f>+T6+U6</f>
        <v>13525200254</v>
      </c>
      <c r="W6" s="74">
        <f aca="true" t="shared" si="9" ref="W6:W69">+U6/T6</f>
        <v>-0.004016319506737402</v>
      </c>
      <c r="X6" s="75">
        <f aca="true" t="shared" si="10" ref="X6:X69">+Y6/$AG6</f>
        <v>0.011677872841029863</v>
      </c>
      <c r="Y6" s="70">
        <v>578258729</v>
      </c>
      <c r="Z6" s="72">
        <v>45680488</v>
      </c>
      <c r="AA6" s="73">
        <f aca="true" t="shared" si="11" ref="AA6:AA69">+Y6+Z6</f>
        <v>623939217</v>
      </c>
      <c r="AB6" s="74">
        <f aca="true" t="shared" si="12" ref="AB6:AB69">+Z6/Y6</f>
        <v>0.07899662505570236</v>
      </c>
      <c r="AC6" s="75">
        <f aca="true" t="shared" si="13" ref="AC6:AC69">+AD6/$AG6</f>
        <v>0.0011612456555852725</v>
      </c>
      <c r="AD6" s="70">
        <v>57501948</v>
      </c>
      <c r="AE6" s="75">
        <f aca="true" t="shared" si="14" ref="AE6:AE69">AF6/$AG6</f>
        <v>0</v>
      </c>
      <c r="AF6" s="70">
        <v>0</v>
      </c>
      <c r="AG6" s="70">
        <v>49517470936</v>
      </c>
      <c r="AH6" s="72">
        <v>-9470620</v>
      </c>
      <c r="AI6" s="73">
        <v>49508000316</v>
      </c>
      <c r="AJ6" s="74">
        <f aca="true" t="shared" si="15" ref="AJ6:AJ69">+AH6/AG6</f>
        <v>-0.0001912581523446648</v>
      </c>
      <c r="AK6" s="70">
        <v>19119367</v>
      </c>
      <c r="AL6" s="70">
        <v>172285463</v>
      </c>
      <c r="AM6" s="25">
        <v>0</v>
      </c>
      <c r="AN6" s="76"/>
    </row>
    <row r="7" spans="1:40" ht="12.75">
      <c r="A7" s="67" t="s">
        <v>19</v>
      </c>
      <c r="B7" s="68" t="s">
        <v>18</v>
      </c>
      <c r="C7" s="24">
        <v>3</v>
      </c>
      <c r="D7" s="24"/>
      <c r="E7" s="69">
        <f t="shared" si="0"/>
        <v>0.05494623586889337</v>
      </c>
      <c r="F7" s="70">
        <v>21861086</v>
      </c>
      <c r="G7" s="71">
        <f t="shared" si="1"/>
        <v>0.016581784311429204</v>
      </c>
      <c r="H7" s="70">
        <v>6597282</v>
      </c>
      <c r="I7" s="71">
        <f t="shared" si="2"/>
        <v>0.05677634977331682</v>
      </c>
      <c r="J7" s="70">
        <v>22589221</v>
      </c>
      <c r="K7" s="72">
        <v>-77385</v>
      </c>
      <c r="L7" s="73">
        <f t="shared" si="3"/>
        <v>22511836</v>
      </c>
      <c r="M7" s="74">
        <f t="shared" si="4"/>
        <v>-0.003425748944596186</v>
      </c>
      <c r="N7" s="75">
        <f t="shared" si="5"/>
        <v>0.1275796962721967</v>
      </c>
      <c r="O7" s="70">
        <v>50759268</v>
      </c>
      <c r="P7" s="72">
        <v>1038083</v>
      </c>
      <c r="Q7" s="73">
        <f t="shared" si="6"/>
        <v>51797351</v>
      </c>
      <c r="R7" s="74">
        <f t="shared" si="7"/>
        <v>0.020451102643954597</v>
      </c>
      <c r="S7" s="75">
        <f t="shared" si="8"/>
        <v>0.037482957647851305</v>
      </c>
      <c r="T7" s="70">
        <v>14913090</v>
      </c>
      <c r="U7" s="72">
        <v>0</v>
      </c>
      <c r="V7" s="73">
        <f aca="true" t="shared" si="16" ref="V7:V70">+T7+U7</f>
        <v>14913090</v>
      </c>
      <c r="W7" s="74">
        <f t="shared" si="9"/>
        <v>0</v>
      </c>
      <c r="X7" s="75">
        <f t="shared" si="10"/>
        <v>0.6870980034861931</v>
      </c>
      <c r="Y7" s="70">
        <v>273371020</v>
      </c>
      <c r="Z7" s="72">
        <v>7316695</v>
      </c>
      <c r="AA7" s="73">
        <f t="shared" si="11"/>
        <v>280687715</v>
      </c>
      <c r="AB7" s="74">
        <f t="shared" si="12"/>
        <v>0.02676470607601347</v>
      </c>
      <c r="AC7" s="75">
        <f t="shared" si="13"/>
        <v>0.019534972640119476</v>
      </c>
      <c r="AD7" s="70">
        <v>7772247</v>
      </c>
      <c r="AE7" s="75">
        <f t="shared" si="14"/>
        <v>0</v>
      </c>
      <c r="AF7" s="70">
        <v>0</v>
      </c>
      <c r="AG7" s="70">
        <v>397863214</v>
      </c>
      <c r="AH7" s="72">
        <v>8277393</v>
      </c>
      <c r="AI7" s="73">
        <v>406140607</v>
      </c>
      <c r="AJ7" s="74">
        <f t="shared" si="15"/>
        <v>0.02080462005215692</v>
      </c>
      <c r="AK7" s="70">
        <v>4740</v>
      </c>
      <c r="AL7" s="70">
        <v>76330</v>
      </c>
      <c r="AM7" s="25">
        <v>0</v>
      </c>
      <c r="AN7" s="76"/>
    </row>
    <row r="8" spans="1:40" ht="12.75">
      <c r="A8" s="67" t="s">
        <v>21</v>
      </c>
      <c r="B8" s="68" t="s">
        <v>20</v>
      </c>
      <c r="C8" s="24">
        <v>3</v>
      </c>
      <c r="D8" s="24"/>
      <c r="E8" s="69">
        <f t="shared" si="0"/>
        <v>0.036061255239669104</v>
      </c>
      <c r="F8" s="70">
        <v>34916055</v>
      </c>
      <c r="G8" s="71">
        <f t="shared" si="1"/>
        <v>0.00965678119217599</v>
      </c>
      <c r="H8" s="70">
        <v>9350110</v>
      </c>
      <c r="I8" s="71">
        <f t="shared" si="2"/>
        <v>0.015965890080489077</v>
      </c>
      <c r="J8" s="70">
        <v>15458860</v>
      </c>
      <c r="K8" s="72">
        <v>-52958</v>
      </c>
      <c r="L8" s="73">
        <f t="shared" si="3"/>
        <v>15405902</v>
      </c>
      <c r="M8" s="74">
        <f t="shared" si="4"/>
        <v>-0.0034257377322778008</v>
      </c>
      <c r="N8" s="75">
        <f t="shared" si="5"/>
        <v>0.6708660171165848</v>
      </c>
      <c r="O8" s="70">
        <v>649561270</v>
      </c>
      <c r="P8" s="72">
        <v>13818637</v>
      </c>
      <c r="Q8" s="73">
        <f t="shared" si="6"/>
        <v>663379907</v>
      </c>
      <c r="R8" s="74">
        <f t="shared" si="7"/>
        <v>0.02127380069935512</v>
      </c>
      <c r="S8" s="75">
        <f t="shared" si="8"/>
        <v>0.2644950334663847</v>
      </c>
      <c r="T8" s="70">
        <v>256095443</v>
      </c>
      <c r="U8" s="72">
        <v>0</v>
      </c>
      <c r="V8" s="73">
        <f t="shared" si="16"/>
        <v>256095443</v>
      </c>
      <c r="W8" s="74">
        <f t="shared" si="9"/>
        <v>0</v>
      </c>
      <c r="X8" s="75">
        <f t="shared" si="10"/>
        <v>0.0028279628480587554</v>
      </c>
      <c r="Y8" s="70">
        <v>2738155</v>
      </c>
      <c r="Z8" s="72">
        <v>78233</v>
      </c>
      <c r="AA8" s="73">
        <f t="shared" si="11"/>
        <v>2816388</v>
      </c>
      <c r="AB8" s="74">
        <f t="shared" si="12"/>
        <v>0.02857142857142857</v>
      </c>
      <c r="AC8" s="75">
        <f t="shared" si="13"/>
        <v>0.00012706005663756375</v>
      </c>
      <c r="AD8" s="70">
        <v>123025</v>
      </c>
      <c r="AE8" s="75">
        <f t="shared" si="14"/>
        <v>0</v>
      </c>
      <c r="AF8" s="70">
        <v>0</v>
      </c>
      <c r="AG8" s="70">
        <v>968242918</v>
      </c>
      <c r="AH8" s="72">
        <v>13843912</v>
      </c>
      <c r="AI8" s="73">
        <v>982086830</v>
      </c>
      <c r="AJ8" s="74">
        <f t="shared" si="15"/>
        <v>0.014297973930546218</v>
      </c>
      <c r="AK8" s="70">
        <v>85470</v>
      </c>
      <c r="AL8" s="70">
        <v>2600740</v>
      </c>
      <c r="AM8" s="25">
        <v>0</v>
      </c>
      <c r="AN8" s="76"/>
    </row>
    <row r="9" spans="1:40" ht="12.75">
      <c r="A9" s="67" t="s">
        <v>23</v>
      </c>
      <c r="B9" s="68" t="s">
        <v>22</v>
      </c>
      <c r="C9" s="24">
        <v>3</v>
      </c>
      <c r="D9" s="24"/>
      <c r="E9" s="69">
        <f t="shared" si="0"/>
        <v>0.10258624689691108</v>
      </c>
      <c r="F9" s="70">
        <v>154401969</v>
      </c>
      <c r="G9" s="71">
        <f t="shared" si="1"/>
        <v>0.012627623262901379</v>
      </c>
      <c r="H9" s="70">
        <v>19005763</v>
      </c>
      <c r="I9" s="71">
        <f t="shared" si="2"/>
        <v>0.02687862527507638</v>
      </c>
      <c r="J9" s="70">
        <v>40454864</v>
      </c>
      <c r="K9" s="72">
        <v>-138587</v>
      </c>
      <c r="L9" s="73">
        <f t="shared" si="3"/>
        <v>40316277</v>
      </c>
      <c r="M9" s="74">
        <f t="shared" si="4"/>
        <v>-0.0034257190927647167</v>
      </c>
      <c r="N9" s="75">
        <f t="shared" si="5"/>
        <v>0.23032624634254048</v>
      </c>
      <c r="O9" s="70">
        <v>346662706</v>
      </c>
      <c r="P9" s="72">
        <v>7297668</v>
      </c>
      <c r="Q9" s="73">
        <f t="shared" si="6"/>
        <v>353960374</v>
      </c>
      <c r="R9" s="74">
        <f t="shared" si="7"/>
        <v>0.02105120589464273</v>
      </c>
      <c r="S9" s="75">
        <f t="shared" si="8"/>
        <v>0.09616420715854485</v>
      </c>
      <c r="T9" s="70">
        <v>144736194</v>
      </c>
      <c r="U9" s="72">
        <v>-684644</v>
      </c>
      <c r="V9" s="73">
        <f t="shared" si="16"/>
        <v>144051550</v>
      </c>
      <c r="W9" s="74">
        <f t="shared" si="9"/>
        <v>-0.0047302888177369095</v>
      </c>
      <c r="X9" s="75">
        <f t="shared" si="10"/>
        <v>0.517862317746686</v>
      </c>
      <c r="Y9" s="70">
        <v>779431590</v>
      </c>
      <c r="Z9" s="72">
        <v>18675735</v>
      </c>
      <c r="AA9" s="73">
        <f t="shared" si="11"/>
        <v>798107325</v>
      </c>
      <c r="AB9" s="74">
        <f t="shared" si="12"/>
        <v>0.023960710907290787</v>
      </c>
      <c r="AC9" s="75">
        <f t="shared" si="13"/>
        <v>0.013554733317339784</v>
      </c>
      <c r="AD9" s="70">
        <v>20401151</v>
      </c>
      <c r="AE9" s="75">
        <f t="shared" si="14"/>
        <v>0</v>
      </c>
      <c r="AF9" s="70">
        <v>0</v>
      </c>
      <c r="AG9" s="70">
        <v>1505094237</v>
      </c>
      <c r="AH9" s="72">
        <v>25150172</v>
      </c>
      <c r="AI9" s="73">
        <v>1530244409</v>
      </c>
      <c r="AJ9" s="74">
        <f t="shared" si="15"/>
        <v>0.016710031426424233</v>
      </c>
      <c r="AK9" s="70">
        <v>0</v>
      </c>
      <c r="AL9" s="70">
        <v>0</v>
      </c>
      <c r="AM9" s="25">
        <v>0</v>
      </c>
      <c r="AN9" s="76"/>
    </row>
    <row r="10" spans="1:40" ht="12.75">
      <c r="A10" s="67" t="s">
        <v>25</v>
      </c>
      <c r="B10" s="68" t="s">
        <v>24</v>
      </c>
      <c r="C10" s="24">
        <v>3</v>
      </c>
      <c r="D10" s="24"/>
      <c r="E10" s="69">
        <f t="shared" si="0"/>
        <v>0.059632645596617226</v>
      </c>
      <c r="F10" s="70">
        <v>40445088</v>
      </c>
      <c r="G10" s="71">
        <f t="shared" si="1"/>
        <v>0.033453079121011794</v>
      </c>
      <c r="H10" s="70">
        <v>22689128</v>
      </c>
      <c r="I10" s="71">
        <f t="shared" si="2"/>
        <v>0.004306157668183179</v>
      </c>
      <c r="J10" s="70">
        <v>2920597</v>
      </c>
      <c r="K10" s="72">
        <v>-10006</v>
      </c>
      <c r="L10" s="73">
        <f t="shared" si="3"/>
        <v>2910591</v>
      </c>
      <c r="M10" s="74">
        <f t="shared" si="4"/>
        <v>-0.0034260118735998154</v>
      </c>
      <c r="N10" s="75">
        <f t="shared" si="5"/>
        <v>0.06503035328230918</v>
      </c>
      <c r="O10" s="70">
        <v>44106015</v>
      </c>
      <c r="P10" s="72">
        <v>458755</v>
      </c>
      <c r="Q10" s="73">
        <f t="shared" si="6"/>
        <v>44564770</v>
      </c>
      <c r="R10" s="74">
        <f t="shared" si="7"/>
        <v>0.010401189044170053</v>
      </c>
      <c r="S10" s="75">
        <f t="shared" si="8"/>
        <v>0.022729896574054536</v>
      </c>
      <c r="T10" s="70">
        <v>15416265</v>
      </c>
      <c r="U10" s="72">
        <v>0</v>
      </c>
      <c r="V10" s="73">
        <f t="shared" si="16"/>
        <v>15416265</v>
      </c>
      <c r="W10" s="74">
        <f t="shared" si="9"/>
        <v>0</v>
      </c>
      <c r="X10" s="75">
        <f t="shared" si="10"/>
        <v>0.7968409637500387</v>
      </c>
      <c r="Y10" s="70">
        <v>540447310</v>
      </c>
      <c r="Z10" s="72">
        <v>-605647</v>
      </c>
      <c r="AA10" s="73">
        <f t="shared" si="11"/>
        <v>539841663</v>
      </c>
      <c r="AB10" s="74">
        <f t="shared" si="12"/>
        <v>-0.0011206402341053378</v>
      </c>
      <c r="AC10" s="75">
        <f t="shared" si="13"/>
        <v>0.01800690400778543</v>
      </c>
      <c r="AD10" s="70">
        <v>12212955</v>
      </c>
      <c r="AE10" s="75">
        <f t="shared" si="14"/>
        <v>0</v>
      </c>
      <c r="AF10" s="70">
        <v>0</v>
      </c>
      <c r="AG10" s="70">
        <v>678237358</v>
      </c>
      <c r="AH10" s="72">
        <v>-156898</v>
      </c>
      <c r="AI10" s="73">
        <v>678080460</v>
      </c>
      <c r="AJ10" s="74">
        <f t="shared" si="15"/>
        <v>-0.00023133199336389254</v>
      </c>
      <c r="AK10" s="70">
        <v>297855</v>
      </c>
      <c r="AL10" s="70">
        <v>350320</v>
      </c>
      <c r="AM10" s="25">
        <v>0</v>
      </c>
      <c r="AN10" s="76"/>
    </row>
    <row r="11" spans="1:40" ht="12.75">
      <c r="A11" s="67" t="s">
        <v>27</v>
      </c>
      <c r="B11" s="68" t="s">
        <v>26</v>
      </c>
      <c r="C11" s="24">
        <v>3</v>
      </c>
      <c r="D11" s="24"/>
      <c r="E11" s="69">
        <f t="shared" si="0"/>
        <v>0.057469367861906887</v>
      </c>
      <c r="F11" s="70">
        <v>29472397</v>
      </c>
      <c r="G11" s="71">
        <f t="shared" si="1"/>
        <v>0.0028971409415564937</v>
      </c>
      <c r="H11" s="70">
        <v>1485760</v>
      </c>
      <c r="I11" s="71">
        <f t="shared" si="2"/>
        <v>0.00035046053486768186</v>
      </c>
      <c r="J11" s="70">
        <v>179729</v>
      </c>
      <c r="K11" s="72">
        <v>-616</v>
      </c>
      <c r="L11" s="73">
        <f t="shared" si="3"/>
        <v>179113</v>
      </c>
      <c r="M11" s="74">
        <f t="shared" si="4"/>
        <v>-0.0034273823367403145</v>
      </c>
      <c r="N11" s="75">
        <f t="shared" si="5"/>
        <v>0.13462595264572666</v>
      </c>
      <c r="O11" s="70">
        <v>69041120</v>
      </c>
      <c r="P11" s="72">
        <v>1468258</v>
      </c>
      <c r="Q11" s="73">
        <f t="shared" si="6"/>
        <v>70509378</v>
      </c>
      <c r="R11" s="74">
        <f t="shared" si="7"/>
        <v>0.021266427891088673</v>
      </c>
      <c r="S11" s="75">
        <f t="shared" si="8"/>
        <v>0.05612724064556925</v>
      </c>
      <c r="T11" s="70">
        <v>28784105</v>
      </c>
      <c r="U11" s="72">
        <v>0</v>
      </c>
      <c r="V11" s="73">
        <f t="shared" si="16"/>
        <v>28784105</v>
      </c>
      <c r="W11" s="74">
        <f t="shared" si="9"/>
        <v>0</v>
      </c>
      <c r="X11" s="75">
        <f t="shared" si="10"/>
        <v>0.72619428388687</v>
      </c>
      <c r="Y11" s="70">
        <v>372419030</v>
      </c>
      <c r="Z11" s="72">
        <v>16158187</v>
      </c>
      <c r="AA11" s="73">
        <f t="shared" si="11"/>
        <v>388577217</v>
      </c>
      <c r="AB11" s="74">
        <f t="shared" si="12"/>
        <v>0.04338711424064447</v>
      </c>
      <c r="AC11" s="75">
        <f t="shared" si="13"/>
        <v>0.022335553483503013</v>
      </c>
      <c r="AD11" s="70">
        <v>11454490</v>
      </c>
      <c r="AE11" s="75">
        <f t="shared" si="14"/>
        <v>0</v>
      </c>
      <c r="AF11" s="70">
        <v>0</v>
      </c>
      <c r="AG11" s="70">
        <v>512836631</v>
      </c>
      <c r="AH11" s="72">
        <v>17625829</v>
      </c>
      <c r="AI11" s="73">
        <v>530462460</v>
      </c>
      <c r="AJ11" s="74">
        <f t="shared" si="15"/>
        <v>0.03436928630786516</v>
      </c>
      <c r="AK11" s="70">
        <v>0</v>
      </c>
      <c r="AL11" s="70">
        <v>31030</v>
      </c>
      <c r="AM11" s="25">
        <v>0</v>
      </c>
      <c r="AN11" s="76"/>
    </row>
    <row r="12" spans="1:40" ht="12.75">
      <c r="A12" s="67" t="s">
        <v>29</v>
      </c>
      <c r="B12" s="68" t="s">
        <v>28</v>
      </c>
      <c r="C12" s="24">
        <v>3</v>
      </c>
      <c r="D12" s="24"/>
      <c r="E12" s="69">
        <f t="shared" si="0"/>
        <v>0.05836962419610858</v>
      </c>
      <c r="F12" s="70">
        <v>36374343</v>
      </c>
      <c r="G12" s="71">
        <f t="shared" si="1"/>
        <v>0.00269304578652826</v>
      </c>
      <c r="H12" s="70">
        <v>1678232</v>
      </c>
      <c r="I12" s="71">
        <f t="shared" si="2"/>
        <v>0.00035345431625548443</v>
      </c>
      <c r="J12" s="70">
        <v>220263</v>
      </c>
      <c r="K12" s="72">
        <v>-755</v>
      </c>
      <c r="L12" s="73">
        <f t="shared" si="3"/>
        <v>219508</v>
      </c>
      <c r="M12" s="74">
        <f t="shared" si="4"/>
        <v>-0.0034277204977685768</v>
      </c>
      <c r="N12" s="75">
        <f t="shared" si="5"/>
        <v>0.07098798805734154</v>
      </c>
      <c r="O12" s="70">
        <v>44237760</v>
      </c>
      <c r="P12" s="72">
        <v>978151</v>
      </c>
      <c r="Q12" s="73">
        <f t="shared" si="6"/>
        <v>45215911</v>
      </c>
      <c r="R12" s="74">
        <f t="shared" si="7"/>
        <v>0.022111223533922152</v>
      </c>
      <c r="S12" s="75">
        <f t="shared" si="8"/>
        <v>0.03825634165688885</v>
      </c>
      <c r="T12" s="70">
        <v>23840299</v>
      </c>
      <c r="U12" s="72">
        <v>0</v>
      </c>
      <c r="V12" s="73">
        <f t="shared" si="16"/>
        <v>23840299</v>
      </c>
      <c r="W12" s="74">
        <f t="shared" si="9"/>
        <v>0</v>
      </c>
      <c r="X12" s="75">
        <f t="shared" si="10"/>
        <v>0.7983444910576859</v>
      </c>
      <c r="Y12" s="70">
        <v>497506310</v>
      </c>
      <c r="Z12" s="72">
        <v>20281033</v>
      </c>
      <c r="AA12" s="73">
        <f t="shared" si="11"/>
        <v>517787343</v>
      </c>
      <c r="AB12" s="74">
        <f t="shared" si="12"/>
        <v>0.040765378433089625</v>
      </c>
      <c r="AC12" s="75">
        <f t="shared" si="13"/>
        <v>0.030995054929191416</v>
      </c>
      <c r="AD12" s="70">
        <v>19315265</v>
      </c>
      <c r="AE12" s="75">
        <f t="shared" si="14"/>
        <v>0</v>
      </c>
      <c r="AF12" s="70">
        <v>0</v>
      </c>
      <c r="AG12" s="70">
        <v>623172472</v>
      </c>
      <c r="AH12" s="72">
        <v>21258429</v>
      </c>
      <c r="AI12" s="73">
        <v>644430901</v>
      </c>
      <c r="AJ12" s="74">
        <f t="shared" si="15"/>
        <v>0.03411323502749332</v>
      </c>
      <c r="AK12" s="70">
        <v>0</v>
      </c>
      <c r="AL12" s="70">
        <v>0</v>
      </c>
      <c r="AM12" s="25">
        <v>0</v>
      </c>
      <c r="AN12" s="76"/>
    </row>
    <row r="13" spans="1:40" ht="12.75">
      <c r="A13" s="67" t="s">
        <v>31</v>
      </c>
      <c r="B13" s="68" t="s">
        <v>30</v>
      </c>
      <c r="C13" s="24">
        <v>3</v>
      </c>
      <c r="D13" s="24" t="s">
        <v>553</v>
      </c>
      <c r="E13" s="69">
        <f t="shared" si="0"/>
        <v>0.06587737179500808</v>
      </c>
      <c r="F13" s="70">
        <v>60425041</v>
      </c>
      <c r="G13" s="71">
        <f t="shared" si="1"/>
        <v>0.0036820438030531213</v>
      </c>
      <c r="H13" s="70">
        <v>3377300</v>
      </c>
      <c r="I13" s="71">
        <f t="shared" si="2"/>
        <v>0.0066483158653481604</v>
      </c>
      <c r="J13" s="70">
        <v>6098069</v>
      </c>
      <c r="K13" s="72">
        <v>-20889</v>
      </c>
      <c r="L13" s="73">
        <f t="shared" si="3"/>
        <v>6077180</v>
      </c>
      <c r="M13" s="74">
        <f t="shared" si="4"/>
        <v>-0.0034255106001588372</v>
      </c>
      <c r="N13" s="75">
        <f t="shared" si="5"/>
        <v>0.09015767112719132</v>
      </c>
      <c r="O13" s="70">
        <v>82695785</v>
      </c>
      <c r="P13" s="72">
        <v>1171531</v>
      </c>
      <c r="Q13" s="73">
        <f t="shared" si="6"/>
        <v>83867316</v>
      </c>
      <c r="R13" s="74">
        <f t="shared" si="7"/>
        <v>0.014166755899348437</v>
      </c>
      <c r="S13" s="75">
        <f t="shared" si="8"/>
        <v>0.047913983671471816</v>
      </c>
      <c r="T13" s="70">
        <v>43948390</v>
      </c>
      <c r="U13" s="72">
        <v>-698</v>
      </c>
      <c r="V13" s="73">
        <f t="shared" si="16"/>
        <v>43947692</v>
      </c>
      <c r="W13" s="74">
        <f t="shared" si="9"/>
        <v>-1.5882265539192676E-05</v>
      </c>
      <c r="X13" s="75">
        <f t="shared" si="10"/>
        <v>0.7571814817607022</v>
      </c>
      <c r="Y13" s="70">
        <v>694513470</v>
      </c>
      <c r="Z13" s="72">
        <v>22744920</v>
      </c>
      <c r="AA13" s="73">
        <f t="shared" si="11"/>
        <v>717258390</v>
      </c>
      <c r="AB13" s="74">
        <f t="shared" si="12"/>
        <v>0.03274942961149479</v>
      </c>
      <c r="AC13" s="75">
        <f t="shared" si="13"/>
        <v>0.02853913197722525</v>
      </c>
      <c r="AD13" s="70">
        <v>26177095</v>
      </c>
      <c r="AE13" s="75">
        <f t="shared" si="14"/>
        <v>0</v>
      </c>
      <c r="AF13" s="70">
        <v>0</v>
      </c>
      <c r="AG13" s="70">
        <v>917235150</v>
      </c>
      <c r="AH13" s="72">
        <v>23894864</v>
      </c>
      <c r="AI13" s="73">
        <v>941130014</v>
      </c>
      <c r="AJ13" s="74">
        <f t="shared" si="15"/>
        <v>0.026050968500280436</v>
      </c>
      <c r="AK13" s="70">
        <v>0</v>
      </c>
      <c r="AL13" s="70">
        <v>0</v>
      </c>
      <c r="AM13" s="25">
        <v>0</v>
      </c>
      <c r="AN13" s="76"/>
    </row>
    <row r="14" spans="1:40" ht="12.75">
      <c r="A14" s="67" t="s">
        <v>33</v>
      </c>
      <c r="B14" s="68" t="s">
        <v>32</v>
      </c>
      <c r="C14" s="24">
        <v>2</v>
      </c>
      <c r="D14" s="24"/>
      <c r="E14" s="69">
        <f t="shared" si="0"/>
        <v>0.029420677803706996</v>
      </c>
      <c r="F14" s="70">
        <v>4742234</v>
      </c>
      <c r="G14" s="71">
        <f t="shared" si="1"/>
        <v>0.0051199131563306344</v>
      </c>
      <c r="H14" s="70">
        <v>825264</v>
      </c>
      <c r="I14" s="71">
        <f t="shared" si="2"/>
        <v>0.0010714442431001105</v>
      </c>
      <c r="J14" s="70">
        <v>172703</v>
      </c>
      <c r="K14" s="72">
        <v>-592</v>
      </c>
      <c r="L14" s="73">
        <f t="shared" si="3"/>
        <v>172111</v>
      </c>
      <c r="M14" s="74">
        <f t="shared" si="4"/>
        <v>-0.0034278501242016642</v>
      </c>
      <c r="N14" s="75">
        <f t="shared" si="5"/>
        <v>0.06693821898623419</v>
      </c>
      <c r="O14" s="70">
        <v>10789578</v>
      </c>
      <c r="P14" s="72">
        <v>0</v>
      </c>
      <c r="Q14" s="73">
        <f t="shared" si="6"/>
        <v>10789578</v>
      </c>
      <c r="R14" s="74">
        <f t="shared" si="7"/>
        <v>0</v>
      </c>
      <c r="S14" s="75">
        <f t="shared" si="8"/>
        <v>0.02854637711753984</v>
      </c>
      <c r="T14" s="70">
        <v>4601308</v>
      </c>
      <c r="U14" s="72">
        <v>0</v>
      </c>
      <c r="V14" s="73">
        <f t="shared" si="16"/>
        <v>4601308</v>
      </c>
      <c r="W14" s="74">
        <f t="shared" si="9"/>
        <v>0</v>
      </c>
      <c r="X14" s="75">
        <f t="shared" si="10"/>
        <v>0.855475613747747</v>
      </c>
      <c r="Y14" s="70">
        <v>137891641</v>
      </c>
      <c r="Z14" s="72">
        <v>5966262</v>
      </c>
      <c r="AA14" s="73">
        <f t="shared" si="11"/>
        <v>143857903</v>
      </c>
      <c r="AB14" s="74">
        <f t="shared" si="12"/>
        <v>0.04326775689035422</v>
      </c>
      <c r="AC14" s="75">
        <f t="shared" si="13"/>
        <v>0.013427754945341194</v>
      </c>
      <c r="AD14" s="70">
        <v>2164381</v>
      </c>
      <c r="AE14" s="75">
        <f t="shared" si="14"/>
        <v>0</v>
      </c>
      <c r="AF14" s="70">
        <v>0</v>
      </c>
      <c r="AG14" s="70">
        <v>161187109</v>
      </c>
      <c r="AH14" s="72">
        <v>5965670</v>
      </c>
      <c r="AI14" s="73">
        <v>167152779</v>
      </c>
      <c r="AJ14" s="74">
        <f t="shared" si="15"/>
        <v>0.0370108381309823</v>
      </c>
      <c r="AK14" s="70">
        <v>0</v>
      </c>
      <c r="AL14" s="70">
        <v>0</v>
      </c>
      <c r="AM14" s="25">
        <v>0</v>
      </c>
      <c r="AN14" s="76"/>
    </row>
    <row r="15" spans="1:40" ht="12.75">
      <c r="A15" s="67" t="s">
        <v>35</v>
      </c>
      <c r="B15" s="68" t="s">
        <v>34</v>
      </c>
      <c r="C15" s="24">
        <v>3</v>
      </c>
      <c r="D15" s="24"/>
      <c r="E15" s="69">
        <f t="shared" si="0"/>
        <v>0.0536802851172124</v>
      </c>
      <c r="F15" s="70">
        <v>13905815</v>
      </c>
      <c r="G15" s="71">
        <f t="shared" si="1"/>
        <v>0.005290269040359182</v>
      </c>
      <c r="H15" s="70">
        <v>1370438</v>
      </c>
      <c r="I15" s="71">
        <f t="shared" si="2"/>
        <v>0.0021342540019742766</v>
      </c>
      <c r="J15" s="70">
        <v>552876</v>
      </c>
      <c r="K15" s="72">
        <v>-1894</v>
      </c>
      <c r="L15" s="73">
        <f t="shared" si="3"/>
        <v>550982</v>
      </c>
      <c r="M15" s="74">
        <f t="shared" si="4"/>
        <v>-0.003425722946917573</v>
      </c>
      <c r="N15" s="75">
        <f t="shared" si="5"/>
        <v>0.086769915489562</v>
      </c>
      <c r="O15" s="70">
        <v>22477645</v>
      </c>
      <c r="P15" s="72">
        <v>-34388</v>
      </c>
      <c r="Q15" s="73">
        <f t="shared" si="6"/>
        <v>22443257</v>
      </c>
      <c r="R15" s="74">
        <f t="shared" si="7"/>
        <v>-0.0015298755719293548</v>
      </c>
      <c r="S15" s="75">
        <f t="shared" si="8"/>
        <v>0.0005903018384229021</v>
      </c>
      <c r="T15" s="70">
        <v>152917</v>
      </c>
      <c r="U15" s="72">
        <v>0</v>
      </c>
      <c r="V15" s="73">
        <f t="shared" si="16"/>
        <v>152917</v>
      </c>
      <c r="W15" s="74">
        <f t="shared" si="9"/>
        <v>0</v>
      </c>
      <c r="X15" s="75">
        <f t="shared" si="10"/>
        <v>0.7227880076616753</v>
      </c>
      <c r="Y15" s="70">
        <v>187237387</v>
      </c>
      <c r="Z15" s="72">
        <v>-993251</v>
      </c>
      <c r="AA15" s="73">
        <f t="shared" si="11"/>
        <v>186244136</v>
      </c>
      <c r="AB15" s="74">
        <f t="shared" si="12"/>
        <v>-0.005304768539629321</v>
      </c>
      <c r="AC15" s="75">
        <f t="shared" si="13"/>
        <v>0.026838364901468056</v>
      </c>
      <c r="AD15" s="70">
        <v>6952447</v>
      </c>
      <c r="AE15" s="75">
        <f t="shared" si="14"/>
        <v>0.10190860194932594</v>
      </c>
      <c r="AF15" s="70">
        <v>26399304</v>
      </c>
      <c r="AG15" s="70">
        <v>259048829</v>
      </c>
      <c r="AH15" s="72">
        <v>-1029533</v>
      </c>
      <c r="AI15" s="73">
        <v>258019296</v>
      </c>
      <c r="AJ15" s="74">
        <f t="shared" si="15"/>
        <v>-0.003974281620859981</v>
      </c>
      <c r="AK15" s="70">
        <v>0</v>
      </c>
      <c r="AL15" s="70">
        <v>0</v>
      </c>
      <c r="AM15" s="25">
        <v>0</v>
      </c>
      <c r="AN15" s="76"/>
    </row>
    <row r="16" spans="1:40" ht="12.75">
      <c r="A16" s="67" t="s">
        <v>37</v>
      </c>
      <c r="B16" s="68" t="s">
        <v>36</v>
      </c>
      <c r="C16" s="24">
        <v>3</v>
      </c>
      <c r="D16" s="24"/>
      <c r="E16" s="69">
        <f t="shared" si="0"/>
        <v>0.028517967008791285</v>
      </c>
      <c r="F16" s="70">
        <v>7616914</v>
      </c>
      <c r="G16" s="71">
        <f t="shared" si="1"/>
        <v>0.02692133594836471</v>
      </c>
      <c r="H16" s="70">
        <v>7190467</v>
      </c>
      <c r="I16" s="71">
        <f t="shared" si="2"/>
        <v>0.10135775809781628</v>
      </c>
      <c r="J16" s="70">
        <v>27071822</v>
      </c>
      <c r="K16" s="72">
        <v>-92740</v>
      </c>
      <c r="L16" s="73">
        <f t="shared" si="3"/>
        <v>26979082</v>
      </c>
      <c r="M16" s="74">
        <f t="shared" si="4"/>
        <v>-0.003425702193225118</v>
      </c>
      <c r="N16" s="75">
        <f t="shared" si="5"/>
        <v>0.05188930201366002</v>
      </c>
      <c r="O16" s="70">
        <v>13859205</v>
      </c>
      <c r="P16" s="72">
        <v>-74282</v>
      </c>
      <c r="Q16" s="73">
        <f t="shared" si="6"/>
        <v>13784923</v>
      </c>
      <c r="R16" s="74">
        <f t="shared" si="7"/>
        <v>-0.005359759091520762</v>
      </c>
      <c r="S16" s="75">
        <f t="shared" si="8"/>
        <v>0.00238312855477084</v>
      </c>
      <c r="T16" s="70">
        <v>636514</v>
      </c>
      <c r="U16" s="72">
        <v>0</v>
      </c>
      <c r="V16" s="73">
        <f t="shared" si="16"/>
        <v>636514</v>
      </c>
      <c r="W16" s="74">
        <f t="shared" si="9"/>
        <v>0</v>
      </c>
      <c r="X16" s="75">
        <f t="shared" si="10"/>
        <v>0.7513119461266795</v>
      </c>
      <c r="Y16" s="70">
        <v>200669230</v>
      </c>
      <c r="Z16" s="72">
        <v>-891547</v>
      </c>
      <c r="AA16" s="73">
        <f t="shared" si="11"/>
        <v>199777683</v>
      </c>
      <c r="AB16" s="74">
        <f t="shared" si="12"/>
        <v>-0.004442868495583503</v>
      </c>
      <c r="AC16" s="75">
        <f t="shared" si="13"/>
        <v>0.03761856224991741</v>
      </c>
      <c r="AD16" s="70">
        <v>10047608</v>
      </c>
      <c r="AE16" s="75">
        <f t="shared" si="14"/>
        <v>0</v>
      </c>
      <c r="AF16" s="70">
        <v>0</v>
      </c>
      <c r="AG16" s="70">
        <v>267091760</v>
      </c>
      <c r="AH16" s="72">
        <v>-1058569</v>
      </c>
      <c r="AI16" s="73">
        <v>266033191</v>
      </c>
      <c r="AJ16" s="74">
        <f t="shared" si="15"/>
        <v>-0.003963315828238206</v>
      </c>
      <c r="AK16" s="70">
        <v>0</v>
      </c>
      <c r="AL16" s="70">
        <v>0</v>
      </c>
      <c r="AM16" s="25">
        <v>0</v>
      </c>
      <c r="AN16" s="76"/>
    </row>
    <row r="17" spans="1:40" ht="12.75">
      <c r="A17" s="67" t="s">
        <v>39</v>
      </c>
      <c r="B17" s="68" t="s">
        <v>38</v>
      </c>
      <c r="C17" s="24">
        <v>3</v>
      </c>
      <c r="D17" s="24"/>
      <c r="E17" s="69">
        <f t="shared" si="0"/>
        <v>0.06325877278496306</v>
      </c>
      <c r="F17" s="70">
        <v>72046348</v>
      </c>
      <c r="G17" s="71">
        <f t="shared" si="1"/>
        <v>0.004502024492214662</v>
      </c>
      <c r="H17" s="70">
        <v>5127422</v>
      </c>
      <c r="I17" s="71">
        <f t="shared" si="2"/>
        <v>0.004835115276514363</v>
      </c>
      <c r="J17" s="70">
        <v>5506784</v>
      </c>
      <c r="K17" s="72">
        <v>-18865</v>
      </c>
      <c r="L17" s="73">
        <f t="shared" si="3"/>
        <v>5487919</v>
      </c>
      <c r="M17" s="74">
        <f t="shared" si="4"/>
        <v>-0.003425774462917013</v>
      </c>
      <c r="N17" s="75">
        <f t="shared" si="5"/>
        <v>0.10996351344048999</v>
      </c>
      <c r="O17" s="70">
        <v>125239065</v>
      </c>
      <c r="P17" s="72">
        <v>5418797</v>
      </c>
      <c r="Q17" s="73">
        <f t="shared" si="6"/>
        <v>130657862</v>
      </c>
      <c r="R17" s="74">
        <f t="shared" si="7"/>
        <v>0.0432676258003044</v>
      </c>
      <c r="S17" s="75">
        <f t="shared" si="8"/>
        <v>0.04126701749000475</v>
      </c>
      <c r="T17" s="70">
        <v>46999614</v>
      </c>
      <c r="U17" s="72">
        <v>0</v>
      </c>
      <c r="V17" s="73">
        <f t="shared" si="16"/>
        <v>46999614</v>
      </c>
      <c r="W17" s="74">
        <f t="shared" si="9"/>
        <v>0</v>
      </c>
      <c r="X17" s="75">
        <f t="shared" si="10"/>
        <v>0.7393552513617156</v>
      </c>
      <c r="Y17" s="70">
        <v>842062585</v>
      </c>
      <c r="Z17" s="72">
        <v>11973438</v>
      </c>
      <c r="AA17" s="73">
        <f t="shared" si="11"/>
        <v>854036023</v>
      </c>
      <c r="AB17" s="74">
        <f t="shared" si="12"/>
        <v>0.014219178257397578</v>
      </c>
      <c r="AC17" s="75">
        <f t="shared" si="13"/>
        <v>0.03681830515409754</v>
      </c>
      <c r="AD17" s="70">
        <v>41932910</v>
      </c>
      <c r="AE17" s="75">
        <f t="shared" si="14"/>
        <v>0</v>
      </c>
      <c r="AF17" s="70">
        <v>0</v>
      </c>
      <c r="AG17" s="70">
        <v>1138914728</v>
      </c>
      <c r="AH17" s="72">
        <v>17373370</v>
      </c>
      <c r="AI17" s="73">
        <v>1156288098</v>
      </c>
      <c r="AJ17" s="74">
        <f t="shared" si="15"/>
        <v>0.01525432025144555</v>
      </c>
      <c r="AK17" s="70">
        <v>491420</v>
      </c>
      <c r="AL17" s="70">
        <v>4667635</v>
      </c>
      <c r="AM17" s="25">
        <v>0</v>
      </c>
      <c r="AN17" s="76"/>
    </row>
    <row r="18" spans="1:40" ht="12.75">
      <c r="A18" s="67" t="s">
        <v>41</v>
      </c>
      <c r="B18" s="68" t="s">
        <v>40</v>
      </c>
      <c r="C18" s="24">
        <v>3</v>
      </c>
      <c r="D18" s="24"/>
      <c r="E18" s="69">
        <f t="shared" si="0"/>
        <v>0.04782608806750673</v>
      </c>
      <c r="F18" s="70">
        <v>18342347</v>
      </c>
      <c r="G18" s="71">
        <f t="shared" si="1"/>
        <v>0.0043734463985817</v>
      </c>
      <c r="H18" s="70">
        <v>1677312</v>
      </c>
      <c r="I18" s="71">
        <f t="shared" si="2"/>
        <v>0.0096621915033188</v>
      </c>
      <c r="J18" s="70">
        <v>3705661</v>
      </c>
      <c r="K18" s="72">
        <v>-12695</v>
      </c>
      <c r="L18" s="73">
        <f t="shared" si="3"/>
        <v>3692966</v>
      </c>
      <c r="M18" s="74">
        <f t="shared" si="4"/>
        <v>-0.0034258395465748214</v>
      </c>
      <c r="N18" s="75">
        <f t="shared" si="5"/>
        <v>0.06384304493445837</v>
      </c>
      <c r="O18" s="70">
        <v>24485199</v>
      </c>
      <c r="P18" s="72">
        <v>785236</v>
      </c>
      <c r="Q18" s="73">
        <f t="shared" si="6"/>
        <v>25270435</v>
      </c>
      <c r="R18" s="74">
        <f t="shared" si="7"/>
        <v>0.032069823079649055</v>
      </c>
      <c r="S18" s="75">
        <f t="shared" si="8"/>
        <v>0.011593161308549581</v>
      </c>
      <c r="T18" s="70">
        <v>4446230</v>
      </c>
      <c r="U18" s="72">
        <v>0</v>
      </c>
      <c r="V18" s="73">
        <f t="shared" si="16"/>
        <v>4446230</v>
      </c>
      <c r="W18" s="74">
        <f t="shared" si="9"/>
        <v>0</v>
      </c>
      <c r="X18" s="75">
        <f t="shared" si="10"/>
        <v>0.8093718700605154</v>
      </c>
      <c r="Y18" s="70">
        <v>310411750</v>
      </c>
      <c r="Z18" s="72">
        <v>1647533</v>
      </c>
      <c r="AA18" s="73">
        <f t="shared" si="11"/>
        <v>312059283</v>
      </c>
      <c r="AB18" s="74">
        <f t="shared" si="12"/>
        <v>0.005307572925316133</v>
      </c>
      <c r="AC18" s="75">
        <f t="shared" si="13"/>
        <v>0.05333019772706944</v>
      </c>
      <c r="AD18" s="70">
        <v>20453293</v>
      </c>
      <c r="AE18" s="75">
        <f t="shared" si="14"/>
        <v>0</v>
      </c>
      <c r="AF18" s="70">
        <v>0</v>
      </c>
      <c r="AG18" s="70">
        <v>383521792</v>
      </c>
      <c r="AH18" s="72">
        <v>2420074</v>
      </c>
      <c r="AI18" s="73">
        <v>385941866</v>
      </c>
      <c r="AJ18" s="74">
        <f t="shared" si="15"/>
        <v>0.006310134262201194</v>
      </c>
      <c r="AK18" s="70">
        <v>11150</v>
      </c>
      <c r="AL18" s="70">
        <v>825295</v>
      </c>
      <c r="AM18" s="25">
        <v>0</v>
      </c>
      <c r="AN18" s="76"/>
    </row>
    <row r="19" spans="1:40" ht="12.75">
      <c r="A19" s="67" t="s">
        <v>43</v>
      </c>
      <c r="B19" s="68" t="s">
        <v>42</v>
      </c>
      <c r="C19" s="24">
        <v>3</v>
      </c>
      <c r="D19" s="24"/>
      <c r="E19" s="69">
        <f t="shared" si="0"/>
        <v>0.05749752795026413</v>
      </c>
      <c r="F19" s="70">
        <v>37888934</v>
      </c>
      <c r="G19" s="71">
        <f t="shared" si="1"/>
        <v>0.00533401014688895</v>
      </c>
      <c r="H19" s="70">
        <v>3514933</v>
      </c>
      <c r="I19" s="71">
        <f t="shared" si="2"/>
        <v>0.015836896050860798</v>
      </c>
      <c r="J19" s="70">
        <v>10435981</v>
      </c>
      <c r="K19" s="72">
        <v>-35751</v>
      </c>
      <c r="L19" s="73">
        <f t="shared" si="3"/>
        <v>10400230</v>
      </c>
      <c r="M19" s="74">
        <f t="shared" si="4"/>
        <v>-0.0034257440675677735</v>
      </c>
      <c r="N19" s="75">
        <f t="shared" si="5"/>
        <v>0.06385562383065248</v>
      </c>
      <c r="O19" s="70">
        <v>42078705</v>
      </c>
      <c r="P19" s="72">
        <v>912584</v>
      </c>
      <c r="Q19" s="73">
        <f t="shared" si="6"/>
        <v>42991289</v>
      </c>
      <c r="R19" s="74">
        <f t="shared" si="7"/>
        <v>0.021687549557430533</v>
      </c>
      <c r="S19" s="75">
        <f t="shared" si="8"/>
        <v>0.020931783200274154</v>
      </c>
      <c r="T19" s="70">
        <v>13793340</v>
      </c>
      <c r="U19" s="72">
        <v>39375</v>
      </c>
      <c r="V19" s="73">
        <f t="shared" si="16"/>
        <v>13832715</v>
      </c>
      <c r="W19" s="74">
        <f t="shared" si="9"/>
        <v>0.0028546385429489883</v>
      </c>
      <c r="X19" s="75">
        <f t="shared" si="10"/>
        <v>0.7965437680878841</v>
      </c>
      <c r="Y19" s="70">
        <v>524895510</v>
      </c>
      <c r="Z19" s="72">
        <v>10019141</v>
      </c>
      <c r="AA19" s="73">
        <f t="shared" si="11"/>
        <v>534914651</v>
      </c>
      <c r="AB19" s="74">
        <f t="shared" si="12"/>
        <v>0.019087877128154514</v>
      </c>
      <c r="AC19" s="75">
        <f t="shared" si="13"/>
        <v>0.04000039073317546</v>
      </c>
      <c r="AD19" s="70">
        <v>26358910</v>
      </c>
      <c r="AE19" s="75">
        <f t="shared" si="14"/>
        <v>0</v>
      </c>
      <c r="AF19" s="70">
        <v>0</v>
      </c>
      <c r="AG19" s="70">
        <v>658966313</v>
      </c>
      <c r="AH19" s="72">
        <v>10935349</v>
      </c>
      <c r="AI19" s="73">
        <v>669901662</v>
      </c>
      <c r="AJ19" s="74">
        <f t="shared" si="15"/>
        <v>0.016594701101207886</v>
      </c>
      <c r="AK19" s="70">
        <v>186400</v>
      </c>
      <c r="AL19" s="70">
        <v>627535</v>
      </c>
      <c r="AM19" s="25">
        <v>0</v>
      </c>
      <c r="AN19" s="76"/>
    </row>
    <row r="20" spans="1:40" ht="12.75">
      <c r="A20" s="67" t="s">
        <v>45</v>
      </c>
      <c r="B20" s="68" t="s">
        <v>44</v>
      </c>
      <c r="C20" s="24">
        <v>3</v>
      </c>
      <c r="D20" s="24"/>
      <c r="E20" s="69">
        <f t="shared" si="0"/>
        <v>0.0573551871840757</v>
      </c>
      <c r="F20" s="70">
        <v>49194164</v>
      </c>
      <c r="G20" s="71">
        <f t="shared" si="1"/>
        <v>0.028480231033208302</v>
      </c>
      <c r="H20" s="70">
        <v>24427802</v>
      </c>
      <c r="I20" s="71">
        <f t="shared" si="2"/>
        <v>0.10838336654330306</v>
      </c>
      <c r="J20" s="70">
        <v>92961585</v>
      </c>
      <c r="K20" s="72">
        <v>-318460</v>
      </c>
      <c r="L20" s="73">
        <f t="shared" si="3"/>
        <v>92643125</v>
      </c>
      <c r="M20" s="74">
        <f t="shared" si="4"/>
        <v>-0.0034257161170390973</v>
      </c>
      <c r="N20" s="75">
        <f t="shared" si="5"/>
        <v>0.3469480049423045</v>
      </c>
      <c r="O20" s="70">
        <v>297581054</v>
      </c>
      <c r="P20" s="72">
        <v>-5976331</v>
      </c>
      <c r="Q20" s="73">
        <f t="shared" si="6"/>
        <v>291604723</v>
      </c>
      <c r="R20" s="74">
        <f t="shared" si="7"/>
        <v>-0.020083035931447436</v>
      </c>
      <c r="S20" s="75">
        <f t="shared" si="8"/>
        <v>0.1178955248539954</v>
      </c>
      <c r="T20" s="70">
        <v>101120266</v>
      </c>
      <c r="U20" s="72">
        <v>0</v>
      </c>
      <c r="V20" s="73">
        <f t="shared" si="16"/>
        <v>101120266</v>
      </c>
      <c r="W20" s="74">
        <f t="shared" si="9"/>
        <v>0</v>
      </c>
      <c r="X20" s="75">
        <f t="shared" si="10"/>
        <v>0.32709558403151706</v>
      </c>
      <c r="Y20" s="70">
        <v>280553418</v>
      </c>
      <c r="Z20" s="72">
        <v>2815771</v>
      </c>
      <c r="AA20" s="73">
        <f t="shared" si="11"/>
        <v>283369189</v>
      </c>
      <c r="AB20" s="74">
        <f t="shared" si="12"/>
        <v>0.010036487953249601</v>
      </c>
      <c r="AC20" s="75">
        <f t="shared" si="13"/>
        <v>0.013842101411595946</v>
      </c>
      <c r="AD20" s="70">
        <v>11872520</v>
      </c>
      <c r="AE20" s="75">
        <f t="shared" si="14"/>
        <v>0</v>
      </c>
      <c r="AF20" s="70">
        <v>0</v>
      </c>
      <c r="AG20" s="70">
        <v>857710809</v>
      </c>
      <c r="AH20" s="72">
        <v>-3479020</v>
      </c>
      <c r="AI20" s="73">
        <v>854231789</v>
      </c>
      <c r="AJ20" s="74">
        <f t="shared" si="15"/>
        <v>-0.00405616900649319</v>
      </c>
      <c r="AK20" s="70">
        <v>0</v>
      </c>
      <c r="AL20" s="70">
        <v>424566</v>
      </c>
      <c r="AM20" s="25">
        <v>0</v>
      </c>
      <c r="AN20" s="76"/>
    </row>
    <row r="21" spans="1:40" ht="12.75">
      <c r="A21" s="67" t="s">
        <v>47</v>
      </c>
      <c r="B21" s="77" t="s">
        <v>46</v>
      </c>
      <c r="C21" s="24">
        <v>3</v>
      </c>
      <c r="D21" s="24"/>
      <c r="E21" s="69">
        <f t="shared" si="0"/>
        <v>0.08564777769523985</v>
      </c>
      <c r="F21" s="70">
        <v>46575588</v>
      </c>
      <c r="G21" s="71">
        <f t="shared" si="1"/>
        <v>0.015856841768516327</v>
      </c>
      <c r="H21" s="70">
        <v>8623011</v>
      </c>
      <c r="I21" s="71">
        <f t="shared" si="2"/>
        <v>0.06467724613890717</v>
      </c>
      <c r="J21" s="70">
        <v>35171733</v>
      </c>
      <c r="K21" s="72">
        <v>-120489</v>
      </c>
      <c r="L21" s="73">
        <f t="shared" si="3"/>
        <v>35051244</v>
      </c>
      <c r="M21" s="74">
        <f t="shared" si="4"/>
        <v>-0.003425733955162232</v>
      </c>
      <c r="N21" s="75">
        <f t="shared" si="5"/>
        <v>0.13244993398464813</v>
      </c>
      <c r="O21" s="70">
        <v>72026779</v>
      </c>
      <c r="P21" s="72">
        <v>-1239730</v>
      </c>
      <c r="Q21" s="73">
        <f t="shared" si="6"/>
        <v>70787049</v>
      </c>
      <c r="R21" s="74">
        <f t="shared" si="7"/>
        <v>-0.017212070527268752</v>
      </c>
      <c r="S21" s="75">
        <f t="shared" si="8"/>
        <v>0.03190007980304485</v>
      </c>
      <c r="T21" s="70">
        <v>17347385</v>
      </c>
      <c r="U21" s="72">
        <v>0</v>
      </c>
      <c r="V21" s="73">
        <f t="shared" si="16"/>
        <v>17347385</v>
      </c>
      <c r="W21" s="74">
        <f t="shared" si="9"/>
        <v>0</v>
      </c>
      <c r="X21" s="75">
        <f t="shared" si="10"/>
        <v>0.6424467874086914</v>
      </c>
      <c r="Y21" s="70">
        <v>349365012</v>
      </c>
      <c r="Z21" s="72">
        <v>5957037</v>
      </c>
      <c r="AA21" s="73">
        <f t="shared" si="11"/>
        <v>355322049</v>
      </c>
      <c r="AB21" s="74">
        <f t="shared" si="12"/>
        <v>0.017051040589032996</v>
      </c>
      <c r="AC21" s="75">
        <f t="shared" si="13"/>
        <v>0.02702133320095226</v>
      </c>
      <c r="AD21" s="70">
        <v>14694304</v>
      </c>
      <c r="AE21" s="75">
        <f t="shared" si="14"/>
        <v>0</v>
      </c>
      <c r="AF21" s="70">
        <v>0</v>
      </c>
      <c r="AG21" s="70">
        <v>543803812</v>
      </c>
      <c r="AH21" s="72">
        <v>4596818</v>
      </c>
      <c r="AI21" s="73">
        <v>548400630</v>
      </c>
      <c r="AJ21" s="74">
        <f t="shared" si="15"/>
        <v>0.008453081605099156</v>
      </c>
      <c r="AK21" s="70">
        <v>0</v>
      </c>
      <c r="AL21" s="70">
        <v>0</v>
      </c>
      <c r="AM21" s="25">
        <v>0</v>
      </c>
      <c r="AN21" s="76"/>
    </row>
    <row r="22" spans="1:40" ht="12.75">
      <c r="A22" s="67" t="s">
        <v>49</v>
      </c>
      <c r="B22" s="68" t="s">
        <v>48</v>
      </c>
      <c r="C22" s="24">
        <v>3</v>
      </c>
      <c r="D22" s="24"/>
      <c r="E22" s="69">
        <f t="shared" si="0"/>
        <v>0.039334642769476236</v>
      </c>
      <c r="F22" s="70">
        <v>5128302</v>
      </c>
      <c r="G22" s="71">
        <f t="shared" si="1"/>
        <v>0.000724089107078646</v>
      </c>
      <c r="H22" s="70">
        <v>94404</v>
      </c>
      <c r="I22" s="71">
        <f t="shared" si="2"/>
        <v>0.00039093018950027994</v>
      </c>
      <c r="J22" s="70">
        <v>50968</v>
      </c>
      <c r="K22" s="72">
        <v>-174</v>
      </c>
      <c r="L22" s="73">
        <f t="shared" si="3"/>
        <v>50794</v>
      </c>
      <c r="M22" s="74">
        <f t="shared" si="4"/>
        <v>-0.003413906765029038</v>
      </c>
      <c r="N22" s="75">
        <f t="shared" si="5"/>
        <v>0.13804630275403215</v>
      </c>
      <c r="O22" s="70">
        <v>17997955</v>
      </c>
      <c r="P22" s="72">
        <v>-237859</v>
      </c>
      <c r="Q22" s="73">
        <f t="shared" si="6"/>
        <v>17760096</v>
      </c>
      <c r="R22" s="74">
        <f t="shared" si="7"/>
        <v>-0.01321589036087711</v>
      </c>
      <c r="S22" s="75">
        <f t="shared" si="8"/>
        <v>0.0060874215105133555</v>
      </c>
      <c r="T22" s="70">
        <v>793655</v>
      </c>
      <c r="U22" s="72">
        <v>0</v>
      </c>
      <c r="V22" s="73">
        <f t="shared" si="16"/>
        <v>793655</v>
      </c>
      <c r="W22" s="74">
        <f t="shared" si="9"/>
        <v>0</v>
      </c>
      <c r="X22" s="75">
        <f t="shared" si="10"/>
        <v>0.8006827916983849</v>
      </c>
      <c r="Y22" s="70">
        <v>104389995</v>
      </c>
      <c r="Z22" s="72">
        <v>2332067</v>
      </c>
      <c r="AA22" s="73">
        <f t="shared" si="11"/>
        <v>106722062</v>
      </c>
      <c r="AB22" s="74">
        <f t="shared" si="12"/>
        <v>0.022339947425038195</v>
      </c>
      <c r="AC22" s="75">
        <f t="shared" si="13"/>
        <v>0.014733821971014515</v>
      </c>
      <c r="AD22" s="70">
        <v>1920940</v>
      </c>
      <c r="AE22" s="75">
        <f t="shared" si="14"/>
        <v>0</v>
      </c>
      <c r="AF22" s="70">
        <v>0</v>
      </c>
      <c r="AG22" s="70">
        <v>130376219</v>
      </c>
      <c r="AH22" s="72">
        <v>2094034</v>
      </c>
      <c r="AI22" s="73">
        <v>132470253</v>
      </c>
      <c r="AJ22" s="74">
        <f t="shared" si="15"/>
        <v>0.0160614720695344</v>
      </c>
      <c r="AK22" s="70">
        <v>0</v>
      </c>
      <c r="AL22" s="70">
        <v>0</v>
      </c>
      <c r="AM22" s="25">
        <v>0</v>
      </c>
      <c r="AN22" s="76"/>
    </row>
    <row r="23" spans="1:40" ht="12.75">
      <c r="A23" s="67" t="s">
        <v>51</v>
      </c>
      <c r="B23" s="68" t="s">
        <v>50</v>
      </c>
      <c r="C23" s="24">
        <v>3</v>
      </c>
      <c r="D23" s="24"/>
      <c r="E23" s="69">
        <f t="shared" si="0"/>
        <v>0.06559618066748947</v>
      </c>
      <c r="F23" s="70">
        <v>22240703</v>
      </c>
      <c r="G23" s="71">
        <f t="shared" si="1"/>
        <v>0.0007431098603347794</v>
      </c>
      <c r="H23" s="70">
        <v>251955</v>
      </c>
      <c r="I23" s="71">
        <f t="shared" si="2"/>
        <v>0.0003867338902841286</v>
      </c>
      <c r="J23" s="70">
        <v>131124</v>
      </c>
      <c r="K23" s="72">
        <v>-450</v>
      </c>
      <c r="L23" s="73">
        <f t="shared" si="3"/>
        <v>130674</v>
      </c>
      <c r="M23" s="74">
        <f t="shared" si="4"/>
        <v>-0.003431866019950581</v>
      </c>
      <c r="N23" s="75">
        <f t="shared" si="5"/>
        <v>0.08917530679040846</v>
      </c>
      <c r="O23" s="70">
        <v>30235320</v>
      </c>
      <c r="P23" s="72">
        <v>-496448</v>
      </c>
      <c r="Q23" s="73">
        <f t="shared" si="6"/>
        <v>29738872</v>
      </c>
      <c r="R23" s="74">
        <f t="shared" si="7"/>
        <v>-0.016419472325743534</v>
      </c>
      <c r="S23" s="75">
        <f t="shared" si="8"/>
        <v>0.01845531793857529</v>
      </c>
      <c r="T23" s="70">
        <v>6257365</v>
      </c>
      <c r="U23" s="72">
        <v>-1449</v>
      </c>
      <c r="V23" s="73">
        <f t="shared" si="16"/>
        <v>6255916</v>
      </c>
      <c r="W23" s="74">
        <f t="shared" si="9"/>
        <v>-0.00023156712130425507</v>
      </c>
      <c r="X23" s="75">
        <f t="shared" si="10"/>
        <v>0.8023349242961862</v>
      </c>
      <c r="Y23" s="70">
        <v>272035545</v>
      </c>
      <c r="Z23" s="72">
        <v>6326812</v>
      </c>
      <c r="AA23" s="73">
        <f t="shared" si="11"/>
        <v>278362357</v>
      </c>
      <c r="AB23" s="74">
        <f t="shared" si="12"/>
        <v>0.023257298968044782</v>
      </c>
      <c r="AC23" s="75">
        <f t="shared" si="13"/>
        <v>0.023308426556721662</v>
      </c>
      <c r="AD23" s="70">
        <v>7902835</v>
      </c>
      <c r="AE23" s="75">
        <f t="shared" si="14"/>
        <v>0</v>
      </c>
      <c r="AF23" s="70">
        <v>0</v>
      </c>
      <c r="AG23" s="70">
        <v>339054847</v>
      </c>
      <c r="AH23" s="72">
        <v>5828465</v>
      </c>
      <c r="AI23" s="73">
        <v>344883312</v>
      </c>
      <c r="AJ23" s="74">
        <f t="shared" si="15"/>
        <v>0.01719033086113056</v>
      </c>
      <c r="AK23" s="70">
        <v>0</v>
      </c>
      <c r="AL23" s="70">
        <v>0</v>
      </c>
      <c r="AM23" s="25">
        <v>0</v>
      </c>
      <c r="AN23" s="76"/>
    </row>
    <row r="24" spans="1:40" ht="12.75">
      <c r="A24" s="67" t="s">
        <v>53</v>
      </c>
      <c r="B24" s="68" t="s">
        <v>52</v>
      </c>
      <c r="C24" s="24">
        <v>3</v>
      </c>
      <c r="D24" s="24"/>
      <c r="E24" s="69">
        <f t="shared" si="0"/>
        <v>0.07655460440925241</v>
      </c>
      <c r="F24" s="70">
        <v>42085687</v>
      </c>
      <c r="G24" s="71">
        <f t="shared" si="1"/>
        <v>0.0026851027784676757</v>
      </c>
      <c r="H24" s="70">
        <v>1476128</v>
      </c>
      <c r="I24" s="71">
        <f t="shared" si="2"/>
        <v>0.0006574256947827224</v>
      </c>
      <c r="J24" s="70">
        <v>361418</v>
      </c>
      <c r="K24" s="72">
        <v>-1238</v>
      </c>
      <c r="L24" s="73">
        <f t="shared" si="3"/>
        <v>360180</v>
      </c>
      <c r="M24" s="74">
        <f t="shared" si="4"/>
        <v>-0.0034253966321544584</v>
      </c>
      <c r="N24" s="75">
        <f t="shared" si="5"/>
        <v>0.16653227613220162</v>
      </c>
      <c r="O24" s="70">
        <v>91550669</v>
      </c>
      <c r="P24" s="72">
        <v>963692</v>
      </c>
      <c r="Q24" s="73">
        <f t="shared" si="6"/>
        <v>92514361</v>
      </c>
      <c r="R24" s="74">
        <f t="shared" si="7"/>
        <v>0.010526323952913986</v>
      </c>
      <c r="S24" s="75">
        <f t="shared" si="8"/>
        <v>0.05330193900597954</v>
      </c>
      <c r="T24" s="70">
        <v>29302597</v>
      </c>
      <c r="U24" s="72">
        <v>0</v>
      </c>
      <c r="V24" s="73">
        <f t="shared" si="16"/>
        <v>29302597</v>
      </c>
      <c r="W24" s="74">
        <f t="shared" si="9"/>
        <v>0</v>
      </c>
      <c r="X24" s="75">
        <f t="shared" si="10"/>
        <v>0.663289545329808</v>
      </c>
      <c r="Y24" s="70">
        <v>364641636</v>
      </c>
      <c r="Z24" s="72">
        <v>0</v>
      </c>
      <c r="AA24" s="73">
        <f t="shared" si="11"/>
        <v>364641636</v>
      </c>
      <c r="AB24" s="74">
        <f t="shared" si="12"/>
        <v>0</v>
      </c>
      <c r="AC24" s="75">
        <f t="shared" si="13"/>
        <v>0.03697910664950807</v>
      </c>
      <c r="AD24" s="70">
        <v>20329164</v>
      </c>
      <c r="AE24" s="75">
        <f t="shared" si="14"/>
        <v>0</v>
      </c>
      <c r="AF24" s="70">
        <v>0</v>
      </c>
      <c r="AG24" s="70">
        <v>549747299</v>
      </c>
      <c r="AH24" s="72">
        <v>962454</v>
      </c>
      <c r="AI24" s="73">
        <v>550709753</v>
      </c>
      <c r="AJ24" s="74">
        <f t="shared" si="15"/>
        <v>0.0017507207434228796</v>
      </c>
      <c r="AK24" s="70">
        <v>0</v>
      </c>
      <c r="AL24" s="70">
        <v>38705</v>
      </c>
      <c r="AM24" s="25">
        <v>0</v>
      </c>
      <c r="AN24" s="76"/>
    </row>
    <row r="25" spans="1:40" ht="12.75">
      <c r="A25" s="67" t="s">
        <v>55</v>
      </c>
      <c r="B25" s="68" t="s">
        <v>54</v>
      </c>
      <c r="C25" s="24">
        <v>3</v>
      </c>
      <c r="D25" s="24"/>
      <c r="E25" s="69">
        <f t="shared" si="0"/>
        <v>0.059035010836022514</v>
      </c>
      <c r="F25" s="70">
        <v>28256633</v>
      </c>
      <c r="G25" s="71">
        <f t="shared" si="1"/>
        <v>0.01721957700093382</v>
      </c>
      <c r="H25" s="70">
        <v>8242012</v>
      </c>
      <c r="I25" s="71">
        <f t="shared" si="2"/>
        <v>0.05640507422714334</v>
      </c>
      <c r="J25" s="70">
        <v>26997835</v>
      </c>
      <c r="K25" s="72">
        <v>-92487</v>
      </c>
      <c r="L25" s="73">
        <f t="shared" si="3"/>
        <v>26905348</v>
      </c>
      <c r="M25" s="74">
        <f t="shared" si="4"/>
        <v>-0.0034257191363677867</v>
      </c>
      <c r="N25" s="75">
        <f t="shared" si="5"/>
        <v>0.2339467608935368</v>
      </c>
      <c r="O25" s="70">
        <v>111976735</v>
      </c>
      <c r="P25" s="72">
        <v>797732</v>
      </c>
      <c r="Q25" s="73">
        <f t="shared" si="6"/>
        <v>112774467</v>
      </c>
      <c r="R25" s="74">
        <f t="shared" si="7"/>
        <v>0.007124086981103709</v>
      </c>
      <c r="S25" s="75">
        <f t="shared" si="8"/>
        <v>0.03903641292790558</v>
      </c>
      <c r="T25" s="70">
        <v>18684465</v>
      </c>
      <c r="U25" s="72">
        <v>-378871</v>
      </c>
      <c r="V25" s="73">
        <f t="shared" si="16"/>
        <v>18305594</v>
      </c>
      <c r="W25" s="74">
        <f t="shared" si="9"/>
        <v>-0.02027732664542442</v>
      </c>
      <c r="X25" s="75">
        <f t="shared" si="10"/>
        <v>0.5876141384221114</v>
      </c>
      <c r="Y25" s="70">
        <v>281256780</v>
      </c>
      <c r="Z25" s="72">
        <v>4418757</v>
      </c>
      <c r="AA25" s="73">
        <f t="shared" si="11"/>
        <v>285675537</v>
      </c>
      <c r="AB25" s="74">
        <f t="shared" si="12"/>
        <v>0.015710757266011507</v>
      </c>
      <c r="AC25" s="75">
        <f t="shared" si="13"/>
        <v>0.006734877639382866</v>
      </c>
      <c r="AD25" s="70">
        <v>3223595</v>
      </c>
      <c r="AE25" s="75">
        <f t="shared" si="14"/>
        <v>8.148052963723165E-06</v>
      </c>
      <c r="AF25" s="70">
        <v>3900</v>
      </c>
      <c r="AG25" s="70">
        <v>478641955</v>
      </c>
      <c r="AH25" s="72">
        <v>4745131</v>
      </c>
      <c r="AI25" s="73">
        <v>483387086</v>
      </c>
      <c r="AJ25" s="74">
        <f t="shared" si="15"/>
        <v>0.009913738130206325</v>
      </c>
      <c r="AK25" s="70">
        <v>0</v>
      </c>
      <c r="AL25" s="70">
        <v>0</v>
      </c>
      <c r="AM25" s="25">
        <v>0</v>
      </c>
      <c r="AN25" s="76"/>
    </row>
    <row r="26" spans="1:40" ht="12.75">
      <c r="A26" s="67" t="s">
        <v>57</v>
      </c>
      <c r="B26" s="68" t="s">
        <v>56</v>
      </c>
      <c r="C26" s="24">
        <v>3</v>
      </c>
      <c r="D26" s="24"/>
      <c r="E26" s="69">
        <f t="shared" si="0"/>
        <v>0.04987220115514972</v>
      </c>
      <c r="F26" s="70">
        <v>140801189</v>
      </c>
      <c r="G26" s="71">
        <f t="shared" si="1"/>
        <v>0.009455221233135894</v>
      </c>
      <c r="H26" s="70">
        <v>26694358</v>
      </c>
      <c r="I26" s="71">
        <f t="shared" si="2"/>
        <v>0.01692117581975984</v>
      </c>
      <c r="J26" s="70">
        <v>47772539</v>
      </c>
      <c r="K26" s="72">
        <v>-163656</v>
      </c>
      <c r="L26" s="73">
        <f t="shared" si="3"/>
        <v>47608883</v>
      </c>
      <c r="M26" s="74">
        <f t="shared" si="4"/>
        <v>-0.003425733767259052</v>
      </c>
      <c r="N26" s="75">
        <f t="shared" si="5"/>
        <v>0.5636010800861743</v>
      </c>
      <c r="O26" s="70">
        <v>1591181066</v>
      </c>
      <c r="P26" s="72">
        <v>15508671</v>
      </c>
      <c r="Q26" s="73">
        <f t="shared" si="6"/>
        <v>1606689737</v>
      </c>
      <c r="R26" s="74">
        <f t="shared" si="7"/>
        <v>0.009746641241142068</v>
      </c>
      <c r="S26" s="75">
        <f t="shared" si="8"/>
        <v>0.2460220883332113</v>
      </c>
      <c r="T26" s="70">
        <v>694579380</v>
      </c>
      <c r="U26" s="72">
        <v>-13976890</v>
      </c>
      <c r="V26" s="73">
        <f t="shared" si="16"/>
        <v>680602490</v>
      </c>
      <c r="W26" s="74">
        <f t="shared" si="9"/>
        <v>-0.02012281159282327</v>
      </c>
      <c r="X26" s="75">
        <f t="shared" si="10"/>
        <v>0.11110054027728616</v>
      </c>
      <c r="Y26" s="70">
        <v>313663480</v>
      </c>
      <c r="Z26" s="72">
        <v>4708363</v>
      </c>
      <c r="AA26" s="73">
        <f t="shared" si="11"/>
        <v>318371843</v>
      </c>
      <c r="AB26" s="74">
        <f t="shared" si="12"/>
        <v>0.015010874074342349</v>
      </c>
      <c r="AC26" s="75">
        <f t="shared" si="13"/>
        <v>0.003025725497712182</v>
      </c>
      <c r="AD26" s="70">
        <v>8542349</v>
      </c>
      <c r="AE26" s="75">
        <f t="shared" si="14"/>
        <v>1.9675975706203495E-06</v>
      </c>
      <c r="AF26" s="70">
        <v>5555</v>
      </c>
      <c r="AG26" s="70">
        <v>2823239916</v>
      </c>
      <c r="AH26" s="72">
        <v>6076488</v>
      </c>
      <c r="AI26" s="73">
        <v>2829316404</v>
      </c>
      <c r="AJ26" s="74">
        <f t="shared" si="15"/>
        <v>0.00215231017582425</v>
      </c>
      <c r="AK26" s="70">
        <v>24505</v>
      </c>
      <c r="AL26" s="70">
        <v>8183735</v>
      </c>
      <c r="AM26" s="25">
        <v>0</v>
      </c>
      <c r="AN26" s="76"/>
    </row>
    <row r="27" spans="1:40" ht="12.75">
      <c r="A27" s="67" t="s">
        <v>59</v>
      </c>
      <c r="B27" s="68" t="s">
        <v>58</v>
      </c>
      <c r="C27" s="24">
        <v>3</v>
      </c>
      <c r="D27" s="24"/>
      <c r="E27" s="69">
        <f t="shared" si="0"/>
        <v>0.05896279164068994</v>
      </c>
      <c r="F27" s="70">
        <v>18150801</v>
      </c>
      <c r="G27" s="71">
        <f t="shared" si="1"/>
        <v>0.0205921044717646</v>
      </c>
      <c r="H27" s="70">
        <v>6338967</v>
      </c>
      <c r="I27" s="71">
        <f t="shared" si="2"/>
        <v>0.07357195066727196</v>
      </c>
      <c r="J27" s="70">
        <v>22648009</v>
      </c>
      <c r="K27" s="72">
        <v>-77586</v>
      </c>
      <c r="L27" s="73">
        <f t="shared" si="3"/>
        <v>22570423</v>
      </c>
      <c r="M27" s="74">
        <f t="shared" si="4"/>
        <v>-0.003425731595214396</v>
      </c>
      <c r="N27" s="75">
        <f t="shared" si="5"/>
        <v>0.20359238035672447</v>
      </c>
      <c r="O27" s="70">
        <v>62672826</v>
      </c>
      <c r="P27" s="72">
        <v>802612</v>
      </c>
      <c r="Q27" s="73">
        <f t="shared" si="6"/>
        <v>63475438</v>
      </c>
      <c r="R27" s="74">
        <f t="shared" si="7"/>
        <v>0.012806379594243923</v>
      </c>
      <c r="S27" s="75">
        <f t="shared" si="8"/>
        <v>0.05244000475046958</v>
      </c>
      <c r="T27" s="70">
        <v>16142860</v>
      </c>
      <c r="U27" s="72">
        <v>-312407</v>
      </c>
      <c r="V27" s="73">
        <f t="shared" si="16"/>
        <v>15830453</v>
      </c>
      <c r="W27" s="74">
        <f t="shared" si="9"/>
        <v>-0.01935264259245264</v>
      </c>
      <c r="X27" s="75">
        <f t="shared" si="10"/>
        <v>0.5795251155318418</v>
      </c>
      <c r="Y27" s="70">
        <v>178398016</v>
      </c>
      <c r="Z27" s="72">
        <v>1277438</v>
      </c>
      <c r="AA27" s="73">
        <f t="shared" si="11"/>
        <v>179675454</v>
      </c>
      <c r="AB27" s="74">
        <f t="shared" si="12"/>
        <v>0.007160606539480798</v>
      </c>
      <c r="AC27" s="75">
        <f t="shared" si="13"/>
        <v>0.011310130139236908</v>
      </c>
      <c r="AD27" s="70">
        <v>3481652</v>
      </c>
      <c r="AE27" s="75">
        <f t="shared" si="14"/>
        <v>5.522442000723434E-06</v>
      </c>
      <c r="AF27" s="70">
        <v>1700</v>
      </c>
      <c r="AG27" s="70">
        <v>307834831</v>
      </c>
      <c r="AH27" s="72">
        <v>1690057</v>
      </c>
      <c r="AI27" s="73">
        <v>309524888</v>
      </c>
      <c r="AJ27" s="74">
        <f t="shared" si="15"/>
        <v>0.005490142212009791</v>
      </c>
      <c r="AK27" s="70">
        <v>0</v>
      </c>
      <c r="AL27" s="70">
        <v>0</v>
      </c>
      <c r="AM27" s="25">
        <v>0</v>
      </c>
      <c r="AN27" s="76"/>
    </row>
    <row r="28" spans="1:40" ht="12.75">
      <c r="A28" s="67" t="s">
        <v>61</v>
      </c>
      <c r="B28" s="68" t="s">
        <v>60</v>
      </c>
      <c r="C28" s="24">
        <v>3</v>
      </c>
      <c r="D28" s="24"/>
      <c r="E28" s="69">
        <f t="shared" si="0"/>
        <v>0.06080777421742677</v>
      </c>
      <c r="F28" s="70">
        <v>18369823</v>
      </c>
      <c r="G28" s="71">
        <f t="shared" si="1"/>
        <v>0.02076319165955313</v>
      </c>
      <c r="H28" s="70">
        <v>6272490</v>
      </c>
      <c r="I28" s="71">
        <f t="shared" si="2"/>
        <v>0.07506047593336355</v>
      </c>
      <c r="J28" s="70">
        <v>22675516</v>
      </c>
      <c r="K28" s="72">
        <v>-77680</v>
      </c>
      <c r="L28" s="73">
        <f t="shared" si="3"/>
        <v>22597836</v>
      </c>
      <c r="M28" s="74">
        <f t="shared" si="4"/>
        <v>-0.003425721381599431</v>
      </c>
      <c r="N28" s="75">
        <f t="shared" si="5"/>
        <v>0.17435135876181387</v>
      </c>
      <c r="O28" s="70">
        <v>52670956</v>
      </c>
      <c r="P28" s="72">
        <v>765577</v>
      </c>
      <c r="Q28" s="73">
        <f t="shared" si="6"/>
        <v>53436533</v>
      </c>
      <c r="R28" s="74">
        <f t="shared" si="7"/>
        <v>0.014535088370144639</v>
      </c>
      <c r="S28" s="75">
        <f t="shared" si="8"/>
        <v>0.02475917481221463</v>
      </c>
      <c r="T28" s="70">
        <v>7479663</v>
      </c>
      <c r="U28" s="72">
        <v>-99388</v>
      </c>
      <c r="V28" s="73">
        <f t="shared" si="16"/>
        <v>7380275</v>
      </c>
      <c r="W28" s="74">
        <f t="shared" si="9"/>
        <v>-0.0132877644353763</v>
      </c>
      <c r="X28" s="75">
        <f t="shared" si="10"/>
        <v>0.6365442838670101</v>
      </c>
      <c r="Y28" s="70">
        <v>192297876</v>
      </c>
      <c r="Z28" s="72">
        <v>1912427</v>
      </c>
      <c r="AA28" s="73">
        <f t="shared" si="11"/>
        <v>194210303</v>
      </c>
      <c r="AB28" s="74">
        <f t="shared" si="12"/>
        <v>0.009945128047072137</v>
      </c>
      <c r="AC28" s="75">
        <f t="shared" si="13"/>
        <v>0.007710844324278916</v>
      </c>
      <c r="AD28" s="70">
        <v>2329420</v>
      </c>
      <c r="AE28" s="75">
        <f t="shared" si="14"/>
        <v>2.896424338995995E-06</v>
      </c>
      <c r="AF28" s="70">
        <v>875</v>
      </c>
      <c r="AG28" s="70">
        <v>302096619</v>
      </c>
      <c r="AH28" s="72">
        <v>2500936</v>
      </c>
      <c r="AI28" s="73">
        <v>304597555</v>
      </c>
      <c r="AJ28" s="74">
        <f t="shared" si="15"/>
        <v>0.008278596457910044</v>
      </c>
      <c r="AK28" s="70">
        <v>0</v>
      </c>
      <c r="AL28" s="70">
        <v>0</v>
      </c>
      <c r="AM28" s="25">
        <v>0</v>
      </c>
      <c r="AN28" s="76"/>
    </row>
    <row r="29" spans="1:40" ht="12.75">
      <c r="A29" s="67" t="s">
        <v>63</v>
      </c>
      <c r="B29" s="68" t="s">
        <v>62</v>
      </c>
      <c r="C29" s="24">
        <v>3</v>
      </c>
      <c r="D29" s="24"/>
      <c r="E29" s="69">
        <f t="shared" si="0"/>
        <v>0.10274245773864939</v>
      </c>
      <c r="F29" s="70">
        <v>53766247</v>
      </c>
      <c r="G29" s="71">
        <f t="shared" si="1"/>
        <v>0.0150259877068486</v>
      </c>
      <c r="H29" s="70">
        <v>7863263</v>
      </c>
      <c r="I29" s="71">
        <f t="shared" si="2"/>
        <v>0.04700044556687899</v>
      </c>
      <c r="J29" s="70">
        <v>24595845</v>
      </c>
      <c r="K29" s="72">
        <v>-84259</v>
      </c>
      <c r="L29" s="73">
        <f t="shared" si="3"/>
        <v>24511586</v>
      </c>
      <c r="M29" s="74">
        <f t="shared" si="4"/>
        <v>-0.0034257412176731477</v>
      </c>
      <c r="N29" s="75">
        <f t="shared" si="5"/>
        <v>0.14335533892673244</v>
      </c>
      <c r="O29" s="70">
        <v>75019410</v>
      </c>
      <c r="P29" s="72">
        <v>664942</v>
      </c>
      <c r="Q29" s="73">
        <f t="shared" si="6"/>
        <v>75684352</v>
      </c>
      <c r="R29" s="74">
        <f t="shared" si="7"/>
        <v>0.008863599433799866</v>
      </c>
      <c r="S29" s="75">
        <f t="shared" si="8"/>
        <v>0.025217285273769097</v>
      </c>
      <c r="T29" s="70">
        <v>13196480</v>
      </c>
      <c r="U29" s="72">
        <v>-259070</v>
      </c>
      <c r="V29" s="73">
        <f t="shared" si="16"/>
        <v>12937410</v>
      </c>
      <c r="W29" s="74">
        <f t="shared" si="9"/>
        <v>-0.019631750284924466</v>
      </c>
      <c r="X29" s="75">
        <f t="shared" si="10"/>
        <v>0.6516706732397638</v>
      </c>
      <c r="Y29" s="70">
        <v>341026360</v>
      </c>
      <c r="Z29" s="72">
        <v>6219990</v>
      </c>
      <c r="AA29" s="73">
        <f t="shared" si="11"/>
        <v>347246350</v>
      </c>
      <c r="AB29" s="74">
        <f t="shared" si="12"/>
        <v>0.01823902996824058</v>
      </c>
      <c r="AC29" s="75">
        <f t="shared" si="13"/>
        <v>0.014981581980837433</v>
      </c>
      <c r="AD29" s="70">
        <v>7840025</v>
      </c>
      <c r="AE29" s="75">
        <f t="shared" si="14"/>
        <v>6.229566520199876E-06</v>
      </c>
      <c r="AF29" s="70">
        <v>3260</v>
      </c>
      <c r="AG29" s="70">
        <v>523310890</v>
      </c>
      <c r="AH29" s="72">
        <v>6541603</v>
      </c>
      <c r="AI29" s="73">
        <v>529852493</v>
      </c>
      <c r="AJ29" s="74">
        <f t="shared" si="15"/>
        <v>0.01250041442860094</v>
      </c>
      <c r="AK29" s="70">
        <v>0</v>
      </c>
      <c r="AL29" s="70">
        <v>347400</v>
      </c>
      <c r="AM29" s="25">
        <v>0</v>
      </c>
      <c r="AN29" s="76"/>
    </row>
    <row r="30" spans="1:40" ht="12.75">
      <c r="A30" s="67" t="s">
        <v>65</v>
      </c>
      <c r="B30" s="68" t="s">
        <v>64</v>
      </c>
      <c r="C30" s="24">
        <v>3</v>
      </c>
      <c r="D30" s="24"/>
      <c r="E30" s="69">
        <f t="shared" si="0"/>
        <v>0.08094533372809891</v>
      </c>
      <c r="F30" s="70">
        <v>23545910</v>
      </c>
      <c r="G30" s="71">
        <f t="shared" si="1"/>
        <v>0.0034965588854079903</v>
      </c>
      <c r="H30" s="70">
        <v>1017102</v>
      </c>
      <c r="I30" s="71">
        <f t="shared" si="2"/>
        <v>0.0006225416447904414</v>
      </c>
      <c r="J30" s="70">
        <v>181089</v>
      </c>
      <c r="K30" s="72">
        <v>-620</v>
      </c>
      <c r="L30" s="73">
        <f t="shared" si="3"/>
        <v>180469</v>
      </c>
      <c r="M30" s="74">
        <f t="shared" si="4"/>
        <v>-0.003423730872664822</v>
      </c>
      <c r="N30" s="75">
        <f t="shared" si="5"/>
        <v>0.17313813779312268</v>
      </c>
      <c r="O30" s="70">
        <v>50363558</v>
      </c>
      <c r="P30" s="72">
        <v>529463</v>
      </c>
      <c r="Q30" s="73">
        <f t="shared" si="6"/>
        <v>50893021</v>
      </c>
      <c r="R30" s="74">
        <f t="shared" si="7"/>
        <v>0.010512819606589351</v>
      </c>
      <c r="S30" s="75">
        <f t="shared" si="8"/>
        <v>0.0154732138126531</v>
      </c>
      <c r="T30" s="70">
        <v>4500950</v>
      </c>
      <c r="U30" s="72">
        <v>-91856</v>
      </c>
      <c r="V30" s="73">
        <f t="shared" si="16"/>
        <v>4409094</v>
      </c>
      <c r="W30" s="74">
        <f t="shared" si="9"/>
        <v>-0.020408136060165075</v>
      </c>
      <c r="X30" s="75">
        <f t="shared" si="10"/>
        <v>0.7157883545284683</v>
      </c>
      <c r="Y30" s="70">
        <v>208213215</v>
      </c>
      <c r="Z30" s="72">
        <v>2990527</v>
      </c>
      <c r="AA30" s="73">
        <f t="shared" si="11"/>
        <v>211203742</v>
      </c>
      <c r="AB30" s="74">
        <f t="shared" si="12"/>
        <v>0.014362810737061046</v>
      </c>
      <c r="AC30" s="75">
        <f t="shared" si="13"/>
        <v>0.010494589224134807</v>
      </c>
      <c r="AD30" s="70">
        <v>3052735</v>
      </c>
      <c r="AE30" s="75">
        <f t="shared" si="14"/>
        <v>4.127038332372065E-05</v>
      </c>
      <c r="AF30" s="70">
        <v>12005</v>
      </c>
      <c r="AG30" s="70">
        <v>290886564</v>
      </c>
      <c r="AH30" s="72">
        <v>3427514</v>
      </c>
      <c r="AI30" s="73">
        <v>294314078</v>
      </c>
      <c r="AJ30" s="74">
        <f t="shared" si="15"/>
        <v>0.011782991805699214</v>
      </c>
      <c r="AK30" s="70">
        <v>0</v>
      </c>
      <c r="AL30" s="70">
        <v>0</v>
      </c>
      <c r="AM30" s="25">
        <v>0</v>
      </c>
      <c r="AN30" s="76"/>
    </row>
    <row r="31" spans="1:40" ht="12.75">
      <c r="A31" s="67" t="s">
        <v>67</v>
      </c>
      <c r="B31" s="68" t="s">
        <v>66</v>
      </c>
      <c r="C31" s="24">
        <v>2</v>
      </c>
      <c r="D31" s="24"/>
      <c r="E31" s="69">
        <f t="shared" si="0"/>
        <v>0.048001734806915136</v>
      </c>
      <c r="F31" s="70">
        <v>11658498</v>
      </c>
      <c r="G31" s="71">
        <f t="shared" si="1"/>
        <v>0.004108712046883628</v>
      </c>
      <c r="H31" s="70">
        <v>997910</v>
      </c>
      <c r="I31" s="71">
        <f t="shared" si="2"/>
        <v>0.0006130438331199115</v>
      </c>
      <c r="J31" s="70">
        <v>148894</v>
      </c>
      <c r="K31" s="72">
        <v>-510</v>
      </c>
      <c r="L31" s="73">
        <f t="shared" si="3"/>
        <v>148384</v>
      </c>
      <c r="M31" s="74">
        <f t="shared" si="4"/>
        <v>-0.003425255550928849</v>
      </c>
      <c r="N31" s="75">
        <f t="shared" si="5"/>
        <v>0.18852293949095475</v>
      </c>
      <c r="O31" s="70">
        <v>45787810</v>
      </c>
      <c r="P31" s="72">
        <v>481977</v>
      </c>
      <c r="Q31" s="73">
        <f t="shared" si="6"/>
        <v>46269787</v>
      </c>
      <c r="R31" s="74">
        <f t="shared" si="7"/>
        <v>0.010526316938940735</v>
      </c>
      <c r="S31" s="75">
        <f t="shared" si="8"/>
        <v>0.010344821325045163</v>
      </c>
      <c r="T31" s="70">
        <v>2512515</v>
      </c>
      <c r="U31" s="72">
        <v>-51276</v>
      </c>
      <c r="V31" s="73">
        <f t="shared" si="16"/>
        <v>2461239</v>
      </c>
      <c r="W31" s="74">
        <f t="shared" si="9"/>
        <v>-0.0204082363687381</v>
      </c>
      <c r="X31" s="75">
        <f t="shared" si="10"/>
        <v>0.7369932599969687</v>
      </c>
      <c r="Y31" s="70">
        <v>178998415</v>
      </c>
      <c r="Z31" s="72">
        <v>2521105</v>
      </c>
      <c r="AA31" s="73">
        <f t="shared" si="11"/>
        <v>181519520</v>
      </c>
      <c r="AB31" s="74">
        <f t="shared" si="12"/>
        <v>0.014084510189657265</v>
      </c>
      <c r="AC31" s="75">
        <f t="shared" si="13"/>
        <v>0.0113801825047804</v>
      </c>
      <c r="AD31" s="70">
        <v>2763980</v>
      </c>
      <c r="AE31" s="75">
        <f t="shared" si="14"/>
        <v>3.5305995332271554E-05</v>
      </c>
      <c r="AF31" s="70">
        <v>8575</v>
      </c>
      <c r="AG31" s="70">
        <v>242876597</v>
      </c>
      <c r="AH31" s="72">
        <v>2951296</v>
      </c>
      <c r="AI31" s="73">
        <v>245827893</v>
      </c>
      <c r="AJ31" s="74">
        <f t="shared" si="15"/>
        <v>0.012151421900892329</v>
      </c>
      <c r="AK31" s="70">
        <v>0</v>
      </c>
      <c r="AL31" s="70">
        <v>0</v>
      </c>
      <c r="AM31" s="25">
        <v>0</v>
      </c>
      <c r="AN31" s="76"/>
    </row>
    <row r="32" spans="1:40" ht="12.75">
      <c r="A32" s="67" t="s">
        <v>69</v>
      </c>
      <c r="B32" s="68" t="s">
        <v>68</v>
      </c>
      <c r="C32" s="24">
        <v>3</v>
      </c>
      <c r="D32" s="24"/>
      <c r="E32" s="69">
        <f t="shared" si="0"/>
        <v>0.04369911661701573</v>
      </c>
      <c r="F32" s="70">
        <v>32503845</v>
      </c>
      <c r="G32" s="71">
        <f t="shared" si="1"/>
        <v>0.004237261543240426</v>
      </c>
      <c r="H32" s="70">
        <v>3151718</v>
      </c>
      <c r="I32" s="71">
        <f t="shared" si="2"/>
        <v>0.0009110631670946513</v>
      </c>
      <c r="J32" s="70">
        <v>677658</v>
      </c>
      <c r="K32" s="72">
        <v>-2321</v>
      </c>
      <c r="L32" s="73">
        <f t="shared" si="3"/>
        <v>675337</v>
      </c>
      <c r="M32" s="74">
        <f t="shared" si="4"/>
        <v>-0.003425031505567705</v>
      </c>
      <c r="N32" s="75">
        <f t="shared" si="5"/>
        <v>0.18054021061472092</v>
      </c>
      <c r="O32" s="70">
        <v>134287635</v>
      </c>
      <c r="P32" s="72">
        <v>-1515073</v>
      </c>
      <c r="Q32" s="73">
        <f t="shared" si="6"/>
        <v>132772562</v>
      </c>
      <c r="R32" s="74">
        <f t="shared" si="7"/>
        <v>-0.011282297137781897</v>
      </c>
      <c r="S32" s="75">
        <f t="shared" si="8"/>
        <v>0.0206904351916612</v>
      </c>
      <c r="T32" s="70">
        <v>15389755</v>
      </c>
      <c r="U32" s="72">
        <v>-14115</v>
      </c>
      <c r="V32" s="73">
        <f t="shared" si="16"/>
        <v>15375640</v>
      </c>
      <c r="W32" s="74">
        <f t="shared" si="9"/>
        <v>-0.0009171685969009903</v>
      </c>
      <c r="X32" s="75">
        <f t="shared" si="10"/>
        <v>0.7226304179493036</v>
      </c>
      <c r="Y32" s="70">
        <v>537499815</v>
      </c>
      <c r="Z32" s="72">
        <v>5122669</v>
      </c>
      <c r="AA32" s="73">
        <f t="shared" si="11"/>
        <v>542622484</v>
      </c>
      <c r="AB32" s="74">
        <f t="shared" si="12"/>
        <v>0.0095305502570266</v>
      </c>
      <c r="AC32" s="75">
        <f t="shared" si="13"/>
        <v>0.02729149491696346</v>
      </c>
      <c r="AD32" s="70">
        <v>20299690</v>
      </c>
      <c r="AE32" s="75">
        <f t="shared" si="14"/>
        <v>0</v>
      </c>
      <c r="AF32" s="70">
        <v>0</v>
      </c>
      <c r="AG32" s="70">
        <v>743810116</v>
      </c>
      <c r="AH32" s="72">
        <v>3591160</v>
      </c>
      <c r="AI32" s="73">
        <v>747401276</v>
      </c>
      <c r="AJ32" s="74">
        <f t="shared" si="15"/>
        <v>0.0048280601765841</v>
      </c>
      <c r="AK32" s="70">
        <v>0</v>
      </c>
      <c r="AL32" s="70">
        <v>13415</v>
      </c>
      <c r="AM32" s="25">
        <v>0</v>
      </c>
      <c r="AN32" s="76"/>
    </row>
    <row r="33" spans="1:40" ht="12.75">
      <c r="A33" s="67" t="s">
        <v>71</v>
      </c>
      <c r="B33" s="68" t="s">
        <v>70</v>
      </c>
      <c r="C33" s="24">
        <v>3</v>
      </c>
      <c r="D33" s="24"/>
      <c r="E33" s="69">
        <f t="shared" si="0"/>
        <v>0.04148187846291232</v>
      </c>
      <c r="F33" s="70">
        <v>19376918</v>
      </c>
      <c r="G33" s="71">
        <f t="shared" si="1"/>
        <v>0.005833369691053855</v>
      </c>
      <c r="H33" s="70">
        <v>2724870</v>
      </c>
      <c r="I33" s="71">
        <f t="shared" si="2"/>
        <v>0.011384018322064723</v>
      </c>
      <c r="J33" s="70">
        <v>5317676</v>
      </c>
      <c r="K33" s="72">
        <v>-18217</v>
      </c>
      <c r="L33" s="73">
        <f t="shared" si="3"/>
        <v>5299459</v>
      </c>
      <c r="M33" s="74">
        <f t="shared" si="4"/>
        <v>-0.0034257446297969265</v>
      </c>
      <c r="N33" s="75">
        <f t="shared" si="5"/>
        <v>0.146726310882787</v>
      </c>
      <c r="O33" s="70">
        <v>68538451</v>
      </c>
      <c r="P33" s="72">
        <v>-1349078</v>
      </c>
      <c r="Q33" s="73">
        <f t="shared" si="6"/>
        <v>67189373</v>
      </c>
      <c r="R33" s="74">
        <f t="shared" si="7"/>
        <v>-0.019683520422718627</v>
      </c>
      <c r="S33" s="75">
        <f t="shared" si="8"/>
        <v>0.06075622360327803</v>
      </c>
      <c r="T33" s="70">
        <v>28380305</v>
      </c>
      <c r="U33" s="72">
        <v>-676</v>
      </c>
      <c r="V33" s="73">
        <f t="shared" si="16"/>
        <v>28379629</v>
      </c>
      <c r="W33" s="74">
        <f t="shared" si="9"/>
        <v>-2.3819335274938024E-05</v>
      </c>
      <c r="X33" s="75">
        <f t="shared" si="10"/>
        <v>0.7104513989045073</v>
      </c>
      <c r="Y33" s="70">
        <v>331864395</v>
      </c>
      <c r="Z33" s="72">
        <v>4424134</v>
      </c>
      <c r="AA33" s="73">
        <f t="shared" si="11"/>
        <v>336288529</v>
      </c>
      <c r="AB33" s="74">
        <f t="shared" si="12"/>
        <v>0.013331149911396792</v>
      </c>
      <c r="AC33" s="75">
        <f t="shared" si="13"/>
        <v>0.023366800133396797</v>
      </c>
      <c r="AD33" s="70">
        <v>10915045</v>
      </c>
      <c r="AE33" s="75">
        <f t="shared" si="14"/>
        <v>0</v>
      </c>
      <c r="AF33" s="70">
        <v>0</v>
      </c>
      <c r="AG33" s="70">
        <v>467117660</v>
      </c>
      <c r="AH33" s="72">
        <v>3056163</v>
      </c>
      <c r="AI33" s="73">
        <v>470173823</v>
      </c>
      <c r="AJ33" s="74">
        <f t="shared" si="15"/>
        <v>0.00654259785425368</v>
      </c>
      <c r="AK33" s="70">
        <v>0</v>
      </c>
      <c r="AL33" s="70">
        <v>0</v>
      </c>
      <c r="AM33" s="25">
        <v>0</v>
      </c>
      <c r="AN33" s="76"/>
    </row>
    <row r="34" spans="1:40" ht="12.75">
      <c r="A34" s="67" t="s">
        <v>73</v>
      </c>
      <c r="B34" s="68" t="s">
        <v>72</v>
      </c>
      <c r="C34" s="24">
        <v>3</v>
      </c>
      <c r="D34" s="24"/>
      <c r="E34" s="69">
        <f t="shared" si="0"/>
        <v>0.04898294033815774</v>
      </c>
      <c r="F34" s="70">
        <v>20866727</v>
      </c>
      <c r="G34" s="71">
        <f t="shared" si="1"/>
        <v>0.005285877001384926</v>
      </c>
      <c r="H34" s="70">
        <v>2251783</v>
      </c>
      <c r="I34" s="71">
        <f t="shared" si="2"/>
        <v>0.010149352481282119</v>
      </c>
      <c r="J34" s="70">
        <v>4323623</v>
      </c>
      <c r="K34" s="72">
        <v>-14811</v>
      </c>
      <c r="L34" s="73">
        <f t="shared" si="3"/>
        <v>4308812</v>
      </c>
      <c r="M34" s="74">
        <f t="shared" si="4"/>
        <v>-0.003425599317979389</v>
      </c>
      <c r="N34" s="75">
        <f t="shared" si="5"/>
        <v>0.1421274089261141</v>
      </c>
      <c r="O34" s="70">
        <v>60546260</v>
      </c>
      <c r="P34" s="72">
        <v>-1214917</v>
      </c>
      <c r="Q34" s="73">
        <f t="shared" si="6"/>
        <v>59331343</v>
      </c>
      <c r="R34" s="74">
        <f t="shared" si="7"/>
        <v>-0.020065929753547124</v>
      </c>
      <c r="S34" s="75">
        <f t="shared" si="8"/>
        <v>0.022167282927394963</v>
      </c>
      <c r="T34" s="70">
        <v>9443260</v>
      </c>
      <c r="U34" s="72">
        <v>0</v>
      </c>
      <c r="V34" s="73">
        <f t="shared" si="16"/>
        <v>9443260</v>
      </c>
      <c r="W34" s="74">
        <f t="shared" si="9"/>
        <v>0</v>
      </c>
      <c r="X34" s="75">
        <f t="shared" si="10"/>
        <v>0.7409201395889575</v>
      </c>
      <c r="Y34" s="70">
        <v>315631895</v>
      </c>
      <c r="Z34" s="72">
        <v>4321406</v>
      </c>
      <c r="AA34" s="73">
        <f t="shared" si="11"/>
        <v>319953301</v>
      </c>
      <c r="AB34" s="74">
        <f t="shared" si="12"/>
        <v>0.013691284272776045</v>
      </c>
      <c r="AC34" s="75">
        <f t="shared" si="13"/>
        <v>0.030366998736708582</v>
      </c>
      <c r="AD34" s="70">
        <v>12936338</v>
      </c>
      <c r="AE34" s="75">
        <f t="shared" si="14"/>
        <v>0</v>
      </c>
      <c r="AF34" s="70">
        <v>0</v>
      </c>
      <c r="AG34" s="70">
        <v>425999886</v>
      </c>
      <c r="AH34" s="72">
        <v>3091678</v>
      </c>
      <c r="AI34" s="73">
        <v>429091564</v>
      </c>
      <c r="AJ34" s="74">
        <f t="shared" si="15"/>
        <v>0.007257462036034441</v>
      </c>
      <c r="AK34" s="70">
        <v>0</v>
      </c>
      <c r="AL34" s="70">
        <v>0</v>
      </c>
      <c r="AM34" s="25">
        <v>0</v>
      </c>
      <c r="AN34" s="76"/>
    </row>
    <row r="35" spans="1:40" ht="12.75">
      <c r="A35" s="67" t="s">
        <v>75</v>
      </c>
      <c r="B35" s="68" t="s">
        <v>74</v>
      </c>
      <c r="C35" s="24">
        <v>3</v>
      </c>
      <c r="D35" s="24"/>
      <c r="E35" s="69">
        <f t="shared" si="0"/>
        <v>0.052553752193531734</v>
      </c>
      <c r="F35" s="70">
        <v>58430793</v>
      </c>
      <c r="G35" s="71">
        <f t="shared" si="1"/>
        <v>0.047400390220749905</v>
      </c>
      <c r="H35" s="70">
        <v>52701135</v>
      </c>
      <c r="I35" s="71">
        <f t="shared" si="2"/>
        <v>0.013881898281388628</v>
      </c>
      <c r="J35" s="70">
        <v>15434299</v>
      </c>
      <c r="K35" s="72">
        <v>-52873</v>
      </c>
      <c r="L35" s="73">
        <f t="shared" si="3"/>
        <v>15381426</v>
      </c>
      <c r="M35" s="74">
        <f t="shared" si="4"/>
        <v>-0.0034256819827061793</v>
      </c>
      <c r="N35" s="75">
        <f t="shared" si="5"/>
        <v>0.18223265434872962</v>
      </c>
      <c r="O35" s="70">
        <v>202611575</v>
      </c>
      <c r="P35" s="72">
        <v>2119278</v>
      </c>
      <c r="Q35" s="73">
        <f t="shared" si="6"/>
        <v>204730853</v>
      </c>
      <c r="R35" s="74">
        <f t="shared" si="7"/>
        <v>0.010459807145766475</v>
      </c>
      <c r="S35" s="75">
        <f t="shared" si="8"/>
        <v>0.05080318825031549</v>
      </c>
      <c r="T35" s="70">
        <v>56484465</v>
      </c>
      <c r="U35" s="72">
        <v>0</v>
      </c>
      <c r="V35" s="73">
        <f t="shared" si="16"/>
        <v>56484465</v>
      </c>
      <c r="W35" s="74">
        <f t="shared" si="9"/>
        <v>0</v>
      </c>
      <c r="X35" s="75">
        <f t="shared" si="10"/>
        <v>0.6318257158322469</v>
      </c>
      <c r="Y35" s="70">
        <v>702482241</v>
      </c>
      <c r="Z35" s="72">
        <v>301989</v>
      </c>
      <c r="AA35" s="73">
        <f t="shared" si="11"/>
        <v>702784230</v>
      </c>
      <c r="AB35" s="74">
        <f t="shared" si="12"/>
        <v>0.0004298884475287397</v>
      </c>
      <c r="AC35" s="75">
        <f t="shared" si="13"/>
        <v>0.021302400873037742</v>
      </c>
      <c r="AD35" s="70">
        <v>23684630</v>
      </c>
      <c r="AE35" s="75">
        <f t="shared" si="14"/>
        <v>0</v>
      </c>
      <c r="AF35" s="70">
        <v>0</v>
      </c>
      <c r="AG35" s="70">
        <v>1111829138</v>
      </c>
      <c r="AH35" s="72">
        <v>2368394</v>
      </c>
      <c r="AI35" s="73">
        <v>1114197532</v>
      </c>
      <c r="AJ35" s="74">
        <f t="shared" si="15"/>
        <v>0.0021301780274083806</v>
      </c>
      <c r="AK35" s="70">
        <v>0</v>
      </c>
      <c r="AL35" s="70">
        <v>5356735</v>
      </c>
      <c r="AM35" s="25">
        <v>0</v>
      </c>
      <c r="AN35" s="76"/>
    </row>
    <row r="36" spans="1:40" ht="12.75">
      <c r="A36" s="67" t="s">
        <v>77</v>
      </c>
      <c r="B36" s="68" t="s">
        <v>76</v>
      </c>
      <c r="C36" s="24">
        <v>3</v>
      </c>
      <c r="D36" s="24"/>
      <c r="E36" s="69">
        <f t="shared" si="0"/>
        <v>0.0443937397321455</v>
      </c>
      <c r="F36" s="70">
        <v>34123307</v>
      </c>
      <c r="G36" s="71">
        <f t="shared" si="1"/>
        <v>0.01348356871634781</v>
      </c>
      <c r="H36" s="70">
        <v>10364163</v>
      </c>
      <c r="I36" s="71">
        <f t="shared" si="2"/>
        <v>0.009196118893584999</v>
      </c>
      <c r="J36" s="70">
        <v>7068609</v>
      </c>
      <c r="K36" s="72">
        <v>-24216</v>
      </c>
      <c r="L36" s="73">
        <f t="shared" si="3"/>
        <v>7044393</v>
      </c>
      <c r="M36" s="74">
        <f t="shared" si="4"/>
        <v>-0.0034258508286425238</v>
      </c>
      <c r="N36" s="75">
        <f t="shared" si="5"/>
        <v>0.1438073870081182</v>
      </c>
      <c r="O36" s="70">
        <v>110537739</v>
      </c>
      <c r="P36" s="72">
        <v>477198</v>
      </c>
      <c r="Q36" s="73">
        <f t="shared" si="6"/>
        <v>111014937</v>
      </c>
      <c r="R36" s="74">
        <f t="shared" si="7"/>
        <v>0.004317059533848435</v>
      </c>
      <c r="S36" s="75">
        <f t="shared" si="8"/>
        <v>0.015758588528711943</v>
      </c>
      <c r="T36" s="70">
        <v>12112860</v>
      </c>
      <c r="U36" s="72">
        <v>0</v>
      </c>
      <c r="V36" s="73">
        <f t="shared" si="16"/>
        <v>12112860</v>
      </c>
      <c r="W36" s="74">
        <f t="shared" si="9"/>
        <v>0</v>
      </c>
      <c r="X36" s="75">
        <f t="shared" si="10"/>
        <v>0.7488130964368802</v>
      </c>
      <c r="Y36" s="70">
        <v>575576181</v>
      </c>
      <c r="Z36" s="72">
        <v>5375464</v>
      </c>
      <c r="AA36" s="73">
        <f t="shared" si="11"/>
        <v>580951645</v>
      </c>
      <c r="AB36" s="74">
        <f t="shared" si="12"/>
        <v>0.009339274586833536</v>
      </c>
      <c r="AC36" s="75">
        <f t="shared" si="13"/>
        <v>0.0245475006842114</v>
      </c>
      <c r="AD36" s="70">
        <v>18868469</v>
      </c>
      <c r="AE36" s="75">
        <f t="shared" si="14"/>
        <v>0</v>
      </c>
      <c r="AF36" s="70">
        <v>0</v>
      </c>
      <c r="AG36" s="70">
        <v>768651328</v>
      </c>
      <c r="AH36" s="72">
        <v>5828446</v>
      </c>
      <c r="AI36" s="73">
        <v>774479774</v>
      </c>
      <c r="AJ36" s="74">
        <f t="shared" si="15"/>
        <v>0.00758269164143043</v>
      </c>
      <c r="AK36" s="70">
        <v>0</v>
      </c>
      <c r="AL36" s="70">
        <v>0</v>
      </c>
      <c r="AM36" s="25">
        <v>0</v>
      </c>
      <c r="AN36" s="76"/>
    </row>
    <row r="37" spans="1:40" ht="12.75">
      <c r="A37" s="67" t="s">
        <v>79</v>
      </c>
      <c r="B37" s="68" t="s">
        <v>78</v>
      </c>
      <c r="C37" s="24">
        <v>3</v>
      </c>
      <c r="D37" s="24"/>
      <c r="E37" s="69">
        <f t="shared" si="0"/>
        <v>0.021543685559014415</v>
      </c>
      <c r="F37" s="70">
        <v>14564035</v>
      </c>
      <c r="G37" s="71">
        <f t="shared" si="1"/>
        <v>0.013439563407758738</v>
      </c>
      <c r="H37" s="70">
        <v>9085459</v>
      </c>
      <c r="I37" s="71">
        <f t="shared" si="2"/>
        <v>0.01952557338646104</v>
      </c>
      <c r="J37" s="70">
        <v>13199744</v>
      </c>
      <c r="K37" s="72">
        <v>-45219</v>
      </c>
      <c r="L37" s="73">
        <f t="shared" si="3"/>
        <v>13154525</v>
      </c>
      <c r="M37" s="74">
        <f t="shared" si="4"/>
        <v>-0.003425748256935892</v>
      </c>
      <c r="N37" s="75">
        <f t="shared" si="5"/>
        <v>0.7144258328558918</v>
      </c>
      <c r="O37" s="70">
        <v>482968562</v>
      </c>
      <c r="P37" s="72">
        <v>-9856500</v>
      </c>
      <c r="Q37" s="73">
        <f t="shared" si="6"/>
        <v>473112062</v>
      </c>
      <c r="R37" s="74">
        <f t="shared" si="7"/>
        <v>-0.020408160645454185</v>
      </c>
      <c r="S37" s="75">
        <f t="shared" si="8"/>
        <v>0.10649599964867487</v>
      </c>
      <c r="T37" s="70">
        <v>71993785</v>
      </c>
      <c r="U37" s="72">
        <v>-2858117</v>
      </c>
      <c r="V37" s="73">
        <f t="shared" si="16"/>
        <v>69135668</v>
      </c>
      <c r="W37" s="74">
        <f t="shared" si="9"/>
        <v>-0.03969949628290831</v>
      </c>
      <c r="X37" s="75">
        <f t="shared" si="10"/>
        <v>0.1165147419887881</v>
      </c>
      <c r="Y37" s="70">
        <v>78766689</v>
      </c>
      <c r="Z37" s="72">
        <v>3424639</v>
      </c>
      <c r="AA37" s="73">
        <f t="shared" si="11"/>
        <v>82191328</v>
      </c>
      <c r="AB37" s="74">
        <f t="shared" si="12"/>
        <v>0.04347826528546858</v>
      </c>
      <c r="AC37" s="75">
        <f t="shared" si="13"/>
        <v>0.008054603153411083</v>
      </c>
      <c r="AD37" s="70">
        <v>5445100</v>
      </c>
      <c r="AE37" s="75">
        <f t="shared" si="14"/>
        <v>0</v>
      </c>
      <c r="AF37" s="70">
        <v>0</v>
      </c>
      <c r="AG37" s="70">
        <v>676023374</v>
      </c>
      <c r="AH37" s="72">
        <v>-9335197</v>
      </c>
      <c r="AI37" s="73">
        <v>666688177</v>
      </c>
      <c r="AJ37" s="74">
        <f t="shared" si="15"/>
        <v>-0.013808985545520501</v>
      </c>
      <c r="AK37" s="70">
        <v>0</v>
      </c>
      <c r="AL37" s="70">
        <v>540862</v>
      </c>
      <c r="AM37" s="25">
        <v>0</v>
      </c>
      <c r="AN37" s="76"/>
    </row>
    <row r="38" spans="1:40" ht="12.75">
      <c r="A38" s="67" t="s">
        <v>81</v>
      </c>
      <c r="B38" s="68" t="s">
        <v>80</v>
      </c>
      <c r="C38" s="24">
        <v>3</v>
      </c>
      <c r="D38" s="24"/>
      <c r="E38" s="69">
        <f t="shared" si="0"/>
        <v>0.08919422323253547</v>
      </c>
      <c r="F38" s="70">
        <v>29958280</v>
      </c>
      <c r="G38" s="71">
        <f t="shared" si="1"/>
        <v>0.0164013775653747</v>
      </c>
      <c r="H38" s="70">
        <v>5508844</v>
      </c>
      <c r="I38" s="71">
        <f t="shared" si="2"/>
        <v>0.023292571743894427</v>
      </c>
      <c r="J38" s="70">
        <v>7823437</v>
      </c>
      <c r="K38" s="72">
        <v>-26801</v>
      </c>
      <c r="L38" s="73">
        <f t="shared" si="3"/>
        <v>7796636</v>
      </c>
      <c r="M38" s="74">
        <f t="shared" si="4"/>
        <v>-0.0034257321941750154</v>
      </c>
      <c r="N38" s="75">
        <f t="shared" si="5"/>
        <v>0.29436339132202743</v>
      </c>
      <c r="O38" s="70">
        <v>98869866</v>
      </c>
      <c r="P38" s="72">
        <v>-2017752</v>
      </c>
      <c r="Q38" s="73">
        <f t="shared" si="6"/>
        <v>96852114</v>
      </c>
      <c r="R38" s="74">
        <f t="shared" si="7"/>
        <v>-0.02040815954984707</v>
      </c>
      <c r="S38" s="75">
        <f t="shared" si="8"/>
        <v>0.05399563504974377</v>
      </c>
      <c r="T38" s="70">
        <v>18135887</v>
      </c>
      <c r="U38" s="72">
        <v>-725435</v>
      </c>
      <c r="V38" s="73">
        <f t="shared" si="16"/>
        <v>17410452</v>
      </c>
      <c r="W38" s="74">
        <f t="shared" si="9"/>
        <v>-0.03999997353313902</v>
      </c>
      <c r="X38" s="75">
        <f t="shared" si="10"/>
        <v>0.5047312942849549</v>
      </c>
      <c r="Y38" s="70">
        <v>169527587</v>
      </c>
      <c r="Z38" s="72">
        <v>7370765</v>
      </c>
      <c r="AA38" s="73">
        <f t="shared" si="11"/>
        <v>176898352</v>
      </c>
      <c r="AB38" s="74">
        <f t="shared" si="12"/>
        <v>0.04347826292130259</v>
      </c>
      <c r="AC38" s="75">
        <f t="shared" si="13"/>
        <v>0.018021506801469345</v>
      </c>
      <c r="AD38" s="70">
        <v>6053008</v>
      </c>
      <c r="AE38" s="75">
        <f t="shared" si="14"/>
        <v>0</v>
      </c>
      <c r="AF38" s="70">
        <v>0</v>
      </c>
      <c r="AG38" s="70">
        <v>335876909</v>
      </c>
      <c r="AH38" s="72">
        <v>4600777</v>
      </c>
      <c r="AI38" s="73">
        <v>340477686</v>
      </c>
      <c r="AJ38" s="74">
        <f t="shared" si="15"/>
        <v>0.013697806775993642</v>
      </c>
      <c r="AK38" s="70">
        <v>0</v>
      </c>
      <c r="AL38" s="70">
        <v>0</v>
      </c>
      <c r="AM38" s="25">
        <v>0</v>
      </c>
      <c r="AN38" s="76"/>
    </row>
    <row r="39" spans="1:40" ht="12.75">
      <c r="A39" s="67" t="s">
        <v>83</v>
      </c>
      <c r="B39" s="68" t="s">
        <v>82</v>
      </c>
      <c r="C39" s="24">
        <v>3</v>
      </c>
      <c r="D39" s="24"/>
      <c r="E39" s="69">
        <f t="shared" si="0"/>
        <v>0.08556786253208605</v>
      </c>
      <c r="F39" s="70">
        <v>39655310</v>
      </c>
      <c r="G39" s="71">
        <f t="shared" si="1"/>
        <v>0.00799403441623222</v>
      </c>
      <c r="H39" s="70">
        <v>3704731</v>
      </c>
      <c r="I39" s="71">
        <f t="shared" si="2"/>
        <v>0.02505899836961428</v>
      </c>
      <c r="J39" s="70">
        <v>11613266</v>
      </c>
      <c r="K39" s="72">
        <v>-39783</v>
      </c>
      <c r="L39" s="73">
        <f t="shared" si="3"/>
        <v>11573483</v>
      </c>
      <c r="M39" s="74">
        <f t="shared" si="4"/>
        <v>-0.0034256513197923823</v>
      </c>
      <c r="N39" s="75">
        <f t="shared" si="5"/>
        <v>0.539713195381985</v>
      </c>
      <c r="O39" s="70">
        <v>250123042</v>
      </c>
      <c r="P39" s="72">
        <v>-5057500</v>
      </c>
      <c r="Q39" s="73">
        <f t="shared" si="6"/>
        <v>245065542</v>
      </c>
      <c r="R39" s="74">
        <f t="shared" si="7"/>
        <v>-0.02022004833924897</v>
      </c>
      <c r="S39" s="75">
        <f t="shared" si="8"/>
        <v>0.10287724807895608</v>
      </c>
      <c r="T39" s="70">
        <v>47677119</v>
      </c>
      <c r="U39" s="72">
        <v>-1906679</v>
      </c>
      <c r="V39" s="73">
        <f t="shared" si="16"/>
        <v>45770440</v>
      </c>
      <c r="W39" s="74">
        <f t="shared" si="9"/>
        <v>-0.03999148941864545</v>
      </c>
      <c r="X39" s="75">
        <f t="shared" si="10"/>
        <v>0.2273475754444522</v>
      </c>
      <c r="Y39" s="70">
        <v>105361269</v>
      </c>
      <c r="Z39" s="72">
        <v>4654433</v>
      </c>
      <c r="AA39" s="73">
        <f t="shared" si="11"/>
        <v>110015702</v>
      </c>
      <c r="AB39" s="74">
        <f t="shared" si="12"/>
        <v>0.044175939073019324</v>
      </c>
      <c r="AC39" s="75">
        <f t="shared" si="13"/>
        <v>0.011441085776674104</v>
      </c>
      <c r="AD39" s="70">
        <v>5302222</v>
      </c>
      <c r="AE39" s="75">
        <f t="shared" si="14"/>
        <v>0</v>
      </c>
      <c r="AF39" s="70">
        <v>0</v>
      </c>
      <c r="AG39" s="70">
        <v>463436959</v>
      </c>
      <c r="AH39" s="72">
        <v>-2349529</v>
      </c>
      <c r="AI39" s="73">
        <v>461087430</v>
      </c>
      <c r="AJ39" s="74">
        <f t="shared" si="15"/>
        <v>-0.005069792027527956</v>
      </c>
      <c r="AK39" s="70">
        <v>21049</v>
      </c>
      <c r="AL39" s="70">
        <v>10153</v>
      </c>
      <c r="AM39" s="25">
        <v>0</v>
      </c>
      <c r="AN39" s="76"/>
    </row>
    <row r="40" spans="1:40" ht="12.75">
      <c r="A40" s="67" t="s">
        <v>85</v>
      </c>
      <c r="B40" s="68" t="s">
        <v>84</v>
      </c>
      <c r="C40" s="24">
        <v>3</v>
      </c>
      <c r="D40" s="24"/>
      <c r="E40" s="69">
        <f t="shared" si="0"/>
        <v>0.023890756377435655</v>
      </c>
      <c r="F40" s="70">
        <v>15720207</v>
      </c>
      <c r="G40" s="71">
        <f t="shared" si="1"/>
        <v>0.008554153532787377</v>
      </c>
      <c r="H40" s="70">
        <v>5628665</v>
      </c>
      <c r="I40" s="71">
        <f t="shared" si="2"/>
        <v>0.013030105309219383</v>
      </c>
      <c r="J40" s="70">
        <v>8573858</v>
      </c>
      <c r="K40" s="72">
        <v>-29372</v>
      </c>
      <c r="L40" s="73">
        <f t="shared" si="3"/>
        <v>8544486</v>
      </c>
      <c r="M40" s="74">
        <f t="shared" si="4"/>
        <v>-0.0034257623580889723</v>
      </c>
      <c r="N40" s="75">
        <f t="shared" si="5"/>
        <v>0.5747160451541387</v>
      </c>
      <c r="O40" s="70">
        <v>378165306</v>
      </c>
      <c r="P40" s="72">
        <v>-7661540</v>
      </c>
      <c r="Q40" s="73">
        <f t="shared" si="6"/>
        <v>370503766</v>
      </c>
      <c r="R40" s="74">
        <f t="shared" si="7"/>
        <v>-0.02025976438991471</v>
      </c>
      <c r="S40" s="75">
        <f t="shared" si="8"/>
        <v>0.01967841860497151</v>
      </c>
      <c r="T40" s="70">
        <v>12948473</v>
      </c>
      <c r="U40" s="72">
        <v>-517939</v>
      </c>
      <c r="V40" s="73">
        <f t="shared" si="16"/>
        <v>12430534</v>
      </c>
      <c r="W40" s="74">
        <f t="shared" si="9"/>
        <v>-0.0400000061783347</v>
      </c>
      <c r="X40" s="75">
        <f t="shared" si="10"/>
        <v>0.34397634379396186</v>
      </c>
      <c r="Y40" s="70">
        <v>226337720</v>
      </c>
      <c r="Z40" s="72">
        <v>9515093</v>
      </c>
      <c r="AA40" s="73">
        <f t="shared" si="11"/>
        <v>235852813</v>
      </c>
      <c r="AB40" s="74">
        <f t="shared" si="12"/>
        <v>0.0420393604742506</v>
      </c>
      <c r="AC40" s="75">
        <f t="shared" si="13"/>
        <v>0.0161541772274856</v>
      </c>
      <c r="AD40" s="70">
        <v>10629509</v>
      </c>
      <c r="AE40" s="75">
        <f t="shared" si="14"/>
        <v>0</v>
      </c>
      <c r="AF40" s="70">
        <v>0</v>
      </c>
      <c r="AG40" s="70">
        <v>658003738</v>
      </c>
      <c r="AH40" s="72">
        <v>1306242</v>
      </c>
      <c r="AI40" s="73">
        <v>659309980</v>
      </c>
      <c r="AJ40" s="74">
        <f t="shared" si="15"/>
        <v>0.0019851589353737076</v>
      </c>
      <c r="AK40" s="70">
        <v>0</v>
      </c>
      <c r="AL40" s="70">
        <v>0</v>
      </c>
      <c r="AM40" s="25">
        <v>0</v>
      </c>
      <c r="AN40" s="76"/>
    </row>
    <row r="41" spans="1:40" ht="12.75">
      <c r="A41" s="67" t="s">
        <v>87</v>
      </c>
      <c r="B41" s="68" t="s">
        <v>86</v>
      </c>
      <c r="C41" s="24">
        <v>3</v>
      </c>
      <c r="D41" s="24"/>
      <c r="E41" s="69">
        <f t="shared" si="0"/>
        <v>0.037494966427412575</v>
      </c>
      <c r="F41" s="70">
        <v>14775977</v>
      </c>
      <c r="G41" s="71">
        <f t="shared" si="1"/>
        <v>0.007221088566136303</v>
      </c>
      <c r="H41" s="70">
        <v>2845679</v>
      </c>
      <c r="I41" s="71">
        <f t="shared" si="2"/>
        <v>0.0026606978119485957</v>
      </c>
      <c r="J41" s="70">
        <v>1048525</v>
      </c>
      <c r="K41" s="72">
        <v>-3592</v>
      </c>
      <c r="L41" s="73">
        <f t="shared" si="3"/>
        <v>1044933</v>
      </c>
      <c r="M41" s="74">
        <f t="shared" si="4"/>
        <v>-0.0034257647647886317</v>
      </c>
      <c r="N41" s="75">
        <f t="shared" si="5"/>
        <v>0.29631632189438184</v>
      </c>
      <c r="O41" s="70">
        <v>116772025</v>
      </c>
      <c r="P41" s="72">
        <v>-2339518</v>
      </c>
      <c r="Q41" s="73">
        <f t="shared" si="6"/>
        <v>114432507</v>
      </c>
      <c r="R41" s="74">
        <f t="shared" si="7"/>
        <v>-0.020034918466130907</v>
      </c>
      <c r="S41" s="75">
        <f t="shared" si="8"/>
        <v>0.014811603106433369</v>
      </c>
      <c r="T41" s="70">
        <v>5836941</v>
      </c>
      <c r="U41" s="72">
        <v>-233478</v>
      </c>
      <c r="V41" s="73">
        <f t="shared" si="16"/>
        <v>5603463</v>
      </c>
      <c r="W41" s="74">
        <f t="shared" si="9"/>
        <v>-0.04000006167614167</v>
      </c>
      <c r="X41" s="75">
        <f t="shared" si="10"/>
        <v>0.6153138806322946</v>
      </c>
      <c r="Y41" s="70">
        <v>242482248</v>
      </c>
      <c r="Z41" s="72">
        <v>10270960</v>
      </c>
      <c r="AA41" s="73">
        <f t="shared" si="11"/>
        <v>252753208</v>
      </c>
      <c r="AB41" s="74">
        <f t="shared" si="12"/>
        <v>0.04235757497596278</v>
      </c>
      <c r="AC41" s="75">
        <f t="shared" si="13"/>
        <v>0.02618144156139271</v>
      </c>
      <c r="AD41" s="70">
        <v>10317555</v>
      </c>
      <c r="AE41" s="75">
        <f t="shared" si="14"/>
        <v>0</v>
      </c>
      <c r="AF41" s="70">
        <v>0</v>
      </c>
      <c r="AG41" s="70">
        <v>394078950</v>
      </c>
      <c r="AH41" s="72">
        <v>7694372</v>
      </c>
      <c r="AI41" s="73">
        <v>401773322</v>
      </c>
      <c r="AJ41" s="74">
        <f t="shared" si="15"/>
        <v>0.0195249505207015</v>
      </c>
      <c r="AK41" s="70">
        <v>0</v>
      </c>
      <c r="AL41" s="70">
        <v>0</v>
      </c>
      <c r="AM41" s="25">
        <v>0</v>
      </c>
      <c r="AN41" s="76"/>
    </row>
    <row r="42" spans="1:40" ht="12.75">
      <c r="A42" s="67" t="s">
        <v>89</v>
      </c>
      <c r="B42" s="68" t="s">
        <v>88</v>
      </c>
      <c r="C42" s="24">
        <v>3</v>
      </c>
      <c r="D42" s="24"/>
      <c r="E42" s="69">
        <f t="shared" si="0"/>
        <v>0.05447606789524036</v>
      </c>
      <c r="F42" s="70">
        <v>58078236</v>
      </c>
      <c r="G42" s="71">
        <f t="shared" si="1"/>
        <v>0.045337081020446986</v>
      </c>
      <c r="H42" s="70">
        <v>48334944</v>
      </c>
      <c r="I42" s="71">
        <f t="shared" si="2"/>
        <v>0.0030962481109981046</v>
      </c>
      <c r="J42" s="70">
        <v>3300984</v>
      </c>
      <c r="K42" s="72">
        <v>-11308</v>
      </c>
      <c r="L42" s="73">
        <f t="shared" si="3"/>
        <v>3289676</v>
      </c>
      <c r="M42" s="74">
        <f t="shared" si="4"/>
        <v>-0.003425645201552022</v>
      </c>
      <c r="N42" s="75">
        <f t="shared" si="5"/>
        <v>0.14508457715190962</v>
      </c>
      <c r="O42" s="70">
        <v>154678130</v>
      </c>
      <c r="P42" s="72">
        <v>1385408</v>
      </c>
      <c r="Q42" s="73">
        <f t="shared" si="6"/>
        <v>156063538</v>
      </c>
      <c r="R42" s="74">
        <f t="shared" si="7"/>
        <v>0.008956715471023603</v>
      </c>
      <c r="S42" s="75">
        <f t="shared" si="8"/>
        <v>0.025659706084583057</v>
      </c>
      <c r="T42" s="70">
        <v>27356425</v>
      </c>
      <c r="U42" s="72">
        <v>0</v>
      </c>
      <c r="V42" s="73">
        <f t="shared" si="16"/>
        <v>27356425</v>
      </c>
      <c r="W42" s="74">
        <f t="shared" si="9"/>
        <v>0</v>
      </c>
      <c r="X42" s="75">
        <f t="shared" si="10"/>
        <v>0.7018104793121862</v>
      </c>
      <c r="Y42" s="70">
        <v>748216900</v>
      </c>
      <c r="Z42" s="72">
        <v>7533221</v>
      </c>
      <c r="AA42" s="73">
        <f t="shared" si="11"/>
        <v>755750121</v>
      </c>
      <c r="AB42" s="74">
        <f t="shared" si="12"/>
        <v>0.010068231551572812</v>
      </c>
      <c r="AC42" s="75">
        <f t="shared" si="13"/>
        <v>0.024535840424635687</v>
      </c>
      <c r="AD42" s="70">
        <v>26158245</v>
      </c>
      <c r="AE42" s="75">
        <f t="shared" si="14"/>
        <v>0</v>
      </c>
      <c r="AF42" s="70">
        <v>0</v>
      </c>
      <c r="AG42" s="70">
        <v>1066123864</v>
      </c>
      <c r="AH42" s="72">
        <v>8907321</v>
      </c>
      <c r="AI42" s="73">
        <v>1075031185</v>
      </c>
      <c r="AJ42" s="74">
        <f t="shared" si="15"/>
        <v>0.008354865040334563</v>
      </c>
      <c r="AK42" s="70">
        <v>190295</v>
      </c>
      <c r="AL42" s="70">
        <v>9110</v>
      </c>
      <c r="AM42" s="25">
        <v>0</v>
      </c>
      <c r="AN42" s="76"/>
    </row>
    <row r="43" spans="1:40" ht="12.75">
      <c r="A43" s="67" t="s">
        <v>91</v>
      </c>
      <c r="B43" s="68" t="s">
        <v>90</v>
      </c>
      <c r="C43" s="24">
        <v>3</v>
      </c>
      <c r="D43" s="24"/>
      <c r="E43" s="69">
        <f t="shared" si="0"/>
        <v>0.05063703252632034</v>
      </c>
      <c r="F43" s="70">
        <v>33323245</v>
      </c>
      <c r="G43" s="71">
        <f t="shared" si="1"/>
        <v>0.03978400205691545</v>
      </c>
      <c r="H43" s="70">
        <v>26181077</v>
      </c>
      <c r="I43" s="71">
        <f t="shared" si="2"/>
        <v>0.008407591140297623</v>
      </c>
      <c r="J43" s="70">
        <v>5532872</v>
      </c>
      <c r="K43" s="72">
        <v>-18954</v>
      </c>
      <c r="L43" s="73">
        <f t="shared" si="3"/>
        <v>5513918</v>
      </c>
      <c r="M43" s="74">
        <f t="shared" si="4"/>
        <v>-0.0034257072999339224</v>
      </c>
      <c r="N43" s="75">
        <f t="shared" si="5"/>
        <v>0.0836351781058478</v>
      </c>
      <c r="O43" s="70">
        <v>55038682</v>
      </c>
      <c r="P43" s="72">
        <v>579355</v>
      </c>
      <c r="Q43" s="73">
        <f t="shared" si="6"/>
        <v>55618037</v>
      </c>
      <c r="R43" s="74">
        <f t="shared" si="7"/>
        <v>0.010526324013354826</v>
      </c>
      <c r="S43" s="75">
        <f t="shared" si="8"/>
        <v>0.009147117658363894</v>
      </c>
      <c r="T43" s="70">
        <v>6019540</v>
      </c>
      <c r="U43" s="72">
        <v>0</v>
      </c>
      <c r="V43" s="73">
        <f t="shared" si="16"/>
        <v>6019540</v>
      </c>
      <c r="W43" s="74">
        <f t="shared" si="9"/>
        <v>0</v>
      </c>
      <c r="X43" s="75">
        <f t="shared" si="10"/>
        <v>0.7806129716714942</v>
      </c>
      <c r="Y43" s="70">
        <v>513706195</v>
      </c>
      <c r="Z43" s="72">
        <v>8970274</v>
      </c>
      <c r="AA43" s="73">
        <f t="shared" si="11"/>
        <v>522676469</v>
      </c>
      <c r="AB43" s="74">
        <f t="shared" si="12"/>
        <v>0.01746187623842068</v>
      </c>
      <c r="AC43" s="75">
        <f t="shared" si="13"/>
        <v>0.0277761068407607</v>
      </c>
      <c r="AD43" s="70">
        <v>18278915</v>
      </c>
      <c r="AE43" s="75">
        <f t="shared" si="14"/>
        <v>0</v>
      </c>
      <c r="AF43" s="70">
        <v>0</v>
      </c>
      <c r="AG43" s="70">
        <v>658080526</v>
      </c>
      <c r="AH43" s="72">
        <v>9530675</v>
      </c>
      <c r="AI43" s="73">
        <v>667611201</v>
      </c>
      <c r="AJ43" s="74">
        <f t="shared" si="15"/>
        <v>0.014482536138746036</v>
      </c>
      <c r="AK43" s="70">
        <v>0</v>
      </c>
      <c r="AL43" s="70">
        <v>0</v>
      </c>
      <c r="AM43" s="25">
        <v>0</v>
      </c>
      <c r="AN43" s="76"/>
    </row>
    <row r="44" spans="1:40" ht="12.75">
      <c r="A44" s="67" t="s">
        <v>93</v>
      </c>
      <c r="B44" s="68" t="s">
        <v>92</v>
      </c>
      <c r="C44" s="24">
        <v>3</v>
      </c>
      <c r="D44" s="24"/>
      <c r="E44" s="69">
        <f t="shared" si="0"/>
        <v>0.049512040006293306</v>
      </c>
      <c r="F44" s="70">
        <v>46662242</v>
      </c>
      <c r="G44" s="71">
        <f t="shared" si="1"/>
        <v>0.009827300593332967</v>
      </c>
      <c r="H44" s="70">
        <v>9261664</v>
      </c>
      <c r="I44" s="71">
        <f t="shared" si="2"/>
        <v>0.003661350849584033</v>
      </c>
      <c r="J44" s="70">
        <v>3450612</v>
      </c>
      <c r="K44" s="72">
        <v>-11821</v>
      </c>
      <c r="L44" s="73">
        <f t="shared" si="3"/>
        <v>3438791</v>
      </c>
      <c r="M44" s="74">
        <f t="shared" si="4"/>
        <v>-0.0034257691099433955</v>
      </c>
      <c r="N44" s="75">
        <f t="shared" si="5"/>
        <v>0.08899341949438322</v>
      </c>
      <c r="O44" s="70">
        <v>83871165</v>
      </c>
      <c r="P44" s="72">
        <v>751338</v>
      </c>
      <c r="Q44" s="73">
        <f t="shared" si="6"/>
        <v>84622503</v>
      </c>
      <c r="R44" s="74">
        <f t="shared" si="7"/>
        <v>0.00895823970014009</v>
      </c>
      <c r="S44" s="75">
        <f t="shared" si="8"/>
        <v>0.012114120643115473</v>
      </c>
      <c r="T44" s="70">
        <v>11416860</v>
      </c>
      <c r="U44" s="72">
        <v>0</v>
      </c>
      <c r="V44" s="73">
        <f t="shared" si="16"/>
        <v>11416860</v>
      </c>
      <c r="W44" s="74">
        <f t="shared" si="9"/>
        <v>0</v>
      </c>
      <c r="X44" s="75">
        <f t="shared" si="10"/>
        <v>0.8154870343190221</v>
      </c>
      <c r="Y44" s="70">
        <v>768549495</v>
      </c>
      <c r="Z44" s="72">
        <v>9015394</v>
      </c>
      <c r="AA44" s="73">
        <f t="shared" si="11"/>
        <v>777564889</v>
      </c>
      <c r="AB44" s="74">
        <f t="shared" si="12"/>
        <v>0.011730401306164413</v>
      </c>
      <c r="AC44" s="75">
        <f t="shared" si="13"/>
        <v>0.020404734094268812</v>
      </c>
      <c r="AD44" s="70">
        <v>19230285</v>
      </c>
      <c r="AE44" s="75">
        <f t="shared" si="14"/>
        <v>0</v>
      </c>
      <c r="AF44" s="70">
        <v>0</v>
      </c>
      <c r="AG44" s="70">
        <v>942442323</v>
      </c>
      <c r="AH44" s="72">
        <v>9754911</v>
      </c>
      <c r="AI44" s="73">
        <v>952197234</v>
      </c>
      <c r="AJ44" s="74">
        <f t="shared" si="15"/>
        <v>0.010350671613460637</v>
      </c>
      <c r="AK44" s="70">
        <v>0</v>
      </c>
      <c r="AL44" s="70">
        <v>542625</v>
      </c>
      <c r="AM44" s="25">
        <v>0</v>
      </c>
      <c r="AN44" s="76"/>
    </row>
    <row r="45" spans="1:40" ht="12.75">
      <c r="A45" s="67" t="s">
        <v>95</v>
      </c>
      <c r="B45" s="68" t="s">
        <v>94</v>
      </c>
      <c r="C45" s="24">
        <v>3</v>
      </c>
      <c r="D45" s="24"/>
      <c r="E45" s="69">
        <f t="shared" si="0"/>
        <v>0.052119592082575494</v>
      </c>
      <c r="F45" s="70">
        <v>8327315</v>
      </c>
      <c r="G45" s="71">
        <f t="shared" si="1"/>
        <v>0.004465347850317768</v>
      </c>
      <c r="H45" s="70">
        <v>713443</v>
      </c>
      <c r="I45" s="71">
        <f t="shared" si="2"/>
        <v>0.0004965412883119042</v>
      </c>
      <c r="J45" s="70">
        <v>79334</v>
      </c>
      <c r="K45" s="72">
        <v>-272</v>
      </c>
      <c r="L45" s="73">
        <f t="shared" si="3"/>
        <v>79062</v>
      </c>
      <c r="M45" s="74">
        <f t="shared" si="4"/>
        <v>-0.00342854261728893</v>
      </c>
      <c r="N45" s="75">
        <f t="shared" si="5"/>
        <v>0.17686781412346708</v>
      </c>
      <c r="O45" s="70">
        <v>28258740</v>
      </c>
      <c r="P45" s="72">
        <v>297461</v>
      </c>
      <c r="Q45" s="73">
        <f t="shared" si="6"/>
        <v>28556201</v>
      </c>
      <c r="R45" s="74">
        <f t="shared" si="7"/>
        <v>0.010526336276847447</v>
      </c>
      <c r="S45" s="75">
        <f t="shared" si="8"/>
        <v>0.014066137078955642</v>
      </c>
      <c r="T45" s="70">
        <v>2247392</v>
      </c>
      <c r="U45" s="72">
        <v>0</v>
      </c>
      <c r="V45" s="73">
        <f t="shared" si="16"/>
        <v>2247392</v>
      </c>
      <c r="W45" s="74">
        <f t="shared" si="9"/>
        <v>0</v>
      </c>
      <c r="X45" s="75">
        <f t="shared" si="10"/>
        <v>0.7250400331484841</v>
      </c>
      <c r="Y45" s="70">
        <v>115841980</v>
      </c>
      <c r="Z45" s="72">
        <v>1601856</v>
      </c>
      <c r="AA45" s="73">
        <f t="shared" si="11"/>
        <v>117443836</v>
      </c>
      <c r="AB45" s="74">
        <f t="shared" si="12"/>
        <v>0.013827940440935143</v>
      </c>
      <c r="AC45" s="75">
        <f t="shared" si="13"/>
        <v>0.026944534427888068</v>
      </c>
      <c r="AD45" s="70">
        <v>4305015</v>
      </c>
      <c r="AE45" s="75">
        <f t="shared" si="14"/>
        <v>0</v>
      </c>
      <c r="AF45" s="70">
        <v>0</v>
      </c>
      <c r="AG45" s="70">
        <v>159773219</v>
      </c>
      <c r="AH45" s="72">
        <v>1899045</v>
      </c>
      <c r="AI45" s="73">
        <v>161672264</v>
      </c>
      <c r="AJ45" s="74">
        <f t="shared" si="15"/>
        <v>0.011885878070717221</v>
      </c>
      <c r="AK45" s="70">
        <v>0</v>
      </c>
      <c r="AL45" s="70">
        <v>0</v>
      </c>
      <c r="AM45" s="25">
        <v>0</v>
      </c>
      <c r="AN45" s="76"/>
    </row>
    <row r="46" spans="1:40" ht="12.75">
      <c r="A46" s="67" t="s">
        <v>97</v>
      </c>
      <c r="B46" s="68" t="s">
        <v>96</v>
      </c>
      <c r="C46" s="24">
        <v>3</v>
      </c>
      <c r="D46" s="24"/>
      <c r="E46" s="69">
        <f t="shared" si="0"/>
        <v>0.08109323385920036</v>
      </c>
      <c r="F46" s="70">
        <v>92992523</v>
      </c>
      <c r="G46" s="71">
        <f t="shared" si="1"/>
        <v>0.003611008409463722</v>
      </c>
      <c r="H46" s="70">
        <v>4140873</v>
      </c>
      <c r="I46" s="71">
        <f t="shared" si="2"/>
        <v>0.0027596859777756014</v>
      </c>
      <c r="J46" s="70">
        <v>3164631</v>
      </c>
      <c r="K46" s="72">
        <v>-10841</v>
      </c>
      <c r="L46" s="73">
        <f t="shared" si="3"/>
        <v>3153790</v>
      </c>
      <c r="M46" s="74">
        <f t="shared" si="4"/>
        <v>-0.0034256758528877457</v>
      </c>
      <c r="N46" s="75">
        <f t="shared" si="5"/>
        <v>0.12343600933692225</v>
      </c>
      <c r="O46" s="70">
        <v>141548504</v>
      </c>
      <c r="P46" s="72">
        <v>-5661392</v>
      </c>
      <c r="Q46" s="73">
        <f t="shared" si="6"/>
        <v>135887112</v>
      </c>
      <c r="R46" s="74">
        <f t="shared" si="7"/>
        <v>-0.0399961274052038</v>
      </c>
      <c r="S46" s="75">
        <f t="shared" si="8"/>
        <v>0.05896725797648478</v>
      </c>
      <c r="T46" s="70">
        <v>67619872</v>
      </c>
      <c r="U46" s="72">
        <v>0</v>
      </c>
      <c r="V46" s="73">
        <f t="shared" si="16"/>
        <v>67619872</v>
      </c>
      <c r="W46" s="74">
        <f t="shared" si="9"/>
        <v>0</v>
      </c>
      <c r="X46" s="75">
        <f t="shared" si="10"/>
        <v>0.7021334352462493</v>
      </c>
      <c r="Y46" s="70">
        <v>805161621</v>
      </c>
      <c r="Z46" s="72">
        <v>-11729741</v>
      </c>
      <c r="AA46" s="73">
        <f t="shared" si="11"/>
        <v>793431880</v>
      </c>
      <c r="AB46" s="74">
        <f t="shared" si="12"/>
        <v>-0.014568181957594822</v>
      </c>
      <c r="AC46" s="75">
        <f t="shared" si="13"/>
        <v>0.026979429908947142</v>
      </c>
      <c r="AD46" s="70">
        <v>30938281</v>
      </c>
      <c r="AE46" s="75">
        <f t="shared" si="14"/>
        <v>0.0010199392849568627</v>
      </c>
      <c r="AF46" s="70">
        <v>1169601</v>
      </c>
      <c r="AG46" s="70">
        <v>1146735906</v>
      </c>
      <c r="AH46" s="72">
        <v>-17401974</v>
      </c>
      <c r="AI46" s="73">
        <v>1129333932</v>
      </c>
      <c r="AJ46" s="74">
        <f t="shared" si="15"/>
        <v>-0.015175223788623569</v>
      </c>
      <c r="AK46" s="70">
        <v>13713</v>
      </c>
      <c r="AL46" s="70">
        <v>0</v>
      </c>
      <c r="AM46" s="25">
        <v>0</v>
      </c>
      <c r="AN46" s="76"/>
    </row>
    <row r="47" spans="1:40" ht="12.75">
      <c r="A47" s="67" t="s">
        <v>99</v>
      </c>
      <c r="B47" s="68" t="s">
        <v>98</v>
      </c>
      <c r="C47" s="24">
        <v>3</v>
      </c>
      <c r="D47" s="24"/>
      <c r="E47" s="69">
        <f t="shared" si="0"/>
        <v>0.04416796180696781</v>
      </c>
      <c r="F47" s="70">
        <v>16761233</v>
      </c>
      <c r="G47" s="71">
        <f t="shared" si="1"/>
        <v>0.011271706906881736</v>
      </c>
      <c r="H47" s="70">
        <v>4277483</v>
      </c>
      <c r="I47" s="71">
        <f t="shared" si="2"/>
        <v>0.02448458469307924</v>
      </c>
      <c r="J47" s="70">
        <v>9291618</v>
      </c>
      <c r="K47" s="72">
        <v>-31830</v>
      </c>
      <c r="L47" s="73">
        <f t="shared" si="3"/>
        <v>9259788</v>
      </c>
      <c r="M47" s="74">
        <f t="shared" si="4"/>
        <v>-0.0034256681667283353</v>
      </c>
      <c r="N47" s="75">
        <f t="shared" si="5"/>
        <v>0.09812740643170026</v>
      </c>
      <c r="O47" s="70">
        <v>37238221</v>
      </c>
      <c r="P47" s="72">
        <v>-1165748</v>
      </c>
      <c r="Q47" s="73">
        <f t="shared" si="6"/>
        <v>36072473</v>
      </c>
      <c r="R47" s="74">
        <f t="shared" si="7"/>
        <v>-0.03130514747200195</v>
      </c>
      <c r="S47" s="75">
        <f t="shared" si="8"/>
        <v>0.020635263699053934</v>
      </c>
      <c r="T47" s="70">
        <v>7830845</v>
      </c>
      <c r="U47" s="72">
        <v>0</v>
      </c>
      <c r="V47" s="73">
        <f t="shared" si="16"/>
        <v>7830845</v>
      </c>
      <c r="W47" s="74">
        <f t="shared" si="9"/>
        <v>0</v>
      </c>
      <c r="X47" s="75">
        <f t="shared" si="10"/>
        <v>0.7287610308978886</v>
      </c>
      <c r="Y47" s="70">
        <v>276556421</v>
      </c>
      <c r="Z47" s="72">
        <v>-5910652</v>
      </c>
      <c r="AA47" s="73">
        <f t="shared" si="11"/>
        <v>270645769</v>
      </c>
      <c r="AB47" s="74">
        <f t="shared" si="12"/>
        <v>-0.021372318815190337</v>
      </c>
      <c r="AC47" s="75">
        <f t="shared" si="13"/>
        <v>0.02002736910434914</v>
      </c>
      <c r="AD47" s="70">
        <v>7600156</v>
      </c>
      <c r="AE47" s="75">
        <f t="shared" si="14"/>
        <v>0.05252467646007927</v>
      </c>
      <c r="AF47" s="70">
        <v>19932510</v>
      </c>
      <c r="AG47" s="70">
        <v>379488487</v>
      </c>
      <c r="AH47" s="72">
        <v>-7108230</v>
      </c>
      <c r="AI47" s="73">
        <v>372380257</v>
      </c>
      <c r="AJ47" s="74">
        <f t="shared" si="15"/>
        <v>-0.018731082084184544</v>
      </c>
      <c r="AK47" s="70">
        <v>0</v>
      </c>
      <c r="AL47" s="70">
        <v>0</v>
      </c>
      <c r="AM47" s="25">
        <v>0</v>
      </c>
      <c r="AN47" s="76"/>
    </row>
    <row r="48" spans="1:40" ht="12.75">
      <c r="A48" s="67" t="s">
        <v>101</v>
      </c>
      <c r="B48" s="68" t="s">
        <v>100</v>
      </c>
      <c r="C48" s="24">
        <v>3</v>
      </c>
      <c r="D48" s="24"/>
      <c r="E48" s="69">
        <f t="shared" si="0"/>
        <v>0.042800214371929296</v>
      </c>
      <c r="F48" s="70">
        <v>37585186</v>
      </c>
      <c r="G48" s="71">
        <f t="shared" si="1"/>
        <v>0.0028494644037742197</v>
      </c>
      <c r="H48" s="70">
        <v>2502269</v>
      </c>
      <c r="I48" s="71">
        <f t="shared" si="2"/>
        <v>0.0006913490050988804</v>
      </c>
      <c r="J48" s="70">
        <v>607111</v>
      </c>
      <c r="K48" s="72">
        <v>-2080</v>
      </c>
      <c r="L48" s="73">
        <f t="shared" si="3"/>
        <v>605031</v>
      </c>
      <c r="M48" s="74">
        <f t="shared" si="4"/>
        <v>-0.0034260621204359664</v>
      </c>
      <c r="N48" s="75">
        <f t="shared" si="5"/>
        <v>0.1990486071299147</v>
      </c>
      <c r="O48" s="70">
        <v>174795361</v>
      </c>
      <c r="P48" s="72">
        <v>-5296829</v>
      </c>
      <c r="Q48" s="73">
        <f t="shared" si="6"/>
        <v>169498532</v>
      </c>
      <c r="R48" s="74">
        <f t="shared" si="7"/>
        <v>-0.030303029609578713</v>
      </c>
      <c r="S48" s="75">
        <f t="shared" si="8"/>
        <v>0.06645786824628272</v>
      </c>
      <c r="T48" s="70">
        <v>58360253</v>
      </c>
      <c r="U48" s="72">
        <v>0</v>
      </c>
      <c r="V48" s="73">
        <f t="shared" si="16"/>
        <v>58360253</v>
      </c>
      <c r="W48" s="74">
        <f t="shared" si="9"/>
        <v>0</v>
      </c>
      <c r="X48" s="75">
        <f t="shared" si="10"/>
        <v>0.6735444636677588</v>
      </c>
      <c r="Y48" s="70">
        <v>591475868</v>
      </c>
      <c r="Z48" s="72">
        <v>0</v>
      </c>
      <c r="AA48" s="73">
        <f t="shared" si="11"/>
        <v>591475868</v>
      </c>
      <c r="AB48" s="74">
        <f t="shared" si="12"/>
        <v>0</v>
      </c>
      <c r="AC48" s="75">
        <f t="shared" si="13"/>
        <v>0.014608033175241387</v>
      </c>
      <c r="AD48" s="70">
        <v>12828105</v>
      </c>
      <c r="AE48" s="75">
        <f t="shared" si="14"/>
        <v>0</v>
      </c>
      <c r="AF48" s="70">
        <v>0</v>
      </c>
      <c r="AG48" s="70">
        <v>878154153</v>
      </c>
      <c r="AH48" s="72">
        <v>-5298909</v>
      </c>
      <c r="AI48" s="73">
        <v>872855244</v>
      </c>
      <c r="AJ48" s="74">
        <f t="shared" si="15"/>
        <v>-0.006034144440241576</v>
      </c>
      <c r="AK48" s="70">
        <v>0</v>
      </c>
      <c r="AL48" s="70">
        <v>387903</v>
      </c>
      <c r="AM48" s="25">
        <v>0</v>
      </c>
      <c r="AN48" s="76"/>
    </row>
    <row r="49" spans="1:40" ht="12.75">
      <c r="A49" s="67" t="s">
        <v>103</v>
      </c>
      <c r="B49" s="68" t="s">
        <v>102</v>
      </c>
      <c r="C49" s="24">
        <v>2</v>
      </c>
      <c r="D49" s="24"/>
      <c r="E49" s="69">
        <f t="shared" si="0"/>
        <v>0.060737848532180214</v>
      </c>
      <c r="F49" s="70">
        <v>7553836</v>
      </c>
      <c r="G49" s="71">
        <f t="shared" si="1"/>
        <v>0.009135447345815787</v>
      </c>
      <c r="H49" s="70">
        <v>1136156</v>
      </c>
      <c r="I49" s="71">
        <f t="shared" si="2"/>
        <v>0.0011242776429305013</v>
      </c>
      <c r="J49" s="70">
        <v>139824</v>
      </c>
      <c r="K49" s="72">
        <v>-479</v>
      </c>
      <c r="L49" s="73">
        <f t="shared" si="3"/>
        <v>139345</v>
      </c>
      <c r="M49" s="74">
        <f t="shared" si="4"/>
        <v>-0.0034257352099782584</v>
      </c>
      <c r="N49" s="75">
        <f t="shared" si="5"/>
        <v>0.09740700201505444</v>
      </c>
      <c r="O49" s="70">
        <v>12114300</v>
      </c>
      <c r="P49" s="72">
        <v>-367100</v>
      </c>
      <c r="Q49" s="73">
        <f t="shared" si="6"/>
        <v>11747200</v>
      </c>
      <c r="R49" s="74">
        <f t="shared" si="7"/>
        <v>-0.030303030303030304</v>
      </c>
      <c r="S49" s="75">
        <f t="shared" si="8"/>
        <v>0.006582263507059252</v>
      </c>
      <c r="T49" s="70">
        <v>818622</v>
      </c>
      <c r="U49" s="72">
        <v>0</v>
      </c>
      <c r="V49" s="73">
        <f t="shared" si="16"/>
        <v>818622</v>
      </c>
      <c r="W49" s="74">
        <f t="shared" si="9"/>
        <v>0</v>
      </c>
      <c r="X49" s="75">
        <f t="shared" si="10"/>
        <v>0.7567508762071126</v>
      </c>
      <c r="Y49" s="70">
        <v>94115484</v>
      </c>
      <c r="Z49" s="72">
        <v>0</v>
      </c>
      <c r="AA49" s="73">
        <f t="shared" si="11"/>
        <v>94115484</v>
      </c>
      <c r="AB49" s="74">
        <f t="shared" si="12"/>
        <v>0</v>
      </c>
      <c r="AC49" s="75">
        <f t="shared" si="13"/>
        <v>0.06826228474984726</v>
      </c>
      <c r="AD49" s="70">
        <v>8489634</v>
      </c>
      <c r="AE49" s="75">
        <f t="shared" si="14"/>
        <v>0</v>
      </c>
      <c r="AF49" s="70">
        <v>0</v>
      </c>
      <c r="AG49" s="70">
        <v>124367856</v>
      </c>
      <c r="AH49" s="72">
        <v>-367579</v>
      </c>
      <c r="AI49" s="73">
        <v>124000277</v>
      </c>
      <c r="AJ49" s="74">
        <f t="shared" si="15"/>
        <v>-0.002955578811296707</v>
      </c>
      <c r="AK49" s="70">
        <v>0</v>
      </c>
      <c r="AL49" s="70">
        <v>0</v>
      </c>
      <c r="AM49" s="25">
        <v>0</v>
      </c>
      <c r="AN49" s="76"/>
    </row>
    <row r="50" spans="1:40" ht="12.75">
      <c r="A50" s="67" t="s">
        <v>105</v>
      </c>
      <c r="B50" s="68" t="s">
        <v>104</v>
      </c>
      <c r="C50" s="24">
        <v>3</v>
      </c>
      <c r="D50" s="24"/>
      <c r="E50" s="69">
        <f t="shared" si="0"/>
        <v>0.05538563709162198</v>
      </c>
      <c r="F50" s="70">
        <v>38023807</v>
      </c>
      <c r="G50" s="71">
        <f t="shared" si="1"/>
        <v>0.04586067934752784</v>
      </c>
      <c r="H50" s="70">
        <v>31484654</v>
      </c>
      <c r="I50" s="71">
        <f t="shared" si="2"/>
        <v>0.06709347791703181</v>
      </c>
      <c r="J50" s="70">
        <v>46061571</v>
      </c>
      <c r="K50" s="72">
        <v>-157794</v>
      </c>
      <c r="L50" s="73">
        <f t="shared" si="3"/>
        <v>45903777</v>
      </c>
      <c r="M50" s="74">
        <f t="shared" si="4"/>
        <v>-0.0034257190229139167</v>
      </c>
      <c r="N50" s="75">
        <f t="shared" si="5"/>
        <v>0.4969829510085961</v>
      </c>
      <c r="O50" s="70">
        <v>341192858</v>
      </c>
      <c r="P50" s="72">
        <v>-6937945</v>
      </c>
      <c r="Q50" s="73">
        <f t="shared" si="6"/>
        <v>334254913</v>
      </c>
      <c r="R50" s="74">
        <f t="shared" si="7"/>
        <v>-0.020334379332172303</v>
      </c>
      <c r="S50" s="75">
        <f t="shared" si="8"/>
        <v>0.18915092348815718</v>
      </c>
      <c r="T50" s="70">
        <v>129857461</v>
      </c>
      <c r="U50" s="72">
        <v>-1204828</v>
      </c>
      <c r="V50" s="73">
        <f t="shared" si="16"/>
        <v>128652633</v>
      </c>
      <c r="W50" s="74">
        <f t="shared" si="9"/>
        <v>-0.009278080679553715</v>
      </c>
      <c r="X50" s="75">
        <f t="shared" si="10"/>
        <v>0.12488704926575532</v>
      </c>
      <c r="Y50" s="70">
        <v>85738493</v>
      </c>
      <c r="Z50" s="72">
        <v>-1174500</v>
      </c>
      <c r="AA50" s="73">
        <f t="shared" si="11"/>
        <v>84563993</v>
      </c>
      <c r="AB50" s="74">
        <f t="shared" si="12"/>
        <v>-0.013698631255391905</v>
      </c>
      <c r="AC50" s="75">
        <f t="shared" si="13"/>
        <v>0.006721393762801867</v>
      </c>
      <c r="AD50" s="70">
        <v>4614427</v>
      </c>
      <c r="AE50" s="75">
        <f t="shared" si="14"/>
        <v>0.01391788811850792</v>
      </c>
      <c r="AF50" s="70">
        <v>9555024</v>
      </c>
      <c r="AG50" s="70">
        <v>686528295</v>
      </c>
      <c r="AH50" s="72">
        <v>-9475067</v>
      </c>
      <c r="AI50" s="73">
        <v>677053228</v>
      </c>
      <c r="AJ50" s="74">
        <f t="shared" si="15"/>
        <v>-0.013801422416245787</v>
      </c>
      <c r="AK50" s="70">
        <v>1233499</v>
      </c>
      <c r="AL50" s="70">
        <v>12989144</v>
      </c>
      <c r="AM50" s="25">
        <v>0</v>
      </c>
      <c r="AN50" s="76"/>
    </row>
    <row r="51" spans="1:40" ht="12.75">
      <c r="A51" s="67" t="s">
        <v>107</v>
      </c>
      <c r="B51" s="68" t="s">
        <v>106</v>
      </c>
      <c r="C51" s="24">
        <v>3</v>
      </c>
      <c r="D51" s="24"/>
      <c r="E51" s="69">
        <f t="shared" si="0"/>
        <v>0.07235795730371569</v>
      </c>
      <c r="F51" s="70">
        <v>27806424</v>
      </c>
      <c r="G51" s="71">
        <f t="shared" si="1"/>
        <v>0.05211749226112012</v>
      </c>
      <c r="H51" s="70">
        <v>20028220</v>
      </c>
      <c r="I51" s="71">
        <f t="shared" si="2"/>
        <v>0.08443947535873494</v>
      </c>
      <c r="J51" s="70">
        <v>32449228</v>
      </c>
      <c r="K51" s="72">
        <v>-111162</v>
      </c>
      <c r="L51" s="73">
        <f t="shared" si="3"/>
        <v>32338066</v>
      </c>
      <c r="M51" s="74">
        <f t="shared" si="4"/>
        <v>-0.003425720944732491</v>
      </c>
      <c r="N51" s="75">
        <f t="shared" si="5"/>
        <v>0.13596571068905353</v>
      </c>
      <c r="O51" s="70">
        <v>52250234</v>
      </c>
      <c r="P51" s="72">
        <v>-1066331</v>
      </c>
      <c r="Q51" s="73">
        <f t="shared" si="6"/>
        <v>51183903</v>
      </c>
      <c r="R51" s="74">
        <f t="shared" si="7"/>
        <v>-0.02040815740652951</v>
      </c>
      <c r="S51" s="75">
        <f t="shared" si="8"/>
        <v>0.05550321065389125</v>
      </c>
      <c r="T51" s="70">
        <v>21329317</v>
      </c>
      <c r="U51" s="72">
        <v>-218078</v>
      </c>
      <c r="V51" s="73">
        <f t="shared" si="16"/>
        <v>21111239</v>
      </c>
      <c r="W51" s="74">
        <f t="shared" si="9"/>
        <v>-0.010224331140092297</v>
      </c>
      <c r="X51" s="75">
        <f t="shared" si="10"/>
        <v>0.546000560249081</v>
      </c>
      <c r="Y51" s="70">
        <v>209822439</v>
      </c>
      <c r="Z51" s="72">
        <v>-3927352</v>
      </c>
      <c r="AA51" s="73">
        <f t="shared" si="11"/>
        <v>205895087</v>
      </c>
      <c r="AB51" s="74">
        <f t="shared" si="12"/>
        <v>-0.018717502373518782</v>
      </c>
      <c r="AC51" s="75">
        <f t="shared" si="13"/>
        <v>0.023684137096258558</v>
      </c>
      <c r="AD51" s="70">
        <v>9101572</v>
      </c>
      <c r="AE51" s="75">
        <f t="shared" si="14"/>
        <v>0.029931456388144918</v>
      </c>
      <c r="AF51" s="70">
        <v>11502353</v>
      </c>
      <c r="AG51" s="70">
        <v>384289787</v>
      </c>
      <c r="AH51" s="72">
        <v>-5322923</v>
      </c>
      <c r="AI51" s="73">
        <v>378966864</v>
      </c>
      <c r="AJ51" s="74">
        <f t="shared" si="15"/>
        <v>-0.013851325692399939</v>
      </c>
      <c r="AK51" s="70">
        <v>0</v>
      </c>
      <c r="AL51" s="70">
        <v>0</v>
      </c>
      <c r="AM51" s="25">
        <v>0</v>
      </c>
      <c r="AN51" s="76"/>
    </row>
    <row r="52" spans="1:40" ht="12.75">
      <c r="A52" s="67" t="s">
        <v>109</v>
      </c>
      <c r="B52" s="68" t="s">
        <v>108</v>
      </c>
      <c r="C52" s="24">
        <v>3</v>
      </c>
      <c r="D52" s="24"/>
      <c r="E52" s="69">
        <f t="shared" si="0"/>
        <v>0.06355074712715067</v>
      </c>
      <c r="F52" s="70">
        <v>18464147</v>
      </c>
      <c r="G52" s="71">
        <f t="shared" si="1"/>
        <v>0.05411985554146315</v>
      </c>
      <c r="H52" s="70">
        <v>15724079</v>
      </c>
      <c r="I52" s="71">
        <f t="shared" si="2"/>
        <v>0.13032740554897893</v>
      </c>
      <c r="J52" s="70">
        <v>37865556</v>
      </c>
      <c r="K52" s="72">
        <v>-129716</v>
      </c>
      <c r="L52" s="73">
        <f t="shared" si="3"/>
        <v>37735840</v>
      </c>
      <c r="M52" s="74">
        <f t="shared" si="4"/>
        <v>-0.0034256990706804887</v>
      </c>
      <c r="N52" s="75">
        <f t="shared" si="5"/>
        <v>0.1440681420489832</v>
      </c>
      <c r="O52" s="70">
        <v>41857814</v>
      </c>
      <c r="P52" s="72">
        <v>-972289</v>
      </c>
      <c r="Q52" s="73">
        <f t="shared" si="6"/>
        <v>40885525</v>
      </c>
      <c r="R52" s="74">
        <f t="shared" si="7"/>
        <v>-0.023228374993495837</v>
      </c>
      <c r="S52" s="75">
        <f t="shared" si="8"/>
        <v>0.013780152518307203</v>
      </c>
      <c r="T52" s="70">
        <v>4003710</v>
      </c>
      <c r="U52" s="72">
        <v>-30061</v>
      </c>
      <c r="V52" s="73">
        <f t="shared" si="16"/>
        <v>3973649</v>
      </c>
      <c r="W52" s="74">
        <f t="shared" si="9"/>
        <v>-0.007508286064675014</v>
      </c>
      <c r="X52" s="75">
        <f t="shared" si="10"/>
        <v>0.5275421751137703</v>
      </c>
      <c r="Y52" s="70">
        <v>153273041</v>
      </c>
      <c r="Z52" s="72">
        <v>-1260768</v>
      </c>
      <c r="AA52" s="73">
        <f t="shared" si="11"/>
        <v>152012273</v>
      </c>
      <c r="AB52" s="74">
        <f t="shared" si="12"/>
        <v>-0.008225634408858633</v>
      </c>
      <c r="AC52" s="75">
        <f t="shared" si="13"/>
        <v>0.019166221317631717</v>
      </c>
      <c r="AD52" s="70">
        <v>5568588</v>
      </c>
      <c r="AE52" s="75">
        <f t="shared" si="14"/>
        <v>0.04744530078371483</v>
      </c>
      <c r="AF52" s="70">
        <v>13784842</v>
      </c>
      <c r="AG52" s="70">
        <v>290541777</v>
      </c>
      <c r="AH52" s="72">
        <v>-2392834</v>
      </c>
      <c r="AI52" s="73">
        <v>288148943</v>
      </c>
      <c r="AJ52" s="74">
        <f t="shared" si="15"/>
        <v>-0.008235765695065601</v>
      </c>
      <c r="AK52" s="70">
        <v>0</v>
      </c>
      <c r="AL52" s="70">
        <v>64878</v>
      </c>
      <c r="AM52" s="25">
        <v>0</v>
      </c>
      <c r="AN52" s="76"/>
    </row>
    <row r="53" spans="1:40" ht="12.75">
      <c r="A53" s="67" t="s">
        <v>111</v>
      </c>
      <c r="B53" s="68" t="s">
        <v>110</v>
      </c>
      <c r="C53" s="24">
        <v>3</v>
      </c>
      <c r="D53" s="24"/>
      <c r="E53" s="69">
        <f t="shared" si="0"/>
        <v>0.05358133304702775</v>
      </c>
      <c r="F53" s="70">
        <v>38446555</v>
      </c>
      <c r="G53" s="71">
        <f t="shared" si="1"/>
        <v>0.006700532861912117</v>
      </c>
      <c r="H53" s="70">
        <v>4807876</v>
      </c>
      <c r="I53" s="71">
        <f t="shared" si="2"/>
        <v>0.010547031981372775</v>
      </c>
      <c r="J53" s="70">
        <v>7567879</v>
      </c>
      <c r="K53" s="72">
        <v>-25925</v>
      </c>
      <c r="L53" s="73">
        <f t="shared" si="3"/>
        <v>7541954</v>
      </c>
      <c r="M53" s="74">
        <f t="shared" si="4"/>
        <v>-0.0034256625931783527</v>
      </c>
      <c r="N53" s="75">
        <f t="shared" si="5"/>
        <v>0.10978156889681602</v>
      </c>
      <c r="O53" s="70">
        <v>78772268</v>
      </c>
      <c r="P53" s="72">
        <v>-235992</v>
      </c>
      <c r="Q53" s="73">
        <f t="shared" si="6"/>
        <v>78536276</v>
      </c>
      <c r="R53" s="74">
        <f t="shared" si="7"/>
        <v>-0.0029958766707085293</v>
      </c>
      <c r="S53" s="75">
        <f t="shared" si="8"/>
        <v>0.03356622206378875</v>
      </c>
      <c r="T53" s="70">
        <v>24084985</v>
      </c>
      <c r="U53" s="72">
        <v>-729848</v>
      </c>
      <c r="V53" s="73">
        <f t="shared" si="16"/>
        <v>23355137</v>
      </c>
      <c r="W53" s="74">
        <f t="shared" si="9"/>
        <v>-0.030303029044859275</v>
      </c>
      <c r="X53" s="75">
        <f t="shared" si="10"/>
        <v>0.7628104496657665</v>
      </c>
      <c r="Y53" s="70">
        <v>547344238</v>
      </c>
      <c r="Z53" s="72">
        <v>-12934431</v>
      </c>
      <c r="AA53" s="73">
        <f t="shared" si="11"/>
        <v>534409807</v>
      </c>
      <c r="AB53" s="74">
        <f t="shared" si="12"/>
        <v>-0.023631254523227483</v>
      </c>
      <c r="AC53" s="75">
        <f t="shared" si="13"/>
        <v>0.023012861483316095</v>
      </c>
      <c r="AD53" s="70">
        <v>16512565</v>
      </c>
      <c r="AE53" s="75">
        <f t="shared" si="14"/>
        <v>0</v>
      </c>
      <c r="AF53" s="70">
        <v>0</v>
      </c>
      <c r="AG53" s="70">
        <v>717536366</v>
      </c>
      <c r="AH53" s="72">
        <v>-13926196</v>
      </c>
      <c r="AI53" s="73">
        <v>703610170</v>
      </c>
      <c r="AJ53" s="74">
        <f t="shared" si="15"/>
        <v>-0.019408348705213917</v>
      </c>
      <c r="AK53" s="70">
        <v>0</v>
      </c>
      <c r="AL53" s="70">
        <v>0</v>
      </c>
      <c r="AM53" s="25">
        <v>0</v>
      </c>
      <c r="AN53" s="76"/>
    </row>
    <row r="54" spans="1:40" ht="12.75">
      <c r="A54" s="67" t="s">
        <v>113</v>
      </c>
      <c r="B54" s="68" t="s">
        <v>112</v>
      </c>
      <c r="C54" s="24">
        <v>3</v>
      </c>
      <c r="D54" s="24"/>
      <c r="E54" s="69">
        <f t="shared" si="0"/>
        <v>0.03739596356308414</v>
      </c>
      <c r="F54" s="70">
        <v>13371375</v>
      </c>
      <c r="G54" s="71">
        <f t="shared" si="1"/>
        <v>0.004899307165163805</v>
      </c>
      <c r="H54" s="70">
        <v>1751806</v>
      </c>
      <c r="I54" s="71">
        <f t="shared" si="2"/>
        <v>0.011079295772789448</v>
      </c>
      <c r="J54" s="70">
        <v>3961535</v>
      </c>
      <c r="K54" s="72">
        <v>-13571</v>
      </c>
      <c r="L54" s="73">
        <f t="shared" si="3"/>
        <v>3947964</v>
      </c>
      <c r="M54" s="74">
        <f t="shared" si="4"/>
        <v>-0.0034256923137117304</v>
      </c>
      <c r="N54" s="75">
        <f t="shared" si="5"/>
        <v>0.08535125711042449</v>
      </c>
      <c r="O54" s="70">
        <v>30518365</v>
      </c>
      <c r="P54" s="72">
        <v>15496</v>
      </c>
      <c r="Q54" s="73">
        <f t="shared" si="6"/>
        <v>30533861</v>
      </c>
      <c r="R54" s="74">
        <f t="shared" si="7"/>
        <v>0.0005077598357579116</v>
      </c>
      <c r="S54" s="75">
        <f t="shared" si="8"/>
        <v>0.012443548738987035</v>
      </c>
      <c r="T54" s="70">
        <v>4449340</v>
      </c>
      <c r="U54" s="72">
        <v>-134828</v>
      </c>
      <c r="V54" s="73">
        <f t="shared" si="16"/>
        <v>4314512</v>
      </c>
      <c r="W54" s="74">
        <f t="shared" si="9"/>
        <v>-0.030302921332152635</v>
      </c>
      <c r="X54" s="75">
        <f t="shared" si="10"/>
        <v>0.836411773929458</v>
      </c>
      <c r="Y54" s="70">
        <v>299069055</v>
      </c>
      <c r="Z54" s="72">
        <v>-11962763</v>
      </c>
      <c r="AA54" s="73">
        <f t="shared" si="11"/>
        <v>287106292</v>
      </c>
      <c r="AB54" s="74">
        <f t="shared" si="12"/>
        <v>-0.04000000267496749</v>
      </c>
      <c r="AC54" s="75">
        <f t="shared" si="13"/>
        <v>0.012418853720093164</v>
      </c>
      <c r="AD54" s="70">
        <v>4440510</v>
      </c>
      <c r="AE54" s="75">
        <f t="shared" si="14"/>
        <v>0</v>
      </c>
      <c r="AF54" s="70">
        <v>0</v>
      </c>
      <c r="AG54" s="70">
        <v>357561986</v>
      </c>
      <c r="AH54" s="72">
        <v>-12095666</v>
      </c>
      <c r="AI54" s="73">
        <v>345466320</v>
      </c>
      <c r="AJ54" s="74">
        <f t="shared" si="15"/>
        <v>-0.033828165391161014</v>
      </c>
      <c r="AK54" s="70">
        <v>0</v>
      </c>
      <c r="AL54" s="70">
        <v>0</v>
      </c>
      <c r="AM54" s="25">
        <v>0</v>
      </c>
      <c r="AN54" s="76"/>
    </row>
    <row r="55" spans="1:40" ht="12.75">
      <c r="A55" s="67" t="s">
        <v>115</v>
      </c>
      <c r="B55" s="68" t="s">
        <v>114</v>
      </c>
      <c r="C55" s="24">
        <v>3</v>
      </c>
      <c r="D55" s="24"/>
      <c r="E55" s="69">
        <f t="shared" si="0"/>
        <v>0.057982482029024326</v>
      </c>
      <c r="F55" s="70">
        <v>22814142</v>
      </c>
      <c r="G55" s="71">
        <f t="shared" si="1"/>
        <v>0.049877291085466686</v>
      </c>
      <c r="H55" s="70">
        <v>19625024</v>
      </c>
      <c r="I55" s="71">
        <f t="shared" si="2"/>
        <v>0.0026333271350867733</v>
      </c>
      <c r="J55" s="70">
        <v>1036125</v>
      </c>
      <c r="K55" s="72">
        <v>-3550</v>
      </c>
      <c r="L55" s="73">
        <f t="shared" si="3"/>
        <v>1032575</v>
      </c>
      <c r="M55" s="74">
        <f t="shared" si="4"/>
        <v>-0.003426227530462058</v>
      </c>
      <c r="N55" s="75">
        <f t="shared" si="5"/>
        <v>0.10062409033462999</v>
      </c>
      <c r="O55" s="70">
        <v>39592170</v>
      </c>
      <c r="P55" s="72">
        <v>163946</v>
      </c>
      <c r="Q55" s="73">
        <f t="shared" si="6"/>
        <v>39756116</v>
      </c>
      <c r="R55" s="74">
        <f t="shared" si="7"/>
        <v>0.004140869267837554</v>
      </c>
      <c r="S55" s="75">
        <f t="shared" si="8"/>
        <v>0.011634305506500082</v>
      </c>
      <c r="T55" s="70">
        <v>4577705</v>
      </c>
      <c r="U55" s="72">
        <v>-17441</v>
      </c>
      <c r="V55" s="73">
        <f t="shared" si="16"/>
        <v>4560264</v>
      </c>
      <c r="W55" s="74">
        <f t="shared" si="9"/>
        <v>-0.0038099877558733035</v>
      </c>
      <c r="X55" s="75">
        <f t="shared" si="10"/>
        <v>0.7181253442418406</v>
      </c>
      <c r="Y55" s="70">
        <v>282557990</v>
      </c>
      <c r="Z55" s="72">
        <v>-6702025</v>
      </c>
      <c r="AA55" s="73">
        <f t="shared" si="11"/>
        <v>275855965</v>
      </c>
      <c r="AB55" s="74">
        <f t="shared" si="12"/>
        <v>-0.02371911337562955</v>
      </c>
      <c r="AC55" s="75">
        <f t="shared" si="13"/>
        <v>0.05912315966745152</v>
      </c>
      <c r="AD55" s="70">
        <v>23262960</v>
      </c>
      <c r="AE55" s="75">
        <f t="shared" si="14"/>
        <v>0</v>
      </c>
      <c r="AF55" s="70">
        <v>0</v>
      </c>
      <c r="AG55" s="70">
        <v>393466116</v>
      </c>
      <c r="AH55" s="72">
        <v>-6559070</v>
      </c>
      <c r="AI55" s="73">
        <v>386907046</v>
      </c>
      <c r="AJ55" s="74">
        <f t="shared" si="15"/>
        <v>-0.016669974194169237</v>
      </c>
      <c r="AK55" s="70">
        <v>0</v>
      </c>
      <c r="AL55" s="70">
        <v>0</v>
      </c>
      <c r="AM55" s="25">
        <v>0</v>
      </c>
      <c r="AN55" s="76"/>
    </row>
    <row r="56" spans="1:40" ht="12.75">
      <c r="A56" s="67" t="s">
        <v>117</v>
      </c>
      <c r="B56" s="68" t="s">
        <v>116</v>
      </c>
      <c r="C56" s="24">
        <v>3</v>
      </c>
      <c r="D56" s="24"/>
      <c r="E56" s="69">
        <f t="shared" si="0"/>
        <v>0.06120931578616731</v>
      </c>
      <c r="F56" s="70">
        <v>21215373</v>
      </c>
      <c r="G56" s="71">
        <f t="shared" si="1"/>
        <v>0.010191825382387333</v>
      </c>
      <c r="H56" s="70">
        <v>3532524</v>
      </c>
      <c r="I56" s="71">
        <f t="shared" si="2"/>
        <v>0.0006470618305238795</v>
      </c>
      <c r="J56" s="70">
        <v>224274</v>
      </c>
      <c r="K56" s="72">
        <v>-768</v>
      </c>
      <c r="L56" s="73">
        <f t="shared" si="3"/>
        <v>223506</v>
      </c>
      <c r="M56" s="74">
        <f t="shared" si="4"/>
        <v>-0.003424382674763905</v>
      </c>
      <c r="N56" s="75">
        <f t="shared" si="5"/>
        <v>0.11704661389295996</v>
      </c>
      <c r="O56" s="70">
        <v>40568785</v>
      </c>
      <c r="P56" s="72">
        <v>239079</v>
      </c>
      <c r="Q56" s="73">
        <f t="shared" si="6"/>
        <v>40807864</v>
      </c>
      <c r="R56" s="74">
        <f t="shared" si="7"/>
        <v>0.0058931762437548964</v>
      </c>
      <c r="S56" s="75">
        <f t="shared" si="8"/>
        <v>0.021480993469711235</v>
      </c>
      <c r="T56" s="70">
        <v>7445391</v>
      </c>
      <c r="U56" s="72">
        <v>0</v>
      </c>
      <c r="V56" s="73">
        <f t="shared" si="16"/>
        <v>7445391</v>
      </c>
      <c r="W56" s="74">
        <f t="shared" si="9"/>
        <v>0</v>
      </c>
      <c r="X56" s="75">
        <f t="shared" si="10"/>
        <v>0.7534855906975385</v>
      </c>
      <c r="Y56" s="70">
        <v>261160865</v>
      </c>
      <c r="Z56" s="72">
        <v>-8433302</v>
      </c>
      <c r="AA56" s="73">
        <f t="shared" si="11"/>
        <v>252727563</v>
      </c>
      <c r="AB56" s="74">
        <f t="shared" si="12"/>
        <v>-0.03229159927924117</v>
      </c>
      <c r="AC56" s="75">
        <f t="shared" si="13"/>
        <v>0.03593859894071171</v>
      </c>
      <c r="AD56" s="70">
        <v>12456450</v>
      </c>
      <c r="AE56" s="75">
        <f t="shared" si="14"/>
        <v>0</v>
      </c>
      <c r="AF56" s="70">
        <v>0</v>
      </c>
      <c r="AG56" s="70">
        <v>346603662</v>
      </c>
      <c r="AH56" s="72">
        <v>-8194991</v>
      </c>
      <c r="AI56" s="73">
        <v>338408671</v>
      </c>
      <c r="AJ56" s="74">
        <f t="shared" si="15"/>
        <v>-0.023643694220403244</v>
      </c>
      <c r="AK56" s="70">
        <v>0</v>
      </c>
      <c r="AL56" s="70">
        <v>0</v>
      </c>
      <c r="AM56" s="25">
        <v>0</v>
      </c>
      <c r="AN56" s="76"/>
    </row>
    <row r="57" spans="1:40" ht="12.75">
      <c r="A57" s="67" t="s">
        <v>119</v>
      </c>
      <c r="B57" s="68" t="s">
        <v>118</v>
      </c>
      <c r="C57" s="24">
        <v>3</v>
      </c>
      <c r="D57" s="24"/>
      <c r="E57" s="69">
        <f t="shared" si="0"/>
        <v>0.06823115303044804</v>
      </c>
      <c r="F57" s="70">
        <v>40590076</v>
      </c>
      <c r="G57" s="71">
        <f t="shared" si="1"/>
        <v>0.0014643396698786658</v>
      </c>
      <c r="H57" s="70">
        <v>871122</v>
      </c>
      <c r="I57" s="71">
        <f t="shared" si="2"/>
        <v>0.0002892834097505968</v>
      </c>
      <c r="J57" s="70">
        <v>172092</v>
      </c>
      <c r="K57" s="72">
        <v>-590</v>
      </c>
      <c r="L57" s="73">
        <f t="shared" si="3"/>
        <v>171502</v>
      </c>
      <c r="M57" s="74">
        <f t="shared" si="4"/>
        <v>-0.003428398763452107</v>
      </c>
      <c r="N57" s="75">
        <f t="shared" si="5"/>
        <v>0.12136224225337272</v>
      </c>
      <c r="O57" s="70">
        <v>72197265</v>
      </c>
      <c r="P57" s="72">
        <v>652680</v>
      </c>
      <c r="Q57" s="73">
        <f t="shared" si="6"/>
        <v>72849945</v>
      </c>
      <c r="R57" s="74">
        <f t="shared" si="7"/>
        <v>0.009040231648664254</v>
      </c>
      <c r="S57" s="75">
        <f t="shared" si="8"/>
        <v>0.016107262331978265</v>
      </c>
      <c r="T57" s="70">
        <v>9582060</v>
      </c>
      <c r="U57" s="72">
        <v>-55647</v>
      </c>
      <c r="V57" s="73">
        <f t="shared" si="16"/>
        <v>9526413</v>
      </c>
      <c r="W57" s="74">
        <f t="shared" si="9"/>
        <v>-0.005807415106981171</v>
      </c>
      <c r="X57" s="75">
        <f t="shared" si="10"/>
        <v>0.7440578177504265</v>
      </c>
      <c r="Y57" s="70">
        <v>442633050</v>
      </c>
      <c r="Z57" s="72">
        <v>-9210215</v>
      </c>
      <c r="AA57" s="73">
        <f t="shared" si="11"/>
        <v>433422835</v>
      </c>
      <c r="AB57" s="74">
        <f t="shared" si="12"/>
        <v>-0.020807788754138443</v>
      </c>
      <c r="AC57" s="75">
        <f t="shared" si="13"/>
        <v>0.04848790155414525</v>
      </c>
      <c r="AD57" s="70">
        <v>28845000</v>
      </c>
      <c r="AE57" s="75">
        <f t="shared" si="14"/>
        <v>0</v>
      </c>
      <c r="AF57" s="70">
        <v>0</v>
      </c>
      <c r="AG57" s="70">
        <v>594890665</v>
      </c>
      <c r="AH57" s="72">
        <v>-8613772</v>
      </c>
      <c r="AI57" s="73">
        <v>586276893</v>
      </c>
      <c r="AJ57" s="74">
        <f t="shared" si="15"/>
        <v>-0.014479588446727433</v>
      </c>
      <c r="AK57" s="70">
        <v>0</v>
      </c>
      <c r="AL57" s="70">
        <v>0</v>
      </c>
      <c r="AM57" s="25">
        <v>0</v>
      </c>
      <c r="AN57" s="76"/>
    </row>
    <row r="58" spans="1:40" ht="12.75">
      <c r="A58" s="67" t="s">
        <v>121</v>
      </c>
      <c r="B58" s="68" t="s">
        <v>120</v>
      </c>
      <c r="C58" s="24">
        <v>3</v>
      </c>
      <c r="D58" s="24"/>
      <c r="E58" s="69">
        <f t="shared" si="0"/>
        <v>0.05884570534422093</v>
      </c>
      <c r="F58" s="70">
        <v>69573077</v>
      </c>
      <c r="G58" s="71">
        <f t="shared" si="1"/>
        <v>0.02227149611495878</v>
      </c>
      <c r="H58" s="70">
        <v>26331514</v>
      </c>
      <c r="I58" s="71">
        <f t="shared" si="2"/>
        <v>0.02848281317132848</v>
      </c>
      <c r="J58" s="70">
        <v>33675133</v>
      </c>
      <c r="K58" s="72">
        <v>-115361</v>
      </c>
      <c r="L58" s="73">
        <f t="shared" si="3"/>
        <v>33559772</v>
      </c>
      <c r="M58" s="74">
        <f t="shared" si="4"/>
        <v>-0.003425702876956715</v>
      </c>
      <c r="N58" s="75">
        <f t="shared" si="5"/>
        <v>0.18537388681676267</v>
      </c>
      <c r="O58" s="70">
        <v>219166915</v>
      </c>
      <c r="P58" s="72">
        <v>2306188</v>
      </c>
      <c r="Q58" s="73">
        <f t="shared" si="6"/>
        <v>221473103</v>
      </c>
      <c r="R58" s="74">
        <f t="shared" si="7"/>
        <v>0.010522518875625</v>
      </c>
      <c r="S58" s="75">
        <f t="shared" si="8"/>
        <v>0.05735668642212125</v>
      </c>
      <c r="T58" s="70">
        <v>67812615</v>
      </c>
      <c r="U58" s="72">
        <v>0</v>
      </c>
      <c r="V58" s="73">
        <f t="shared" si="16"/>
        <v>67812615</v>
      </c>
      <c r="W58" s="74">
        <f t="shared" si="9"/>
        <v>0</v>
      </c>
      <c r="X58" s="75">
        <f t="shared" si="10"/>
        <v>0.6225612454060745</v>
      </c>
      <c r="Y58" s="70">
        <v>736052040</v>
      </c>
      <c r="Z58" s="72">
        <v>-17580548</v>
      </c>
      <c r="AA58" s="73">
        <f t="shared" si="11"/>
        <v>718471492</v>
      </c>
      <c r="AB58" s="74">
        <f t="shared" si="12"/>
        <v>-0.02388492531044408</v>
      </c>
      <c r="AC58" s="75">
        <f t="shared" si="13"/>
        <v>0.02510816672453342</v>
      </c>
      <c r="AD58" s="70">
        <v>29685300</v>
      </c>
      <c r="AE58" s="75">
        <f t="shared" si="14"/>
        <v>0</v>
      </c>
      <c r="AF58" s="70">
        <v>0</v>
      </c>
      <c r="AG58" s="70">
        <v>1182296594</v>
      </c>
      <c r="AH58" s="72">
        <v>-15389721</v>
      </c>
      <c r="AI58" s="73">
        <v>1166906873</v>
      </c>
      <c r="AJ58" s="74">
        <f t="shared" si="15"/>
        <v>-0.013016802279648621</v>
      </c>
      <c r="AK58" s="70">
        <v>0</v>
      </c>
      <c r="AL58" s="70">
        <v>15000</v>
      </c>
      <c r="AM58" s="25">
        <v>0</v>
      </c>
      <c r="AN58" s="76"/>
    </row>
    <row r="59" spans="1:40" ht="12.75">
      <c r="A59" s="67" t="s">
        <v>123</v>
      </c>
      <c r="B59" s="68" t="s">
        <v>122</v>
      </c>
      <c r="C59" s="24">
        <v>3</v>
      </c>
      <c r="D59" s="24"/>
      <c r="E59" s="69">
        <f t="shared" si="0"/>
        <v>0.05049853524399495</v>
      </c>
      <c r="F59" s="70">
        <v>52340108</v>
      </c>
      <c r="G59" s="71">
        <f t="shared" si="1"/>
        <v>0.002087462732623413</v>
      </c>
      <c r="H59" s="70">
        <v>2163588</v>
      </c>
      <c r="I59" s="71">
        <f t="shared" si="2"/>
        <v>0.00045191850597159626</v>
      </c>
      <c r="J59" s="70">
        <v>468399</v>
      </c>
      <c r="K59" s="72">
        <v>-1605</v>
      </c>
      <c r="L59" s="73">
        <f t="shared" si="3"/>
        <v>466794</v>
      </c>
      <c r="M59" s="74">
        <f t="shared" si="4"/>
        <v>-0.0034265658124803854</v>
      </c>
      <c r="N59" s="75">
        <f t="shared" si="5"/>
        <v>0.1842140505574488</v>
      </c>
      <c r="O59" s="70">
        <v>190931940</v>
      </c>
      <c r="P59" s="72">
        <v>2009811</v>
      </c>
      <c r="Q59" s="73">
        <f t="shared" si="6"/>
        <v>192941751</v>
      </c>
      <c r="R59" s="74">
        <f t="shared" si="7"/>
        <v>0.010526321578254534</v>
      </c>
      <c r="S59" s="75">
        <f t="shared" si="8"/>
        <v>0.06786986720268201</v>
      </c>
      <c r="T59" s="70">
        <v>70344935</v>
      </c>
      <c r="U59" s="72">
        <v>-2105848</v>
      </c>
      <c r="V59" s="73">
        <f t="shared" si="16"/>
        <v>68239087</v>
      </c>
      <c r="W59" s="74">
        <f t="shared" si="9"/>
        <v>-0.029936028798661907</v>
      </c>
      <c r="X59" s="75">
        <f t="shared" si="10"/>
        <v>0.6603673025669214</v>
      </c>
      <c r="Y59" s="70">
        <v>684449475</v>
      </c>
      <c r="Z59" s="72">
        <v>-22279</v>
      </c>
      <c r="AA59" s="73">
        <f t="shared" si="11"/>
        <v>684427196</v>
      </c>
      <c r="AB59" s="74">
        <f t="shared" si="12"/>
        <v>-3.2550247773950003E-05</v>
      </c>
      <c r="AC59" s="75">
        <f t="shared" si="13"/>
        <v>0.03451086319035782</v>
      </c>
      <c r="AD59" s="70">
        <v>35769400</v>
      </c>
      <c r="AE59" s="75">
        <f t="shared" si="14"/>
        <v>0</v>
      </c>
      <c r="AF59" s="70">
        <v>0</v>
      </c>
      <c r="AG59" s="70">
        <v>1036467845</v>
      </c>
      <c r="AH59" s="72">
        <v>-119921</v>
      </c>
      <c r="AI59" s="73">
        <v>1036347924</v>
      </c>
      <c r="AJ59" s="74">
        <f t="shared" si="15"/>
        <v>-0.0001157016115632608</v>
      </c>
      <c r="AK59" s="70">
        <v>0</v>
      </c>
      <c r="AL59" s="70">
        <v>851940</v>
      </c>
      <c r="AM59" s="25">
        <v>0</v>
      </c>
      <c r="AN59" s="76"/>
    </row>
    <row r="60" spans="1:40" ht="12.75">
      <c r="A60" s="67" t="s">
        <v>125</v>
      </c>
      <c r="B60" s="68" t="s">
        <v>124</v>
      </c>
      <c r="C60" s="24">
        <v>3</v>
      </c>
      <c r="D60" s="24"/>
      <c r="E60" s="69">
        <f t="shared" si="0"/>
        <v>0.04636044508620671</v>
      </c>
      <c r="F60" s="70">
        <v>16772356</v>
      </c>
      <c r="G60" s="71">
        <f t="shared" si="1"/>
        <v>0.005939389952391167</v>
      </c>
      <c r="H60" s="70">
        <v>2148762</v>
      </c>
      <c r="I60" s="71">
        <f t="shared" si="2"/>
        <v>0.008478753480000089</v>
      </c>
      <c r="J60" s="70">
        <v>3067457</v>
      </c>
      <c r="K60" s="72">
        <v>-10509</v>
      </c>
      <c r="L60" s="73">
        <f t="shared" si="3"/>
        <v>3056948</v>
      </c>
      <c r="M60" s="74">
        <f t="shared" si="4"/>
        <v>-0.0034259648953514263</v>
      </c>
      <c r="N60" s="75">
        <f t="shared" si="5"/>
        <v>0.07435114168326969</v>
      </c>
      <c r="O60" s="70">
        <v>26898875</v>
      </c>
      <c r="P60" s="72">
        <v>133177</v>
      </c>
      <c r="Q60" s="73">
        <f t="shared" si="6"/>
        <v>27032052</v>
      </c>
      <c r="R60" s="74">
        <f t="shared" si="7"/>
        <v>0.004951024903457858</v>
      </c>
      <c r="S60" s="75">
        <f t="shared" si="8"/>
        <v>0.010364720041041336</v>
      </c>
      <c r="T60" s="70">
        <v>3749765</v>
      </c>
      <c r="U60" s="72">
        <v>-106806</v>
      </c>
      <c r="V60" s="73">
        <f t="shared" si="16"/>
        <v>3642959</v>
      </c>
      <c r="W60" s="74">
        <f t="shared" si="9"/>
        <v>-0.028483384958790752</v>
      </c>
      <c r="X60" s="75">
        <f t="shared" si="10"/>
        <v>0.8273109798839963</v>
      </c>
      <c r="Y60" s="70">
        <v>299305890</v>
      </c>
      <c r="Z60" s="72">
        <v>1751233</v>
      </c>
      <c r="AA60" s="73">
        <f t="shared" si="11"/>
        <v>301057123</v>
      </c>
      <c r="AB60" s="74">
        <f t="shared" si="12"/>
        <v>0.005850980747488798</v>
      </c>
      <c r="AC60" s="75">
        <f t="shared" si="13"/>
        <v>0.027194569873094706</v>
      </c>
      <c r="AD60" s="70">
        <v>9838495</v>
      </c>
      <c r="AE60" s="75">
        <f t="shared" si="14"/>
        <v>0</v>
      </c>
      <c r="AF60" s="70">
        <v>0</v>
      </c>
      <c r="AG60" s="70">
        <v>361781600</v>
      </c>
      <c r="AH60" s="72">
        <v>1767095</v>
      </c>
      <c r="AI60" s="73">
        <v>363548695</v>
      </c>
      <c r="AJ60" s="74">
        <f t="shared" si="15"/>
        <v>0.004884424746863854</v>
      </c>
      <c r="AK60" s="70">
        <v>0</v>
      </c>
      <c r="AL60" s="70">
        <v>0</v>
      </c>
      <c r="AM60" s="25">
        <v>0</v>
      </c>
      <c r="AN60" s="76"/>
    </row>
    <row r="61" spans="1:40" ht="12.75">
      <c r="A61" s="67" t="s">
        <v>127</v>
      </c>
      <c r="B61" s="68" t="s">
        <v>126</v>
      </c>
      <c r="C61" s="24">
        <v>3</v>
      </c>
      <c r="D61" s="24"/>
      <c r="E61" s="69">
        <f t="shared" si="0"/>
        <v>0.04994343891693619</v>
      </c>
      <c r="F61" s="70">
        <v>36900307</v>
      </c>
      <c r="G61" s="71">
        <f t="shared" si="1"/>
        <v>0.0028674550028991723</v>
      </c>
      <c r="H61" s="70">
        <v>2118596</v>
      </c>
      <c r="I61" s="71">
        <f t="shared" si="2"/>
        <v>0.0003819572049357989</v>
      </c>
      <c r="J61" s="70">
        <v>282206</v>
      </c>
      <c r="K61" s="72">
        <v>-967</v>
      </c>
      <c r="L61" s="73">
        <f t="shared" si="3"/>
        <v>281239</v>
      </c>
      <c r="M61" s="74">
        <f t="shared" si="4"/>
        <v>-0.003426574913361162</v>
      </c>
      <c r="N61" s="75">
        <f t="shared" si="5"/>
        <v>0.1318509826216767</v>
      </c>
      <c r="O61" s="70">
        <v>97417035</v>
      </c>
      <c r="P61" s="72">
        <v>332107</v>
      </c>
      <c r="Q61" s="73">
        <f t="shared" si="6"/>
        <v>97749142</v>
      </c>
      <c r="R61" s="74">
        <f t="shared" si="7"/>
        <v>0.003409126545475337</v>
      </c>
      <c r="S61" s="75">
        <f t="shared" si="8"/>
        <v>0.02106838998123244</v>
      </c>
      <c r="T61" s="70">
        <v>15566210</v>
      </c>
      <c r="U61" s="72">
        <v>-380088</v>
      </c>
      <c r="V61" s="73">
        <f t="shared" si="16"/>
        <v>15186122</v>
      </c>
      <c r="W61" s="74">
        <f t="shared" si="9"/>
        <v>-0.024417504325073346</v>
      </c>
      <c r="X61" s="75">
        <f t="shared" si="10"/>
        <v>0.757641654107846</v>
      </c>
      <c r="Y61" s="70">
        <v>559777425</v>
      </c>
      <c r="Z61" s="72">
        <v>-6099077</v>
      </c>
      <c r="AA61" s="73">
        <f t="shared" si="11"/>
        <v>553678348</v>
      </c>
      <c r="AB61" s="74">
        <f t="shared" si="12"/>
        <v>-0.010895539419082504</v>
      </c>
      <c r="AC61" s="75">
        <f t="shared" si="13"/>
        <v>0.03624612216447368</v>
      </c>
      <c r="AD61" s="70">
        <v>26780155</v>
      </c>
      <c r="AE61" s="75">
        <f t="shared" si="14"/>
        <v>0</v>
      </c>
      <c r="AF61" s="70">
        <v>0</v>
      </c>
      <c r="AG61" s="70">
        <v>738841934</v>
      </c>
      <c r="AH61" s="72">
        <v>-6148025</v>
      </c>
      <c r="AI61" s="73">
        <v>732693909</v>
      </c>
      <c r="AJ61" s="74">
        <f t="shared" si="15"/>
        <v>-0.008321164131433828</v>
      </c>
      <c r="AK61" s="70">
        <v>0</v>
      </c>
      <c r="AL61" s="70">
        <v>0</v>
      </c>
      <c r="AM61" s="25">
        <v>0</v>
      </c>
      <c r="AN61" s="76"/>
    </row>
    <row r="62" spans="1:40" ht="12.75">
      <c r="A62" s="67" t="s">
        <v>129</v>
      </c>
      <c r="B62" s="68" t="s">
        <v>128</v>
      </c>
      <c r="C62" s="24">
        <v>3</v>
      </c>
      <c r="D62" s="24"/>
      <c r="E62" s="69">
        <f t="shared" si="0"/>
        <v>0.061926894730978135</v>
      </c>
      <c r="F62" s="70">
        <v>29969813</v>
      </c>
      <c r="G62" s="71">
        <f t="shared" si="1"/>
        <v>0.014508499886105046</v>
      </c>
      <c r="H62" s="70">
        <v>7021457</v>
      </c>
      <c r="I62" s="71">
        <f t="shared" si="2"/>
        <v>0.05637773095797061</v>
      </c>
      <c r="J62" s="70">
        <v>27284269</v>
      </c>
      <c r="K62" s="72">
        <v>-93468</v>
      </c>
      <c r="L62" s="73">
        <f t="shared" si="3"/>
        <v>27190801</v>
      </c>
      <c r="M62" s="74">
        <f t="shared" si="4"/>
        <v>-0.0034257102508408782</v>
      </c>
      <c r="N62" s="75">
        <f t="shared" si="5"/>
        <v>0.07693672870883458</v>
      </c>
      <c r="O62" s="70">
        <v>37233893</v>
      </c>
      <c r="P62" s="72">
        <v>390961</v>
      </c>
      <c r="Q62" s="73">
        <f t="shared" si="6"/>
        <v>37624854</v>
      </c>
      <c r="R62" s="74">
        <f t="shared" si="7"/>
        <v>0.010500137603124121</v>
      </c>
      <c r="S62" s="75">
        <f t="shared" si="8"/>
        <v>0.02093024942498753</v>
      </c>
      <c r="T62" s="70">
        <v>10129293</v>
      </c>
      <c r="U62" s="72">
        <v>0</v>
      </c>
      <c r="V62" s="73">
        <f t="shared" si="16"/>
        <v>10129293</v>
      </c>
      <c r="W62" s="74">
        <f t="shared" si="9"/>
        <v>0</v>
      </c>
      <c r="X62" s="75">
        <f t="shared" si="10"/>
        <v>0.7291042186756646</v>
      </c>
      <c r="Y62" s="70">
        <v>352853428</v>
      </c>
      <c r="Z62" s="72">
        <v>9757573</v>
      </c>
      <c r="AA62" s="73">
        <f t="shared" si="11"/>
        <v>362611001</v>
      </c>
      <c r="AB62" s="74">
        <f t="shared" si="12"/>
        <v>0.02765333202317649</v>
      </c>
      <c r="AC62" s="75">
        <f t="shared" si="13"/>
        <v>0.040215677615459564</v>
      </c>
      <c r="AD62" s="70">
        <v>19462567</v>
      </c>
      <c r="AE62" s="75">
        <f t="shared" si="14"/>
        <v>0</v>
      </c>
      <c r="AF62" s="70">
        <v>0</v>
      </c>
      <c r="AG62" s="70">
        <v>483954720</v>
      </c>
      <c r="AH62" s="72">
        <v>10055066</v>
      </c>
      <c r="AI62" s="73">
        <v>494009786</v>
      </c>
      <c r="AJ62" s="74">
        <f t="shared" si="15"/>
        <v>0.020776873505851952</v>
      </c>
      <c r="AK62" s="70">
        <v>0</v>
      </c>
      <c r="AL62" s="70">
        <v>228649</v>
      </c>
      <c r="AM62" s="25">
        <v>0</v>
      </c>
      <c r="AN62" s="76"/>
    </row>
    <row r="63" spans="1:40" ht="12.75">
      <c r="A63" s="67" t="s">
        <v>131</v>
      </c>
      <c r="B63" s="68" t="s">
        <v>130</v>
      </c>
      <c r="C63" s="24">
        <v>3</v>
      </c>
      <c r="D63" s="24"/>
      <c r="E63" s="69">
        <f t="shared" si="0"/>
        <v>0.08068358613673275</v>
      </c>
      <c r="F63" s="70">
        <v>56531603</v>
      </c>
      <c r="G63" s="71">
        <f t="shared" si="1"/>
        <v>0.01073561796699353</v>
      </c>
      <c r="H63" s="70">
        <v>7521997</v>
      </c>
      <c r="I63" s="71">
        <f t="shared" si="2"/>
        <v>0.03673570226489203</v>
      </c>
      <c r="J63" s="70">
        <v>25739165</v>
      </c>
      <c r="K63" s="72">
        <v>-88175</v>
      </c>
      <c r="L63" s="73">
        <f t="shared" si="3"/>
        <v>25650990</v>
      </c>
      <c r="M63" s="74">
        <f t="shared" si="4"/>
        <v>-0.0034257133049964907</v>
      </c>
      <c r="N63" s="75">
        <f t="shared" si="5"/>
        <v>0.23280500560761427</v>
      </c>
      <c r="O63" s="70">
        <v>163116698</v>
      </c>
      <c r="P63" s="72">
        <v>1715238</v>
      </c>
      <c r="Q63" s="73">
        <f t="shared" si="6"/>
        <v>164831936</v>
      </c>
      <c r="R63" s="74">
        <f t="shared" si="7"/>
        <v>0.010515404131096376</v>
      </c>
      <c r="S63" s="75">
        <f t="shared" si="8"/>
        <v>0.1005951453898689</v>
      </c>
      <c r="T63" s="70">
        <v>70482797</v>
      </c>
      <c r="U63" s="72">
        <v>0</v>
      </c>
      <c r="V63" s="73">
        <f t="shared" si="16"/>
        <v>70482797</v>
      </c>
      <c r="W63" s="74">
        <f t="shared" si="9"/>
        <v>0</v>
      </c>
      <c r="X63" s="75">
        <f t="shared" si="10"/>
        <v>0.50256744504105</v>
      </c>
      <c r="Y63" s="70">
        <v>352127919</v>
      </c>
      <c r="Z63" s="72">
        <v>10060798</v>
      </c>
      <c r="AA63" s="73">
        <f t="shared" si="11"/>
        <v>362188717</v>
      </c>
      <c r="AB63" s="74">
        <f t="shared" si="12"/>
        <v>0.02857142946396136</v>
      </c>
      <c r="AC63" s="75">
        <f t="shared" si="13"/>
        <v>0.03587749759284856</v>
      </c>
      <c r="AD63" s="70">
        <v>25137857</v>
      </c>
      <c r="AE63" s="75">
        <f t="shared" si="14"/>
        <v>0</v>
      </c>
      <c r="AF63" s="70">
        <v>0</v>
      </c>
      <c r="AG63" s="70">
        <v>700658036</v>
      </c>
      <c r="AH63" s="72">
        <v>11687861</v>
      </c>
      <c r="AI63" s="73">
        <v>712345897</v>
      </c>
      <c r="AJ63" s="74">
        <f t="shared" si="15"/>
        <v>0.016681263040562628</v>
      </c>
      <c r="AK63" s="70">
        <v>169180</v>
      </c>
      <c r="AL63" s="70">
        <v>2241331</v>
      </c>
      <c r="AM63" s="25">
        <v>0</v>
      </c>
      <c r="AN63" s="76"/>
    </row>
    <row r="64" spans="1:40" ht="12.75">
      <c r="A64" s="67" t="s">
        <v>133</v>
      </c>
      <c r="B64" s="68" t="s">
        <v>132</v>
      </c>
      <c r="C64" s="24">
        <v>3</v>
      </c>
      <c r="D64" s="24"/>
      <c r="E64" s="69">
        <f t="shared" si="0"/>
        <v>0.056786338365316054</v>
      </c>
      <c r="F64" s="70">
        <v>15923202</v>
      </c>
      <c r="G64" s="71">
        <f t="shared" si="1"/>
        <v>0.01754557552252353</v>
      </c>
      <c r="H64" s="70">
        <v>4919876</v>
      </c>
      <c r="I64" s="71">
        <f t="shared" si="2"/>
        <v>0.05537749299624133</v>
      </c>
      <c r="J64" s="70">
        <v>15528154</v>
      </c>
      <c r="K64" s="72">
        <v>-53195</v>
      </c>
      <c r="L64" s="73">
        <f t="shared" si="3"/>
        <v>15474959</v>
      </c>
      <c r="M64" s="74">
        <f t="shared" si="4"/>
        <v>-0.0034257130628663267</v>
      </c>
      <c r="N64" s="75">
        <f t="shared" si="5"/>
        <v>0.10382634175583434</v>
      </c>
      <c r="O64" s="70">
        <v>29113478</v>
      </c>
      <c r="P64" s="72">
        <v>306458</v>
      </c>
      <c r="Q64" s="73">
        <f t="shared" si="6"/>
        <v>29419936</v>
      </c>
      <c r="R64" s="74">
        <f t="shared" si="7"/>
        <v>0.010526327359444997</v>
      </c>
      <c r="S64" s="75">
        <f t="shared" si="8"/>
        <v>0.011951969260004584</v>
      </c>
      <c r="T64" s="70">
        <v>3351398</v>
      </c>
      <c r="U64" s="72">
        <v>0</v>
      </c>
      <c r="V64" s="73">
        <f t="shared" si="16"/>
        <v>3351398</v>
      </c>
      <c r="W64" s="74">
        <f t="shared" si="9"/>
        <v>0</v>
      </c>
      <c r="X64" s="75">
        <f t="shared" si="10"/>
        <v>0.728639284534451</v>
      </c>
      <c r="Y64" s="70">
        <v>204314468</v>
      </c>
      <c r="Z64" s="72">
        <v>5796235</v>
      </c>
      <c r="AA64" s="73">
        <f t="shared" si="11"/>
        <v>210110703</v>
      </c>
      <c r="AB64" s="74">
        <f t="shared" si="12"/>
        <v>0.02836918528941377</v>
      </c>
      <c r="AC64" s="75">
        <f t="shared" si="13"/>
        <v>0.025870483349672586</v>
      </c>
      <c r="AD64" s="70">
        <v>7254226</v>
      </c>
      <c r="AE64" s="75">
        <f t="shared" si="14"/>
        <v>2.5142159565361175E-06</v>
      </c>
      <c r="AF64" s="70">
        <v>705</v>
      </c>
      <c r="AG64" s="70">
        <v>280405507</v>
      </c>
      <c r="AH64" s="72">
        <v>6049498</v>
      </c>
      <c r="AI64" s="73">
        <v>286455005</v>
      </c>
      <c r="AJ64" s="74">
        <f t="shared" si="15"/>
        <v>0.021574105532813234</v>
      </c>
      <c r="AK64" s="70">
        <v>0</v>
      </c>
      <c r="AL64" s="70">
        <v>0</v>
      </c>
      <c r="AM64" s="25">
        <v>0</v>
      </c>
      <c r="AN64" s="76"/>
    </row>
    <row r="65" spans="1:40" ht="12.75">
      <c r="A65" s="67" t="s">
        <v>135</v>
      </c>
      <c r="B65" s="68" t="s">
        <v>134</v>
      </c>
      <c r="C65" s="24">
        <v>3</v>
      </c>
      <c r="D65" s="24"/>
      <c r="E65" s="69">
        <f t="shared" si="0"/>
        <v>0.04434625679131723</v>
      </c>
      <c r="F65" s="70">
        <v>12801290</v>
      </c>
      <c r="G65" s="71">
        <f t="shared" si="1"/>
        <v>0.004293691541631428</v>
      </c>
      <c r="H65" s="70">
        <v>1239446</v>
      </c>
      <c r="I65" s="71">
        <f t="shared" si="2"/>
        <v>0.0004502319654032622</v>
      </c>
      <c r="J65" s="70">
        <v>129967</v>
      </c>
      <c r="K65" s="72">
        <v>-445</v>
      </c>
      <c r="L65" s="73">
        <f t="shared" si="3"/>
        <v>129522</v>
      </c>
      <c r="M65" s="74">
        <f t="shared" si="4"/>
        <v>-0.0034239460786199575</v>
      </c>
      <c r="N65" s="75">
        <f t="shared" si="5"/>
        <v>0.0930697374315575</v>
      </c>
      <c r="O65" s="70">
        <v>26866139</v>
      </c>
      <c r="P65" s="72">
        <v>282802</v>
      </c>
      <c r="Q65" s="73">
        <f t="shared" si="6"/>
        <v>27148941</v>
      </c>
      <c r="R65" s="74">
        <f t="shared" si="7"/>
        <v>0.010526335771582214</v>
      </c>
      <c r="S65" s="75">
        <f t="shared" si="8"/>
        <v>0.016105858868666254</v>
      </c>
      <c r="T65" s="70">
        <v>4649226</v>
      </c>
      <c r="U65" s="72">
        <v>0</v>
      </c>
      <c r="V65" s="73">
        <f t="shared" si="16"/>
        <v>4649226</v>
      </c>
      <c r="W65" s="74">
        <f t="shared" si="9"/>
        <v>0</v>
      </c>
      <c r="X65" s="75">
        <f t="shared" si="10"/>
        <v>0.8207634849422251</v>
      </c>
      <c r="Y65" s="70">
        <v>236927131</v>
      </c>
      <c r="Z65" s="72">
        <v>6754345</v>
      </c>
      <c r="AA65" s="73">
        <f t="shared" si="11"/>
        <v>243681476</v>
      </c>
      <c r="AB65" s="74">
        <f t="shared" si="12"/>
        <v>0.028508111213316468</v>
      </c>
      <c r="AC65" s="75">
        <f t="shared" si="13"/>
        <v>0.02097073845919922</v>
      </c>
      <c r="AD65" s="70">
        <v>6053555</v>
      </c>
      <c r="AE65" s="75">
        <f t="shared" si="14"/>
        <v>0</v>
      </c>
      <c r="AF65" s="70">
        <v>0</v>
      </c>
      <c r="AG65" s="70">
        <v>288666754</v>
      </c>
      <c r="AH65" s="72">
        <v>7036702</v>
      </c>
      <c r="AI65" s="73">
        <v>295703456</v>
      </c>
      <c r="AJ65" s="74">
        <f t="shared" si="15"/>
        <v>0.024376558444967306</v>
      </c>
      <c r="AK65" s="70">
        <v>0</v>
      </c>
      <c r="AL65" s="70">
        <v>0</v>
      </c>
      <c r="AM65" s="25">
        <v>0</v>
      </c>
      <c r="AN65" s="76"/>
    </row>
    <row r="66" spans="1:40" ht="12.75">
      <c r="A66" s="67" t="s">
        <v>137</v>
      </c>
      <c r="B66" s="68" t="s">
        <v>136</v>
      </c>
      <c r="C66" s="24">
        <v>3</v>
      </c>
      <c r="D66" s="24"/>
      <c r="E66" s="69">
        <f t="shared" si="0"/>
        <v>0.069150545310674</v>
      </c>
      <c r="F66" s="70">
        <v>22669484</v>
      </c>
      <c r="G66" s="71">
        <f t="shared" si="1"/>
        <v>0.004300084374126619</v>
      </c>
      <c r="H66" s="70">
        <v>1409688</v>
      </c>
      <c r="I66" s="71">
        <f t="shared" si="2"/>
        <v>0.0005600864106824608</v>
      </c>
      <c r="J66" s="70">
        <v>183612</v>
      </c>
      <c r="K66" s="72">
        <v>-629</v>
      </c>
      <c r="L66" s="73">
        <f t="shared" si="3"/>
        <v>182983</v>
      </c>
      <c r="M66" s="74">
        <f t="shared" si="4"/>
        <v>-0.003425702023832865</v>
      </c>
      <c r="N66" s="75">
        <f t="shared" si="5"/>
        <v>0.10489093508935506</v>
      </c>
      <c r="O66" s="70">
        <v>34386184</v>
      </c>
      <c r="P66" s="72">
        <v>250996</v>
      </c>
      <c r="Q66" s="73">
        <f t="shared" si="6"/>
        <v>34637180</v>
      </c>
      <c r="R66" s="74">
        <f t="shared" si="7"/>
        <v>0.0072993269622473956</v>
      </c>
      <c r="S66" s="75">
        <f t="shared" si="8"/>
        <v>0.00960407632800453</v>
      </c>
      <c r="T66" s="70">
        <v>3148485</v>
      </c>
      <c r="U66" s="72">
        <v>0</v>
      </c>
      <c r="V66" s="73">
        <f t="shared" si="16"/>
        <v>3148485</v>
      </c>
      <c r="W66" s="74">
        <f t="shared" si="9"/>
        <v>0</v>
      </c>
      <c r="X66" s="75">
        <f t="shared" si="10"/>
        <v>0.7810223987405395</v>
      </c>
      <c r="Y66" s="70">
        <v>256041000</v>
      </c>
      <c r="Z66" s="72">
        <v>5688319</v>
      </c>
      <c r="AA66" s="73">
        <f t="shared" si="11"/>
        <v>261729319</v>
      </c>
      <c r="AB66" s="74">
        <f t="shared" si="12"/>
        <v>0.02221643799235279</v>
      </c>
      <c r="AC66" s="75">
        <f t="shared" si="13"/>
        <v>0.03046925041963928</v>
      </c>
      <c r="AD66" s="70">
        <v>9988673</v>
      </c>
      <c r="AE66" s="75">
        <f t="shared" si="14"/>
        <v>2.62332697855759E-06</v>
      </c>
      <c r="AF66" s="70">
        <v>860</v>
      </c>
      <c r="AG66" s="70">
        <v>327827986</v>
      </c>
      <c r="AH66" s="72">
        <v>5938686</v>
      </c>
      <c r="AI66" s="73">
        <v>333766672</v>
      </c>
      <c r="AJ66" s="74">
        <f t="shared" si="15"/>
        <v>0.018115250233700305</v>
      </c>
      <c r="AK66" s="70">
        <v>0</v>
      </c>
      <c r="AL66" s="70">
        <v>21033</v>
      </c>
      <c r="AM66" s="25">
        <v>0</v>
      </c>
      <c r="AN66" s="76"/>
    </row>
    <row r="67" spans="1:40" ht="12.75">
      <c r="A67" s="67" t="s">
        <v>139</v>
      </c>
      <c r="B67" s="68" t="s">
        <v>138</v>
      </c>
      <c r="C67" s="24">
        <v>3</v>
      </c>
      <c r="D67" s="24"/>
      <c r="E67" s="69">
        <f t="shared" si="0"/>
        <v>0.04779265942415302</v>
      </c>
      <c r="F67" s="70">
        <v>17853597</v>
      </c>
      <c r="G67" s="71">
        <f t="shared" si="1"/>
        <v>0.0031927925008299993</v>
      </c>
      <c r="H67" s="70">
        <v>1192711</v>
      </c>
      <c r="I67" s="71">
        <f t="shared" si="2"/>
        <v>0.0003329366306722496</v>
      </c>
      <c r="J67" s="70">
        <v>124373</v>
      </c>
      <c r="K67" s="72">
        <v>-426</v>
      </c>
      <c r="L67" s="73">
        <f t="shared" si="3"/>
        <v>123947</v>
      </c>
      <c r="M67" s="74">
        <f t="shared" si="4"/>
        <v>-0.00342518070642342</v>
      </c>
      <c r="N67" s="75">
        <f t="shared" si="5"/>
        <v>0.12304447847125655</v>
      </c>
      <c r="O67" s="70">
        <v>45964936</v>
      </c>
      <c r="P67" s="72">
        <v>473630</v>
      </c>
      <c r="Q67" s="73">
        <f t="shared" si="6"/>
        <v>46438566</v>
      </c>
      <c r="R67" s="74">
        <f t="shared" si="7"/>
        <v>0.010304158804876831</v>
      </c>
      <c r="S67" s="75">
        <f t="shared" si="8"/>
        <v>0.01745946428327016</v>
      </c>
      <c r="T67" s="70">
        <v>6522220</v>
      </c>
      <c r="U67" s="72">
        <v>0</v>
      </c>
      <c r="V67" s="73">
        <f t="shared" si="16"/>
        <v>6522220</v>
      </c>
      <c r="W67" s="74">
        <f t="shared" si="9"/>
        <v>0</v>
      </c>
      <c r="X67" s="75">
        <f t="shared" si="10"/>
        <v>0.7769908625005927</v>
      </c>
      <c r="Y67" s="70">
        <v>290255489</v>
      </c>
      <c r="Z67" s="72">
        <v>8135998</v>
      </c>
      <c r="AA67" s="73">
        <f t="shared" si="11"/>
        <v>298391487</v>
      </c>
      <c r="AB67" s="74">
        <f t="shared" si="12"/>
        <v>0.028030470769150554</v>
      </c>
      <c r="AC67" s="75">
        <f t="shared" si="13"/>
        <v>0.03118680618922539</v>
      </c>
      <c r="AD67" s="70">
        <v>11650255</v>
      </c>
      <c r="AE67" s="75">
        <f t="shared" si="14"/>
        <v>0</v>
      </c>
      <c r="AF67" s="70">
        <v>0</v>
      </c>
      <c r="AG67" s="70">
        <v>373563581</v>
      </c>
      <c r="AH67" s="72">
        <v>8609202</v>
      </c>
      <c r="AI67" s="73">
        <v>382172783</v>
      </c>
      <c r="AJ67" s="74">
        <f t="shared" si="15"/>
        <v>0.023046149137327176</v>
      </c>
      <c r="AK67" s="70">
        <v>0</v>
      </c>
      <c r="AL67" s="70">
        <v>0</v>
      </c>
      <c r="AM67" s="25">
        <v>0</v>
      </c>
      <c r="AN67" s="76"/>
    </row>
    <row r="68" spans="1:40" ht="12.75">
      <c r="A68" s="67" t="s">
        <v>141</v>
      </c>
      <c r="B68" s="68" t="s">
        <v>140</v>
      </c>
      <c r="C68" s="24">
        <v>3</v>
      </c>
      <c r="D68" s="24"/>
      <c r="E68" s="69">
        <f t="shared" si="0"/>
        <v>0.08983908544546361</v>
      </c>
      <c r="F68" s="70">
        <v>77056651</v>
      </c>
      <c r="G68" s="71">
        <f t="shared" si="1"/>
        <v>0.014575853412802446</v>
      </c>
      <c r="H68" s="70">
        <v>12501980</v>
      </c>
      <c r="I68" s="71">
        <f t="shared" si="2"/>
        <v>0.009617611632421712</v>
      </c>
      <c r="J68" s="70">
        <v>8249204</v>
      </c>
      <c r="K68" s="72">
        <v>-28259</v>
      </c>
      <c r="L68" s="73">
        <f t="shared" si="3"/>
        <v>8220945</v>
      </c>
      <c r="M68" s="74">
        <f t="shared" si="4"/>
        <v>-0.0034256638579916315</v>
      </c>
      <c r="N68" s="75">
        <f t="shared" si="5"/>
        <v>0.48379288889353167</v>
      </c>
      <c r="O68" s="70">
        <v>414958140</v>
      </c>
      <c r="P68" s="72">
        <v>4309287</v>
      </c>
      <c r="Q68" s="73">
        <f t="shared" si="6"/>
        <v>419267427</v>
      </c>
      <c r="R68" s="74">
        <f t="shared" si="7"/>
        <v>0.010384871592108063</v>
      </c>
      <c r="S68" s="75">
        <f t="shared" si="8"/>
        <v>0.35085733133721625</v>
      </c>
      <c r="T68" s="70">
        <v>300936845</v>
      </c>
      <c r="U68" s="72">
        <v>-5887255</v>
      </c>
      <c r="V68" s="73">
        <f t="shared" si="16"/>
        <v>295049590</v>
      </c>
      <c r="W68" s="74">
        <f t="shared" si="9"/>
        <v>-0.019563091385503162</v>
      </c>
      <c r="X68" s="75">
        <f t="shared" si="10"/>
        <v>0.050618381162231114</v>
      </c>
      <c r="Y68" s="70">
        <v>43416325</v>
      </c>
      <c r="Z68" s="72">
        <v>0</v>
      </c>
      <c r="AA68" s="73">
        <f t="shared" si="11"/>
        <v>43416325</v>
      </c>
      <c r="AB68" s="74">
        <f t="shared" si="12"/>
        <v>0</v>
      </c>
      <c r="AC68" s="75">
        <f t="shared" si="13"/>
        <v>0.0006988481163331711</v>
      </c>
      <c r="AD68" s="70">
        <v>599415</v>
      </c>
      <c r="AE68" s="75">
        <f t="shared" si="14"/>
        <v>0</v>
      </c>
      <c r="AF68" s="70">
        <v>0</v>
      </c>
      <c r="AG68" s="70">
        <v>857718560</v>
      </c>
      <c r="AH68" s="72">
        <v>-1606227</v>
      </c>
      <c r="AI68" s="73">
        <v>856112333</v>
      </c>
      <c r="AJ68" s="74">
        <f t="shared" si="15"/>
        <v>-0.0018726737124587813</v>
      </c>
      <c r="AK68" s="70">
        <v>5576070</v>
      </c>
      <c r="AL68" s="70">
        <v>12461315</v>
      </c>
      <c r="AM68" s="25">
        <v>0</v>
      </c>
      <c r="AN68" s="76"/>
    </row>
    <row r="69" spans="1:40" ht="12.75">
      <c r="A69" s="67" t="s">
        <v>143</v>
      </c>
      <c r="B69" s="68" t="s">
        <v>142</v>
      </c>
      <c r="C69" s="24">
        <v>3</v>
      </c>
      <c r="D69" s="24"/>
      <c r="E69" s="69">
        <f t="shared" si="0"/>
        <v>0.027061115268319315</v>
      </c>
      <c r="F69" s="70">
        <v>10042843</v>
      </c>
      <c r="G69" s="71">
        <f t="shared" si="1"/>
        <v>0.012996490374733837</v>
      </c>
      <c r="H69" s="70">
        <v>4823220</v>
      </c>
      <c r="I69" s="71">
        <f t="shared" si="2"/>
        <v>0.01738292511080478</v>
      </c>
      <c r="J69" s="70">
        <v>6451101</v>
      </c>
      <c r="K69" s="72">
        <v>-22099</v>
      </c>
      <c r="L69" s="73">
        <f t="shared" si="3"/>
        <v>6429002</v>
      </c>
      <c r="M69" s="74">
        <f t="shared" si="4"/>
        <v>-0.0034256168055654375</v>
      </c>
      <c r="N69" s="75">
        <f t="shared" si="5"/>
        <v>0.19387575319417902</v>
      </c>
      <c r="O69" s="70">
        <v>71950610</v>
      </c>
      <c r="P69" s="72">
        <v>755124</v>
      </c>
      <c r="Q69" s="73">
        <f t="shared" si="6"/>
        <v>72705734</v>
      </c>
      <c r="R69" s="74">
        <f t="shared" si="7"/>
        <v>0.010495032634191704</v>
      </c>
      <c r="S69" s="75">
        <f t="shared" si="8"/>
        <v>0.020111266008605574</v>
      </c>
      <c r="T69" s="70">
        <v>7463635</v>
      </c>
      <c r="U69" s="72">
        <v>-147092</v>
      </c>
      <c r="V69" s="73">
        <f t="shared" si="16"/>
        <v>7316543</v>
      </c>
      <c r="W69" s="74">
        <f t="shared" si="9"/>
        <v>-0.019707823332732643</v>
      </c>
      <c r="X69" s="75">
        <f t="shared" si="10"/>
        <v>0.7188665651242373</v>
      </c>
      <c r="Y69" s="70">
        <v>266783685</v>
      </c>
      <c r="Z69" s="72">
        <v>24529</v>
      </c>
      <c r="AA69" s="73">
        <f t="shared" si="11"/>
        <v>266808214</v>
      </c>
      <c r="AB69" s="74">
        <f t="shared" si="12"/>
        <v>9.194340351060073E-05</v>
      </c>
      <c r="AC69" s="75">
        <f t="shared" si="13"/>
        <v>0.009705884919120167</v>
      </c>
      <c r="AD69" s="70">
        <v>3602020</v>
      </c>
      <c r="AE69" s="75">
        <f t="shared" si="14"/>
        <v>0</v>
      </c>
      <c r="AF69" s="70">
        <v>0</v>
      </c>
      <c r="AG69" s="70">
        <v>371117114</v>
      </c>
      <c r="AH69" s="72">
        <v>610462</v>
      </c>
      <c r="AI69" s="73">
        <v>371727576</v>
      </c>
      <c r="AJ69" s="74">
        <f t="shared" si="15"/>
        <v>0.0016449308775342546</v>
      </c>
      <c r="AK69" s="70">
        <v>0</v>
      </c>
      <c r="AL69" s="70">
        <v>256140</v>
      </c>
      <c r="AM69" s="25">
        <v>0</v>
      </c>
      <c r="AN69" s="76"/>
    </row>
    <row r="70" spans="1:40" ht="12.75">
      <c r="A70" s="67" t="s">
        <v>145</v>
      </c>
      <c r="B70" s="68" t="s">
        <v>144</v>
      </c>
      <c r="C70" s="24">
        <v>3</v>
      </c>
      <c r="D70" s="24"/>
      <c r="E70" s="69">
        <f aca="true" t="shared" si="17" ref="E70:E133">+F70/$AG70</f>
        <v>0.026733142397717086</v>
      </c>
      <c r="F70" s="70">
        <v>11753976</v>
      </c>
      <c r="G70" s="71">
        <f aca="true" t="shared" si="18" ref="G70:G133">+H70/$AG70</f>
        <v>0.008830333862490972</v>
      </c>
      <c r="H70" s="70">
        <v>3882504</v>
      </c>
      <c r="I70" s="71">
        <f aca="true" t="shared" si="19" ref="I70:I133">+J70/$AG70</f>
        <v>0.005515062631520523</v>
      </c>
      <c r="J70" s="70">
        <v>2424852</v>
      </c>
      <c r="K70" s="72">
        <v>-8306</v>
      </c>
      <c r="L70" s="73">
        <f aca="true" t="shared" si="20" ref="L70:L133">+J70+K70</f>
        <v>2416546</v>
      </c>
      <c r="M70" s="74">
        <f aca="true" t="shared" si="21" ref="M70:M133">+K70/J70</f>
        <v>-0.0034253636922995712</v>
      </c>
      <c r="N70" s="75">
        <f aca="true" t="shared" si="22" ref="N70:N133">+O70/$AG70</f>
        <v>0.49359546040384233</v>
      </c>
      <c r="O70" s="70">
        <v>217023091</v>
      </c>
      <c r="P70" s="72">
        <v>7919</v>
      </c>
      <c r="Q70" s="73">
        <f aca="true" t="shared" si="23" ref="Q70:Q133">+O70+P70</f>
        <v>217031010</v>
      </c>
      <c r="R70" s="74">
        <f aca="true" t="shared" si="24" ref="R70:R133">+P70/O70</f>
        <v>3.6489204736283105E-05</v>
      </c>
      <c r="S70" s="75">
        <f aca="true" t="shared" si="25" ref="S70:S133">+T70/$AG70</f>
        <v>0.1571096135653603</v>
      </c>
      <c r="T70" s="70">
        <v>69077649</v>
      </c>
      <c r="U70" s="72">
        <v>-2093262</v>
      </c>
      <c r="V70" s="73">
        <f t="shared" si="16"/>
        <v>66984387</v>
      </c>
      <c r="W70" s="74">
        <f aca="true" t="shared" si="26" ref="W70:W133">+U70/T70</f>
        <v>-0.03030302898698825</v>
      </c>
      <c r="X70" s="75">
        <f aca="true" t="shared" si="27" ref="X70:X133">+Y70/$AG70</f>
        <v>0.289372751566474</v>
      </c>
      <c r="Y70" s="70">
        <v>127230848</v>
      </c>
      <c r="Z70" s="72">
        <v>3635168</v>
      </c>
      <c r="AA70" s="73">
        <f aca="true" t="shared" si="28" ref="AA70:AA133">+Y70+Z70</f>
        <v>130866016</v>
      </c>
      <c r="AB70" s="74">
        <f aca="true" t="shared" si="29" ref="AB70:AB133">+Z70/Y70</f>
        <v>0.028571435757466616</v>
      </c>
      <c r="AC70" s="75">
        <f aca="true" t="shared" si="30" ref="AC70:AC133">+AD70/$AG70</f>
        <v>0.01872765298112344</v>
      </c>
      <c r="AD70" s="70">
        <v>8234138</v>
      </c>
      <c r="AE70" s="75">
        <f aca="true" t="shared" si="31" ref="AE70:AE133">AF70/$AG70</f>
        <v>0.00011598259147131003</v>
      </c>
      <c r="AF70" s="70">
        <v>50995</v>
      </c>
      <c r="AG70" s="70">
        <v>439678053</v>
      </c>
      <c r="AH70" s="72">
        <v>1541519</v>
      </c>
      <c r="AI70" s="73">
        <v>441219572</v>
      </c>
      <c r="AJ70" s="74">
        <f aca="true" t="shared" si="32" ref="AJ70:AJ133">+AH70/AG70</f>
        <v>0.0035060176178500317</v>
      </c>
      <c r="AK70" s="70">
        <v>0</v>
      </c>
      <c r="AL70" s="70">
        <v>0</v>
      </c>
      <c r="AM70" s="25">
        <v>0</v>
      </c>
      <c r="AN70" s="76"/>
    </row>
    <row r="71" spans="1:40" ht="12.75">
      <c r="A71" s="67" t="s">
        <v>147</v>
      </c>
      <c r="B71" s="68" t="s">
        <v>146</v>
      </c>
      <c r="C71" s="24">
        <v>3</v>
      </c>
      <c r="D71" s="24"/>
      <c r="E71" s="69">
        <f t="shared" si="17"/>
        <v>0.0416574586911762</v>
      </c>
      <c r="F71" s="70">
        <v>9520513</v>
      </c>
      <c r="G71" s="71">
        <f t="shared" si="18"/>
        <v>0.04951283570853668</v>
      </c>
      <c r="H71" s="70">
        <v>11315803</v>
      </c>
      <c r="I71" s="71">
        <f t="shared" si="19"/>
        <v>0.1891651874179656</v>
      </c>
      <c r="J71" s="70">
        <v>43232345</v>
      </c>
      <c r="K71" s="72">
        <v>-148102</v>
      </c>
      <c r="L71" s="73">
        <f t="shared" si="20"/>
        <v>43084243</v>
      </c>
      <c r="M71" s="74">
        <f t="shared" si="21"/>
        <v>-0.003425722106908612</v>
      </c>
      <c r="N71" s="75">
        <f t="shared" si="22"/>
        <v>0.20813076261271968</v>
      </c>
      <c r="O71" s="70">
        <v>47566791</v>
      </c>
      <c r="P71" s="72">
        <v>3192</v>
      </c>
      <c r="Q71" s="73">
        <f t="shared" si="23"/>
        <v>47569983</v>
      </c>
      <c r="R71" s="74">
        <f t="shared" si="24"/>
        <v>6.710564099226286E-05</v>
      </c>
      <c r="S71" s="75">
        <f t="shared" si="25"/>
        <v>0.03734282737338086</v>
      </c>
      <c r="T71" s="70">
        <v>8534435</v>
      </c>
      <c r="U71" s="72">
        <v>-258619</v>
      </c>
      <c r="V71" s="73">
        <f aca="true" t="shared" si="33" ref="V71:V134">+T71+U71</f>
        <v>8275816</v>
      </c>
      <c r="W71" s="74">
        <f t="shared" si="26"/>
        <v>-0.03030300189760658</v>
      </c>
      <c r="X71" s="75">
        <f t="shared" si="27"/>
        <v>0.2748308021650455</v>
      </c>
      <c r="Y71" s="70">
        <v>62810606</v>
      </c>
      <c r="Z71" s="72">
        <v>1774005</v>
      </c>
      <c r="AA71" s="73">
        <f t="shared" si="28"/>
        <v>64584611</v>
      </c>
      <c r="AB71" s="74">
        <f t="shared" si="29"/>
        <v>0.028243717311054125</v>
      </c>
      <c r="AC71" s="75">
        <f t="shared" si="30"/>
        <v>0.016982922648656584</v>
      </c>
      <c r="AD71" s="70">
        <v>3881325</v>
      </c>
      <c r="AE71" s="75">
        <f t="shared" si="31"/>
        <v>0.1823772033825189</v>
      </c>
      <c r="AF71" s="70">
        <v>41681000</v>
      </c>
      <c r="AG71" s="70">
        <v>228542818</v>
      </c>
      <c r="AH71" s="72">
        <v>1370476</v>
      </c>
      <c r="AI71" s="73">
        <v>229913294</v>
      </c>
      <c r="AJ71" s="74">
        <f t="shared" si="32"/>
        <v>0.005996583099802331</v>
      </c>
      <c r="AK71" s="70">
        <v>0</v>
      </c>
      <c r="AL71" s="70">
        <v>0</v>
      </c>
      <c r="AM71" s="25">
        <v>0</v>
      </c>
      <c r="AN71" s="76"/>
    </row>
    <row r="72" spans="1:40" ht="12.75">
      <c r="A72" s="67" t="s">
        <v>149</v>
      </c>
      <c r="B72" s="68" t="s">
        <v>148</v>
      </c>
      <c r="C72" s="24">
        <v>3</v>
      </c>
      <c r="D72" s="24"/>
      <c r="E72" s="69">
        <f t="shared" si="17"/>
        <v>0.06726709775729588</v>
      </c>
      <c r="F72" s="70">
        <v>59593068</v>
      </c>
      <c r="G72" s="71">
        <f t="shared" si="18"/>
        <v>0.014576364880793726</v>
      </c>
      <c r="H72" s="70">
        <v>12913450</v>
      </c>
      <c r="I72" s="71">
        <f t="shared" si="19"/>
        <v>0.04007114490104208</v>
      </c>
      <c r="J72" s="70">
        <v>35499710</v>
      </c>
      <c r="K72" s="72">
        <v>-121612</v>
      </c>
      <c r="L72" s="73">
        <f t="shared" si="20"/>
        <v>35378098</v>
      </c>
      <c r="M72" s="74">
        <f t="shared" si="21"/>
        <v>-0.003425718125584688</v>
      </c>
      <c r="N72" s="75">
        <f t="shared" si="22"/>
        <v>0.3019847948787277</v>
      </c>
      <c r="O72" s="70">
        <v>267533475</v>
      </c>
      <c r="P72" s="72">
        <v>-5252478</v>
      </c>
      <c r="Q72" s="73">
        <f t="shared" si="23"/>
        <v>262280997</v>
      </c>
      <c r="R72" s="74">
        <f t="shared" si="24"/>
        <v>-0.01963297490155204</v>
      </c>
      <c r="S72" s="75">
        <f t="shared" si="25"/>
        <v>0.132062895261757</v>
      </c>
      <c r="T72" s="70">
        <v>116996769</v>
      </c>
      <c r="U72" s="72">
        <v>-1139903</v>
      </c>
      <c r="V72" s="73">
        <f t="shared" si="33"/>
        <v>115856866</v>
      </c>
      <c r="W72" s="74">
        <f t="shared" si="26"/>
        <v>-0.009743029741274308</v>
      </c>
      <c r="X72" s="75">
        <f t="shared" si="27"/>
        <v>0.42742085743699176</v>
      </c>
      <c r="Y72" s="70">
        <v>378659420</v>
      </c>
      <c r="Z72" s="72">
        <v>369534</v>
      </c>
      <c r="AA72" s="73">
        <f t="shared" si="28"/>
        <v>379028954</v>
      </c>
      <c r="AB72" s="74">
        <f t="shared" si="29"/>
        <v>0.0009759007183817056</v>
      </c>
      <c r="AC72" s="75">
        <f t="shared" si="30"/>
        <v>0.016616844883391893</v>
      </c>
      <c r="AD72" s="70">
        <v>14721146</v>
      </c>
      <c r="AE72" s="75">
        <f t="shared" si="31"/>
        <v>0</v>
      </c>
      <c r="AF72" s="70">
        <v>0</v>
      </c>
      <c r="AG72" s="70">
        <v>885917038</v>
      </c>
      <c r="AH72" s="72">
        <v>-6144459</v>
      </c>
      <c r="AI72" s="73">
        <v>879772579</v>
      </c>
      <c r="AJ72" s="74">
        <f t="shared" si="32"/>
        <v>-0.0069357047403348394</v>
      </c>
      <c r="AK72" s="70">
        <v>2907846</v>
      </c>
      <c r="AL72" s="70">
        <v>6372767</v>
      </c>
      <c r="AM72" s="25">
        <v>0</v>
      </c>
      <c r="AN72" s="76"/>
    </row>
    <row r="73" spans="1:40" ht="12.75">
      <c r="A73" s="67" t="s">
        <v>151</v>
      </c>
      <c r="B73" s="68" t="s">
        <v>150</v>
      </c>
      <c r="C73" s="24">
        <v>3</v>
      </c>
      <c r="D73" s="24"/>
      <c r="E73" s="69">
        <f t="shared" si="17"/>
        <v>0.05921224602791373</v>
      </c>
      <c r="F73" s="70">
        <v>16740725</v>
      </c>
      <c r="G73" s="71">
        <f t="shared" si="18"/>
        <v>0.021925529054687757</v>
      </c>
      <c r="H73" s="70">
        <v>6198874</v>
      </c>
      <c r="I73" s="71">
        <f t="shared" si="19"/>
        <v>0.08390648204993595</v>
      </c>
      <c r="J73" s="70">
        <v>23722379</v>
      </c>
      <c r="K73" s="72">
        <v>-81266</v>
      </c>
      <c r="L73" s="73">
        <f t="shared" si="20"/>
        <v>23641113</v>
      </c>
      <c r="M73" s="74">
        <f t="shared" si="21"/>
        <v>-0.0034257103809023537</v>
      </c>
      <c r="N73" s="75">
        <f t="shared" si="22"/>
        <v>0.14734681575513603</v>
      </c>
      <c r="O73" s="70">
        <v>41658486</v>
      </c>
      <c r="P73" s="72">
        <v>-691125</v>
      </c>
      <c r="Q73" s="73">
        <f t="shared" si="23"/>
        <v>40967361</v>
      </c>
      <c r="R73" s="74">
        <f t="shared" si="24"/>
        <v>-0.016590257264750333</v>
      </c>
      <c r="S73" s="75">
        <f t="shared" si="25"/>
        <v>0.01946527835502403</v>
      </c>
      <c r="T73" s="70">
        <v>5503302</v>
      </c>
      <c r="U73" s="72">
        <v>-56735</v>
      </c>
      <c r="V73" s="73">
        <f t="shared" si="33"/>
        <v>5446567</v>
      </c>
      <c r="W73" s="74">
        <f t="shared" si="26"/>
        <v>-0.010309265237488329</v>
      </c>
      <c r="X73" s="75">
        <f t="shared" si="27"/>
        <v>0.643109165749627</v>
      </c>
      <c r="Y73" s="70">
        <v>181822417</v>
      </c>
      <c r="Z73" s="72">
        <v>0</v>
      </c>
      <c r="AA73" s="73">
        <f t="shared" si="28"/>
        <v>181822417</v>
      </c>
      <c r="AB73" s="74">
        <f t="shared" si="29"/>
        <v>0</v>
      </c>
      <c r="AC73" s="75">
        <f t="shared" si="30"/>
        <v>0.025034483007675544</v>
      </c>
      <c r="AD73" s="70">
        <v>7077850</v>
      </c>
      <c r="AE73" s="75">
        <f t="shared" si="31"/>
        <v>0</v>
      </c>
      <c r="AF73" s="70">
        <v>0</v>
      </c>
      <c r="AG73" s="70">
        <v>282724033</v>
      </c>
      <c r="AH73" s="72">
        <v>-829126</v>
      </c>
      <c r="AI73" s="73">
        <v>281894907</v>
      </c>
      <c r="AJ73" s="74">
        <f t="shared" si="32"/>
        <v>-0.00293263360458642</v>
      </c>
      <c r="AK73" s="70">
        <v>0</v>
      </c>
      <c r="AL73" s="70">
        <v>0</v>
      </c>
      <c r="AM73" s="25">
        <v>0</v>
      </c>
      <c r="AN73" s="76"/>
    </row>
    <row r="74" spans="1:40" ht="12.75">
      <c r="A74" s="67" t="s">
        <v>153</v>
      </c>
      <c r="B74" s="68" t="s">
        <v>152</v>
      </c>
      <c r="C74" s="24">
        <v>3</v>
      </c>
      <c r="D74" s="24"/>
      <c r="E74" s="69">
        <f t="shared" si="17"/>
        <v>0.06640168626524416</v>
      </c>
      <c r="F74" s="70">
        <v>47357794</v>
      </c>
      <c r="G74" s="71">
        <f t="shared" si="18"/>
        <v>0.02469171283230171</v>
      </c>
      <c r="H74" s="70">
        <v>17610171</v>
      </c>
      <c r="I74" s="71">
        <f t="shared" si="19"/>
        <v>0.05272642677759716</v>
      </c>
      <c r="J74" s="70">
        <v>37604576</v>
      </c>
      <c r="K74" s="72">
        <v>-128822</v>
      </c>
      <c r="L74" s="73">
        <f t="shared" si="20"/>
        <v>37475754</v>
      </c>
      <c r="M74" s="74">
        <f t="shared" si="21"/>
        <v>-0.0034257001062849373</v>
      </c>
      <c r="N74" s="75">
        <f t="shared" si="22"/>
        <v>0.242502316774558</v>
      </c>
      <c r="O74" s="70">
        <v>172953059</v>
      </c>
      <c r="P74" s="72">
        <v>-3524701</v>
      </c>
      <c r="Q74" s="73">
        <f t="shared" si="23"/>
        <v>169428358</v>
      </c>
      <c r="R74" s="74">
        <f t="shared" si="24"/>
        <v>-0.02037952390307245</v>
      </c>
      <c r="S74" s="75">
        <f t="shared" si="25"/>
        <v>0.05369449096233687</v>
      </c>
      <c r="T74" s="70">
        <v>38295001</v>
      </c>
      <c r="U74" s="72">
        <v>-394751</v>
      </c>
      <c r="V74" s="73">
        <f t="shared" si="33"/>
        <v>37900250</v>
      </c>
      <c r="W74" s="74">
        <f t="shared" si="26"/>
        <v>-0.010308160065069589</v>
      </c>
      <c r="X74" s="75">
        <f t="shared" si="27"/>
        <v>0.5427309069549482</v>
      </c>
      <c r="Y74" s="70">
        <v>387076593</v>
      </c>
      <c r="Z74" s="72">
        <v>191497</v>
      </c>
      <c r="AA74" s="73">
        <f t="shared" si="28"/>
        <v>387268090</v>
      </c>
      <c r="AB74" s="74">
        <f t="shared" si="29"/>
        <v>0.0004947263757692524</v>
      </c>
      <c r="AC74" s="75">
        <f t="shared" si="30"/>
        <v>0.017252459433013925</v>
      </c>
      <c r="AD74" s="70">
        <v>12304483</v>
      </c>
      <c r="AE74" s="75">
        <f t="shared" si="31"/>
        <v>0</v>
      </c>
      <c r="AF74" s="70">
        <v>0</v>
      </c>
      <c r="AG74" s="70">
        <v>713201677</v>
      </c>
      <c r="AH74" s="72">
        <v>-3856777</v>
      </c>
      <c r="AI74" s="73">
        <v>709344900</v>
      </c>
      <c r="AJ74" s="74">
        <f t="shared" si="32"/>
        <v>-0.005407694799910012</v>
      </c>
      <c r="AK74" s="70">
        <v>0</v>
      </c>
      <c r="AL74" s="70">
        <v>4134</v>
      </c>
      <c r="AM74" s="25">
        <v>0</v>
      </c>
      <c r="AN74" s="76"/>
    </row>
    <row r="75" spans="1:40" ht="12.75">
      <c r="A75" s="67" t="s">
        <v>155</v>
      </c>
      <c r="B75" s="68" t="s">
        <v>154</v>
      </c>
      <c r="C75" s="24">
        <v>3</v>
      </c>
      <c r="D75" s="24"/>
      <c r="E75" s="69">
        <f t="shared" si="17"/>
        <v>0.07986788881947345</v>
      </c>
      <c r="F75" s="70">
        <v>57450150</v>
      </c>
      <c r="G75" s="71">
        <f t="shared" si="18"/>
        <v>0.012978959597135688</v>
      </c>
      <c r="H75" s="70">
        <v>9335957</v>
      </c>
      <c r="I75" s="71">
        <f t="shared" si="19"/>
        <v>0.04436515901584245</v>
      </c>
      <c r="J75" s="70">
        <v>31912513</v>
      </c>
      <c r="K75" s="72">
        <v>-109323</v>
      </c>
      <c r="L75" s="73">
        <f t="shared" si="20"/>
        <v>31803190</v>
      </c>
      <c r="M75" s="74">
        <f t="shared" si="21"/>
        <v>-0.0034257095328092775</v>
      </c>
      <c r="N75" s="75">
        <f t="shared" si="22"/>
        <v>0.24122038432733697</v>
      </c>
      <c r="O75" s="70">
        <v>173513379</v>
      </c>
      <c r="P75" s="72">
        <v>-3403080</v>
      </c>
      <c r="Q75" s="73">
        <f t="shared" si="23"/>
        <v>170110299</v>
      </c>
      <c r="R75" s="74">
        <f t="shared" si="24"/>
        <v>-0.019612781559628322</v>
      </c>
      <c r="S75" s="75">
        <f t="shared" si="25"/>
        <v>0.08807704906435228</v>
      </c>
      <c r="T75" s="70">
        <v>63355120</v>
      </c>
      <c r="U75" s="72">
        <v>-642858</v>
      </c>
      <c r="V75" s="73">
        <f t="shared" si="33"/>
        <v>62712262</v>
      </c>
      <c r="W75" s="74">
        <f t="shared" si="26"/>
        <v>-0.010146898940448696</v>
      </c>
      <c r="X75" s="75">
        <f t="shared" si="27"/>
        <v>0.5127682979900103</v>
      </c>
      <c r="Y75" s="70">
        <v>368841797</v>
      </c>
      <c r="Z75" s="72">
        <v>2556798</v>
      </c>
      <c r="AA75" s="73">
        <f t="shared" si="28"/>
        <v>371398595</v>
      </c>
      <c r="AB75" s="74">
        <f t="shared" si="29"/>
        <v>0.0069319638413972914</v>
      </c>
      <c r="AC75" s="75">
        <f t="shared" si="30"/>
        <v>0.02072226118584885</v>
      </c>
      <c r="AD75" s="70">
        <v>14905828</v>
      </c>
      <c r="AE75" s="75">
        <f t="shared" si="31"/>
        <v>0</v>
      </c>
      <c r="AF75" s="70">
        <v>0</v>
      </c>
      <c r="AG75" s="70">
        <v>719314744</v>
      </c>
      <c r="AH75" s="72">
        <v>-1598463</v>
      </c>
      <c r="AI75" s="73">
        <v>717716281</v>
      </c>
      <c r="AJ75" s="74">
        <f t="shared" si="32"/>
        <v>-0.0022222024688541625</v>
      </c>
      <c r="AK75" s="70">
        <v>45388</v>
      </c>
      <c r="AL75" s="70">
        <v>310912</v>
      </c>
      <c r="AM75" s="25">
        <v>0</v>
      </c>
      <c r="AN75" s="76"/>
    </row>
    <row r="76" spans="1:40" ht="12.75">
      <c r="A76" s="67" t="s">
        <v>157</v>
      </c>
      <c r="B76" s="68" t="s">
        <v>156</v>
      </c>
      <c r="C76" s="24">
        <v>3</v>
      </c>
      <c r="D76" s="24"/>
      <c r="E76" s="69">
        <f t="shared" si="17"/>
        <v>0.04428404621168599</v>
      </c>
      <c r="F76" s="70">
        <v>13678976</v>
      </c>
      <c r="G76" s="71">
        <f t="shared" si="18"/>
        <v>0.0033241517129862504</v>
      </c>
      <c r="H76" s="70">
        <v>1026803</v>
      </c>
      <c r="I76" s="71">
        <f t="shared" si="19"/>
        <v>0.0008704376547617469</v>
      </c>
      <c r="J76" s="70">
        <v>268871</v>
      </c>
      <c r="K76" s="72">
        <v>-922</v>
      </c>
      <c r="L76" s="73">
        <f t="shared" si="20"/>
        <v>267949</v>
      </c>
      <c r="M76" s="74">
        <f t="shared" si="21"/>
        <v>-0.003429153757749999</v>
      </c>
      <c r="N76" s="75">
        <f t="shared" si="22"/>
        <v>0.10146231881410826</v>
      </c>
      <c r="O76" s="70">
        <v>31340872</v>
      </c>
      <c r="P76" s="72">
        <v>-212128</v>
      </c>
      <c r="Q76" s="73">
        <f t="shared" si="23"/>
        <v>31128744</v>
      </c>
      <c r="R76" s="74">
        <f t="shared" si="24"/>
        <v>-0.006768414101560416</v>
      </c>
      <c r="S76" s="75">
        <f t="shared" si="25"/>
        <v>0.005406347255555278</v>
      </c>
      <c r="T76" s="70">
        <v>1669976</v>
      </c>
      <c r="U76" s="72">
        <v>-21848</v>
      </c>
      <c r="V76" s="73">
        <f t="shared" si="33"/>
        <v>1648128</v>
      </c>
      <c r="W76" s="74">
        <f t="shared" si="26"/>
        <v>-0.013082822747153253</v>
      </c>
      <c r="X76" s="75">
        <f t="shared" si="27"/>
        <v>0.7893371495743923</v>
      </c>
      <c r="Y76" s="70">
        <v>243819724</v>
      </c>
      <c r="Z76" s="72">
        <v>1749788</v>
      </c>
      <c r="AA76" s="73">
        <f t="shared" si="28"/>
        <v>245569512</v>
      </c>
      <c r="AB76" s="74">
        <f t="shared" si="29"/>
        <v>0.007176564599835246</v>
      </c>
      <c r="AC76" s="75">
        <f t="shared" si="30"/>
        <v>0.05528570984310367</v>
      </c>
      <c r="AD76" s="70">
        <v>17077299</v>
      </c>
      <c r="AE76" s="75">
        <f t="shared" si="31"/>
        <v>2.9838933406499853E-05</v>
      </c>
      <c r="AF76" s="70">
        <v>9217</v>
      </c>
      <c r="AG76" s="70">
        <v>308891738</v>
      </c>
      <c r="AH76" s="72">
        <v>1514890</v>
      </c>
      <c r="AI76" s="73">
        <v>310406628</v>
      </c>
      <c r="AJ76" s="74">
        <f t="shared" si="32"/>
        <v>0.004904274908123311</v>
      </c>
      <c r="AK76" s="70">
        <v>0</v>
      </c>
      <c r="AL76" s="70">
        <v>0</v>
      </c>
      <c r="AM76" s="25">
        <v>0</v>
      </c>
      <c r="AN76" s="76"/>
    </row>
    <row r="77" spans="1:40" ht="12.75">
      <c r="A77" s="67" t="s">
        <v>159</v>
      </c>
      <c r="B77" s="68" t="s">
        <v>158</v>
      </c>
      <c r="C77" s="24">
        <v>3</v>
      </c>
      <c r="D77" s="24"/>
      <c r="E77" s="69">
        <f t="shared" si="17"/>
        <v>0.0419100841956351</v>
      </c>
      <c r="F77" s="70">
        <v>15508441</v>
      </c>
      <c r="G77" s="71">
        <f t="shared" si="18"/>
        <v>0.03706992600313223</v>
      </c>
      <c r="H77" s="70">
        <v>13717385</v>
      </c>
      <c r="I77" s="71">
        <f t="shared" si="19"/>
        <v>0.13780912341454846</v>
      </c>
      <c r="J77" s="70">
        <v>50994998</v>
      </c>
      <c r="K77" s="72">
        <v>-174694</v>
      </c>
      <c r="L77" s="73">
        <f t="shared" si="20"/>
        <v>50820304</v>
      </c>
      <c r="M77" s="74">
        <f t="shared" si="21"/>
        <v>-0.00342570853713927</v>
      </c>
      <c r="N77" s="75">
        <f t="shared" si="22"/>
        <v>0.17664246308321926</v>
      </c>
      <c r="O77" s="70">
        <v>65364918</v>
      </c>
      <c r="P77" s="72">
        <v>149709</v>
      </c>
      <c r="Q77" s="73">
        <f t="shared" si="23"/>
        <v>65514627</v>
      </c>
      <c r="R77" s="74">
        <f t="shared" si="24"/>
        <v>0.002290357038312203</v>
      </c>
      <c r="S77" s="75">
        <f t="shared" si="25"/>
        <v>0.03699999047132095</v>
      </c>
      <c r="T77" s="70">
        <v>13691506</v>
      </c>
      <c r="U77" s="72">
        <v>-19487</v>
      </c>
      <c r="V77" s="73">
        <f t="shared" si="33"/>
        <v>13672019</v>
      </c>
      <c r="W77" s="74">
        <f t="shared" si="26"/>
        <v>-0.0014232911996678818</v>
      </c>
      <c r="X77" s="75">
        <f t="shared" si="27"/>
        <v>0.5407158753343733</v>
      </c>
      <c r="Y77" s="70">
        <v>200086934</v>
      </c>
      <c r="Z77" s="72">
        <v>2876691</v>
      </c>
      <c r="AA77" s="73">
        <f t="shared" si="28"/>
        <v>202963625</v>
      </c>
      <c r="AB77" s="74">
        <f t="shared" si="29"/>
        <v>0.014377205660015761</v>
      </c>
      <c r="AC77" s="75">
        <f t="shared" si="30"/>
        <v>0.023441323353756253</v>
      </c>
      <c r="AD77" s="70">
        <v>8674246</v>
      </c>
      <c r="AE77" s="75">
        <f t="shared" si="31"/>
        <v>0.005411214144014466</v>
      </c>
      <c r="AF77" s="70">
        <v>2002370</v>
      </c>
      <c r="AG77" s="70">
        <v>370040798</v>
      </c>
      <c r="AH77" s="72">
        <v>2832219</v>
      </c>
      <c r="AI77" s="73">
        <v>372873017</v>
      </c>
      <c r="AJ77" s="74">
        <f t="shared" si="32"/>
        <v>0.007653802000502658</v>
      </c>
      <c r="AK77" s="70">
        <v>0</v>
      </c>
      <c r="AL77" s="70">
        <v>0</v>
      </c>
      <c r="AM77" s="25">
        <v>0</v>
      </c>
      <c r="AN77" s="76"/>
    </row>
    <row r="78" spans="1:40" ht="12.75">
      <c r="A78" s="67" t="s">
        <v>161</v>
      </c>
      <c r="B78" s="68" t="s">
        <v>160</v>
      </c>
      <c r="C78" s="24">
        <v>3</v>
      </c>
      <c r="D78" s="24"/>
      <c r="E78" s="69">
        <f t="shared" si="17"/>
        <v>0.06061635571201699</v>
      </c>
      <c r="F78" s="70">
        <v>22061889</v>
      </c>
      <c r="G78" s="71">
        <f t="shared" si="18"/>
        <v>0.04447647054907449</v>
      </c>
      <c r="H78" s="70">
        <v>16187627</v>
      </c>
      <c r="I78" s="71">
        <f t="shared" si="19"/>
        <v>0.10882718293070444</v>
      </c>
      <c r="J78" s="70">
        <v>39608670</v>
      </c>
      <c r="K78" s="72">
        <v>-135688</v>
      </c>
      <c r="L78" s="73">
        <f t="shared" si="20"/>
        <v>39472982</v>
      </c>
      <c r="M78" s="74">
        <f t="shared" si="21"/>
        <v>-0.003425714622581369</v>
      </c>
      <c r="N78" s="75">
        <f t="shared" si="22"/>
        <v>0.12444840027090609</v>
      </c>
      <c r="O78" s="70">
        <v>45294158</v>
      </c>
      <c r="P78" s="72">
        <v>920280</v>
      </c>
      <c r="Q78" s="73">
        <f t="shared" si="23"/>
        <v>46214438</v>
      </c>
      <c r="R78" s="74">
        <f t="shared" si="24"/>
        <v>0.02031785202851105</v>
      </c>
      <c r="S78" s="75">
        <f t="shared" si="25"/>
        <v>0.0492464456393966</v>
      </c>
      <c r="T78" s="70">
        <v>17923704</v>
      </c>
      <c r="U78" s="72">
        <v>220570</v>
      </c>
      <c r="V78" s="73">
        <f t="shared" si="33"/>
        <v>18144274</v>
      </c>
      <c r="W78" s="74">
        <f t="shared" si="26"/>
        <v>0.012306050133387607</v>
      </c>
      <c r="X78" s="75">
        <f t="shared" si="27"/>
        <v>0.5923153262753307</v>
      </c>
      <c r="Y78" s="70">
        <v>215578697</v>
      </c>
      <c r="Z78" s="72">
        <v>1801928</v>
      </c>
      <c r="AA78" s="73">
        <f t="shared" si="28"/>
        <v>217380625</v>
      </c>
      <c r="AB78" s="74">
        <f t="shared" si="29"/>
        <v>0.008358562441816781</v>
      </c>
      <c r="AC78" s="75">
        <f t="shared" si="30"/>
        <v>0.01977152981067998</v>
      </c>
      <c r="AD78" s="70">
        <v>7196033</v>
      </c>
      <c r="AE78" s="75">
        <f t="shared" si="31"/>
        <v>0.0002982888118907281</v>
      </c>
      <c r="AF78" s="70">
        <v>108565</v>
      </c>
      <c r="AG78" s="70">
        <v>363959343</v>
      </c>
      <c r="AH78" s="72">
        <v>2807090</v>
      </c>
      <c r="AI78" s="73">
        <v>366766433</v>
      </c>
      <c r="AJ78" s="74">
        <f t="shared" si="32"/>
        <v>0.007712647178836126</v>
      </c>
      <c r="AK78" s="70">
        <v>0</v>
      </c>
      <c r="AL78" s="70">
        <v>0</v>
      </c>
      <c r="AM78" s="25">
        <v>0</v>
      </c>
      <c r="AN78" s="76"/>
    </row>
    <row r="79" spans="1:40" ht="12.75">
      <c r="A79" s="67" t="s">
        <v>163</v>
      </c>
      <c r="B79" s="68" t="s">
        <v>162</v>
      </c>
      <c r="C79" s="24">
        <v>3</v>
      </c>
      <c r="D79" s="24"/>
      <c r="E79" s="69">
        <f t="shared" si="17"/>
        <v>0.04653177389488662</v>
      </c>
      <c r="F79" s="70">
        <v>16829438</v>
      </c>
      <c r="G79" s="71">
        <f t="shared" si="18"/>
        <v>0.004289095434991792</v>
      </c>
      <c r="H79" s="70">
        <v>1551264</v>
      </c>
      <c r="I79" s="71">
        <f t="shared" si="19"/>
        <v>0.009870136320614087</v>
      </c>
      <c r="J79" s="70">
        <v>3569794</v>
      </c>
      <c r="K79" s="72">
        <v>-12229</v>
      </c>
      <c r="L79" s="73">
        <f t="shared" si="20"/>
        <v>3557565</v>
      </c>
      <c r="M79" s="74">
        <f t="shared" si="21"/>
        <v>-0.0034256878688238034</v>
      </c>
      <c r="N79" s="75">
        <f t="shared" si="22"/>
        <v>0.20830644176560983</v>
      </c>
      <c r="O79" s="70">
        <v>75339495</v>
      </c>
      <c r="P79" s="72">
        <v>246149</v>
      </c>
      <c r="Q79" s="73">
        <f t="shared" si="23"/>
        <v>75585644</v>
      </c>
      <c r="R79" s="74">
        <f t="shared" si="24"/>
        <v>0.003267197371046886</v>
      </c>
      <c r="S79" s="75">
        <f t="shared" si="25"/>
        <v>0.02748108203872413</v>
      </c>
      <c r="T79" s="70">
        <v>9939255</v>
      </c>
      <c r="U79" s="72">
        <v>-63035</v>
      </c>
      <c r="V79" s="73">
        <f t="shared" si="33"/>
        <v>9876220</v>
      </c>
      <c r="W79" s="74">
        <f t="shared" si="26"/>
        <v>-0.00634202462860647</v>
      </c>
      <c r="X79" s="75">
        <f t="shared" si="27"/>
        <v>0.6919290453514172</v>
      </c>
      <c r="Y79" s="70">
        <v>250254310</v>
      </c>
      <c r="Z79" s="72">
        <v>0</v>
      </c>
      <c r="AA79" s="73">
        <f t="shared" si="28"/>
        <v>250254310</v>
      </c>
      <c r="AB79" s="74">
        <f t="shared" si="29"/>
        <v>0</v>
      </c>
      <c r="AC79" s="75">
        <f t="shared" si="30"/>
        <v>0.011592425193756358</v>
      </c>
      <c r="AD79" s="70">
        <v>4192705</v>
      </c>
      <c r="AE79" s="75">
        <f t="shared" si="31"/>
        <v>0</v>
      </c>
      <c r="AF79" s="70">
        <v>0</v>
      </c>
      <c r="AG79" s="70">
        <v>361676261</v>
      </c>
      <c r="AH79" s="72">
        <v>170885</v>
      </c>
      <c r="AI79" s="73">
        <v>361847146</v>
      </c>
      <c r="AJ79" s="74">
        <f t="shared" si="32"/>
        <v>0.00047248055354122344</v>
      </c>
      <c r="AK79" s="70">
        <v>551075</v>
      </c>
      <c r="AL79" s="70">
        <v>299790</v>
      </c>
      <c r="AM79" s="25">
        <v>0</v>
      </c>
      <c r="AN79" s="76"/>
    </row>
    <row r="80" spans="1:40" ht="12.75">
      <c r="A80" s="67" t="s">
        <v>165</v>
      </c>
      <c r="B80" s="68" t="s">
        <v>164</v>
      </c>
      <c r="C80" s="24">
        <v>3</v>
      </c>
      <c r="D80" s="24"/>
      <c r="E80" s="69">
        <f t="shared" si="17"/>
        <v>0.043272161238334786</v>
      </c>
      <c r="F80" s="70">
        <v>12662308</v>
      </c>
      <c r="G80" s="71">
        <f t="shared" si="18"/>
        <v>0.002970611846607754</v>
      </c>
      <c r="H80" s="70">
        <v>869261</v>
      </c>
      <c r="I80" s="71">
        <f t="shared" si="19"/>
        <v>0.01124551594080202</v>
      </c>
      <c r="J80" s="70">
        <v>3290665</v>
      </c>
      <c r="K80" s="72">
        <v>-11273</v>
      </c>
      <c r="L80" s="73">
        <f t="shared" si="20"/>
        <v>3279392</v>
      </c>
      <c r="M80" s="74">
        <f t="shared" si="21"/>
        <v>-0.003425751329898364</v>
      </c>
      <c r="N80" s="75">
        <f t="shared" si="22"/>
        <v>0.10405288542821631</v>
      </c>
      <c r="O80" s="70">
        <v>30447975</v>
      </c>
      <c r="P80" s="72">
        <v>10575</v>
      </c>
      <c r="Q80" s="73">
        <f t="shared" si="23"/>
        <v>30458550</v>
      </c>
      <c r="R80" s="74">
        <f t="shared" si="24"/>
        <v>0.0003473137376130925</v>
      </c>
      <c r="S80" s="75">
        <f t="shared" si="25"/>
        <v>0.01341317225381192</v>
      </c>
      <c r="T80" s="70">
        <v>3924965</v>
      </c>
      <c r="U80" s="72">
        <v>0</v>
      </c>
      <c r="V80" s="73">
        <f t="shared" si="33"/>
        <v>3924965</v>
      </c>
      <c r="W80" s="74">
        <f t="shared" si="26"/>
        <v>0</v>
      </c>
      <c r="X80" s="75">
        <f t="shared" si="27"/>
        <v>0.8040596952796035</v>
      </c>
      <c r="Y80" s="70">
        <v>235284100</v>
      </c>
      <c r="Z80" s="72">
        <v>0</v>
      </c>
      <c r="AA80" s="73">
        <f t="shared" si="28"/>
        <v>235284100</v>
      </c>
      <c r="AB80" s="74">
        <f t="shared" si="29"/>
        <v>0</v>
      </c>
      <c r="AC80" s="75">
        <f t="shared" si="30"/>
        <v>0.02098595801262366</v>
      </c>
      <c r="AD80" s="70">
        <v>6140915</v>
      </c>
      <c r="AE80" s="75">
        <f t="shared" si="31"/>
        <v>0</v>
      </c>
      <c r="AF80" s="70">
        <v>0</v>
      </c>
      <c r="AG80" s="70">
        <v>292620189</v>
      </c>
      <c r="AH80" s="72">
        <v>-698</v>
      </c>
      <c r="AI80" s="73">
        <v>292619491</v>
      </c>
      <c r="AJ80" s="74">
        <f t="shared" si="32"/>
        <v>-2.385344642095081E-06</v>
      </c>
      <c r="AK80" s="70">
        <v>400940</v>
      </c>
      <c r="AL80" s="70">
        <v>895</v>
      </c>
      <c r="AM80" s="25">
        <v>0</v>
      </c>
      <c r="AN80" s="76"/>
    </row>
    <row r="81" spans="1:40" ht="12.75">
      <c r="A81" s="67" t="s">
        <v>167</v>
      </c>
      <c r="B81" s="68" t="s">
        <v>166</v>
      </c>
      <c r="C81" s="24">
        <v>3</v>
      </c>
      <c r="D81" s="24"/>
      <c r="E81" s="69">
        <f t="shared" si="17"/>
        <v>0.04212865419247092</v>
      </c>
      <c r="F81" s="70">
        <v>17627959</v>
      </c>
      <c r="G81" s="71">
        <f t="shared" si="18"/>
        <v>0.001331890414808374</v>
      </c>
      <c r="H81" s="70">
        <v>557305</v>
      </c>
      <c r="I81" s="71">
        <f t="shared" si="19"/>
        <v>0.0009479279923934611</v>
      </c>
      <c r="J81" s="70">
        <v>396643</v>
      </c>
      <c r="K81" s="72">
        <v>-1358</v>
      </c>
      <c r="L81" s="73">
        <f t="shared" si="20"/>
        <v>395285</v>
      </c>
      <c r="M81" s="74">
        <f t="shared" si="21"/>
        <v>-0.003423733684950951</v>
      </c>
      <c r="N81" s="75">
        <f t="shared" si="22"/>
        <v>0.13282301986524095</v>
      </c>
      <c r="O81" s="70">
        <v>55577345</v>
      </c>
      <c r="P81" s="72">
        <v>307602</v>
      </c>
      <c r="Q81" s="73">
        <f t="shared" si="23"/>
        <v>55884947</v>
      </c>
      <c r="R81" s="74">
        <f t="shared" si="24"/>
        <v>0.005534665248942712</v>
      </c>
      <c r="S81" s="75">
        <f t="shared" si="25"/>
        <v>0.00944932281543994</v>
      </c>
      <c r="T81" s="70">
        <v>3953895</v>
      </c>
      <c r="U81" s="72">
        <v>-41511</v>
      </c>
      <c r="V81" s="73">
        <f t="shared" si="33"/>
        <v>3912384</v>
      </c>
      <c r="W81" s="74">
        <f t="shared" si="26"/>
        <v>-0.010498761347987239</v>
      </c>
      <c r="X81" s="75">
        <f t="shared" si="27"/>
        <v>0.7932266640720887</v>
      </c>
      <c r="Y81" s="70">
        <v>331911080</v>
      </c>
      <c r="Z81" s="72">
        <v>1213559</v>
      </c>
      <c r="AA81" s="73">
        <f t="shared" si="28"/>
        <v>333124639</v>
      </c>
      <c r="AB81" s="74">
        <f t="shared" si="29"/>
        <v>0.0036562774584084387</v>
      </c>
      <c r="AC81" s="75">
        <f t="shared" si="30"/>
        <v>0.02009252064755764</v>
      </c>
      <c r="AD81" s="70">
        <v>8407345</v>
      </c>
      <c r="AE81" s="75">
        <f t="shared" si="31"/>
        <v>0</v>
      </c>
      <c r="AF81" s="70">
        <v>0</v>
      </c>
      <c r="AG81" s="70">
        <v>418431572</v>
      </c>
      <c r="AH81" s="72">
        <v>1478292</v>
      </c>
      <c r="AI81" s="73">
        <v>419909864</v>
      </c>
      <c r="AJ81" s="74">
        <f t="shared" si="32"/>
        <v>0.0035329360854252172</v>
      </c>
      <c r="AK81" s="70">
        <v>0</v>
      </c>
      <c r="AL81" s="70">
        <v>0</v>
      </c>
      <c r="AM81" s="25">
        <v>0</v>
      </c>
      <c r="AN81" s="76"/>
    </row>
    <row r="82" spans="1:40" ht="12.75">
      <c r="A82" s="67" t="s">
        <v>169</v>
      </c>
      <c r="B82" s="68" t="s">
        <v>168</v>
      </c>
      <c r="C82" s="24">
        <v>3</v>
      </c>
      <c r="D82" s="24"/>
      <c r="E82" s="69">
        <f t="shared" si="17"/>
        <v>0.04180932416513556</v>
      </c>
      <c r="F82" s="70">
        <v>82587905</v>
      </c>
      <c r="G82" s="71">
        <f t="shared" si="18"/>
        <v>0.006832730629980268</v>
      </c>
      <c r="H82" s="70">
        <v>13497011</v>
      </c>
      <c r="I82" s="71">
        <f t="shared" si="19"/>
        <v>0.020295464426068246</v>
      </c>
      <c r="J82" s="70">
        <v>40090576</v>
      </c>
      <c r="K82" s="72">
        <v>-137340</v>
      </c>
      <c r="L82" s="73">
        <f t="shared" si="20"/>
        <v>39953236</v>
      </c>
      <c r="M82" s="74">
        <f t="shared" si="21"/>
        <v>-0.0034257427481211543</v>
      </c>
      <c r="N82" s="75">
        <f t="shared" si="22"/>
        <v>0.6579598411006529</v>
      </c>
      <c r="O82" s="70">
        <v>1299698714</v>
      </c>
      <c r="P82" s="72">
        <v>11708903</v>
      </c>
      <c r="Q82" s="73">
        <f t="shared" si="23"/>
        <v>1311407617</v>
      </c>
      <c r="R82" s="74">
        <f t="shared" si="24"/>
        <v>0.009008936358769067</v>
      </c>
      <c r="S82" s="75">
        <f t="shared" si="25"/>
        <v>0.20278127569561757</v>
      </c>
      <c r="T82" s="70">
        <v>400563297</v>
      </c>
      <c r="U82" s="72">
        <v>-4060661</v>
      </c>
      <c r="V82" s="73">
        <f t="shared" si="33"/>
        <v>396502636</v>
      </c>
      <c r="W82" s="74">
        <f t="shared" si="26"/>
        <v>-0.010137376615411671</v>
      </c>
      <c r="X82" s="75">
        <f t="shared" si="27"/>
        <v>0.06841036767377015</v>
      </c>
      <c r="Y82" s="70">
        <v>135134185</v>
      </c>
      <c r="Z82" s="72">
        <v>-584869</v>
      </c>
      <c r="AA82" s="73">
        <f t="shared" si="28"/>
        <v>134549316</v>
      </c>
      <c r="AB82" s="74">
        <f t="shared" si="29"/>
        <v>-0.004328061030597106</v>
      </c>
      <c r="AC82" s="75">
        <f t="shared" si="30"/>
        <v>0.0019109963087753216</v>
      </c>
      <c r="AD82" s="70">
        <v>3774880</v>
      </c>
      <c r="AE82" s="75">
        <f t="shared" si="31"/>
        <v>0</v>
      </c>
      <c r="AF82" s="70">
        <v>0</v>
      </c>
      <c r="AG82" s="70">
        <v>1975346568</v>
      </c>
      <c r="AH82" s="72">
        <v>6926033</v>
      </c>
      <c r="AI82" s="73">
        <v>1982272601</v>
      </c>
      <c r="AJ82" s="74">
        <f t="shared" si="32"/>
        <v>0.003506236886326471</v>
      </c>
      <c r="AK82" s="70">
        <v>64970</v>
      </c>
      <c r="AL82" s="70">
        <v>3926495</v>
      </c>
      <c r="AM82" s="25">
        <v>0</v>
      </c>
      <c r="AN82" s="76"/>
    </row>
    <row r="83" spans="1:40" ht="12.75">
      <c r="A83" s="67" t="s">
        <v>171</v>
      </c>
      <c r="B83" s="68" t="s">
        <v>170</v>
      </c>
      <c r="C83" s="24">
        <v>3</v>
      </c>
      <c r="D83" s="24"/>
      <c r="E83" s="69">
        <f t="shared" si="17"/>
        <v>0.04905405217811629</v>
      </c>
      <c r="F83" s="70">
        <v>19926308</v>
      </c>
      <c r="G83" s="71">
        <f t="shared" si="18"/>
        <v>0.002153588787950195</v>
      </c>
      <c r="H83" s="70">
        <v>874812</v>
      </c>
      <c r="I83" s="71">
        <f t="shared" si="19"/>
        <v>0.00023020780273657265</v>
      </c>
      <c r="J83" s="70">
        <v>93513</v>
      </c>
      <c r="K83" s="72">
        <v>-321</v>
      </c>
      <c r="L83" s="73">
        <f t="shared" si="20"/>
        <v>93192</v>
      </c>
      <c r="M83" s="74">
        <f t="shared" si="21"/>
        <v>-0.003432677809502422</v>
      </c>
      <c r="N83" s="75">
        <f t="shared" si="22"/>
        <v>0.15284900293000991</v>
      </c>
      <c r="O83" s="70">
        <v>62088985</v>
      </c>
      <c r="P83" s="72">
        <v>653568</v>
      </c>
      <c r="Q83" s="73">
        <f t="shared" si="23"/>
        <v>62742553</v>
      </c>
      <c r="R83" s="74">
        <f t="shared" si="24"/>
        <v>0.010526311551074639</v>
      </c>
      <c r="S83" s="75">
        <f t="shared" si="25"/>
        <v>0.03104757661649516</v>
      </c>
      <c r="T83" s="70">
        <v>12611875</v>
      </c>
      <c r="U83" s="72">
        <v>-128889</v>
      </c>
      <c r="V83" s="73">
        <f t="shared" si="33"/>
        <v>12482986</v>
      </c>
      <c r="W83" s="74">
        <f t="shared" si="26"/>
        <v>-0.010219654095842213</v>
      </c>
      <c r="X83" s="75">
        <f t="shared" si="27"/>
        <v>0.7432770701701855</v>
      </c>
      <c r="Y83" s="70">
        <v>301927510</v>
      </c>
      <c r="Z83" s="72">
        <v>-8042538</v>
      </c>
      <c r="AA83" s="73">
        <f t="shared" si="28"/>
        <v>293884972</v>
      </c>
      <c r="AB83" s="74">
        <f t="shared" si="29"/>
        <v>-0.026637314367279747</v>
      </c>
      <c r="AC83" s="75">
        <f t="shared" si="30"/>
        <v>0.021388501514506296</v>
      </c>
      <c r="AD83" s="70">
        <v>8688250</v>
      </c>
      <c r="AE83" s="75">
        <f t="shared" si="31"/>
        <v>0</v>
      </c>
      <c r="AF83" s="70">
        <v>0</v>
      </c>
      <c r="AG83" s="70">
        <v>406211253</v>
      </c>
      <c r="AH83" s="72">
        <v>-7518180</v>
      </c>
      <c r="AI83" s="73">
        <v>398693073</v>
      </c>
      <c r="AJ83" s="74">
        <f t="shared" si="32"/>
        <v>-0.018508054477752243</v>
      </c>
      <c r="AK83" s="70">
        <v>0</v>
      </c>
      <c r="AL83" s="70">
        <v>109665</v>
      </c>
      <c r="AM83" s="25">
        <v>0</v>
      </c>
      <c r="AN83" s="76"/>
    </row>
    <row r="84" spans="1:40" ht="12.75">
      <c r="A84" s="67" t="s">
        <v>173</v>
      </c>
      <c r="B84" s="68" t="s">
        <v>172</v>
      </c>
      <c r="C84" s="24">
        <v>3</v>
      </c>
      <c r="D84" s="24"/>
      <c r="E84" s="69">
        <f t="shared" si="17"/>
        <v>0.03876434790611709</v>
      </c>
      <c r="F84" s="70">
        <v>27795787</v>
      </c>
      <c r="G84" s="71">
        <f t="shared" si="18"/>
        <v>0.007617926332121133</v>
      </c>
      <c r="H84" s="70">
        <v>5462397</v>
      </c>
      <c r="I84" s="71">
        <f t="shared" si="19"/>
        <v>0.015968771661685626</v>
      </c>
      <c r="J84" s="70">
        <v>11450330</v>
      </c>
      <c r="K84" s="72">
        <v>-39225</v>
      </c>
      <c r="L84" s="73">
        <f t="shared" si="20"/>
        <v>11411105</v>
      </c>
      <c r="M84" s="74">
        <f t="shared" si="21"/>
        <v>-0.0034256654611701147</v>
      </c>
      <c r="N84" s="75">
        <f t="shared" si="22"/>
        <v>0.17716973890958687</v>
      </c>
      <c r="O84" s="70">
        <v>127038699</v>
      </c>
      <c r="P84" s="72">
        <v>1352546</v>
      </c>
      <c r="Q84" s="73">
        <f t="shared" si="23"/>
        <v>128391245</v>
      </c>
      <c r="R84" s="74">
        <f t="shared" si="24"/>
        <v>0.010646724271003436</v>
      </c>
      <c r="S84" s="75">
        <f t="shared" si="25"/>
        <v>0.012020686848452537</v>
      </c>
      <c r="T84" s="70">
        <v>8619375</v>
      </c>
      <c r="U84" s="72">
        <v>-88859</v>
      </c>
      <c r="V84" s="73">
        <f t="shared" si="33"/>
        <v>8530516</v>
      </c>
      <c r="W84" s="74">
        <f t="shared" si="26"/>
        <v>-0.010309216155463707</v>
      </c>
      <c r="X84" s="75">
        <f t="shared" si="27"/>
        <v>0.7258710868343625</v>
      </c>
      <c r="Y84" s="70">
        <v>520482330</v>
      </c>
      <c r="Z84" s="72">
        <v>-10597423</v>
      </c>
      <c r="AA84" s="73">
        <f t="shared" si="28"/>
        <v>509884907</v>
      </c>
      <c r="AB84" s="74">
        <f t="shared" si="29"/>
        <v>-0.02036077382300375</v>
      </c>
      <c r="AC84" s="75">
        <f t="shared" si="30"/>
        <v>0.022587441507674246</v>
      </c>
      <c r="AD84" s="70">
        <v>16196215</v>
      </c>
      <c r="AE84" s="75">
        <f t="shared" si="31"/>
        <v>0</v>
      </c>
      <c r="AF84" s="70">
        <v>0</v>
      </c>
      <c r="AG84" s="70">
        <v>717045133</v>
      </c>
      <c r="AH84" s="72">
        <v>-9372961</v>
      </c>
      <c r="AI84" s="73">
        <v>707672172</v>
      </c>
      <c r="AJ84" s="74">
        <f t="shared" si="32"/>
        <v>-0.013071647192952916</v>
      </c>
      <c r="AK84" s="70">
        <v>0</v>
      </c>
      <c r="AL84" s="70">
        <v>0</v>
      </c>
      <c r="AM84" s="25">
        <v>0</v>
      </c>
      <c r="AN84" s="76"/>
    </row>
    <row r="85" spans="1:40" ht="12.75">
      <c r="A85" s="67" t="s">
        <v>175</v>
      </c>
      <c r="B85" s="68" t="s">
        <v>174</v>
      </c>
      <c r="C85" s="24">
        <v>3</v>
      </c>
      <c r="D85" s="24"/>
      <c r="E85" s="69">
        <f t="shared" si="17"/>
        <v>0.0433067096814744</v>
      </c>
      <c r="F85" s="70">
        <v>39479116</v>
      </c>
      <c r="G85" s="71">
        <f t="shared" si="18"/>
        <v>0.00850582568310435</v>
      </c>
      <c r="H85" s="70">
        <v>7754052</v>
      </c>
      <c r="I85" s="71">
        <f t="shared" si="19"/>
        <v>0.02941988399239495</v>
      </c>
      <c r="J85" s="70">
        <v>26819655</v>
      </c>
      <c r="K85" s="72">
        <v>-91877</v>
      </c>
      <c r="L85" s="73">
        <f t="shared" si="20"/>
        <v>26727778</v>
      </c>
      <c r="M85" s="74">
        <f t="shared" si="21"/>
        <v>-0.0034257338507896543</v>
      </c>
      <c r="N85" s="75">
        <f t="shared" si="22"/>
        <v>0.19018861934671655</v>
      </c>
      <c r="O85" s="70">
        <v>173379105</v>
      </c>
      <c r="P85" s="72">
        <v>1255298</v>
      </c>
      <c r="Q85" s="73">
        <f t="shared" si="23"/>
        <v>174634403</v>
      </c>
      <c r="R85" s="74">
        <f t="shared" si="24"/>
        <v>0.00724019194815892</v>
      </c>
      <c r="S85" s="75">
        <f t="shared" si="25"/>
        <v>0.011146610159461848</v>
      </c>
      <c r="T85" s="70">
        <v>10161435</v>
      </c>
      <c r="U85" s="72">
        <v>-93605</v>
      </c>
      <c r="V85" s="73">
        <f t="shared" si="33"/>
        <v>10067830</v>
      </c>
      <c r="W85" s="74">
        <f t="shared" si="26"/>
        <v>-0.009211789476584754</v>
      </c>
      <c r="X85" s="75">
        <f t="shared" si="27"/>
        <v>0.7012063085340021</v>
      </c>
      <c r="Y85" s="70">
        <v>639231320</v>
      </c>
      <c r="Z85" s="72">
        <v>-8074298</v>
      </c>
      <c r="AA85" s="73">
        <f t="shared" si="28"/>
        <v>631157022</v>
      </c>
      <c r="AB85" s="74">
        <f t="shared" si="29"/>
        <v>-0.012631261559586911</v>
      </c>
      <c r="AC85" s="75">
        <f t="shared" si="30"/>
        <v>0.016226042602845808</v>
      </c>
      <c r="AD85" s="70">
        <v>14791930</v>
      </c>
      <c r="AE85" s="75">
        <f t="shared" si="31"/>
        <v>0</v>
      </c>
      <c r="AF85" s="70">
        <v>0</v>
      </c>
      <c r="AG85" s="70">
        <v>911616613</v>
      </c>
      <c r="AH85" s="72">
        <v>-7004482</v>
      </c>
      <c r="AI85" s="73">
        <v>904612131</v>
      </c>
      <c r="AJ85" s="74">
        <f t="shared" si="32"/>
        <v>-0.007683583098545397</v>
      </c>
      <c r="AK85" s="70">
        <v>0</v>
      </c>
      <c r="AL85" s="70">
        <v>0</v>
      </c>
      <c r="AM85" s="25">
        <v>0</v>
      </c>
      <c r="AN85" s="76"/>
    </row>
    <row r="86" spans="1:40" ht="12.75">
      <c r="A86" s="67" t="s">
        <v>177</v>
      </c>
      <c r="B86" s="68" t="s">
        <v>176</v>
      </c>
      <c r="C86" s="24">
        <v>5</v>
      </c>
      <c r="D86" s="24"/>
      <c r="E86" s="69">
        <f t="shared" si="17"/>
        <v>0.047794324333248865</v>
      </c>
      <c r="F86" s="70">
        <v>925780204</v>
      </c>
      <c r="G86" s="71">
        <f t="shared" si="18"/>
        <v>0.01390676834770687</v>
      </c>
      <c r="H86" s="70">
        <v>269375308</v>
      </c>
      <c r="I86" s="71">
        <f t="shared" si="19"/>
        <v>0.010798034088051526</v>
      </c>
      <c r="J86" s="70">
        <v>209158856</v>
      </c>
      <c r="K86" s="72">
        <v>-716520</v>
      </c>
      <c r="L86" s="73">
        <f t="shared" si="20"/>
        <v>208442336</v>
      </c>
      <c r="M86" s="74">
        <f t="shared" si="21"/>
        <v>-0.0034257215482188332</v>
      </c>
      <c r="N86" s="75">
        <f t="shared" si="22"/>
        <v>0.6305899570777842</v>
      </c>
      <c r="O86" s="70">
        <v>12214582113</v>
      </c>
      <c r="P86" s="72">
        <v>0</v>
      </c>
      <c r="Q86" s="73">
        <f t="shared" si="23"/>
        <v>12214582113</v>
      </c>
      <c r="R86" s="74">
        <f t="shared" si="24"/>
        <v>0</v>
      </c>
      <c r="S86" s="75">
        <f t="shared" si="25"/>
        <v>0.2948909550299123</v>
      </c>
      <c r="T86" s="70">
        <v>5712063353</v>
      </c>
      <c r="U86" s="72">
        <v>-1397813</v>
      </c>
      <c r="V86" s="73">
        <f t="shared" si="33"/>
        <v>5710665540</v>
      </c>
      <c r="W86" s="74">
        <f t="shared" si="26"/>
        <v>-0.00024471244690692424</v>
      </c>
      <c r="X86" s="75">
        <f t="shared" si="27"/>
        <v>0.0018303077125893061</v>
      </c>
      <c r="Y86" s="70">
        <v>35453219</v>
      </c>
      <c r="Z86" s="72">
        <v>1339854</v>
      </c>
      <c r="AA86" s="73">
        <f t="shared" si="28"/>
        <v>36793073</v>
      </c>
      <c r="AB86" s="74">
        <f t="shared" si="29"/>
        <v>0.03779216775774296</v>
      </c>
      <c r="AC86" s="75">
        <f t="shared" si="30"/>
        <v>0.0001896534107069717</v>
      </c>
      <c r="AD86" s="70">
        <v>3673603</v>
      </c>
      <c r="AE86" s="75">
        <f t="shared" si="31"/>
        <v>0</v>
      </c>
      <c r="AF86" s="70">
        <v>0</v>
      </c>
      <c r="AG86" s="70">
        <v>19370086656</v>
      </c>
      <c r="AH86" s="72">
        <v>-774479</v>
      </c>
      <c r="AI86" s="73">
        <v>19369312177</v>
      </c>
      <c r="AJ86" s="74">
        <f t="shared" si="32"/>
        <v>-3.998324910746336E-05</v>
      </c>
      <c r="AK86" s="70">
        <v>16128100</v>
      </c>
      <c r="AL86" s="70">
        <v>149981545</v>
      </c>
      <c r="AM86" s="25">
        <v>0</v>
      </c>
      <c r="AN86" s="76"/>
    </row>
    <row r="87" spans="1:40" ht="12.75">
      <c r="A87" s="67" t="s">
        <v>179</v>
      </c>
      <c r="B87" s="68" t="s">
        <v>178</v>
      </c>
      <c r="C87" s="24">
        <v>3</v>
      </c>
      <c r="D87" s="24"/>
      <c r="E87" s="69">
        <f t="shared" si="17"/>
        <v>0.01592701379003853</v>
      </c>
      <c r="F87" s="70">
        <v>71503580</v>
      </c>
      <c r="G87" s="71">
        <f t="shared" si="18"/>
        <v>0.001395019612868161</v>
      </c>
      <c r="H87" s="70">
        <v>6262875</v>
      </c>
      <c r="I87" s="71">
        <f t="shared" si="19"/>
        <v>0.0024289428969878003</v>
      </c>
      <c r="J87" s="70">
        <v>10904625</v>
      </c>
      <c r="K87" s="72">
        <v>-37356</v>
      </c>
      <c r="L87" s="73">
        <f t="shared" si="20"/>
        <v>10867269</v>
      </c>
      <c r="M87" s="74">
        <f t="shared" si="21"/>
        <v>-0.0034257023969187384</v>
      </c>
      <c r="N87" s="75">
        <f t="shared" si="22"/>
        <v>0.7126948278271432</v>
      </c>
      <c r="O87" s="70">
        <v>3199609940</v>
      </c>
      <c r="P87" s="72">
        <v>0</v>
      </c>
      <c r="Q87" s="73">
        <f t="shared" si="23"/>
        <v>3199609940</v>
      </c>
      <c r="R87" s="74">
        <f t="shared" si="24"/>
        <v>0</v>
      </c>
      <c r="S87" s="75">
        <f t="shared" si="25"/>
        <v>0.25423009940357966</v>
      </c>
      <c r="T87" s="70">
        <v>1141354085</v>
      </c>
      <c r="U87" s="72">
        <v>0</v>
      </c>
      <c r="V87" s="73">
        <f t="shared" si="33"/>
        <v>1141354085</v>
      </c>
      <c r="W87" s="74">
        <f t="shared" si="26"/>
        <v>0</v>
      </c>
      <c r="X87" s="75">
        <f t="shared" si="27"/>
        <v>0.01261778325195122</v>
      </c>
      <c r="Y87" s="70">
        <v>56646945</v>
      </c>
      <c r="Z87" s="72">
        <v>1618484</v>
      </c>
      <c r="AA87" s="73">
        <f t="shared" si="28"/>
        <v>58265429</v>
      </c>
      <c r="AB87" s="74">
        <f t="shared" si="29"/>
        <v>0.028571426049542478</v>
      </c>
      <c r="AC87" s="75">
        <f t="shared" si="30"/>
        <v>0.0007063132174313592</v>
      </c>
      <c r="AD87" s="70">
        <v>3170960</v>
      </c>
      <c r="AE87" s="75">
        <f t="shared" si="31"/>
        <v>0</v>
      </c>
      <c r="AF87" s="70">
        <v>0</v>
      </c>
      <c r="AG87" s="70">
        <v>4489453010</v>
      </c>
      <c r="AH87" s="72">
        <v>1581128</v>
      </c>
      <c r="AI87" s="73">
        <v>4491034138</v>
      </c>
      <c r="AJ87" s="74">
        <f t="shared" si="32"/>
        <v>0.0003521872255880901</v>
      </c>
      <c r="AK87" s="70">
        <v>0</v>
      </c>
      <c r="AL87" s="70">
        <v>333600</v>
      </c>
      <c r="AM87" s="25">
        <v>0</v>
      </c>
      <c r="AN87" s="76"/>
    </row>
    <row r="88" spans="1:40" ht="12.75">
      <c r="A88" s="67" t="s">
        <v>181</v>
      </c>
      <c r="B88" s="68" t="s">
        <v>180</v>
      </c>
      <c r="C88" s="24">
        <v>3</v>
      </c>
      <c r="D88" s="24"/>
      <c r="E88" s="69">
        <f t="shared" si="17"/>
        <v>0.11313074250468627</v>
      </c>
      <c r="F88" s="70">
        <v>93577320</v>
      </c>
      <c r="G88" s="71">
        <f t="shared" si="18"/>
        <v>0.008683734350866997</v>
      </c>
      <c r="H88" s="70">
        <v>7182845</v>
      </c>
      <c r="I88" s="71">
        <f t="shared" si="19"/>
        <v>0.02750628281677358</v>
      </c>
      <c r="J88" s="70">
        <v>22752120</v>
      </c>
      <c r="K88" s="72">
        <v>-77942</v>
      </c>
      <c r="L88" s="73">
        <f t="shared" si="20"/>
        <v>22674178</v>
      </c>
      <c r="M88" s="74">
        <f t="shared" si="21"/>
        <v>-0.0034257027476999945</v>
      </c>
      <c r="N88" s="75">
        <f t="shared" si="22"/>
        <v>0.6473295508041701</v>
      </c>
      <c r="O88" s="70">
        <v>535445655</v>
      </c>
      <c r="P88" s="72">
        <v>0</v>
      </c>
      <c r="Q88" s="73">
        <f t="shared" si="23"/>
        <v>535445655</v>
      </c>
      <c r="R88" s="74">
        <f t="shared" si="24"/>
        <v>0</v>
      </c>
      <c r="S88" s="75">
        <f t="shared" si="25"/>
        <v>0.09796909631263491</v>
      </c>
      <c r="T88" s="70">
        <v>81036200</v>
      </c>
      <c r="U88" s="72">
        <v>0</v>
      </c>
      <c r="V88" s="73">
        <f t="shared" si="33"/>
        <v>81036200</v>
      </c>
      <c r="W88" s="74">
        <f t="shared" si="26"/>
        <v>0</v>
      </c>
      <c r="X88" s="75">
        <f t="shared" si="27"/>
        <v>0.09990773982965634</v>
      </c>
      <c r="Y88" s="70">
        <v>82639770</v>
      </c>
      <c r="Z88" s="72">
        <v>2361136</v>
      </c>
      <c r="AA88" s="73">
        <f t="shared" si="28"/>
        <v>85000906</v>
      </c>
      <c r="AB88" s="74">
        <f t="shared" si="29"/>
        <v>0.02857142511408248</v>
      </c>
      <c r="AC88" s="75">
        <f t="shared" si="30"/>
        <v>0.005472853381211808</v>
      </c>
      <c r="AD88" s="70">
        <v>4526930</v>
      </c>
      <c r="AE88" s="75">
        <f t="shared" si="31"/>
        <v>0</v>
      </c>
      <c r="AF88" s="70">
        <v>0</v>
      </c>
      <c r="AG88" s="70">
        <v>827160840</v>
      </c>
      <c r="AH88" s="72">
        <v>2283194</v>
      </c>
      <c r="AI88" s="73">
        <v>829444034</v>
      </c>
      <c r="AJ88" s="74">
        <f t="shared" si="32"/>
        <v>0.0027602781582358273</v>
      </c>
      <c r="AK88" s="70">
        <v>2625300</v>
      </c>
      <c r="AL88" s="70">
        <v>2252500</v>
      </c>
      <c r="AM88" s="25">
        <v>0</v>
      </c>
      <c r="AN88" s="76"/>
    </row>
    <row r="89" spans="1:40" ht="12.75">
      <c r="A89" s="67" t="s">
        <v>183</v>
      </c>
      <c r="B89" s="68" t="s">
        <v>182</v>
      </c>
      <c r="C89" s="24">
        <v>3</v>
      </c>
      <c r="D89" s="24"/>
      <c r="E89" s="69">
        <f t="shared" si="17"/>
        <v>0.02483000399971621</v>
      </c>
      <c r="F89" s="70">
        <v>232238841</v>
      </c>
      <c r="G89" s="71">
        <f t="shared" si="18"/>
        <v>0.0033121142199295617</v>
      </c>
      <c r="H89" s="70">
        <v>30978713</v>
      </c>
      <c r="I89" s="71">
        <f t="shared" si="19"/>
        <v>0.0018336645323566562</v>
      </c>
      <c r="J89" s="70">
        <v>17150546</v>
      </c>
      <c r="K89" s="72">
        <v>-58753</v>
      </c>
      <c r="L89" s="73">
        <f t="shared" si="20"/>
        <v>17091793</v>
      </c>
      <c r="M89" s="74">
        <f t="shared" si="21"/>
        <v>-0.0034257218399927326</v>
      </c>
      <c r="N89" s="75">
        <f t="shared" si="22"/>
        <v>0.7181383741648015</v>
      </c>
      <c r="O89" s="70">
        <v>6716858511</v>
      </c>
      <c r="P89" s="72">
        <v>0</v>
      </c>
      <c r="Q89" s="73">
        <f t="shared" si="23"/>
        <v>6716858511</v>
      </c>
      <c r="R89" s="74">
        <f t="shared" si="24"/>
        <v>0</v>
      </c>
      <c r="S89" s="75">
        <f t="shared" si="25"/>
        <v>0.2513798318266213</v>
      </c>
      <c r="T89" s="70">
        <v>2351194176</v>
      </c>
      <c r="U89" s="72">
        <v>-6340650</v>
      </c>
      <c r="V89" s="73">
        <f t="shared" si="33"/>
        <v>2344853526</v>
      </c>
      <c r="W89" s="74">
        <f t="shared" si="26"/>
        <v>-0.0026967785411867234</v>
      </c>
      <c r="X89" s="75">
        <f t="shared" si="27"/>
        <v>0.0004883124132442077</v>
      </c>
      <c r="Y89" s="70">
        <v>4567261</v>
      </c>
      <c r="Z89" s="72">
        <v>326266</v>
      </c>
      <c r="AA89" s="73">
        <f t="shared" si="28"/>
        <v>4893527</v>
      </c>
      <c r="AB89" s="74">
        <f t="shared" si="29"/>
        <v>0.07143581240485271</v>
      </c>
      <c r="AC89" s="75">
        <f t="shared" si="30"/>
        <v>1.7698843330487602E-05</v>
      </c>
      <c r="AD89" s="70">
        <v>165540</v>
      </c>
      <c r="AE89" s="75">
        <f t="shared" si="31"/>
        <v>0</v>
      </c>
      <c r="AF89" s="70">
        <v>0</v>
      </c>
      <c r="AG89" s="70">
        <v>9353153588</v>
      </c>
      <c r="AH89" s="72">
        <v>-6073137</v>
      </c>
      <c r="AI89" s="73">
        <v>9347080451</v>
      </c>
      <c r="AJ89" s="74">
        <f t="shared" si="32"/>
        <v>-0.0006493143668453999</v>
      </c>
      <c r="AK89" s="70">
        <v>0</v>
      </c>
      <c r="AL89" s="70">
        <v>0</v>
      </c>
      <c r="AM89" s="25">
        <v>0</v>
      </c>
      <c r="AN89" s="76"/>
    </row>
    <row r="90" spans="1:40" ht="12.75">
      <c r="A90" s="67" t="s">
        <v>185</v>
      </c>
      <c r="B90" s="68" t="s">
        <v>184</v>
      </c>
      <c r="C90" s="24">
        <v>3</v>
      </c>
      <c r="D90" s="24"/>
      <c r="E90" s="69">
        <f t="shared" si="17"/>
        <v>0.1131834433534802</v>
      </c>
      <c r="F90" s="70">
        <v>171371390</v>
      </c>
      <c r="G90" s="71">
        <f t="shared" si="18"/>
        <v>0.0035866747743493986</v>
      </c>
      <c r="H90" s="70">
        <v>5430595</v>
      </c>
      <c r="I90" s="71">
        <f t="shared" si="19"/>
        <v>0.00391405012680148</v>
      </c>
      <c r="J90" s="70">
        <v>5926275</v>
      </c>
      <c r="K90" s="72">
        <v>-20302</v>
      </c>
      <c r="L90" s="73">
        <f t="shared" si="20"/>
        <v>5905973</v>
      </c>
      <c r="M90" s="74">
        <f t="shared" si="21"/>
        <v>-0.00342576070128369</v>
      </c>
      <c r="N90" s="75">
        <f t="shared" si="22"/>
        <v>0.36782537494361595</v>
      </c>
      <c r="O90" s="70">
        <v>556925500</v>
      </c>
      <c r="P90" s="72">
        <v>0</v>
      </c>
      <c r="Q90" s="73">
        <f t="shared" si="23"/>
        <v>556925500</v>
      </c>
      <c r="R90" s="74">
        <f t="shared" si="24"/>
        <v>0</v>
      </c>
      <c r="S90" s="75">
        <f t="shared" si="25"/>
        <v>0.5113916326127855</v>
      </c>
      <c r="T90" s="70">
        <v>774299600</v>
      </c>
      <c r="U90" s="72">
        <v>0</v>
      </c>
      <c r="V90" s="73">
        <f t="shared" si="33"/>
        <v>774299600</v>
      </c>
      <c r="W90" s="74">
        <f t="shared" si="26"/>
        <v>0</v>
      </c>
      <c r="X90" s="75">
        <f t="shared" si="27"/>
        <v>9.882418896748893E-05</v>
      </c>
      <c r="Y90" s="70">
        <v>149630</v>
      </c>
      <c r="Z90" s="72">
        <v>4275</v>
      </c>
      <c r="AA90" s="73">
        <f t="shared" si="28"/>
        <v>153905</v>
      </c>
      <c r="AB90" s="74">
        <f t="shared" si="29"/>
        <v>0.028570473835460804</v>
      </c>
      <c r="AC90" s="75">
        <f t="shared" si="30"/>
        <v>0</v>
      </c>
      <c r="AD90" s="70">
        <v>0</v>
      </c>
      <c r="AE90" s="75">
        <f t="shared" si="31"/>
        <v>0</v>
      </c>
      <c r="AF90" s="70">
        <v>0</v>
      </c>
      <c r="AG90" s="70">
        <v>1514102990</v>
      </c>
      <c r="AH90" s="72">
        <v>-16027</v>
      </c>
      <c r="AI90" s="73">
        <v>1514086963</v>
      </c>
      <c r="AJ90" s="74">
        <f t="shared" si="32"/>
        <v>-1.0585145202044678E-05</v>
      </c>
      <c r="AK90" s="70">
        <v>227100</v>
      </c>
      <c r="AL90" s="70">
        <v>13303900</v>
      </c>
      <c r="AM90" s="25">
        <v>0</v>
      </c>
      <c r="AN90" s="76"/>
    </row>
    <row r="91" spans="1:40" ht="12.75">
      <c r="A91" s="67" t="s">
        <v>187</v>
      </c>
      <c r="B91" s="68" t="s">
        <v>186</v>
      </c>
      <c r="C91" s="24">
        <v>3</v>
      </c>
      <c r="D91" s="24"/>
      <c r="E91" s="69">
        <f t="shared" si="17"/>
        <v>0.012538224392130835</v>
      </c>
      <c r="F91" s="70">
        <v>11007096</v>
      </c>
      <c r="G91" s="71">
        <f t="shared" si="18"/>
        <v>0.0018839169981750966</v>
      </c>
      <c r="H91" s="70">
        <v>1653859</v>
      </c>
      <c r="I91" s="71">
        <f t="shared" si="19"/>
        <v>0.000578534850029632</v>
      </c>
      <c r="J91" s="70">
        <v>507886</v>
      </c>
      <c r="K91" s="72">
        <v>-1740</v>
      </c>
      <c r="L91" s="73">
        <f t="shared" si="20"/>
        <v>506146</v>
      </c>
      <c r="M91" s="74">
        <f t="shared" si="21"/>
        <v>-0.0034259656694612573</v>
      </c>
      <c r="N91" s="75">
        <f t="shared" si="22"/>
        <v>0.838623409013215</v>
      </c>
      <c r="O91" s="70">
        <v>736213365</v>
      </c>
      <c r="P91" s="72">
        <v>447422</v>
      </c>
      <c r="Q91" s="73">
        <f t="shared" si="23"/>
        <v>736660787</v>
      </c>
      <c r="R91" s="74">
        <f t="shared" si="24"/>
        <v>0.0006077341451143039</v>
      </c>
      <c r="S91" s="75">
        <f t="shared" si="25"/>
        <v>0.04785727999547129</v>
      </c>
      <c r="T91" s="70">
        <v>42013100</v>
      </c>
      <c r="U91" s="72">
        <v>-1793</v>
      </c>
      <c r="V91" s="73">
        <f t="shared" si="33"/>
        <v>42011307</v>
      </c>
      <c r="W91" s="74">
        <f t="shared" si="26"/>
        <v>-4.2677164979494494E-05</v>
      </c>
      <c r="X91" s="75">
        <f t="shared" si="27"/>
        <v>0.09224342607161265</v>
      </c>
      <c r="Y91" s="70">
        <v>80978950</v>
      </c>
      <c r="Z91" s="72">
        <v>1379561</v>
      </c>
      <c r="AA91" s="73">
        <f t="shared" si="28"/>
        <v>82358511</v>
      </c>
      <c r="AB91" s="74">
        <f t="shared" si="29"/>
        <v>0.017036044552318844</v>
      </c>
      <c r="AC91" s="75">
        <f t="shared" si="30"/>
        <v>0.006275208679365526</v>
      </c>
      <c r="AD91" s="70">
        <v>5508900</v>
      </c>
      <c r="AE91" s="75">
        <f t="shared" si="31"/>
        <v>0</v>
      </c>
      <c r="AF91" s="70">
        <v>0</v>
      </c>
      <c r="AG91" s="70">
        <v>877883156</v>
      </c>
      <c r="AH91" s="72">
        <v>1823450</v>
      </c>
      <c r="AI91" s="73">
        <v>879706606</v>
      </c>
      <c r="AJ91" s="74">
        <f t="shared" si="32"/>
        <v>0.002077098743195387</v>
      </c>
      <c r="AK91" s="70">
        <v>70400</v>
      </c>
      <c r="AL91" s="70">
        <v>64400</v>
      </c>
      <c r="AM91" s="25">
        <v>0</v>
      </c>
      <c r="AN91" s="76"/>
    </row>
    <row r="92" spans="1:40" ht="12.75">
      <c r="A92" s="67" t="s">
        <v>189</v>
      </c>
      <c r="B92" s="68" t="s">
        <v>188</v>
      </c>
      <c r="C92" s="24">
        <v>3</v>
      </c>
      <c r="D92" s="24"/>
      <c r="E92" s="69">
        <f t="shared" si="17"/>
        <v>0.05759382171606831</v>
      </c>
      <c r="F92" s="70">
        <v>185554030</v>
      </c>
      <c r="G92" s="71">
        <f t="shared" si="18"/>
        <v>0.010854371417587093</v>
      </c>
      <c r="H92" s="70">
        <v>34970285</v>
      </c>
      <c r="I92" s="71">
        <f t="shared" si="19"/>
        <v>0.0053782211599758024</v>
      </c>
      <c r="J92" s="70">
        <v>17327390</v>
      </c>
      <c r="K92" s="72">
        <v>-59359</v>
      </c>
      <c r="L92" s="73">
        <f t="shared" si="20"/>
        <v>17268031</v>
      </c>
      <c r="M92" s="74">
        <f t="shared" si="21"/>
        <v>-0.0034257323232177493</v>
      </c>
      <c r="N92" s="75">
        <f t="shared" si="22"/>
        <v>0.5607429659532416</v>
      </c>
      <c r="O92" s="70">
        <v>1806584700</v>
      </c>
      <c r="P92" s="72">
        <v>0</v>
      </c>
      <c r="Q92" s="73">
        <f t="shared" si="23"/>
        <v>1806584700</v>
      </c>
      <c r="R92" s="74">
        <f t="shared" si="24"/>
        <v>0</v>
      </c>
      <c r="S92" s="75">
        <f t="shared" si="25"/>
        <v>0.36543061975312724</v>
      </c>
      <c r="T92" s="70">
        <v>1177333300</v>
      </c>
      <c r="U92" s="72">
        <v>0</v>
      </c>
      <c r="V92" s="73">
        <f t="shared" si="33"/>
        <v>1177333300</v>
      </c>
      <c r="W92" s="74">
        <f t="shared" si="26"/>
        <v>0</v>
      </c>
      <c r="X92" s="75">
        <f t="shared" si="27"/>
        <v>0</v>
      </c>
      <c r="Y92" s="70">
        <v>0</v>
      </c>
      <c r="Z92" s="72">
        <v>0</v>
      </c>
      <c r="AA92" s="73">
        <f t="shared" si="28"/>
        <v>0</v>
      </c>
      <c r="AB92" s="74" t="e">
        <f t="shared" si="29"/>
        <v>#DIV/0!</v>
      </c>
      <c r="AC92" s="75">
        <f t="shared" si="30"/>
        <v>0</v>
      </c>
      <c r="AD92" s="70">
        <v>0</v>
      </c>
      <c r="AE92" s="75">
        <f t="shared" si="31"/>
        <v>0</v>
      </c>
      <c r="AF92" s="70">
        <v>0</v>
      </c>
      <c r="AG92" s="70">
        <v>3221769705</v>
      </c>
      <c r="AH92" s="72">
        <v>-59359</v>
      </c>
      <c r="AI92" s="73">
        <v>3221710346</v>
      </c>
      <c r="AJ92" s="74">
        <f t="shared" si="32"/>
        <v>-1.8424346069142766E-05</v>
      </c>
      <c r="AK92" s="70">
        <v>0</v>
      </c>
      <c r="AL92" s="70">
        <v>989100</v>
      </c>
      <c r="AM92" s="25">
        <v>0</v>
      </c>
      <c r="AN92" s="76"/>
    </row>
    <row r="93" spans="1:40" ht="12.75">
      <c r="A93" s="67" t="s">
        <v>191</v>
      </c>
      <c r="B93" s="68" t="s">
        <v>190</v>
      </c>
      <c r="C93" s="24">
        <v>3</v>
      </c>
      <c r="D93" s="24"/>
      <c r="E93" s="69">
        <f t="shared" si="17"/>
        <v>0.05631160893916338</v>
      </c>
      <c r="F93" s="70">
        <v>48672106</v>
      </c>
      <c r="G93" s="71">
        <f t="shared" si="18"/>
        <v>0.014323980954037365</v>
      </c>
      <c r="H93" s="70">
        <v>12380721</v>
      </c>
      <c r="I93" s="71">
        <f t="shared" si="19"/>
        <v>0.027454235220529095</v>
      </c>
      <c r="J93" s="70">
        <v>23729662</v>
      </c>
      <c r="K93" s="72">
        <v>-81291</v>
      </c>
      <c r="L93" s="73">
        <f t="shared" si="20"/>
        <v>23648371</v>
      </c>
      <c r="M93" s="74">
        <f t="shared" si="21"/>
        <v>-0.0034257125112022242</v>
      </c>
      <c r="N93" s="75">
        <f t="shared" si="22"/>
        <v>0.0750760037306082</v>
      </c>
      <c r="O93" s="70">
        <v>64890833</v>
      </c>
      <c r="P93" s="72">
        <v>-2426763</v>
      </c>
      <c r="Q93" s="73">
        <f t="shared" si="23"/>
        <v>62464070</v>
      </c>
      <c r="R93" s="74">
        <f t="shared" si="24"/>
        <v>-0.03739762440713313</v>
      </c>
      <c r="S93" s="75">
        <f t="shared" si="25"/>
        <v>0.013279055332796557</v>
      </c>
      <c r="T93" s="70">
        <v>11477555</v>
      </c>
      <c r="U93" s="72">
        <v>0</v>
      </c>
      <c r="V93" s="73">
        <f t="shared" si="33"/>
        <v>11477555</v>
      </c>
      <c r="W93" s="74">
        <f t="shared" si="26"/>
        <v>0</v>
      </c>
      <c r="X93" s="75">
        <f t="shared" si="27"/>
        <v>0.6536146073717021</v>
      </c>
      <c r="Y93" s="70">
        <v>564942115</v>
      </c>
      <c r="Z93" s="72">
        <v>-16970725</v>
      </c>
      <c r="AA93" s="73">
        <f t="shared" si="28"/>
        <v>547971390</v>
      </c>
      <c r="AB93" s="74">
        <f t="shared" si="29"/>
        <v>-0.030039759029117524</v>
      </c>
      <c r="AC93" s="75">
        <f t="shared" si="30"/>
        <v>0.014426120725264361</v>
      </c>
      <c r="AD93" s="70">
        <v>12469004</v>
      </c>
      <c r="AE93" s="75">
        <f t="shared" si="31"/>
        <v>0.145514387725899</v>
      </c>
      <c r="AF93" s="70">
        <v>125773208</v>
      </c>
      <c r="AG93" s="70">
        <v>864335204</v>
      </c>
      <c r="AH93" s="72">
        <v>-19478779</v>
      </c>
      <c r="AI93" s="73">
        <v>844856425</v>
      </c>
      <c r="AJ93" s="74">
        <f t="shared" si="32"/>
        <v>-0.02253613980994346</v>
      </c>
      <c r="AK93" s="70">
        <v>0</v>
      </c>
      <c r="AL93" s="70">
        <v>51095</v>
      </c>
      <c r="AM93" s="25">
        <v>0</v>
      </c>
      <c r="AN93" s="76"/>
    </row>
    <row r="94" spans="1:40" ht="12.75">
      <c r="A94" s="67" t="s">
        <v>193</v>
      </c>
      <c r="B94" s="68" t="s">
        <v>192</v>
      </c>
      <c r="C94" s="24">
        <v>3</v>
      </c>
      <c r="D94" s="24"/>
      <c r="E94" s="69">
        <f t="shared" si="17"/>
        <v>0.05117365209044255</v>
      </c>
      <c r="F94" s="70">
        <v>31484426</v>
      </c>
      <c r="G94" s="71">
        <f t="shared" si="18"/>
        <v>0.003047689125264634</v>
      </c>
      <c r="H94" s="70">
        <v>1875081</v>
      </c>
      <c r="I94" s="71">
        <f t="shared" si="19"/>
        <v>0.0054056322886461275</v>
      </c>
      <c r="J94" s="70">
        <v>3325798</v>
      </c>
      <c r="K94" s="72">
        <v>-11393</v>
      </c>
      <c r="L94" s="73">
        <f t="shared" si="20"/>
        <v>3314405</v>
      </c>
      <c r="M94" s="74">
        <f t="shared" si="21"/>
        <v>-0.00342564401085093</v>
      </c>
      <c r="N94" s="75">
        <f t="shared" si="22"/>
        <v>0.07822540244117902</v>
      </c>
      <c r="O94" s="70">
        <v>48127929</v>
      </c>
      <c r="P94" s="72">
        <v>-1336292</v>
      </c>
      <c r="Q94" s="73">
        <f t="shared" si="23"/>
        <v>46791637</v>
      </c>
      <c r="R94" s="74">
        <f t="shared" si="24"/>
        <v>-0.027765416625344506</v>
      </c>
      <c r="S94" s="75">
        <f t="shared" si="25"/>
        <v>0.027265404446488097</v>
      </c>
      <c r="T94" s="70">
        <v>16774953</v>
      </c>
      <c r="U94" s="72">
        <v>-483879</v>
      </c>
      <c r="V94" s="73">
        <f t="shared" si="33"/>
        <v>16291074</v>
      </c>
      <c r="W94" s="74">
        <f t="shared" si="26"/>
        <v>-0.028845326720140438</v>
      </c>
      <c r="X94" s="75">
        <f t="shared" si="27"/>
        <v>0.8106279449746546</v>
      </c>
      <c r="Y94" s="70">
        <v>498736254</v>
      </c>
      <c r="Z94" s="72">
        <v>8123718</v>
      </c>
      <c r="AA94" s="73">
        <f t="shared" si="28"/>
        <v>506859972</v>
      </c>
      <c r="AB94" s="74">
        <f t="shared" si="29"/>
        <v>0.016288605319636537</v>
      </c>
      <c r="AC94" s="75">
        <f t="shared" si="30"/>
        <v>0.024254274633324954</v>
      </c>
      <c r="AD94" s="70">
        <v>14922365</v>
      </c>
      <c r="AE94" s="75">
        <f t="shared" si="31"/>
        <v>0</v>
      </c>
      <c r="AF94" s="70">
        <v>0</v>
      </c>
      <c r="AG94" s="70">
        <v>615246806</v>
      </c>
      <c r="AH94" s="72">
        <v>6292154</v>
      </c>
      <c r="AI94" s="73">
        <v>621538960</v>
      </c>
      <c r="AJ94" s="74">
        <f t="shared" si="32"/>
        <v>0.010227040496005436</v>
      </c>
      <c r="AK94" s="70">
        <v>0</v>
      </c>
      <c r="AL94" s="70">
        <v>0</v>
      </c>
      <c r="AM94" s="25">
        <v>0</v>
      </c>
      <c r="AN94" s="76"/>
    </row>
    <row r="95" spans="1:40" ht="12.75">
      <c r="A95" s="67" t="s">
        <v>195</v>
      </c>
      <c r="B95" s="68" t="s">
        <v>194</v>
      </c>
      <c r="C95" s="24">
        <v>3</v>
      </c>
      <c r="D95" s="24"/>
      <c r="E95" s="69">
        <f t="shared" si="17"/>
        <v>0.10522328783130307</v>
      </c>
      <c r="F95" s="70">
        <v>107017746</v>
      </c>
      <c r="G95" s="71">
        <f t="shared" si="18"/>
        <v>0.007307687078409967</v>
      </c>
      <c r="H95" s="70">
        <v>7432311</v>
      </c>
      <c r="I95" s="71">
        <f t="shared" si="19"/>
        <v>0.006082441191420459</v>
      </c>
      <c r="J95" s="70">
        <v>6186170</v>
      </c>
      <c r="K95" s="72">
        <v>-21192</v>
      </c>
      <c r="L95" s="73">
        <f t="shared" si="20"/>
        <v>6164978</v>
      </c>
      <c r="M95" s="74">
        <f t="shared" si="21"/>
        <v>-0.0034257060507551524</v>
      </c>
      <c r="N95" s="75">
        <f t="shared" si="22"/>
        <v>0.11306740080337067</v>
      </c>
      <c r="O95" s="70">
        <v>114995631</v>
      </c>
      <c r="P95" s="72">
        <v>-3484716</v>
      </c>
      <c r="Q95" s="73">
        <f t="shared" si="23"/>
        <v>111510915</v>
      </c>
      <c r="R95" s="74">
        <f t="shared" si="24"/>
        <v>-0.030303029512486434</v>
      </c>
      <c r="S95" s="75">
        <f t="shared" si="25"/>
        <v>0.0452995912865228</v>
      </c>
      <c r="T95" s="70">
        <v>46072122</v>
      </c>
      <c r="U95" s="72">
        <v>-1365805</v>
      </c>
      <c r="V95" s="73">
        <f t="shared" si="33"/>
        <v>44706317</v>
      </c>
      <c r="W95" s="74">
        <f t="shared" si="26"/>
        <v>-0.02964493365423889</v>
      </c>
      <c r="X95" s="75">
        <f t="shared" si="27"/>
        <v>0.7009375576677943</v>
      </c>
      <c r="Y95" s="70">
        <v>712891215</v>
      </c>
      <c r="Z95" s="72">
        <v>10040723</v>
      </c>
      <c r="AA95" s="73">
        <f t="shared" si="28"/>
        <v>722931938</v>
      </c>
      <c r="AB95" s="74">
        <f t="shared" si="29"/>
        <v>0.014084509373565502</v>
      </c>
      <c r="AC95" s="75">
        <f t="shared" si="30"/>
        <v>0.022082034141178757</v>
      </c>
      <c r="AD95" s="70">
        <v>22458617</v>
      </c>
      <c r="AE95" s="75">
        <f t="shared" si="31"/>
        <v>0</v>
      </c>
      <c r="AF95" s="70">
        <v>0</v>
      </c>
      <c r="AG95" s="70">
        <v>1017053812</v>
      </c>
      <c r="AH95" s="72">
        <v>5169010</v>
      </c>
      <c r="AI95" s="73">
        <v>1022222822</v>
      </c>
      <c r="AJ95" s="74">
        <f t="shared" si="32"/>
        <v>0.005082336783965567</v>
      </c>
      <c r="AK95" s="70">
        <v>0</v>
      </c>
      <c r="AL95" s="70">
        <v>1000560</v>
      </c>
      <c r="AM95" s="25">
        <v>0</v>
      </c>
      <c r="AN95" s="76"/>
    </row>
    <row r="96" spans="1:40" ht="12.75">
      <c r="A96" s="67" t="s">
        <v>197</v>
      </c>
      <c r="B96" s="68" t="s">
        <v>196</v>
      </c>
      <c r="C96" s="24">
        <v>3</v>
      </c>
      <c r="D96" s="24"/>
      <c r="E96" s="69">
        <f t="shared" si="17"/>
        <v>0.0540819737846825</v>
      </c>
      <c r="F96" s="70">
        <v>24918291</v>
      </c>
      <c r="G96" s="71">
        <f t="shared" si="18"/>
        <v>0.005858004693773472</v>
      </c>
      <c r="H96" s="70">
        <v>2699078</v>
      </c>
      <c r="I96" s="71">
        <f t="shared" si="19"/>
        <v>0.0003032227433838858</v>
      </c>
      <c r="J96" s="70">
        <v>139710</v>
      </c>
      <c r="K96" s="72">
        <v>-479</v>
      </c>
      <c r="L96" s="73">
        <f t="shared" si="20"/>
        <v>139231</v>
      </c>
      <c r="M96" s="74">
        <f t="shared" si="21"/>
        <v>-0.003428530527521294</v>
      </c>
      <c r="N96" s="75">
        <f t="shared" si="22"/>
        <v>0.05670097531483635</v>
      </c>
      <c r="O96" s="70">
        <v>26124997</v>
      </c>
      <c r="P96" s="72">
        <v>-692514</v>
      </c>
      <c r="Q96" s="73">
        <f t="shared" si="23"/>
        <v>25432483</v>
      </c>
      <c r="R96" s="74">
        <f t="shared" si="24"/>
        <v>-0.026507715962608532</v>
      </c>
      <c r="S96" s="75">
        <f t="shared" si="25"/>
        <v>0.010810462694791937</v>
      </c>
      <c r="T96" s="70">
        <v>4980925</v>
      </c>
      <c r="U96" s="72">
        <v>-150937</v>
      </c>
      <c r="V96" s="73">
        <f t="shared" si="33"/>
        <v>4829988</v>
      </c>
      <c r="W96" s="74">
        <f t="shared" si="26"/>
        <v>-0.03030300596776703</v>
      </c>
      <c r="X96" s="75">
        <f t="shared" si="27"/>
        <v>0.841976731527475</v>
      </c>
      <c r="Y96" s="70">
        <v>387941115</v>
      </c>
      <c r="Z96" s="72">
        <v>1349812</v>
      </c>
      <c r="AA96" s="73">
        <f t="shared" si="28"/>
        <v>389290927</v>
      </c>
      <c r="AB96" s="74">
        <f t="shared" si="29"/>
        <v>0.003479424963760286</v>
      </c>
      <c r="AC96" s="75">
        <f t="shared" si="30"/>
        <v>0.030268629241056826</v>
      </c>
      <c r="AD96" s="70">
        <v>13946283</v>
      </c>
      <c r="AE96" s="75">
        <f t="shared" si="31"/>
        <v>0</v>
      </c>
      <c r="AF96" s="70">
        <v>0</v>
      </c>
      <c r="AG96" s="70">
        <v>460750399</v>
      </c>
      <c r="AH96" s="72">
        <v>505882</v>
      </c>
      <c r="AI96" s="73">
        <v>461256281</v>
      </c>
      <c r="AJ96" s="74">
        <f t="shared" si="32"/>
        <v>0.0010979523861464958</v>
      </c>
      <c r="AK96" s="70">
        <v>0</v>
      </c>
      <c r="AL96" s="70">
        <v>0</v>
      </c>
      <c r="AM96" s="25">
        <v>0</v>
      </c>
      <c r="AN96" s="76"/>
    </row>
    <row r="97" spans="1:40" ht="12.75">
      <c r="A97" s="67" t="s">
        <v>199</v>
      </c>
      <c r="B97" s="68" t="s">
        <v>198</v>
      </c>
      <c r="C97" s="24">
        <v>3</v>
      </c>
      <c r="D97" s="24"/>
      <c r="E97" s="69">
        <f t="shared" si="17"/>
        <v>0.043320407040388156</v>
      </c>
      <c r="F97" s="70">
        <v>17650035</v>
      </c>
      <c r="G97" s="71">
        <f t="shared" si="18"/>
        <v>0.0055072694738686374</v>
      </c>
      <c r="H97" s="70">
        <v>2243827</v>
      </c>
      <c r="I97" s="71">
        <f t="shared" si="19"/>
        <v>0.001726394565569044</v>
      </c>
      <c r="J97" s="70">
        <v>703385</v>
      </c>
      <c r="K97" s="72">
        <v>-2410</v>
      </c>
      <c r="L97" s="73">
        <f t="shared" si="20"/>
        <v>700975</v>
      </c>
      <c r="M97" s="74">
        <f t="shared" si="21"/>
        <v>-0.0034262885901746552</v>
      </c>
      <c r="N97" s="75">
        <f t="shared" si="22"/>
        <v>0.11506130097880167</v>
      </c>
      <c r="O97" s="70">
        <v>46879430</v>
      </c>
      <c r="P97" s="72">
        <v>-504556</v>
      </c>
      <c r="Q97" s="73">
        <f t="shared" si="23"/>
        <v>46374874</v>
      </c>
      <c r="R97" s="74">
        <f t="shared" si="24"/>
        <v>-0.010762844172806709</v>
      </c>
      <c r="S97" s="75">
        <f t="shared" si="25"/>
        <v>0.019830398561975434</v>
      </c>
      <c r="T97" s="70">
        <v>8079500</v>
      </c>
      <c r="U97" s="72">
        <v>0</v>
      </c>
      <c r="V97" s="73">
        <f t="shared" si="33"/>
        <v>8079500</v>
      </c>
      <c r="W97" s="74">
        <f t="shared" si="26"/>
        <v>0</v>
      </c>
      <c r="X97" s="75">
        <f t="shared" si="27"/>
        <v>0.7883301465776077</v>
      </c>
      <c r="Y97" s="70">
        <v>321189380</v>
      </c>
      <c r="Z97" s="72">
        <v>-4030583</v>
      </c>
      <c r="AA97" s="73">
        <f t="shared" si="28"/>
        <v>317158797</v>
      </c>
      <c r="AB97" s="74">
        <f t="shared" si="29"/>
        <v>-0.012548929855650894</v>
      </c>
      <c r="AC97" s="75">
        <f t="shared" si="30"/>
        <v>0.022806430991749463</v>
      </c>
      <c r="AD97" s="70">
        <v>9292025</v>
      </c>
      <c r="AE97" s="75">
        <f t="shared" si="31"/>
        <v>0.003417651810039847</v>
      </c>
      <c r="AF97" s="70">
        <v>1392454</v>
      </c>
      <c r="AG97" s="70">
        <v>407430036</v>
      </c>
      <c r="AH97" s="72">
        <v>-4537549</v>
      </c>
      <c r="AI97" s="73">
        <v>402892487</v>
      </c>
      <c r="AJ97" s="74">
        <f t="shared" si="32"/>
        <v>-0.01113700169125479</v>
      </c>
      <c r="AK97" s="70">
        <v>0</v>
      </c>
      <c r="AL97" s="70">
        <v>0</v>
      </c>
      <c r="AM97" s="25">
        <v>0</v>
      </c>
      <c r="AN97" s="76"/>
    </row>
    <row r="98" spans="1:40" ht="12.75">
      <c r="A98" s="67" t="s">
        <v>201</v>
      </c>
      <c r="B98" s="68" t="s">
        <v>200</v>
      </c>
      <c r="C98" s="24">
        <v>3</v>
      </c>
      <c r="D98" s="24"/>
      <c r="E98" s="69">
        <f t="shared" si="17"/>
        <v>0.04382451841765531</v>
      </c>
      <c r="F98" s="70">
        <v>12718301</v>
      </c>
      <c r="G98" s="71">
        <f t="shared" si="18"/>
        <v>0.08064543256244885</v>
      </c>
      <c r="H98" s="70">
        <v>23404088</v>
      </c>
      <c r="I98" s="71">
        <f t="shared" si="19"/>
        <v>0.007241935370771444</v>
      </c>
      <c r="J98" s="70">
        <v>2101680</v>
      </c>
      <c r="K98" s="72">
        <v>-7200</v>
      </c>
      <c r="L98" s="73">
        <f t="shared" si="20"/>
        <v>2094480</v>
      </c>
      <c r="M98" s="74">
        <f t="shared" si="21"/>
        <v>-0.0034258307639602604</v>
      </c>
      <c r="N98" s="75">
        <f t="shared" si="22"/>
        <v>0.09917721396749243</v>
      </c>
      <c r="O98" s="70">
        <v>28782191</v>
      </c>
      <c r="P98" s="72">
        <v>-175962</v>
      </c>
      <c r="Q98" s="73">
        <f t="shared" si="23"/>
        <v>28606229</v>
      </c>
      <c r="R98" s="74">
        <f t="shared" si="24"/>
        <v>-0.006113572104361339</v>
      </c>
      <c r="S98" s="75">
        <f t="shared" si="25"/>
        <v>0.024044605122885015</v>
      </c>
      <c r="T98" s="70">
        <v>6977978</v>
      </c>
      <c r="U98" s="72">
        <v>4936</v>
      </c>
      <c r="V98" s="73">
        <f t="shared" si="33"/>
        <v>6982914</v>
      </c>
      <c r="W98" s="74">
        <f t="shared" si="26"/>
        <v>0.0007073682376184047</v>
      </c>
      <c r="X98" s="75">
        <f t="shared" si="27"/>
        <v>0.7262699389646553</v>
      </c>
      <c r="Y98" s="70">
        <v>210770592</v>
      </c>
      <c r="Z98" s="72">
        <v>-3161983</v>
      </c>
      <c r="AA98" s="73">
        <f t="shared" si="28"/>
        <v>207608609</v>
      </c>
      <c r="AB98" s="74">
        <f t="shared" si="29"/>
        <v>-0.015002012235179375</v>
      </c>
      <c r="AC98" s="75">
        <f t="shared" si="30"/>
        <v>0.018796355594091672</v>
      </c>
      <c r="AD98" s="70">
        <v>5454885</v>
      </c>
      <c r="AE98" s="75">
        <f t="shared" si="31"/>
        <v>0</v>
      </c>
      <c r="AF98" s="70">
        <v>0</v>
      </c>
      <c r="AG98" s="70">
        <v>290209715</v>
      </c>
      <c r="AH98" s="72">
        <v>-3340209</v>
      </c>
      <c r="AI98" s="73">
        <v>286869506</v>
      </c>
      <c r="AJ98" s="74">
        <f t="shared" si="32"/>
        <v>-0.011509638814124468</v>
      </c>
      <c r="AK98" s="70">
        <v>0</v>
      </c>
      <c r="AL98" s="70">
        <v>0</v>
      </c>
      <c r="AM98" s="25">
        <v>0</v>
      </c>
      <c r="AN98" s="76"/>
    </row>
    <row r="99" spans="1:40" ht="12.75">
      <c r="A99" s="67" t="s">
        <v>203</v>
      </c>
      <c r="B99" s="68" t="s">
        <v>202</v>
      </c>
      <c r="C99" s="24">
        <v>3</v>
      </c>
      <c r="D99" s="24"/>
      <c r="E99" s="69">
        <f t="shared" si="17"/>
        <v>0.051272750232782605</v>
      </c>
      <c r="F99" s="70">
        <v>19209776</v>
      </c>
      <c r="G99" s="71">
        <f t="shared" si="18"/>
        <v>0.11001329946840348</v>
      </c>
      <c r="H99" s="70">
        <v>41217427</v>
      </c>
      <c r="I99" s="71">
        <f t="shared" si="19"/>
        <v>0.00831078782916662</v>
      </c>
      <c r="J99" s="70">
        <v>3113708</v>
      </c>
      <c r="K99" s="72">
        <v>-10666</v>
      </c>
      <c r="L99" s="73">
        <f t="shared" si="20"/>
        <v>3103042</v>
      </c>
      <c r="M99" s="74">
        <f t="shared" si="21"/>
        <v>-0.0034254978308820225</v>
      </c>
      <c r="N99" s="75">
        <f t="shared" si="22"/>
        <v>0.12152007172482134</v>
      </c>
      <c r="O99" s="70">
        <v>45528538</v>
      </c>
      <c r="P99" s="72">
        <v>-153324</v>
      </c>
      <c r="Q99" s="73">
        <f t="shared" si="23"/>
        <v>45375214</v>
      </c>
      <c r="R99" s="74">
        <f t="shared" si="24"/>
        <v>-0.0033676460245659545</v>
      </c>
      <c r="S99" s="75">
        <f t="shared" si="25"/>
        <v>0.02099033983430632</v>
      </c>
      <c r="T99" s="70">
        <v>7864211</v>
      </c>
      <c r="U99" s="72">
        <v>-7221</v>
      </c>
      <c r="V99" s="73">
        <f t="shared" si="33"/>
        <v>7856990</v>
      </c>
      <c r="W99" s="74">
        <f t="shared" si="26"/>
        <v>-0.0009182103582927772</v>
      </c>
      <c r="X99" s="75">
        <f t="shared" si="27"/>
        <v>0.6558395122744606</v>
      </c>
      <c r="Y99" s="70">
        <v>245715903</v>
      </c>
      <c r="Z99" s="72">
        <v>-5103358</v>
      </c>
      <c r="AA99" s="73">
        <f t="shared" si="28"/>
        <v>240612545</v>
      </c>
      <c r="AB99" s="74">
        <f t="shared" si="29"/>
        <v>-0.020769343529222037</v>
      </c>
      <c r="AC99" s="75">
        <f t="shared" si="30"/>
        <v>0.03205323863605912</v>
      </c>
      <c r="AD99" s="70">
        <v>12009021</v>
      </c>
      <c r="AE99" s="75">
        <f t="shared" si="31"/>
        <v>0</v>
      </c>
      <c r="AF99" s="70">
        <v>0</v>
      </c>
      <c r="AG99" s="70">
        <v>374658584</v>
      </c>
      <c r="AH99" s="72">
        <v>-5274569</v>
      </c>
      <c r="AI99" s="73">
        <v>369384015</v>
      </c>
      <c r="AJ99" s="74">
        <f t="shared" si="32"/>
        <v>-0.014078334850056445</v>
      </c>
      <c r="AK99" s="70">
        <v>0</v>
      </c>
      <c r="AL99" s="70">
        <v>502800</v>
      </c>
      <c r="AM99" s="25">
        <v>0</v>
      </c>
      <c r="AN99" s="76"/>
    </row>
    <row r="100" spans="1:40" ht="12.75">
      <c r="A100" s="67" t="s">
        <v>205</v>
      </c>
      <c r="B100" s="68" t="s">
        <v>204</v>
      </c>
      <c r="C100" s="24">
        <v>3</v>
      </c>
      <c r="D100" s="24"/>
      <c r="E100" s="69">
        <f t="shared" si="17"/>
        <v>0.07050072705312628</v>
      </c>
      <c r="F100" s="70">
        <v>17099880</v>
      </c>
      <c r="G100" s="71">
        <f t="shared" si="18"/>
        <v>0.05785890559972157</v>
      </c>
      <c r="H100" s="70">
        <v>14033619</v>
      </c>
      <c r="I100" s="71">
        <f t="shared" si="19"/>
        <v>0.006636519134847926</v>
      </c>
      <c r="J100" s="70">
        <v>1609681</v>
      </c>
      <c r="K100" s="72">
        <v>-5515</v>
      </c>
      <c r="L100" s="73">
        <f t="shared" si="20"/>
        <v>1604166</v>
      </c>
      <c r="M100" s="74">
        <f t="shared" si="21"/>
        <v>-0.003426144683325454</v>
      </c>
      <c r="N100" s="75">
        <f t="shared" si="22"/>
        <v>0.1479520706142876</v>
      </c>
      <c r="O100" s="70">
        <v>35885625</v>
      </c>
      <c r="P100" s="72">
        <v>277226</v>
      </c>
      <c r="Q100" s="73">
        <f t="shared" si="23"/>
        <v>36162851</v>
      </c>
      <c r="R100" s="74">
        <f t="shared" si="24"/>
        <v>0.007725266036191372</v>
      </c>
      <c r="S100" s="75">
        <f t="shared" si="25"/>
        <v>0.020092571979727247</v>
      </c>
      <c r="T100" s="70">
        <v>4873433</v>
      </c>
      <c r="U100" s="72">
        <v>0</v>
      </c>
      <c r="V100" s="73">
        <f t="shared" si="33"/>
        <v>4873433</v>
      </c>
      <c r="W100" s="74">
        <f t="shared" si="26"/>
        <v>0</v>
      </c>
      <c r="X100" s="75">
        <f t="shared" si="27"/>
        <v>0.6665110967191502</v>
      </c>
      <c r="Y100" s="70">
        <v>161661592</v>
      </c>
      <c r="Z100" s="72">
        <v>-4409302</v>
      </c>
      <c r="AA100" s="73">
        <f t="shared" si="28"/>
        <v>157252290</v>
      </c>
      <c r="AB100" s="74">
        <f t="shared" si="29"/>
        <v>-0.027274889140025294</v>
      </c>
      <c r="AC100" s="75">
        <f t="shared" si="30"/>
        <v>0.030368289972003512</v>
      </c>
      <c r="AD100" s="70">
        <v>7365798</v>
      </c>
      <c r="AE100" s="75">
        <f t="shared" si="31"/>
        <v>7.981892713565971E-05</v>
      </c>
      <c r="AF100" s="70">
        <v>19360</v>
      </c>
      <c r="AG100" s="70">
        <v>242548988</v>
      </c>
      <c r="AH100" s="72">
        <v>-4137591</v>
      </c>
      <c r="AI100" s="73">
        <v>238411397</v>
      </c>
      <c r="AJ100" s="74">
        <f t="shared" si="32"/>
        <v>-0.0170587848422604</v>
      </c>
      <c r="AK100" s="70">
        <v>0</v>
      </c>
      <c r="AL100" s="70">
        <v>43938</v>
      </c>
      <c r="AM100" s="25">
        <v>0</v>
      </c>
      <c r="AN100" s="76"/>
    </row>
    <row r="101" spans="1:40" ht="12.75">
      <c r="A101" s="67" t="s">
        <v>207</v>
      </c>
      <c r="B101" s="68" t="s">
        <v>206</v>
      </c>
      <c r="C101" s="24">
        <v>3</v>
      </c>
      <c r="D101" s="24"/>
      <c r="E101" s="69">
        <f t="shared" si="17"/>
        <v>0.06020864980693119</v>
      </c>
      <c r="F101" s="70">
        <v>25452524</v>
      </c>
      <c r="G101" s="71">
        <f t="shared" si="18"/>
        <v>0.01252800959219578</v>
      </c>
      <c r="H101" s="70">
        <v>5296074</v>
      </c>
      <c r="I101" s="71">
        <f t="shared" si="19"/>
        <v>0.019947394875246577</v>
      </c>
      <c r="J101" s="70">
        <v>8432535</v>
      </c>
      <c r="K101" s="72">
        <v>-28887</v>
      </c>
      <c r="L101" s="73">
        <f t="shared" si="20"/>
        <v>8403648</v>
      </c>
      <c r="M101" s="74">
        <f t="shared" si="21"/>
        <v>-0.003425660255190165</v>
      </c>
      <c r="N101" s="75">
        <f t="shared" si="22"/>
        <v>0.09991353736156154</v>
      </c>
      <c r="O101" s="70">
        <v>42237315</v>
      </c>
      <c r="P101" s="72">
        <v>444604</v>
      </c>
      <c r="Q101" s="73">
        <f t="shared" si="23"/>
        <v>42681919</v>
      </c>
      <c r="R101" s="74">
        <f t="shared" si="24"/>
        <v>0.010526331988669261</v>
      </c>
      <c r="S101" s="75">
        <f t="shared" si="25"/>
        <v>0.02321510404746255</v>
      </c>
      <c r="T101" s="70">
        <v>9813922</v>
      </c>
      <c r="U101" s="72">
        <v>0</v>
      </c>
      <c r="V101" s="73">
        <f t="shared" si="33"/>
        <v>9813922</v>
      </c>
      <c r="W101" s="74">
        <f t="shared" si="26"/>
        <v>0</v>
      </c>
      <c r="X101" s="75">
        <f t="shared" si="27"/>
        <v>0.7623680319127472</v>
      </c>
      <c r="Y101" s="70">
        <v>322282441</v>
      </c>
      <c r="Z101" s="72">
        <v>6580113</v>
      </c>
      <c r="AA101" s="73">
        <f t="shared" si="28"/>
        <v>328862554</v>
      </c>
      <c r="AB101" s="74">
        <f t="shared" si="29"/>
        <v>0.02041722465419703</v>
      </c>
      <c r="AC101" s="75">
        <f t="shared" si="30"/>
        <v>0.021819272403855203</v>
      </c>
      <c r="AD101" s="70">
        <v>9223850</v>
      </c>
      <c r="AE101" s="75">
        <f t="shared" si="31"/>
        <v>0</v>
      </c>
      <c r="AF101" s="70">
        <v>0</v>
      </c>
      <c r="AG101" s="70">
        <v>422738661</v>
      </c>
      <c r="AH101" s="72">
        <v>6995830</v>
      </c>
      <c r="AI101" s="73">
        <v>429734491</v>
      </c>
      <c r="AJ101" s="74">
        <f t="shared" si="32"/>
        <v>0.016548829443352002</v>
      </c>
      <c r="AK101" s="70">
        <v>0</v>
      </c>
      <c r="AL101" s="70">
        <v>0</v>
      </c>
      <c r="AM101" s="25">
        <v>0</v>
      </c>
      <c r="AN101" s="76"/>
    </row>
    <row r="102" spans="1:40" ht="12.75">
      <c r="A102" s="67" t="s">
        <v>209</v>
      </c>
      <c r="B102" s="68" t="s">
        <v>208</v>
      </c>
      <c r="C102" s="24">
        <v>3</v>
      </c>
      <c r="D102" s="24"/>
      <c r="E102" s="69">
        <f t="shared" si="17"/>
        <v>0.09097391012053228</v>
      </c>
      <c r="F102" s="70">
        <v>26382908</v>
      </c>
      <c r="G102" s="71">
        <f t="shared" si="18"/>
        <v>0.020602491863499654</v>
      </c>
      <c r="H102" s="70">
        <v>5974830</v>
      </c>
      <c r="I102" s="71">
        <f t="shared" si="19"/>
        <v>0.01721568720363442</v>
      </c>
      <c r="J102" s="70">
        <v>4992639</v>
      </c>
      <c r="K102" s="72">
        <v>-17104</v>
      </c>
      <c r="L102" s="73">
        <f t="shared" si="20"/>
        <v>4975535</v>
      </c>
      <c r="M102" s="74">
        <f t="shared" si="21"/>
        <v>-0.0034258435268402143</v>
      </c>
      <c r="N102" s="75">
        <f t="shared" si="22"/>
        <v>0.16670231832489382</v>
      </c>
      <c r="O102" s="70">
        <v>48344541</v>
      </c>
      <c r="P102" s="72">
        <v>542100</v>
      </c>
      <c r="Q102" s="73">
        <f t="shared" si="23"/>
        <v>48886641</v>
      </c>
      <c r="R102" s="74">
        <f t="shared" si="24"/>
        <v>0.011213261906861418</v>
      </c>
      <c r="S102" s="75">
        <f t="shared" si="25"/>
        <v>0.02963610884909237</v>
      </c>
      <c r="T102" s="70">
        <v>8594626</v>
      </c>
      <c r="U102" s="72">
        <v>10574</v>
      </c>
      <c r="V102" s="73">
        <f t="shared" si="33"/>
        <v>8605200</v>
      </c>
      <c r="W102" s="74">
        <f t="shared" si="26"/>
        <v>0.0012303036804626518</v>
      </c>
      <c r="X102" s="75">
        <f t="shared" si="27"/>
        <v>0.6539309771230283</v>
      </c>
      <c r="Y102" s="70">
        <v>189643391</v>
      </c>
      <c r="Z102" s="72">
        <v>451858</v>
      </c>
      <c r="AA102" s="73">
        <f t="shared" si="28"/>
        <v>190095249</v>
      </c>
      <c r="AB102" s="74">
        <f t="shared" si="29"/>
        <v>0.0023826720120186</v>
      </c>
      <c r="AC102" s="75">
        <f t="shared" si="30"/>
        <v>0.02091067942913619</v>
      </c>
      <c r="AD102" s="70">
        <v>6064206</v>
      </c>
      <c r="AE102" s="75">
        <f t="shared" si="31"/>
        <v>2.7827086182944485E-05</v>
      </c>
      <c r="AF102" s="70">
        <v>8070</v>
      </c>
      <c r="AG102" s="70">
        <v>290005211</v>
      </c>
      <c r="AH102" s="72">
        <v>987428</v>
      </c>
      <c r="AI102" s="73">
        <v>290992639</v>
      </c>
      <c r="AJ102" s="74">
        <f t="shared" si="32"/>
        <v>0.003404862956065986</v>
      </c>
      <c r="AK102" s="70">
        <v>48215</v>
      </c>
      <c r="AL102" s="70">
        <v>365455</v>
      </c>
      <c r="AM102" s="25">
        <v>0</v>
      </c>
      <c r="AN102" s="76"/>
    </row>
    <row r="103" spans="1:40" ht="12.75">
      <c r="A103" s="67" t="s">
        <v>211</v>
      </c>
      <c r="B103" s="68" t="s">
        <v>210</v>
      </c>
      <c r="C103" s="24">
        <v>3</v>
      </c>
      <c r="D103" s="24"/>
      <c r="E103" s="69">
        <f t="shared" si="17"/>
        <v>0.049497588743083645</v>
      </c>
      <c r="F103" s="70">
        <v>35019518</v>
      </c>
      <c r="G103" s="71">
        <f t="shared" si="18"/>
        <v>0.008695418478855294</v>
      </c>
      <c r="H103" s="70">
        <v>6152004</v>
      </c>
      <c r="I103" s="71">
        <f t="shared" si="19"/>
        <v>0.014464708987190003</v>
      </c>
      <c r="J103" s="70">
        <v>10233774</v>
      </c>
      <c r="K103" s="72">
        <v>-35057</v>
      </c>
      <c r="L103" s="73">
        <f t="shared" si="20"/>
        <v>10198717</v>
      </c>
      <c r="M103" s="74">
        <f t="shared" si="21"/>
        <v>-0.003425617958731549</v>
      </c>
      <c r="N103" s="75">
        <f t="shared" si="22"/>
        <v>0.0922324318222744</v>
      </c>
      <c r="O103" s="70">
        <v>65254397</v>
      </c>
      <c r="P103" s="72">
        <v>-542532</v>
      </c>
      <c r="Q103" s="73">
        <f t="shared" si="23"/>
        <v>64711865</v>
      </c>
      <c r="R103" s="74">
        <f t="shared" si="24"/>
        <v>-0.008314106404201391</v>
      </c>
      <c r="S103" s="75">
        <f t="shared" si="25"/>
        <v>0.01817525026174083</v>
      </c>
      <c r="T103" s="70">
        <v>12858980</v>
      </c>
      <c r="U103" s="72">
        <v>0</v>
      </c>
      <c r="V103" s="73">
        <f t="shared" si="33"/>
        <v>12858980</v>
      </c>
      <c r="W103" s="74">
        <f t="shared" si="26"/>
        <v>0</v>
      </c>
      <c r="X103" s="75">
        <f t="shared" si="27"/>
        <v>0.7907666288950485</v>
      </c>
      <c r="Y103" s="70">
        <v>559466974</v>
      </c>
      <c r="Z103" s="72">
        <v>15850116</v>
      </c>
      <c r="AA103" s="73">
        <f t="shared" si="28"/>
        <v>575317090</v>
      </c>
      <c r="AB103" s="74">
        <f t="shared" si="29"/>
        <v>0.02833074468485069</v>
      </c>
      <c r="AC103" s="75">
        <f t="shared" si="30"/>
        <v>0.026167972811807348</v>
      </c>
      <c r="AD103" s="70">
        <v>18513827</v>
      </c>
      <c r="AE103" s="75">
        <f t="shared" si="31"/>
        <v>0</v>
      </c>
      <c r="AF103" s="70">
        <v>0</v>
      </c>
      <c r="AG103" s="70">
        <v>707499474</v>
      </c>
      <c r="AH103" s="72">
        <v>15272527</v>
      </c>
      <c r="AI103" s="73">
        <v>722772001</v>
      </c>
      <c r="AJ103" s="74">
        <f t="shared" si="32"/>
        <v>0.02158662664956271</v>
      </c>
      <c r="AK103" s="70">
        <v>0</v>
      </c>
      <c r="AL103" s="70">
        <v>0</v>
      </c>
      <c r="AM103" s="25">
        <v>0</v>
      </c>
      <c r="AN103" s="76"/>
    </row>
    <row r="104" spans="1:40" ht="12.75">
      <c r="A104" s="67" t="s">
        <v>213</v>
      </c>
      <c r="B104" s="68" t="s">
        <v>212</v>
      </c>
      <c r="C104" s="24">
        <v>3</v>
      </c>
      <c r="D104" s="24"/>
      <c r="E104" s="69">
        <f t="shared" si="17"/>
        <v>0.038196117038946244</v>
      </c>
      <c r="F104" s="70">
        <v>12039407</v>
      </c>
      <c r="G104" s="71">
        <f t="shared" si="18"/>
        <v>0.008316154756487412</v>
      </c>
      <c r="H104" s="70">
        <v>2621250</v>
      </c>
      <c r="I104" s="71">
        <f t="shared" si="19"/>
        <v>0.0033192601205073247</v>
      </c>
      <c r="J104" s="70">
        <v>1046230</v>
      </c>
      <c r="K104" s="72">
        <v>-3584</v>
      </c>
      <c r="L104" s="73">
        <f t="shared" si="20"/>
        <v>1042646</v>
      </c>
      <c r="M104" s="74">
        <f t="shared" si="21"/>
        <v>-0.003425632987010504</v>
      </c>
      <c r="N104" s="75">
        <f t="shared" si="22"/>
        <v>0.19438418865303586</v>
      </c>
      <c r="O104" s="70">
        <v>61269850</v>
      </c>
      <c r="P104" s="72">
        <v>-1180705</v>
      </c>
      <c r="Q104" s="73">
        <f t="shared" si="23"/>
        <v>60089145</v>
      </c>
      <c r="R104" s="74">
        <f t="shared" si="24"/>
        <v>-0.01927057108839013</v>
      </c>
      <c r="S104" s="75">
        <f t="shared" si="25"/>
        <v>0.023034741377755227</v>
      </c>
      <c r="T104" s="70">
        <v>7260545</v>
      </c>
      <c r="U104" s="72">
        <v>64021</v>
      </c>
      <c r="V104" s="73">
        <f t="shared" si="33"/>
        <v>7324566</v>
      </c>
      <c r="W104" s="74">
        <f t="shared" si="26"/>
        <v>0.008817657627629882</v>
      </c>
      <c r="X104" s="75">
        <f t="shared" si="27"/>
        <v>0.7123323906570717</v>
      </c>
      <c r="Y104" s="70">
        <v>224527000</v>
      </c>
      <c r="Z104" s="72">
        <v>6415058</v>
      </c>
      <c r="AA104" s="73">
        <f t="shared" si="28"/>
        <v>230942058</v>
      </c>
      <c r="AB104" s="74">
        <f t="shared" si="29"/>
        <v>0.02857143238897772</v>
      </c>
      <c r="AC104" s="75">
        <f t="shared" si="30"/>
        <v>0.020417147396196322</v>
      </c>
      <c r="AD104" s="70">
        <v>6435480</v>
      </c>
      <c r="AE104" s="75">
        <f t="shared" si="31"/>
        <v>0</v>
      </c>
      <c r="AF104" s="70">
        <v>0</v>
      </c>
      <c r="AG104" s="70">
        <v>315199762</v>
      </c>
      <c r="AH104" s="72">
        <v>5294790</v>
      </c>
      <c r="AI104" s="73">
        <v>320494552</v>
      </c>
      <c r="AJ104" s="74">
        <f t="shared" si="32"/>
        <v>0.016798204308288787</v>
      </c>
      <c r="AK104" s="70">
        <v>3415320</v>
      </c>
      <c r="AL104" s="70">
        <v>1178535</v>
      </c>
      <c r="AM104" s="25">
        <v>0</v>
      </c>
      <c r="AN104" s="76"/>
    </row>
    <row r="105" spans="1:40" ht="12.75">
      <c r="A105" s="67" t="s">
        <v>215</v>
      </c>
      <c r="B105" s="68" t="s">
        <v>214</v>
      </c>
      <c r="C105" s="24">
        <v>3</v>
      </c>
      <c r="D105" s="24"/>
      <c r="E105" s="69">
        <f t="shared" si="17"/>
        <v>0.03854391354242962</v>
      </c>
      <c r="F105" s="70">
        <v>39659565</v>
      </c>
      <c r="G105" s="71">
        <f t="shared" si="18"/>
        <v>0.022619942022262425</v>
      </c>
      <c r="H105" s="70">
        <v>23274675</v>
      </c>
      <c r="I105" s="71">
        <f t="shared" si="19"/>
        <v>0.0087421198225528</v>
      </c>
      <c r="J105" s="70">
        <v>8995160</v>
      </c>
      <c r="K105" s="72">
        <v>-30815</v>
      </c>
      <c r="L105" s="73">
        <f t="shared" si="20"/>
        <v>8964345</v>
      </c>
      <c r="M105" s="74">
        <f t="shared" si="21"/>
        <v>-0.0034257311709852854</v>
      </c>
      <c r="N105" s="75">
        <f t="shared" si="22"/>
        <v>0.49981913755356466</v>
      </c>
      <c r="O105" s="70">
        <v>514286375</v>
      </c>
      <c r="P105" s="72">
        <v>-10494443</v>
      </c>
      <c r="Q105" s="73">
        <f t="shared" si="23"/>
        <v>503791932</v>
      </c>
      <c r="R105" s="74">
        <f t="shared" si="24"/>
        <v>-0.020405835173058978</v>
      </c>
      <c r="S105" s="75">
        <f t="shared" si="25"/>
        <v>0.14503067994566027</v>
      </c>
      <c r="T105" s="70">
        <v>149228585</v>
      </c>
      <c r="U105" s="72">
        <v>1564313</v>
      </c>
      <c r="V105" s="73">
        <f t="shared" si="33"/>
        <v>150792898</v>
      </c>
      <c r="W105" s="74">
        <f t="shared" si="26"/>
        <v>0.010482663224341368</v>
      </c>
      <c r="X105" s="75">
        <f t="shared" si="27"/>
        <v>0.2731332578731897</v>
      </c>
      <c r="Y105" s="70">
        <v>281039085</v>
      </c>
      <c r="Z105" s="72">
        <v>8029689</v>
      </c>
      <c r="AA105" s="73">
        <f t="shared" si="28"/>
        <v>289068774</v>
      </c>
      <c r="AB105" s="74">
        <f t="shared" si="29"/>
        <v>0.028571431621334804</v>
      </c>
      <c r="AC105" s="75">
        <f t="shared" si="30"/>
        <v>0.01211094924034055</v>
      </c>
      <c r="AD105" s="70">
        <v>12461500</v>
      </c>
      <c r="AE105" s="75">
        <f t="shared" si="31"/>
        <v>0</v>
      </c>
      <c r="AF105" s="70">
        <v>0</v>
      </c>
      <c r="AG105" s="70">
        <v>1028944945</v>
      </c>
      <c r="AH105" s="72">
        <v>-931256</v>
      </c>
      <c r="AI105" s="73">
        <v>1028013689</v>
      </c>
      <c r="AJ105" s="74">
        <f t="shared" si="32"/>
        <v>-0.0009050591137312988</v>
      </c>
      <c r="AK105" s="70">
        <v>58575</v>
      </c>
      <c r="AL105" s="70">
        <v>618915</v>
      </c>
      <c r="AM105" s="25">
        <v>0</v>
      </c>
      <c r="AN105" s="76"/>
    </row>
    <row r="106" spans="1:40" ht="12.75">
      <c r="A106" s="67" t="s">
        <v>217</v>
      </c>
      <c r="B106" s="68" t="s">
        <v>216</v>
      </c>
      <c r="C106" s="24">
        <v>3</v>
      </c>
      <c r="D106" s="24"/>
      <c r="E106" s="69">
        <f t="shared" si="17"/>
        <v>0.05329840917949915</v>
      </c>
      <c r="F106" s="70">
        <v>22246214</v>
      </c>
      <c r="G106" s="71">
        <f t="shared" si="18"/>
        <v>0.014464784600849559</v>
      </c>
      <c r="H106" s="70">
        <v>6037454</v>
      </c>
      <c r="I106" s="71">
        <f t="shared" si="19"/>
        <v>0.01801375462834407</v>
      </c>
      <c r="J106" s="70">
        <v>7518758</v>
      </c>
      <c r="K106" s="72">
        <v>-25757</v>
      </c>
      <c r="L106" s="73">
        <f t="shared" si="20"/>
        <v>7493001</v>
      </c>
      <c r="M106" s="74">
        <f t="shared" si="21"/>
        <v>-0.0034256987656737987</v>
      </c>
      <c r="N106" s="75">
        <f t="shared" si="22"/>
        <v>0.23285599643657826</v>
      </c>
      <c r="O106" s="70">
        <v>97191725</v>
      </c>
      <c r="P106" s="72">
        <v>-1979306</v>
      </c>
      <c r="Q106" s="73">
        <f t="shared" si="23"/>
        <v>95212419</v>
      </c>
      <c r="R106" s="74">
        <f t="shared" si="24"/>
        <v>-0.02036496419834096</v>
      </c>
      <c r="S106" s="75">
        <f t="shared" si="25"/>
        <v>0.026502598238911095</v>
      </c>
      <c r="T106" s="70">
        <v>11061915</v>
      </c>
      <c r="U106" s="72">
        <v>114617</v>
      </c>
      <c r="V106" s="73">
        <f t="shared" si="33"/>
        <v>11176532</v>
      </c>
      <c r="W106" s="74">
        <f t="shared" si="26"/>
        <v>0.010361406682296872</v>
      </c>
      <c r="X106" s="75">
        <f t="shared" si="27"/>
        <v>0.6316202634079027</v>
      </c>
      <c r="Y106" s="70">
        <v>263631875</v>
      </c>
      <c r="Z106" s="72">
        <v>6998839</v>
      </c>
      <c r="AA106" s="73">
        <f t="shared" si="28"/>
        <v>270630714</v>
      </c>
      <c r="AB106" s="74">
        <f t="shared" si="29"/>
        <v>0.026547772343537744</v>
      </c>
      <c r="AC106" s="75">
        <f t="shared" si="30"/>
        <v>0.023244193507915147</v>
      </c>
      <c r="AD106" s="70">
        <v>9701890</v>
      </c>
      <c r="AE106" s="75">
        <f t="shared" si="31"/>
        <v>0</v>
      </c>
      <c r="AF106" s="70">
        <v>0</v>
      </c>
      <c r="AG106" s="70">
        <v>417389831</v>
      </c>
      <c r="AH106" s="72">
        <v>5108393</v>
      </c>
      <c r="AI106" s="73">
        <v>422498224</v>
      </c>
      <c r="AJ106" s="74">
        <f t="shared" si="32"/>
        <v>0.012238901431213834</v>
      </c>
      <c r="AK106" s="70">
        <v>17240</v>
      </c>
      <c r="AL106" s="70">
        <v>173315</v>
      </c>
      <c r="AM106" s="25">
        <v>0</v>
      </c>
      <c r="AN106" s="76"/>
    </row>
    <row r="107" spans="1:40" ht="12.75">
      <c r="A107" s="67" t="s">
        <v>219</v>
      </c>
      <c r="B107" s="68" t="s">
        <v>218</v>
      </c>
      <c r="C107" s="24">
        <v>3</v>
      </c>
      <c r="D107" s="24"/>
      <c r="E107" s="69">
        <f t="shared" si="17"/>
        <v>0.031756863196841595</v>
      </c>
      <c r="F107" s="70">
        <v>18104465</v>
      </c>
      <c r="G107" s="71">
        <f t="shared" si="18"/>
        <v>0.2526014261566579</v>
      </c>
      <c r="H107" s="70">
        <v>144007097</v>
      </c>
      <c r="I107" s="71">
        <f t="shared" si="19"/>
        <v>0.03778432555452367</v>
      </c>
      <c r="J107" s="70">
        <v>21540698</v>
      </c>
      <c r="K107" s="72">
        <v>-73792</v>
      </c>
      <c r="L107" s="73">
        <f t="shared" si="20"/>
        <v>21466906</v>
      </c>
      <c r="M107" s="74">
        <f t="shared" si="21"/>
        <v>-0.0034257014327019487</v>
      </c>
      <c r="N107" s="75">
        <f t="shared" si="22"/>
        <v>0.09483490693225817</v>
      </c>
      <c r="O107" s="70">
        <v>54065014</v>
      </c>
      <c r="P107" s="72">
        <v>-243742</v>
      </c>
      <c r="Q107" s="73">
        <f t="shared" si="23"/>
        <v>53821272</v>
      </c>
      <c r="R107" s="74">
        <f t="shared" si="24"/>
        <v>-0.004508312898984915</v>
      </c>
      <c r="S107" s="75">
        <f t="shared" si="25"/>
        <v>0.014645563217779817</v>
      </c>
      <c r="T107" s="70">
        <v>8349379</v>
      </c>
      <c r="U107" s="72">
        <v>41515</v>
      </c>
      <c r="V107" s="73">
        <f t="shared" si="33"/>
        <v>8390894</v>
      </c>
      <c r="W107" s="74">
        <f t="shared" si="26"/>
        <v>0.00497222607813108</v>
      </c>
      <c r="X107" s="75">
        <f t="shared" si="27"/>
        <v>0.5500309091728347</v>
      </c>
      <c r="Y107" s="70">
        <v>313570496</v>
      </c>
      <c r="Z107" s="72">
        <v>7242595</v>
      </c>
      <c r="AA107" s="73">
        <f t="shared" si="28"/>
        <v>320813091</v>
      </c>
      <c r="AB107" s="74">
        <f t="shared" si="29"/>
        <v>0.023097182586973998</v>
      </c>
      <c r="AC107" s="75">
        <f t="shared" si="30"/>
        <v>0.018346005769104178</v>
      </c>
      <c r="AD107" s="70">
        <v>10458987</v>
      </c>
      <c r="AE107" s="75">
        <f t="shared" si="31"/>
        <v>0</v>
      </c>
      <c r="AF107" s="70">
        <v>0</v>
      </c>
      <c r="AG107" s="70">
        <v>570096136</v>
      </c>
      <c r="AH107" s="72">
        <v>6966576</v>
      </c>
      <c r="AI107" s="73">
        <v>577062712</v>
      </c>
      <c r="AJ107" s="74">
        <f t="shared" si="32"/>
        <v>0.012220002136622094</v>
      </c>
      <c r="AK107" s="70">
        <v>0</v>
      </c>
      <c r="AL107" s="70">
        <v>0</v>
      </c>
      <c r="AM107" s="25">
        <v>0</v>
      </c>
      <c r="AN107" s="76"/>
    </row>
    <row r="108" spans="1:40" ht="12.75">
      <c r="A108" s="67" t="s">
        <v>221</v>
      </c>
      <c r="B108" s="68" t="s">
        <v>220</v>
      </c>
      <c r="C108" s="24">
        <v>3</v>
      </c>
      <c r="D108" s="24"/>
      <c r="E108" s="69">
        <f t="shared" si="17"/>
        <v>0.03055031681034269</v>
      </c>
      <c r="F108" s="70">
        <v>18477131</v>
      </c>
      <c r="G108" s="71">
        <f t="shared" si="18"/>
        <v>0.03674948058050646</v>
      </c>
      <c r="H108" s="70">
        <v>22226446</v>
      </c>
      <c r="I108" s="71">
        <f t="shared" si="19"/>
        <v>0.1558335992571549</v>
      </c>
      <c r="J108" s="70">
        <v>94249688</v>
      </c>
      <c r="K108" s="72">
        <v>-322873</v>
      </c>
      <c r="L108" s="73">
        <f t="shared" si="20"/>
        <v>93926815</v>
      </c>
      <c r="M108" s="74">
        <f t="shared" si="21"/>
        <v>-0.0034257195631247077</v>
      </c>
      <c r="N108" s="75">
        <f t="shared" si="22"/>
        <v>0.10723847397975364</v>
      </c>
      <c r="O108" s="70">
        <v>64858880</v>
      </c>
      <c r="P108" s="72">
        <v>-646818</v>
      </c>
      <c r="Q108" s="73">
        <f t="shared" si="23"/>
        <v>64212062</v>
      </c>
      <c r="R108" s="74">
        <f t="shared" si="24"/>
        <v>-0.009972697647569615</v>
      </c>
      <c r="S108" s="75">
        <f t="shared" si="25"/>
        <v>0.013059275825226377</v>
      </c>
      <c r="T108" s="70">
        <v>7898378</v>
      </c>
      <c r="U108" s="72">
        <v>11923</v>
      </c>
      <c r="V108" s="73">
        <f t="shared" si="33"/>
        <v>7910301</v>
      </c>
      <c r="W108" s="74">
        <f t="shared" si="26"/>
        <v>0.0015095504418755343</v>
      </c>
      <c r="X108" s="75">
        <f t="shared" si="27"/>
        <v>0.6344771199143929</v>
      </c>
      <c r="Y108" s="70">
        <v>383737980</v>
      </c>
      <c r="Z108" s="72">
        <v>7844123</v>
      </c>
      <c r="AA108" s="73">
        <f t="shared" si="28"/>
        <v>391582103</v>
      </c>
      <c r="AB108" s="74">
        <f t="shared" si="29"/>
        <v>0.020441351674389905</v>
      </c>
      <c r="AC108" s="75">
        <f t="shared" si="30"/>
        <v>0.02170399520642688</v>
      </c>
      <c r="AD108" s="70">
        <v>13126789</v>
      </c>
      <c r="AE108" s="75">
        <f t="shared" si="31"/>
        <v>0.0003877384261961364</v>
      </c>
      <c r="AF108" s="70">
        <v>234508</v>
      </c>
      <c r="AG108" s="70">
        <v>604809800</v>
      </c>
      <c r="AH108" s="72">
        <v>6886355</v>
      </c>
      <c r="AI108" s="73">
        <v>611696155</v>
      </c>
      <c r="AJ108" s="74">
        <f t="shared" si="32"/>
        <v>0.01138598448636249</v>
      </c>
      <c r="AK108" s="70">
        <v>0</v>
      </c>
      <c r="AL108" s="70">
        <v>0</v>
      </c>
      <c r="AM108" s="25">
        <v>0</v>
      </c>
      <c r="AN108" s="76"/>
    </row>
    <row r="109" spans="1:40" ht="12.75">
      <c r="A109" s="67" t="s">
        <v>223</v>
      </c>
      <c r="B109" s="68" t="s">
        <v>222</v>
      </c>
      <c r="C109" s="24">
        <v>3</v>
      </c>
      <c r="D109" s="24"/>
      <c r="E109" s="69">
        <f t="shared" si="17"/>
        <v>0.04129683460412845</v>
      </c>
      <c r="F109" s="70">
        <v>12970889</v>
      </c>
      <c r="G109" s="71">
        <f t="shared" si="18"/>
        <v>0.006173284885692115</v>
      </c>
      <c r="H109" s="70">
        <v>1938962</v>
      </c>
      <c r="I109" s="71">
        <f t="shared" si="19"/>
        <v>0.0005617544637369905</v>
      </c>
      <c r="J109" s="70">
        <v>176441</v>
      </c>
      <c r="K109" s="72">
        <v>-605</v>
      </c>
      <c r="L109" s="73">
        <f t="shared" si="20"/>
        <v>175836</v>
      </c>
      <c r="M109" s="74">
        <f t="shared" si="21"/>
        <v>-0.003428908246949405</v>
      </c>
      <c r="N109" s="75">
        <f t="shared" si="22"/>
        <v>0.2172876332939095</v>
      </c>
      <c r="O109" s="70">
        <v>68247695</v>
      </c>
      <c r="P109" s="72">
        <v>-11755</v>
      </c>
      <c r="Q109" s="73">
        <f t="shared" si="23"/>
        <v>68235940</v>
      </c>
      <c r="R109" s="74">
        <f t="shared" si="24"/>
        <v>-0.0001722402492860748</v>
      </c>
      <c r="S109" s="75">
        <f t="shared" si="25"/>
        <v>0.03261930237380796</v>
      </c>
      <c r="T109" s="70">
        <v>10245370</v>
      </c>
      <c r="U109" s="72">
        <v>-33</v>
      </c>
      <c r="V109" s="73">
        <f t="shared" si="33"/>
        <v>10245337</v>
      </c>
      <c r="W109" s="74">
        <f t="shared" si="26"/>
        <v>-3.2209671295424177E-06</v>
      </c>
      <c r="X109" s="75">
        <f t="shared" si="27"/>
        <v>0.6790799786284903</v>
      </c>
      <c r="Y109" s="70">
        <v>213291675</v>
      </c>
      <c r="Z109" s="72">
        <v>2059279</v>
      </c>
      <c r="AA109" s="73">
        <f t="shared" si="28"/>
        <v>215350954</v>
      </c>
      <c r="AB109" s="74">
        <f t="shared" si="29"/>
        <v>0.009654755629820058</v>
      </c>
      <c r="AC109" s="75">
        <f t="shared" si="30"/>
        <v>0.022981211750234685</v>
      </c>
      <c r="AD109" s="70">
        <v>7218150</v>
      </c>
      <c r="AE109" s="75">
        <f t="shared" si="31"/>
        <v>0</v>
      </c>
      <c r="AF109" s="70">
        <v>0</v>
      </c>
      <c r="AG109" s="70">
        <v>314089182</v>
      </c>
      <c r="AH109" s="72">
        <v>2046886</v>
      </c>
      <c r="AI109" s="73">
        <v>316136068</v>
      </c>
      <c r="AJ109" s="74">
        <f t="shared" si="32"/>
        <v>0.006516894300421973</v>
      </c>
      <c r="AK109" s="70">
        <v>0</v>
      </c>
      <c r="AL109" s="70">
        <v>0</v>
      </c>
      <c r="AM109" s="25">
        <v>0</v>
      </c>
      <c r="AN109" s="76"/>
    </row>
    <row r="110" spans="1:40" ht="12.75">
      <c r="A110" s="67" t="s">
        <v>225</v>
      </c>
      <c r="B110" s="68" t="s">
        <v>224</v>
      </c>
      <c r="C110" s="24">
        <v>3</v>
      </c>
      <c r="D110" s="24"/>
      <c r="E110" s="69">
        <f t="shared" si="17"/>
        <v>0.028449825463802512</v>
      </c>
      <c r="F110" s="70">
        <v>10924407</v>
      </c>
      <c r="G110" s="71">
        <f t="shared" si="18"/>
        <v>0.04388896583273571</v>
      </c>
      <c r="H110" s="70">
        <v>16852860</v>
      </c>
      <c r="I110" s="71">
        <f t="shared" si="19"/>
        <v>0.003734067148284857</v>
      </c>
      <c r="J110" s="70">
        <v>1433839</v>
      </c>
      <c r="K110" s="72">
        <v>-4912</v>
      </c>
      <c r="L110" s="73">
        <f t="shared" si="20"/>
        <v>1428927</v>
      </c>
      <c r="M110" s="74">
        <f t="shared" si="21"/>
        <v>-0.0034257681650450293</v>
      </c>
      <c r="N110" s="75">
        <f t="shared" si="22"/>
        <v>0.450148239058654</v>
      </c>
      <c r="O110" s="70">
        <v>172851766</v>
      </c>
      <c r="P110" s="72">
        <v>-558750</v>
      </c>
      <c r="Q110" s="73">
        <f t="shared" si="23"/>
        <v>172293016</v>
      </c>
      <c r="R110" s="74">
        <f t="shared" si="24"/>
        <v>-0.0032325385671790013</v>
      </c>
      <c r="S110" s="75">
        <f t="shared" si="25"/>
        <v>0.0238792099166334</v>
      </c>
      <c r="T110" s="70">
        <v>9169343</v>
      </c>
      <c r="U110" s="72">
        <v>-11055</v>
      </c>
      <c r="V110" s="73">
        <f t="shared" si="33"/>
        <v>9158288</v>
      </c>
      <c r="W110" s="74">
        <f t="shared" si="26"/>
        <v>-0.0012056479946273141</v>
      </c>
      <c r="X110" s="75">
        <f t="shared" si="27"/>
        <v>0.4441458073506787</v>
      </c>
      <c r="Y110" s="70">
        <v>170546901</v>
      </c>
      <c r="Z110" s="72">
        <v>1661026</v>
      </c>
      <c r="AA110" s="73">
        <f t="shared" si="28"/>
        <v>172207927</v>
      </c>
      <c r="AB110" s="74">
        <f t="shared" si="29"/>
        <v>0.009739408867945363</v>
      </c>
      <c r="AC110" s="75">
        <f t="shared" si="30"/>
        <v>0.005731806445412113</v>
      </c>
      <c r="AD110" s="70">
        <v>2200948</v>
      </c>
      <c r="AE110" s="75">
        <f t="shared" si="31"/>
        <v>2.2078783798710327E-05</v>
      </c>
      <c r="AF110" s="70">
        <v>8478</v>
      </c>
      <c r="AG110" s="70">
        <v>383988542</v>
      </c>
      <c r="AH110" s="72">
        <v>1086309</v>
      </c>
      <c r="AI110" s="73">
        <v>385074851</v>
      </c>
      <c r="AJ110" s="74">
        <f t="shared" si="32"/>
        <v>0.002829014101155133</v>
      </c>
      <c r="AK110" s="70">
        <v>10750</v>
      </c>
      <c r="AL110" s="70">
        <v>0</v>
      </c>
      <c r="AM110" s="25">
        <v>0</v>
      </c>
      <c r="AN110" s="76"/>
    </row>
    <row r="111" spans="1:40" ht="12.75">
      <c r="A111" s="67" t="s">
        <v>227</v>
      </c>
      <c r="B111" s="68" t="s">
        <v>226</v>
      </c>
      <c r="C111" s="24">
        <v>3</v>
      </c>
      <c r="D111" s="24"/>
      <c r="E111" s="69">
        <f t="shared" si="17"/>
        <v>0.025580603343211578</v>
      </c>
      <c r="F111" s="70">
        <v>10286325</v>
      </c>
      <c r="G111" s="71">
        <f t="shared" si="18"/>
        <v>0.047188482467215256</v>
      </c>
      <c r="H111" s="70">
        <v>18975161</v>
      </c>
      <c r="I111" s="71">
        <f t="shared" si="19"/>
        <v>0.1928639807326398</v>
      </c>
      <c r="J111" s="70">
        <v>77553354</v>
      </c>
      <c r="K111" s="72">
        <v>-265676</v>
      </c>
      <c r="L111" s="73">
        <f t="shared" si="20"/>
        <v>77287678</v>
      </c>
      <c r="M111" s="74">
        <f t="shared" si="21"/>
        <v>-0.0034257190217717726</v>
      </c>
      <c r="N111" s="75">
        <f t="shared" si="22"/>
        <v>0.05938984330187059</v>
      </c>
      <c r="O111" s="70">
        <v>23881502</v>
      </c>
      <c r="P111" s="72">
        <v>-73069</v>
      </c>
      <c r="Q111" s="73">
        <f t="shared" si="23"/>
        <v>23808433</v>
      </c>
      <c r="R111" s="74">
        <f t="shared" si="24"/>
        <v>-0.003059648425798344</v>
      </c>
      <c r="S111" s="75">
        <f t="shared" si="25"/>
        <v>0.0051983037805586815</v>
      </c>
      <c r="T111" s="70">
        <v>2090312</v>
      </c>
      <c r="U111" s="72">
        <v>0</v>
      </c>
      <c r="V111" s="73">
        <f t="shared" si="33"/>
        <v>2090312</v>
      </c>
      <c r="W111" s="74">
        <f t="shared" si="26"/>
        <v>0</v>
      </c>
      <c r="X111" s="75">
        <f t="shared" si="27"/>
        <v>0.6579480266857992</v>
      </c>
      <c r="Y111" s="70">
        <v>264570274</v>
      </c>
      <c r="Z111" s="72">
        <v>6956327</v>
      </c>
      <c r="AA111" s="73">
        <f t="shared" si="28"/>
        <v>271526601</v>
      </c>
      <c r="AB111" s="74">
        <f t="shared" si="29"/>
        <v>0.026292927375507046</v>
      </c>
      <c r="AC111" s="75">
        <f t="shared" si="30"/>
        <v>0.011814831379574727</v>
      </c>
      <c r="AD111" s="70">
        <v>4750912</v>
      </c>
      <c r="AE111" s="75">
        <f t="shared" si="31"/>
        <v>1.5928309130157775E-05</v>
      </c>
      <c r="AF111" s="70">
        <v>6405</v>
      </c>
      <c r="AG111" s="70">
        <v>402114245</v>
      </c>
      <c r="AH111" s="72">
        <v>6617582</v>
      </c>
      <c r="AI111" s="73">
        <v>408731827</v>
      </c>
      <c r="AJ111" s="74">
        <f t="shared" si="32"/>
        <v>0.01645696983453048</v>
      </c>
      <c r="AK111" s="70">
        <v>0</v>
      </c>
      <c r="AL111" s="70">
        <v>0</v>
      </c>
      <c r="AM111" s="25">
        <v>0</v>
      </c>
      <c r="AN111" s="76"/>
    </row>
    <row r="112" spans="1:40" ht="12.75">
      <c r="A112" s="67" t="s">
        <v>229</v>
      </c>
      <c r="B112" s="68" t="s">
        <v>228</v>
      </c>
      <c r="C112" s="24">
        <v>3</v>
      </c>
      <c r="D112" s="24"/>
      <c r="E112" s="69">
        <f t="shared" si="17"/>
        <v>0.04533116903554892</v>
      </c>
      <c r="F112" s="70">
        <v>30057998</v>
      </c>
      <c r="G112" s="71">
        <f t="shared" si="18"/>
        <v>0.004779757208124629</v>
      </c>
      <c r="H112" s="70">
        <v>3169341</v>
      </c>
      <c r="I112" s="71">
        <f t="shared" si="19"/>
        <v>0.008788827182680928</v>
      </c>
      <c r="J112" s="70">
        <v>5827658</v>
      </c>
      <c r="K112" s="72">
        <v>-19965</v>
      </c>
      <c r="L112" s="73">
        <f t="shared" si="20"/>
        <v>5807693</v>
      </c>
      <c r="M112" s="74">
        <f t="shared" si="21"/>
        <v>-0.003425904540039927</v>
      </c>
      <c r="N112" s="75">
        <f t="shared" si="22"/>
        <v>0.07604565017030558</v>
      </c>
      <c r="O112" s="70">
        <v>50424025</v>
      </c>
      <c r="P112" s="72">
        <v>157260</v>
      </c>
      <c r="Q112" s="73">
        <f t="shared" si="23"/>
        <v>50581285</v>
      </c>
      <c r="R112" s="74">
        <f t="shared" si="24"/>
        <v>0.0031187514285105165</v>
      </c>
      <c r="S112" s="75">
        <f t="shared" si="25"/>
        <v>0.011311407823658392</v>
      </c>
      <c r="T112" s="70">
        <v>7500320</v>
      </c>
      <c r="U112" s="72">
        <v>0</v>
      </c>
      <c r="V112" s="73">
        <f t="shared" si="33"/>
        <v>7500320</v>
      </c>
      <c r="W112" s="74">
        <f t="shared" si="26"/>
        <v>0</v>
      </c>
      <c r="X112" s="75">
        <f t="shared" si="27"/>
        <v>0.80765793524067</v>
      </c>
      <c r="Y112" s="70">
        <v>535538375</v>
      </c>
      <c r="Z112" s="72">
        <v>13356914</v>
      </c>
      <c r="AA112" s="73">
        <f t="shared" si="28"/>
        <v>548895289</v>
      </c>
      <c r="AB112" s="74">
        <f t="shared" si="29"/>
        <v>0.024941095957876035</v>
      </c>
      <c r="AC112" s="75">
        <f t="shared" si="30"/>
        <v>0.04608525333901152</v>
      </c>
      <c r="AD112" s="70">
        <v>30558013</v>
      </c>
      <c r="AE112" s="75">
        <f t="shared" si="31"/>
        <v>0</v>
      </c>
      <c r="AF112" s="70">
        <v>0</v>
      </c>
      <c r="AG112" s="70">
        <v>663075730</v>
      </c>
      <c r="AH112" s="72">
        <v>13494209</v>
      </c>
      <c r="AI112" s="73">
        <v>676569939</v>
      </c>
      <c r="AJ112" s="74">
        <f t="shared" si="32"/>
        <v>0.020350931861131457</v>
      </c>
      <c r="AK112" s="70">
        <v>0</v>
      </c>
      <c r="AL112" s="70">
        <v>0</v>
      </c>
      <c r="AM112" s="25">
        <v>0</v>
      </c>
      <c r="AN112" s="76"/>
    </row>
    <row r="113" spans="1:40" ht="12.75">
      <c r="A113" s="67" t="s">
        <v>231</v>
      </c>
      <c r="B113" s="68" t="s">
        <v>230</v>
      </c>
      <c r="C113" s="24">
        <v>3</v>
      </c>
      <c r="D113" s="24"/>
      <c r="E113" s="69">
        <f t="shared" si="17"/>
        <v>0.05869781427458059</v>
      </c>
      <c r="F113" s="70">
        <v>162181547</v>
      </c>
      <c r="G113" s="71">
        <f t="shared" si="18"/>
        <v>0.008547737179475667</v>
      </c>
      <c r="H113" s="70">
        <v>23617323</v>
      </c>
      <c r="I113" s="71">
        <f t="shared" si="19"/>
        <v>0.012760714696813773</v>
      </c>
      <c r="J113" s="70">
        <v>35257743</v>
      </c>
      <c r="K113" s="72">
        <v>-120783</v>
      </c>
      <c r="L113" s="73">
        <f t="shared" si="20"/>
        <v>35136960</v>
      </c>
      <c r="M113" s="74">
        <f t="shared" si="21"/>
        <v>-0.0034257155938767834</v>
      </c>
      <c r="N113" s="75">
        <f t="shared" si="22"/>
        <v>0.598772266975181</v>
      </c>
      <c r="O113" s="70">
        <v>1654402532</v>
      </c>
      <c r="P113" s="72">
        <v>71863473</v>
      </c>
      <c r="Q113" s="73">
        <f t="shared" si="23"/>
        <v>1726266005</v>
      </c>
      <c r="R113" s="74">
        <f t="shared" si="24"/>
        <v>0.043437719424380086</v>
      </c>
      <c r="S113" s="75">
        <f t="shared" si="25"/>
        <v>0.3158205217853231</v>
      </c>
      <c r="T113" s="70">
        <v>872609337</v>
      </c>
      <c r="U113" s="72">
        <v>27651661</v>
      </c>
      <c r="V113" s="73">
        <f t="shared" si="33"/>
        <v>900260998</v>
      </c>
      <c r="W113" s="74">
        <f t="shared" si="26"/>
        <v>0.031688477108284714</v>
      </c>
      <c r="X113" s="75">
        <f t="shared" si="27"/>
        <v>0.0052792903419861216</v>
      </c>
      <c r="Y113" s="70">
        <v>14586633</v>
      </c>
      <c r="Z113" s="72">
        <v>0</v>
      </c>
      <c r="AA113" s="73">
        <f t="shared" si="28"/>
        <v>14586633</v>
      </c>
      <c r="AB113" s="74">
        <f t="shared" si="29"/>
        <v>0</v>
      </c>
      <c r="AC113" s="75">
        <f t="shared" si="30"/>
        <v>0.00012165474663975826</v>
      </c>
      <c r="AD113" s="70">
        <v>336131</v>
      </c>
      <c r="AE113" s="75">
        <f t="shared" si="31"/>
        <v>0</v>
      </c>
      <c r="AF113" s="70">
        <v>0</v>
      </c>
      <c r="AG113" s="70">
        <v>2762991246</v>
      </c>
      <c r="AH113" s="72">
        <v>99394351</v>
      </c>
      <c r="AI113" s="73">
        <v>2862385597</v>
      </c>
      <c r="AJ113" s="74">
        <f t="shared" si="32"/>
        <v>0.03597345852756278</v>
      </c>
      <c r="AK113" s="70">
        <v>1194481</v>
      </c>
      <c r="AL113" s="70">
        <v>15407739</v>
      </c>
      <c r="AM113" s="25">
        <v>0</v>
      </c>
      <c r="AN113" s="76"/>
    </row>
    <row r="114" spans="1:40" ht="12.75">
      <c r="A114" s="67" t="s">
        <v>233</v>
      </c>
      <c r="B114" s="68" t="s">
        <v>232</v>
      </c>
      <c r="C114" s="24">
        <v>3</v>
      </c>
      <c r="D114" s="24"/>
      <c r="E114" s="69">
        <f t="shared" si="17"/>
        <v>0.06214619439841533</v>
      </c>
      <c r="F114" s="70">
        <v>51138379</v>
      </c>
      <c r="G114" s="71">
        <f t="shared" si="18"/>
        <v>0.01621421666772376</v>
      </c>
      <c r="H114" s="70">
        <v>13342229</v>
      </c>
      <c r="I114" s="71">
        <f t="shared" si="19"/>
        <v>0.05611844223893159</v>
      </c>
      <c r="J114" s="70">
        <v>46178309</v>
      </c>
      <c r="K114" s="72">
        <v>-158194</v>
      </c>
      <c r="L114" s="73">
        <f t="shared" si="20"/>
        <v>46020115</v>
      </c>
      <c r="M114" s="74">
        <f t="shared" si="21"/>
        <v>-0.0034257209375076945</v>
      </c>
      <c r="N114" s="75">
        <f t="shared" si="22"/>
        <v>0.25072141058084746</v>
      </c>
      <c r="O114" s="70">
        <v>206311692</v>
      </c>
      <c r="P114" s="72">
        <v>4014103</v>
      </c>
      <c r="Q114" s="73">
        <f t="shared" si="23"/>
        <v>210325795</v>
      </c>
      <c r="R114" s="74">
        <f t="shared" si="24"/>
        <v>0.01945649788961064</v>
      </c>
      <c r="S114" s="75">
        <f t="shared" si="25"/>
        <v>0.04416989012266525</v>
      </c>
      <c r="T114" s="70">
        <v>36346177</v>
      </c>
      <c r="U114" s="72">
        <v>850561</v>
      </c>
      <c r="V114" s="73">
        <f t="shared" si="33"/>
        <v>37196738</v>
      </c>
      <c r="W114" s="74">
        <f t="shared" si="26"/>
        <v>0.023401663399151992</v>
      </c>
      <c r="X114" s="75">
        <f t="shared" si="27"/>
        <v>0.5486318178236106</v>
      </c>
      <c r="Y114" s="70">
        <v>451453900</v>
      </c>
      <c r="Z114" s="72">
        <v>-1826856</v>
      </c>
      <c r="AA114" s="73">
        <f t="shared" si="28"/>
        <v>449627044</v>
      </c>
      <c r="AB114" s="74">
        <f t="shared" si="29"/>
        <v>-0.004046605866069603</v>
      </c>
      <c r="AC114" s="75">
        <f t="shared" si="30"/>
        <v>0.02199802816780602</v>
      </c>
      <c r="AD114" s="70">
        <v>18101567</v>
      </c>
      <c r="AE114" s="75">
        <f t="shared" si="31"/>
        <v>0</v>
      </c>
      <c r="AF114" s="70">
        <v>0</v>
      </c>
      <c r="AG114" s="70">
        <v>822872253</v>
      </c>
      <c r="AH114" s="72">
        <v>2879614</v>
      </c>
      <c r="AI114" s="73">
        <v>825751867</v>
      </c>
      <c r="AJ114" s="74">
        <f t="shared" si="32"/>
        <v>0.003499466641998925</v>
      </c>
      <c r="AK114" s="70">
        <v>0</v>
      </c>
      <c r="AL114" s="70">
        <v>0</v>
      </c>
      <c r="AM114" s="25">
        <v>0</v>
      </c>
      <c r="AN114" s="76"/>
    </row>
    <row r="115" spans="1:40" ht="12.75">
      <c r="A115" s="67" t="s">
        <v>235</v>
      </c>
      <c r="B115" s="68" t="s">
        <v>234</v>
      </c>
      <c r="C115" s="24">
        <v>3</v>
      </c>
      <c r="D115" s="24"/>
      <c r="E115" s="69">
        <f t="shared" si="17"/>
        <v>0.09529239797048449</v>
      </c>
      <c r="F115" s="70">
        <v>70687140</v>
      </c>
      <c r="G115" s="71">
        <f t="shared" si="18"/>
        <v>0.010263585797342958</v>
      </c>
      <c r="H115" s="70">
        <v>7613446</v>
      </c>
      <c r="I115" s="71">
        <f t="shared" si="19"/>
        <v>0.039099655124894196</v>
      </c>
      <c r="J115" s="70">
        <v>29003812</v>
      </c>
      <c r="K115" s="72">
        <v>-99359</v>
      </c>
      <c r="L115" s="73">
        <f t="shared" si="20"/>
        <v>28904453</v>
      </c>
      <c r="M115" s="74">
        <f t="shared" si="21"/>
        <v>-0.0034257221085283547</v>
      </c>
      <c r="N115" s="75">
        <f t="shared" si="22"/>
        <v>0.15673225579715594</v>
      </c>
      <c r="O115" s="70">
        <v>116262736</v>
      </c>
      <c r="P115" s="72">
        <v>5054901</v>
      </c>
      <c r="Q115" s="73">
        <f t="shared" si="23"/>
        <v>121317637</v>
      </c>
      <c r="R115" s="74">
        <f t="shared" si="24"/>
        <v>0.04347825600801275</v>
      </c>
      <c r="S115" s="75">
        <f t="shared" si="25"/>
        <v>0.031811939857815885</v>
      </c>
      <c r="T115" s="70">
        <v>23597843</v>
      </c>
      <c r="U115" s="72">
        <v>753521</v>
      </c>
      <c r="V115" s="73">
        <f t="shared" si="33"/>
        <v>24351364</v>
      </c>
      <c r="W115" s="74">
        <f t="shared" si="26"/>
        <v>0.03193177444226576</v>
      </c>
      <c r="X115" s="75">
        <f t="shared" si="27"/>
        <v>0.648601850144475</v>
      </c>
      <c r="Y115" s="70">
        <v>481127674</v>
      </c>
      <c r="Z115" s="72">
        <v>0</v>
      </c>
      <c r="AA115" s="73">
        <f t="shared" si="28"/>
        <v>481127674</v>
      </c>
      <c r="AB115" s="74">
        <f t="shared" si="29"/>
        <v>0</v>
      </c>
      <c r="AC115" s="75">
        <f t="shared" si="30"/>
        <v>0.018198315307831513</v>
      </c>
      <c r="AD115" s="70">
        <v>13499365</v>
      </c>
      <c r="AE115" s="75">
        <f t="shared" si="31"/>
        <v>0</v>
      </c>
      <c r="AF115" s="70">
        <v>0</v>
      </c>
      <c r="AG115" s="70">
        <v>741792016</v>
      </c>
      <c r="AH115" s="72">
        <v>5709063</v>
      </c>
      <c r="AI115" s="73">
        <v>747501079</v>
      </c>
      <c r="AJ115" s="74">
        <f t="shared" si="32"/>
        <v>0.007696312277375604</v>
      </c>
      <c r="AK115" s="70">
        <v>0</v>
      </c>
      <c r="AL115" s="70">
        <v>238679</v>
      </c>
      <c r="AM115" s="25">
        <v>0</v>
      </c>
      <c r="AN115" s="76"/>
    </row>
    <row r="116" spans="1:40" ht="12.75">
      <c r="A116" s="67" t="s">
        <v>237</v>
      </c>
      <c r="B116" s="68" t="s">
        <v>236</v>
      </c>
      <c r="C116" s="24">
        <v>3</v>
      </c>
      <c r="D116" s="24"/>
      <c r="E116" s="69">
        <f t="shared" si="17"/>
        <v>0.050831002459032576</v>
      </c>
      <c r="F116" s="70">
        <v>33644262</v>
      </c>
      <c r="G116" s="71">
        <f t="shared" si="18"/>
        <v>0.006995078012713163</v>
      </c>
      <c r="H116" s="70">
        <v>4629935</v>
      </c>
      <c r="I116" s="71">
        <f t="shared" si="19"/>
        <v>0.004446198969607824</v>
      </c>
      <c r="J116" s="70">
        <v>2942871</v>
      </c>
      <c r="K116" s="72">
        <v>-10081</v>
      </c>
      <c r="L116" s="73">
        <f t="shared" si="20"/>
        <v>2932790</v>
      </c>
      <c r="M116" s="74">
        <f t="shared" si="21"/>
        <v>-0.0034255663941776585</v>
      </c>
      <c r="N116" s="75">
        <f t="shared" si="22"/>
        <v>0.21883913240693753</v>
      </c>
      <c r="O116" s="70">
        <v>144846270</v>
      </c>
      <c r="P116" s="72">
        <v>5187873</v>
      </c>
      <c r="Q116" s="73">
        <f t="shared" si="23"/>
        <v>150034143</v>
      </c>
      <c r="R116" s="74">
        <f t="shared" si="24"/>
        <v>0.03581640728477164</v>
      </c>
      <c r="S116" s="75">
        <f t="shared" si="25"/>
        <v>0.04486926910065802</v>
      </c>
      <c r="T116" s="70">
        <v>29698282</v>
      </c>
      <c r="U116" s="72">
        <v>652095</v>
      </c>
      <c r="V116" s="73">
        <f t="shared" si="33"/>
        <v>30350377</v>
      </c>
      <c r="W116" s="74">
        <f t="shared" si="26"/>
        <v>0.02195733073044427</v>
      </c>
      <c r="X116" s="75">
        <f t="shared" si="27"/>
        <v>0.6612928317888075</v>
      </c>
      <c r="Y116" s="70">
        <v>437699597</v>
      </c>
      <c r="Z116" s="72">
        <v>-4224262</v>
      </c>
      <c r="AA116" s="73">
        <f t="shared" si="28"/>
        <v>433475335</v>
      </c>
      <c r="AB116" s="74">
        <f t="shared" si="29"/>
        <v>-0.009651052980064773</v>
      </c>
      <c r="AC116" s="75">
        <f t="shared" si="30"/>
        <v>0.012726487262243404</v>
      </c>
      <c r="AD116" s="70">
        <v>8423467</v>
      </c>
      <c r="AE116" s="75">
        <f t="shared" si="31"/>
        <v>0</v>
      </c>
      <c r="AF116" s="70">
        <v>0</v>
      </c>
      <c r="AG116" s="70">
        <v>661884684</v>
      </c>
      <c r="AH116" s="72">
        <v>1605625</v>
      </c>
      <c r="AI116" s="73">
        <v>663490309</v>
      </c>
      <c r="AJ116" s="74">
        <f t="shared" si="32"/>
        <v>0.002425837972706436</v>
      </c>
      <c r="AK116" s="70">
        <v>0</v>
      </c>
      <c r="AL116" s="70">
        <v>0</v>
      </c>
      <c r="AM116" s="25">
        <v>0</v>
      </c>
      <c r="AN116" s="76"/>
    </row>
    <row r="117" spans="1:40" ht="12.75">
      <c r="A117" s="67" t="s">
        <v>239</v>
      </c>
      <c r="B117" s="68" t="s">
        <v>238</v>
      </c>
      <c r="C117" s="24">
        <v>2</v>
      </c>
      <c r="D117" s="24"/>
      <c r="E117" s="69">
        <f t="shared" si="17"/>
        <v>0.06019525415976183</v>
      </c>
      <c r="F117" s="70">
        <v>21275241</v>
      </c>
      <c r="G117" s="71">
        <f t="shared" si="18"/>
        <v>0.005639927267188318</v>
      </c>
      <c r="H117" s="70">
        <v>1993360</v>
      </c>
      <c r="I117" s="71">
        <f t="shared" si="19"/>
        <v>0.007444474248892127</v>
      </c>
      <c r="J117" s="70">
        <v>2631154</v>
      </c>
      <c r="K117" s="72">
        <v>-9014</v>
      </c>
      <c r="L117" s="73">
        <f t="shared" si="20"/>
        <v>2622140</v>
      </c>
      <c r="M117" s="74">
        <f t="shared" si="21"/>
        <v>-0.0034258732100059517</v>
      </c>
      <c r="N117" s="75">
        <f t="shared" si="22"/>
        <v>0.08847724176343166</v>
      </c>
      <c r="O117" s="70">
        <v>31271147</v>
      </c>
      <c r="P117" s="72">
        <v>329170</v>
      </c>
      <c r="Q117" s="73">
        <f t="shared" si="23"/>
        <v>31600317</v>
      </c>
      <c r="R117" s="74">
        <f t="shared" si="24"/>
        <v>0.010526316799316635</v>
      </c>
      <c r="S117" s="75">
        <f t="shared" si="25"/>
        <v>0.016764916940742246</v>
      </c>
      <c r="T117" s="70">
        <v>5925345</v>
      </c>
      <c r="U117" s="72">
        <v>-179556</v>
      </c>
      <c r="V117" s="73">
        <f t="shared" si="33"/>
        <v>5745789</v>
      </c>
      <c r="W117" s="74">
        <f t="shared" si="26"/>
        <v>-0.03030304564544343</v>
      </c>
      <c r="X117" s="75">
        <f t="shared" si="27"/>
        <v>0.8054368343169961</v>
      </c>
      <c r="Y117" s="70">
        <v>284671325</v>
      </c>
      <c r="Z117" s="72">
        <v>-11386853</v>
      </c>
      <c r="AA117" s="73">
        <f t="shared" si="28"/>
        <v>273284472</v>
      </c>
      <c r="AB117" s="74">
        <f t="shared" si="29"/>
        <v>-0.04</v>
      </c>
      <c r="AC117" s="75">
        <f t="shared" si="30"/>
        <v>0.016041351302987696</v>
      </c>
      <c r="AD117" s="70">
        <v>5669610</v>
      </c>
      <c r="AE117" s="75">
        <f t="shared" si="31"/>
        <v>0</v>
      </c>
      <c r="AF117" s="70">
        <v>0</v>
      </c>
      <c r="AG117" s="70">
        <v>353437182</v>
      </c>
      <c r="AH117" s="72">
        <v>-11246253</v>
      </c>
      <c r="AI117" s="73">
        <v>342190929</v>
      </c>
      <c r="AJ117" s="74">
        <f t="shared" si="32"/>
        <v>-0.03181966576453747</v>
      </c>
      <c r="AK117" s="70">
        <v>0</v>
      </c>
      <c r="AL117" s="70">
        <v>0</v>
      </c>
      <c r="AM117" s="25">
        <v>0</v>
      </c>
      <c r="AN117" s="76"/>
    </row>
    <row r="118" spans="1:40" ht="12.75">
      <c r="A118" s="67" t="s">
        <v>241</v>
      </c>
      <c r="B118" s="68" t="s">
        <v>240</v>
      </c>
      <c r="C118" s="24">
        <v>3</v>
      </c>
      <c r="D118" s="24"/>
      <c r="E118" s="69">
        <f t="shared" si="17"/>
        <v>0.04931106004757102</v>
      </c>
      <c r="F118" s="70">
        <v>17076706</v>
      </c>
      <c r="G118" s="71">
        <f t="shared" si="18"/>
        <v>0.005496526512097265</v>
      </c>
      <c r="H118" s="70">
        <v>1903479</v>
      </c>
      <c r="I118" s="71">
        <f t="shared" si="19"/>
        <v>0.011893629918376359</v>
      </c>
      <c r="J118" s="70">
        <v>4118833</v>
      </c>
      <c r="K118" s="72">
        <v>-14110</v>
      </c>
      <c r="L118" s="73">
        <f t="shared" si="20"/>
        <v>4104723</v>
      </c>
      <c r="M118" s="74">
        <f t="shared" si="21"/>
        <v>-0.0034257276272186806</v>
      </c>
      <c r="N118" s="75">
        <f t="shared" si="22"/>
        <v>0.09670128595421322</v>
      </c>
      <c r="O118" s="70">
        <v>33488216</v>
      </c>
      <c r="P118" s="72">
        <v>332104</v>
      </c>
      <c r="Q118" s="73">
        <f t="shared" si="23"/>
        <v>33820320</v>
      </c>
      <c r="R118" s="74">
        <f t="shared" si="24"/>
        <v>0.009917040668872895</v>
      </c>
      <c r="S118" s="75">
        <f t="shared" si="25"/>
        <v>0.020422349382669014</v>
      </c>
      <c r="T118" s="70">
        <v>7072378</v>
      </c>
      <c r="U118" s="72">
        <v>-214314</v>
      </c>
      <c r="V118" s="73">
        <f t="shared" si="33"/>
        <v>6858064</v>
      </c>
      <c r="W118" s="74">
        <f t="shared" si="26"/>
        <v>-0.030302961747802507</v>
      </c>
      <c r="X118" s="75">
        <f t="shared" si="27"/>
        <v>0.7990741697024663</v>
      </c>
      <c r="Y118" s="70">
        <v>276724018</v>
      </c>
      <c r="Z118" s="72">
        <v>-10622006</v>
      </c>
      <c r="AA118" s="73">
        <f t="shared" si="28"/>
        <v>266102012</v>
      </c>
      <c r="AB118" s="74">
        <f t="shared" si="29"/>
        <v>-0.03838483582585159</v>
      </c>
      <c r="AC118" s="75">
        <f t="shared" si="30"/>
        <v>0.017100978482606867</v>
      </c>
      <c r="AD118" s="70">
        <v>5922168</v>
      </c>
      <c r="AE118" s="75">
        <f t="shared" si="31"/>
        <v>0</v>
      </c>
      <c r="AF118" s="70">
        <v>0</v>
      </c>
      <c r="AG118" s="70">
        <v>346305798</v>
      </c>
      <c r="AH118" s="72">
        <v>-10518326</v>
      </c>
      <c r="AI118" s="73">
        <v>335787472</v>
      </c>
      <c r="AJ118" s="74">
        <f t="shared" si="32"/>
        <v>-0.03037294223991017</v>
      </c>
      <c r="AK118" s="70">
        <v>0</v>
      </c>
      <c r="AL118" s="70">
        <v>0</v>
      </c>
      <c r="AM118" s="25">
        <v>0</v>
      </c>
      <c r="AN118" s="76"/>
    </row>
    <row r="119" spans="1:40" ht="12.75">
      <c r="A119" s="67" t="s">
        <v>243</v>
      </c>
      <c r="B119" s="68" t="s">
        <v>242</v>
      </c>
      <c r="C119" s="24">
        <v>3</v>
      </c>
      <c r="D119" s="24"/>
      <c r="E119" s="69">
        <f t="shared" si="17"/>
        <v>0.09916222489993702</v>
      </c>
      <c r="F119" s="70">
        <v>156314861</v>
      </c>
      <c r="G119" s="71">
        <f t="shared" si="18"/>
        <v>0.006413923589247226</v>
      </c>
      <c r="H119" s="70">
        <v>10110620</v>
      </c>
      <c r="I119" s="71">
        <f t="shared" si="19"/>
        <v>0.016687117655386337</v>
      </c>
      <c r="J119" s="70">
        <v>26304820</v>
      </c>
      <c r="K119" s="72">
        <v>-90113</v>
      </c>
      <c r="L119" s="73">
        <f t="shared" si="20"/>
        <v>26214707</v>
      </c>
      <c r="M119" s="74">
        <f t="shared" si="21"/>
        <v>-0.0034257219779492885</v>
      </c>
      <c r="N119" s="75">
        <f t="shared" si="22"/>
        <v>0.19100362955761488</v>
      </c>
      <c r="O119" s="70">
        <v>301089511</v>
      </c>
      <c r="P119" s="72">
        <v>3176777</v>
      </c>
      <c r="Q119" s="73">
        <f t="shared" si="23"/>
        <v>304266288</v>
      </c>
      <c r="R119" s="74">
        <f t="shared" si="24"/>
        <v>0.010550938787103746</v>
      </c>
      <c r="S119" s="75">
        <f t="shared" si="25"/>
        <v>0.09246920426554014</v>
      </c>
      <c r="T119" s="70">
        <v>145764285</v>
      </c>
      <c r="U119" s="72">
        <v>-4407437</v>
      </c>
      <c r="V119" s="73">
        <f t="shared" si="33"/>
        <v>141356848</v>
      </c>
      <c r="W119" s="74">
        <f t="shared" si="26"/>
        <v>-0.030236741462423392</v>
      </c>
      <c r="X119" s="75">
        <f t="shared" si="27"/>
        <v>0.5805673969543403</v>
      </c>
      <c r="Y119" s="70">
        <v>915180272</v>
      </c>
      <c r="Z119" s="72">
        <v>-36601366</v>
      </c>
      <c r="AA119" s="73">
        <f t="shared" si="28"/>
        <v>878578906</v>
      </c>
      <c r="AB119" s="74">
        <f t="shared" si="29"/>
        <v>-0.0399936134112821</v>
      </c>
      <c r="AC119" s="75">
        <f t="shared" si="30"/>
        <v>0.013696503077934062</v>
      </c>
      <c r="AD119" s="70">
        <v>21590550</v>
      </c>
      <c r="AE119" s="75">
        <f t="shared" si="31"/>
        <v>0</v>
      </c>
      <c r="AF119" s="70">
        <v>0</v>
      </c>
      <c r="AG119" s="70">
        <v>1576354919</v>
      </c>
      <c r="AH119" s="72">
        <v>-37922139</v>
      </c>
      <c r="AI119" s="73">
        <v>1538432780</v>
      </c>
      <c r="AJ119" s="74">
        <f t="shared" si="32"/>
        <v>-0.02405685327772305</v>
      </c>
      <c r="AK119" s="70">
        <v>3605</v>
      </c>
      <c r="AL119" s="70">
        <v>318859</v>
      </c>
      <c r="AM119" s="25">
        <v>0</v>
      </c>
      <c r="AN119" s="76"/>
    </row>
    <row r="120" spans="1:40" ht="12.75">
      <c r="A120" s="67" t="s">
        <v>245</v>
      </c>
      <c r="B120" s="68" t="s">
        <v>244</v>
      </c>
      <c r="C120" s="24">
        <v>3</v>
      </c>
      <c r="D120" s="24"/>
      <c r="E120" s="69">
        <f t="shared" si="17"/>
        <v>0.04442426727887313</v>
      </c>
      <c r="F120" s="70">
        <v>13333409</v>
      </c>
      <c r="G120" s="71">
        <f t="shared" si="18"/>
        <v>0.007570711790102419</v>
      </c>
      <c r="H120" s="70">
        <v>2272258</v>
      </c>
      <c r="I120" s="71">
        <f t="shared" si="19"/>
        <v>0.0022354853007080966</v>
      </c>
      <c r="J120" s="70">
        <v>670954</v>
      </c>
      <c r="K120" s="72">
        <v>-2298</v>
      </c>
      <c r="L120" s="73">
        <f t="shared" si="20"/>
        <v>668656</v>
      </c>
      <c r="M120" s="74">
        <f t="shared" si="21"/>
        <v>-0.003424973992255803</v>
      </c>
      <c r="N120" s="75">
        <f t="shared" si="22"/>
        <v>0.3100178987355751</v>
      </c>
      <c r="O120" s="70">
        <v>93048140</v>
      </c>
      <c r="P120" s="72">
        <v>-2791457</v>
      </c>
      <c r="Q120" s="73">
        <f t="shared" si="23"/>
        <v>90256683</v>
      </c>
      <c r="R120" s="74">
        <f t="shared" si="24"/>
        <v>-0.030000137563201155</v>
      </c>
      <c r="S120" s="75">
        <f t="shared" si="25"/>
        <v>0.060205246746512016</v>
      </c>
      <c r="T120" s="70">
        <v>18069880</v>
      </c>
      <c r="U120" s="72">
        <v>0</v>
      </c>
      <c r="V120" s="73">
        <f t="shared" si="33"/>
        <v>18069880</v>
      </c>
      <c r="W120" s="74">
        <f t="shared" si="26"/>
        <v>0</v>
      </c>
      <c r="X120" s="75">
        <f t="shared" si="27"/>
        <v>0.5549686698911105</v>
      </c>
      <c r="Y120" s="70">
        <v>166567165</v>
      </c>
      <c r="Z120" s="72">
        <v>4759062</v>
      </c>
      <c r="AA120" s="73">
        <f t="shared" si="28"/>
        <v>171326227</v>
      </c>
      <c r="AB120" s="74">
        <f t="shared" si="29"/>
        <v>0.02857142942908346</v>
      </c>
      <c r="AC120" s="75">
        <f t="shared" si="30"/>
        <v>0.009963568053959026</v>
      </c>
      <c r="AD120" s="70">
        <v>2990445</v>
      </c>
      <c r="AE120" s="75">
        <f t="shared" si="31"/>
        <v>0.010614152203159666</v>
      </c>
      <c r="AF120" s="70">
        <v>3185710</v>
      </c>
      <c r="AG120" s="70">
        <v>300137961</v>
      </c>
      <c r="AH120" s="72">
        <v>1965307</v>
      </c>
      <c r="AI120" s="73">
        <v>302103268</v>
      </c>
      <c r="AJ120" s="74">
        <f t="shared" si="32"/>
        <v>0.006548012099009362</v>
      </c>
      <c r="AK120" s="70">
        <v>0</v>
      </c>
      <c r="AL120" s="70">
        <v>209465</v>
      </c>
      <c r="AM120" s="25">
        <v>0</v>
      </c>
      <c r="AN120" s="76"/>
    </row>
    <row r="121" spans="1:40" ht="12.75">
      <c r="A121" s="67" t="s">
        <v>247</v>
      </c>
      <c r="B121" s="68" t="s">
        <v>246</v>
      </c>
      <c r="C121" s="24">
        <v>3</v>
      </c>
      <c r="D121" s="24"/>
      <c r="E121" s="69">
        <f t="shared" si="17"/>
        <v>0.05297011481708469</v>
      </c>
      <c r="F121" s="70">
        <v>18049469</v>
      </c>
      <c r="G121" s="71">
        <f t="shared" si="18"/>
        <v>0.0023402591727003826</v>
      </c>
      <c r="H121" s="70">
        <v>797439</v>
      </c>
      <c r="I121" s="71">
        <f t="shared" si="19"/>
        <v>0.00037586997132313177</v>
      </c>
      <c r="J121" s="70">
        <v>128077</v>
      </c>
      <c r="K121" s="72">
        <v>-438</v>
      </c>
      <c r="L121" s="73">
        <f t="shared" si="20"/>
        <v>127639</v>
      </c>
      <c r="M121" s="74">
        <f t="shared" si="21"/>
        <v>-0.0034198177658752156</v>
      </c>
      <c r="N121" s="75">
        <f t="shared" si="22"/>
        <v>0.04512154998977735</v>
      </c>
      <c r="O121" s="70">
        <v>15375085</v>
      </c>
      <c r="P121" s="72">
        <v>2627</v>
      </c>
      <c r="Q121" s="73">
        <f t="shared" si="23"/>
        <v>15377712</v>
      </c>
      <c r="R121" s="74">
        <f t="shared" si="24"/>
        <v>0.00017086084402135013</v>
      </c>
      <c r="S121" s="75">
        <f t="shared" si="25"/>
        <v>0.004972323298582067</v>
      </c>
      <c r="T121" s="70">
        <v>1694310</v>
      </c>
      <c r="U121" s="72">
        <v>0</v>
      </c>
      <c r="V121" s="73">
        <f t="shared" si="33"/>
        <v>1694310</v>
      </c>
      <c r="W121" s="74">
        <f t="shared" si="26"/>
        <v>0</v>
      </c>
      <c r="X121" s="75">
        <f t="shared" si="27"/>
        <v>0.8538998642331616</v>
      </c>
      <c r="Y121" s="70">
        <v>290964805</v>
      </c>
      <c r="Z121" s="72">
        <v>-4161162</v>
      </c>
      <c r="AA121" s="73">
        <f t="shared" si="28"/>
        <v>286803643</v>
      </c>
      <c r="AB121" s="74">
        <f t="shared" si="29"/>
        <v>-0.014301255438780646</v>
      </c>
      <c r="AC121" s="75">
        <f t="shared" si="30"/>
        <v>0.02285993875529604</v>
      </c>
      <c r="AD121" s="70">
        <v>7789482</v>
      </c>
      <c r="AE121" s="75">
        <f t="shared" si="31"/>
        <v>0.01746007976207484</v>
      </c>
      <c r="AF121" s="70">
        <v>5949490</v>
      </c>
      <c r="AG121" s="70">
        <v>340748157</v>
      </c>
      <c r="AH121" s="72">
        <v>-4158973</v>
      </c>
      <c r="AI121" s="73">
        <v>336589184</v>
      </c>
      <c r="AJ121" s="74">
        <f t="shared" si="32"/>
        <v>-0.01220541597822934</v>
      </c>
      <c r="AK121" s="70">
        <v>0</v>
      </c>
      <c r="AL121" s="70">
        <v>0</v>
      </c>
      <c r="AM121" s="25">
        <v>0</v>
      </c>
      <c r="AN121" s="76"/>
    </row>
    <row r="122" spans="1:40" ht="12.75">
      <c r="A122" s="67" t="s">
        <v>249</v>
      </c>
      <c r="B122" s="68" t="s">
        <v>248</v>
      </c>
      <c r="C122" s="24">
        <v>3</v>
      </c>
      <c r="D122" s="24"/>
      <c r="E122" s="69">
        <f t="shared" si="17"/>
        <v>0.07190389116281595</v>
      </c>
      <c r="F122" s="70">
        <v>30521082</v>
      </c>
      <c r="G122" s="71">
        <f t="shared" si="18"/>
        <v>0.011560197423274996</v>
      </c>
      <c r="H122" s="70">
        <v>4906963</v>
      </c>
      <c r="I122" s="71">
        <f t="shared" si="19"/>
        <v>0.025231087956900017</v>
      </c>
      <c r="J122" s="70">
        <v>10709853</v>
      </c>
      <c r="K122" s="72">
        <v>-36689</v>
      </c>
      <c r="L122" s="73">
        <f t="shared" si="20"/>
        <v>10673164</v>
      </c>
      <c r="M122" s="74">
        <f t="shared" si="21"/>
        <v>-0.0034257239571822322</v>
      </c>
      <c r="N122" s="75">
        <f t="shared" si="22"/>
        <v>0.13258975707568516</v>
      </c>
      <c r="O122" s="70">
        <v>56280443</v>
      </c>
      <c r="P122" s="72">
        <v>-1630865</v>
      </c>
      <c r="Q122" s="73">
        <f t="shared" si="23"/>
        <v>54649578</v>
      </c>
      <c r="R122" s="74">
        <f t="shared" si="24"/>
        <v>-0.028977472689758324</v>
      </c>
      <c r="S122" s="75">
        <f t="shared" si="25"/>
        <v>0.09144340599069968</v>
      </c>
      <c r="T122" s="70">
        <v>38815030</v>
      </c>
      <c r="U122" s="72">
        <v>1171</v>
      </c>
      <c r="V122" s="73">
        <f t="shared" si="33"/>
        <v>38816201</v>
      </c>
      <c r="W122" s="74">
        <f t="shared" si="26"/>
        <v>3.0168725877578866E-05</v>
      </c>
      <c r="X122" s="75">
        <f t="shared" si="27"/>
        <v>0.5506441826646623</v>
      </c>
      <c r="Y122" s="70">
        <v>233732222</v>
      </c>
      <c r="Z122" s="72">
        <v>-8158833</v>
      </c>
      <c r="AA122" s="73">
        <f t="shared" si="28"/>
        <v>225573389</v>
      </c>
      <c r="AB122" s="74">
        <f t="shared" si="29"/>
        <v>-0.0349067532503071</v>
      </c>
      <c r="AC122" s="75">
        <f t="shared" si="30"/>
        <v>0.011814921827350748</v>
      </c>
      <c r="AD122" s="70">
        <v>5015086</v>
      </c>
      <c r="AE122" s="75">
        <f t="shared" si="31"/>
        <v>0.10481255589861119</v>
      </c>
      <c r="AF122" s="70">
        <v>44489840</v>
      </c>
      <c r="AG122" s="70">
        <v>424470519</v>
      </c>
      <c r="AH122" s="72">
        <v>-9825216</v>
      </c>
      <c r="AI122" s="73">
        <v>414645303</v>
      </c>
      <c r="AJ122" s="74">
        <f t="shared" si="32"/>
        <v>-0.02314699268902583</v>
      </c>
      <c r="AK122" s="70">
        <v>0</v>
      </c>
      <c r="AL122" s="70">
        <v>0</v>
      </c>
      <c r="AM122" s="25">
        <v>0</v>
      </c>
      <c r="AN122" s="76"/>
    </row>
    <row r="123" spans="1:40" ht="12.75">
      <c r="A123" s="67" t="s">
        <v>251</v>
      </c>
      <c r="B123" s="68" t="s">
        <v>250</v>
      </c>
      <c r="C123" s="24">
        <v>3</v>
      </c>
      <c r="D123" s="24"/>
      <c r="E123" s="69">
        <f t="shared" si="17"/>
        <v>0.06214694604856063</v>
      </c>
      <c r="F123" s="70">
        <v>58749825</v>
      </c>
      <c r="G123" s="71">
        <f t="shared" si="18"/>
        <v>0.0034284885036708923</v>
      </c>
      <c r="H123" s="70">
        <v>3241078</v>
      </c>
      <c r="I123" s="71">
        <f t="shared" si="19"/>
        <v>0.0038720815031518894</v>
      </c>
      <c r="J123" s="70">
        <v>3660423</v>
      </c>
      <c r="K123" s="72">
        <v>-12540</v>
      </c>
      <c r="L123" s="73">
        <f t="shared" si="20"/>
        <v>3647883</v>
      </c>
      <c r="M123" s="74">
        <f t="shared" si="21"/>
        <v>-0.003425833571693763</v>
      </c>
      <c r="N123" s="75">
        <f t="shared" si="22"/>
        <v>0.16840022942033955</v>
      </c>
      <c r="O123" s="70">
        <v>159195015</v>
      </c>
      <c r="P123" s="72">
        <v>5135322</v>
      </c>
      <c r="Q123" s="73">
        <f t="shared" si="23"/>
        <v>164330337</v>
      </c>
      <c r="R123" s="74">
        <f t="shared" si="24"/>
        <v>0.03225805782926055</v>
      </c>
      <c r="S123" s="75">
        <f t="shared" si="25"/>
        <v>0.05005302969745039</v>
      </c>
      <c r="T123" s="70">
        <v>47316995</v>
      </c>
      <c r="U123" s="72">
        <v>-484491</v>
      </c>
      <c r="V123" s="73">
        <f t="shared" si="33"/>
        <v>46832504</v>
      </c>
      <c r="W123" s="74">
        <f t="shared" si="26"/>
        <v>-0.010239259699395535</v>
      </c>
      <c r="X123" s="75">
        <f t="shared" si="27"/>
        <v>0.6908998757661394</v>
      </c>
      <c r="Y123" s="70">
        <v>653133410</v>
      </c>
      <c r="Z123" s="72">
        <v>-8947033</v>
      </c>
      <c r="AA123" s="73">
        <f t="shared" si="28"/>
        <v>644186377</v>
      </c>
      <c r="AB123" s="74">
        <f t="shared" si="29"/>
        <v>-0.013698630116012592</v>
      </c>
      <c r="AC123" s="75">
        <f t="shared" si="30"/>
        <v>0.02119934906068726</v>
      </c>
      <c r="AD123" s="70">
        <v>20040535</v>
      </c>
      <c r="AE123" s="75">
        <f t="shared" si="31"/>
        <v>0</v>
      </c>
      <c r="AF123" s="70">
        <v>0</v>
      </c>
      <c r="AG123" s="70">
        <v>945337281</v>
      </c>
      <c r="AH123" s="72">
        <v>-4308742</v>
      </c>
      <c r="AI123" s="73">
        <v>941028539</v>
      </c>
      <c r="AJ123" s="74">
        <f t="shared" si="32"/>
        <v>-0.004557888582836923</v>
      </c>
      <c r="AK123" s="70">
        <v>0</v>
      </c>
      <c r="AL123" s="70">
        <v>321405</v>
      </c>
      <c r="AM123" s="25">
        <v>0</v>
      </c>
      <c r="AN123" s="76"/>
    </row>
    <row r="124" spans="1:40" ht="12.75">
      <c r="A124" s="67" t="s">
        <v>253</v>
      </c>
      <c r="B124" s="68" t="s">
        <v>252</v>
      </c>
      <c r="C124" s="24">
        <v>2</v>
      </c>
      <c r="D124" s="24"/>
      <c r="E124" s="69">
        <f t="shared" si="17"/>
        <v>0.06239758161546142</v>
      </c>
      <c r="F124" s="70">
        <v>15136846</v>
      </c>
      <c r="G124" s="71">
        <f t="shared" si="18"/>
        <v>0.0025548889330297424</v>
      </c>
      <c r="H124" s="70">
        <v>619783</v>
      </c>
      <c r="I124" s="71">
        <f t="shared" si="19"/>
        <v>0.00043055882345448417</v>
      </c>
      <c r="J124" s="70">
        <v>104448</v>
      </c>
      <c r="K124" s="72">
        <v>-358</v>
      </c>
      <c r="L124" s="73">
        <f t="shared" si="20"/>
        <v>104090</v>
      </c>
      <c r="M124" s="74">
        <f t="shared" si="21"/>
        <v>-0.0034275428921568627</v>
      </c>
      <c r="N124" s="75">
        <f t="shared" si="22"/>
        <v>0.07729101397831349</v>
      </c>
      <c r="O124" s="70">
        <v>18749800</v>
      </c>
      <c r="P124" s="72">
        <v>545026</v>
      </c>
      <c r="Q124" s="73">
        <f t="shared" si="23"/>
        <v>19294826</v>
      </c>
      <c r="R124" s="74">
        <f t="shared" si="24"/>
        <v>0.029068363395876224</v>
      </c>
      <c r="S124" s="75">
        <f t="shared" si="25"/>
        <v>0.007881727014773772</v>
      </c>
      <c r="T124" s="70">
        <v>1912005</v>
      </c>
      <c r="U124" s="72">
        <v>-16995</v>
      </c>
      <c r="V124" s="73">
        <f t="shared" si="33"/>
        <v>1895010</v>
      </c>
      <c r="W124" s="74">
        <f t="shared" si="26"/>
        <v>-0.008888575082178132</v>
      </c>
      <c r="X124" s="75">
        <f t="shared" si="27"/>
        <v>0.8120405242386752</v>
      </c>
      <c r="Y124" s="70">
        <v>196990525</v>
      </c>
      <c r="Z124" s="72">
        <v>-481814</v>
      </c>
      <c r="AA124" s="73">
        <f t="shared" si="28"/>
        <v>196508711</v>
      </c>
      <c r="AB124" s="74">
        <f t="shared" si="29"/>
        <v>-0.0024458739830253255</v>
      </c>
      <c r="AC124" s="75">
        <f t="shared" si="30"/>
        <v>0.03740370539629191</v>
      </c>
      <c r="AD124" s="70">
        <v>9073655</v>
      </c>
      <c r="AE124" s="75">
        <f t="shared" si="31"/>
        <v>0</v>
      </c>
      <c r="AF124" s="70">
        <v>0</v>
      </c>
      <c r="AG124" s="70">
        <v>242587062</v>
      </c>
      <c r="AH124" s="72">
        <v>45859</v>
      </c>
      <c r="AI124" s="73">
        <v>242632921</v>
      </c>
      <c r="AJ124" s="74">
        <f t="shared" si="32"/>
        <v>0.00018904140897670792</v>
      </c>
      <c r="AK124" s="70">
        <v>0</v>
      </c>
      <c r="AL124" s="70">
        <v>0</v>
      </c>
      <c r="AM124" s="25">
        <v>0</v>
      </c>
      <c r="AN124" s="76"/>
    </row>
    <row r="125" spans="1:40" ht="12.75">
      <c r="A125" s="67" t="s">
        <v>255</v>
      </c>
      <c r="B125" s="68" t="s">
        <v>254</v>
      </c>
      <c r="C125" s="24">
        <v>3</v>
      </c>
      <c r="D125" s="24"/>
      <c r="E125" s="69">
        <f t="shared" si="17"/>
        <v>0.1298146070041261</v>
      </c>
      <c r="F125" s="70">
        <v>19316177</v>
      </c>
      <c r="G125" s="71">
        <f t="shared" si="18"/>
        <v>0.0025411601478077237</v>
      </c>
      <c r="H125" s="70">
        <v>378120</v>
      </c>
      <c r="I125" s="71">
        <f t="shared" si="19"/>
        <v>0.0008659783455144188</v>
      </c>
      <c r="J125" s="70">
        <v>128856</v>
      </c>
      <c r="K125" s="72">
        <v>-441</v>
      </c>
      <c r="L125" s="73">
        <f t="shared" si="20"/>
        <v>128415</v>
      </c>
      <c r="M125" s="74">
        <f t="shared" si="21"/>
        <v>-0.003422425032594524</v>
      </c>
      <c r="N125" s="75">
        <f t="shared" si="22"/>
        <v>0.18463713984454835</v>
      </c>
      <c r="O125" s="70">
        <v>27473670</v>
      </c>
      <c r="P125" s="72">
        <v>886247</v>
      </c>
      <c r="Q125" s="73">
        <f t="shared" si="23"/>
        <v>28359917</v>
      </c>
      <c r="R125" s="74">
        <f t="shared" si="24"/>
        <v>0.0322580492522477</v>
      </c>
      <c r="S125" s="75">
        <f t="shared" si="25"/>
        <v>0.029545959897439068</v>
      </c>
      <c r="T125" s="70">
        <v>4396385</v>
      </c>
      <c r="U125" s="72">
        <v>-45324</v>
      </c>
      <c r="V125" s="73">
        <f t="shared" si="33"/>
        <v>4351061</v>
      </c>
      <c r="W125" s="74">
        <f t="shared" si="26"/>
        <v>-0.010309379183124317</v>
      </c>
      <c r="X125" s="75">
        <f t="shared" si="27"/>
        <v>0.6109987448905456</v>
      </c>
      <c r="Y125" s="70">
        <v>90915500</v>
      </c>
      <c r="Z125" s="72">
        <v>-1245418</v>
      </c>
      <c r="AA125" s="73">
        <f t="shared" si="28"/>
        <v>89670082</v>
      </c>
      <c r="AB125" s="74">
        <f t="shared" si="29"/>
        <v>-0.013698632246426626</v>
      </c>
      <c r="AC125" s="75">
        <f t="shared" si="30"/>
        <v>0.041596409870018704</v>
      </c>
      <c r="AD125" s="70">
        <v>6189470</v>
      </c>
      <c r="AE125" s="75">
        <f t="shared" si="31"/>
        <v>0</v>
      </c>
      <c r="AF125" s="70">
        <v>0</v>
      </c>
      <c r="AG125" s="70">
        <v>148798178</v>
      </c>
      <c r="AH125" s="72">
        <v>-404936</v>
      </c>
      <c r="AI125" s="73">
        <v>148393242</v>
      </c>
      <c r="AJ125" s="74">
        <f t="shared" si="32"/>
        <v>-0.002721377408263695</v>
      </c>
      <c r="AK125" s="70">
        <v>0</v>
      </c>
      <c r="AL125" s="70">
        <v>0</v>
      </c>
      <c r="AM125" s="25">
        <v>0</v>
      </c>
      <c r="AN125" s="76"/>
    </row>
    <row r="126" spans="1:40" ht="12.75">
      <c r="A126" s="67" t="s">
        <v>257</v>
      </c>
      <c r="B126" s="68" t="s">
        <v>256</v>
      </c>
      <c r="C126" s="24">
        <v>2</v>
      </c>
      <c r="D126" s="24"/>
      <c r="E126" s="69">
        <f t="shared" si="17"/>
        <v>0.04078698333385789</v>
      </c>
      <c r="F126" s="70">
        <v>8800616</v>
      </c>
      <c r="G126" s="71">
        <f t="shared" si="18"/>
        <v>0.0031583692523709864</v>
      </c>
      <c r="H126" s="70">
        <v>681482</v>
      </c>
      <c r="I126" s="71">
        <f t="shared" si="19"/>
        <v>0.00047092691585679544</v>
      </c>
      <c r="J126" s="70">
        <v>101612</v>
      </c>
      <c r="K126" s="72">
        <v>-348</v>
      </c>
      <c r="L126" s="73">
        <f t="shared" si="20"/>
        <v>101264</v>
      </c>
      <c r="M126" s="74">
        <f t="shared" si="21"/>
        <v>-0.003424792347360548</v>
      </c>
      <c r="N126" s="75">
        <f t="shared" si="22"/>
        <v>0.08659941941661262</v>
      </c>
      <c r="O126" s="70">
        <v>18685575</v>
      </c>
      <c r="P126" s="72">
        <v>592677</v>
      </c>
      <c r="Q126" s="73">
        <f t="shared" si="23"/>
        <v>19278252</v>
      </c>
      <c r="R126" s="74">
        <f t="shared" si="24"/>
        <v>0.03171842450660469</v>
      </c>
      <c r="S126" s="75">
        <f t="shared" si="25"/>
        <v>0.005935759130346311</v>
      </c>
      <c r="T126" s="70">
        <v>1280760</v>
      </c>
      <c r="U126" s="72">
        <v>-13204</v>
      </c>
      <c r="V126" s="73">
        <f t="shared" si="33"/>
        <v>1267556</v>
      </c>
      <c r="W126" s="74">
        <f t="shared" si="26"/>
        <v>-0.01030950373215903</v>
      </c>
      <c r="X126" s="75">
        <f t="shared" si="27"/>
        <v>0.8396444029987068</v>
      </c>
      <c r="Y126" s="70">
        <v>181170250</v>
      </c>
      <c r="Z126" s="72">
        <v>-2031633</v>
      </c>
      <c r="AA126" s="73">
        <f t="shared" si="28"/>
        <v>179138617</v>
      </c>
      <c r="AB126" s="74">
        <f t="shared" si="29"/>
        <v>-0.011213943790440207</v>
      </c>
      <c r="AC126" s="75">
        <f t="shared" si="30"/>
        <v>0.023404138952248604</v>
      </c>
      <c r="AD126" s="70">
        <v>5049916</v>
      </c>
      <c r="AE126" s="75">
        <f t="shared" si="31"/>
        <v>0</v>
      </c>
      <c r="AF126" s="70">
        <v>0</v>
      </c>
      <c r="AG126" s="70">
        <v>215770211</v>
      </c>
      <c r="AH126" s="72">
        <v>-1452508</v>
      </c>
      <c r="AI126" s="73">
        <v>214317703</v>
      </c>
      <c r="AJ126" s="74">
        <f t="shared" si="32"/>
        <v>-0.006731735549908694</v>
      </c>
      <c r="AK126" s="70">
        <v>0</v>
      </c>
      <c r="AL126" s="70">
        <v>0</v>
      </c>
      <c r="AM126" s="25">
        <v>0</v>
      </c>
      <c r="AN126" s="76"/>
    </row>
    <row r="127" spans="1:40" ht="12.75">
      <c r="A127" s="67" t="s">
        <v>259</v>
      </c>
      <c r="B127" s="68" t="s">
        <v>258</v>
      </c>
      <c r="C127" s="24">
        <v>3</v>
      </c>
      <c r="D127" s="24"/>
      <c r="E127" s="69">
        <f t="shared" si="17"/>
        <v>0.07861940879569292</v>
      </c>
      <c r="F127" s="70">
        <v>65059539</v>
      </c>
      <c r="G127" s="71">
        <f t="shared" si="18"/>
        <v>0.0030306147959764393</v>
      </c>
      <c r="H127" s="70">
        <v>2507910</v>
      </c>
      <c r="I127" s="71">
        <f t="shared" si="19"/>
        <v>0.0005300116783639263</v>
      </c>
      <c r="J127" s="70">
        <v>438598</v>
      </c>
      <c r="K127" s="72">
        <v>-1503</v>
      </c>
      <c r="L127" s="73">
        <f t="shared" si="20"/>
        <v>437095</v>
      </c>
      <c r="M127" s="74">
        <f t="shared" si="21"/>
        <v>-0.0034268282117109515</v>
      </c>
      <c r="N127" s="75">
        <f t="shared" si="22"/>
        <v>0.09581181774385732</v>
      </c>
      <c r="O127" s="70">
        <v>79286690</v>
      </c>
      <c r="P127" s="72">
        <v>2557635</v>
      </c>
      <c r="Q127" s="73">
        <f t="shared" si="23"/>
        <v>81844325</v>
      </c>
      <c r="R127" s="74">
        <f t="shared" si="24"/>
        <v>0.03225806248186171</v>
      </c>
      <c r="S127" s="75">
        <f t="shared" si="25"/>
        <v>0.015083190908459651</v>
      </c>
      <c r="T127" s="70">
        <v>12481720</v>
      </c>
      <c r="U127" s="72">
        <v>-127964</v>
      </c>
      <c r="V127" s="73">
        <f t="shared" si="33"/>
        <v>12353756</v>
      </c>
      <c r="W127" s="74">
        <f t="shared" si="26"/>
        <v>-0.010252112689597267</v>
      </c>
      <c r="X127" s="75">
        <f t="shared" si="27"/>
        <v>0.7713511253933327</v>
      </c>
      <c r="Y127" s="70">
        <v>638312465</v>
      </c>
      <c r="Z127" s="72">
        <v>-8744006</v>
      </c>
      <c r="AA127" s="73">
        <f t="shared" si="28"/>
        <v>629568459</v>
      </c>
      <c r="AB127" s="74">
        <f t="shared" si="29"/>
        <v>-0.013698629557547493</v>
      </c>
      <c r="AC127" s="75">
        <f t="shared" si="30"/>
        <v>0.03557383068431701</v>
      </c>
      <c r="AD127" s="70">
        <v>29438240</v>
      </c>
      <c r="AE127" s="75">
        <f t="shared" si="31"/>
        <v>0</v>
      </c>
      <c r="AF127" s="70">
        <v>0</v>
      </c>
      <c r="AG127" s="70">
        <v>827525162</v>
      </c>
      <c r="AH127" s="72">
        <v>-6315838</v>
      </c>
      <c r="AI127" s="73">
        <v>821209324</v>
      </c>
      <c r="AJ127" s="74">
        <f t="shared" si="32"/>
        <v>-0.0076322005541627266</v>
      </c>
      <c r="AK127" s="70">
        <v>0</v>
      </c>
      <c r="AL127" s="70">
        <v>69180</v>
      </c>
      <c r="AM127" s="25">
        <v>0</v>
      </c>
      <c r="AN127" s="76"/>
    </row>
    <row r="128" spans="1:40" ht="12.75">
      <c r="A128" s="67" t="s">
        <v>261</v>
      </c>
      <c r="B128" s="68" t="s">
        <v>260</v>
      </c>
      <c r="C128" s="24">
        <v>3</v>
      </c>
      <c r="D128" s="24"/>
      <c r="E128" s="69">
        <f t="shared" si="17"/>
        <v>0.018007953818783545</v>
      </c>
      <c r="F128" s="70">
        <v>6166101</v>
      </c>
      <c r="G128" s="71">
        <f t="shared" si="18"/>
        <v>0.03562329628337838</v>
      </c>
      <c r="H128" s="70">
        <v>12197768</v>
      </c>
      <c r="I128" s="71">
        <f t="shared" si="19"/>
        <v>0.14746293975766697</v>
      </c>
      <c r="J128" s="70">
        <v>50492765</v>
      </c>
      <c r="K128" s="72">
        <v>-172975</v>
      </c>
      <c r="L128" s="73">
        <f t="shared" si="20"/>
        <v>50319790</v>
      </c>
      <c r="M128" s="74">
        <f t="shared" si="21"/>
        <v>-0.0034257383211238283</v>
      </c>
      <c r="N128" s="75">
        <f t="shared" si="22"/>
        <v>0.06557310821388343</v>
      </c>
      <c r="O128" s="70">
        <v>22452879</v>
      </c>
      <c r="P128" s="72">
        <v>-159605</v>
      </c>
      <c r="Q128" s="73">
        <f t="shared" si="23"/>
        <v>22293274</v>
      </c>
      <c r="R128" s="74">
        <f t="shared" si="24"/>
        <v>-0.007108442529797626</v>
      </c>
      <c r="S128" s="75">
        <f t="shared" si="25"/>
        <v>0.036092456250303745</v>
      </c>
      <c r="T128" s="70">
        <v>12358413</v>
      </c>
      <c r="U128" s="72">
        <v>0</v>
      </c>
      <c r="V128" s="73">
        <f t="shared" si="33"/>
        <v>12358413</v>
      </c>
      <c r="W128" s="74">
        <f t="shared" si="26"/>
        <v>0</v>
      </c>
      <c r="X128" s="75">
        <f t="shared" si="27"/>
        <v>0.6914295310471241</v>
      </c>
      <c r="Y128" s="70">
        <v>236752291</v>
      </c>
      <c r="Z128" s="72">
        <v>5492204</v>
      </c>
      <c r="AA128" s="73">
        <f t="shared" si="28"/>
        <v>242244495</v>
      </c>
      <c r="AB128" s="74">
        <f t="shared" si="29"/>
        <v>0.02319810286439847</v>
      </c>
      <c r="AC128" s="75">
        <f t="shared" si="30"/>
        <v>0.005809397493903381</v>
      </c>
      <c r="AD128" s="70">
        <v>1989195</v>
      </c>
      <c r="AE128" s="75">
        <f t="shared" si="31"/>
        <v>1.3171349564775826E-06</v>
      </c>
      <c r="AF128" s="70">
        <v>451</v>
      </c>
      <c r="AG128" s="70">
        <v>342409863</v>
      </c>
      <c r="AH128" s="72">
        <v>5159624</v>
      </c>
      <c r="AI128" s="73">
        <v>347569487</v>
      </c>
      <c r="AJ128" s="74">
        <f t="shared" si="32"/>
        <v>0.015068561269801974</v>
      </c>
      <c r="AK128" s="70">
        <v>0</v>
      </c>
      <c r="AL128" s="70">
        <v>0</v>
      </c>
      <c r="AM128" s="25">
        <v>0</v>
      </c>
      <c r="AN128" s="76"/>
    </row>
    <row r="129" spans="1:40" ht="12.75">
      <c r="A129" s="67" t="s">
        <v>263</v>
      </c>
      <c r="B129" s="77" t="s">
        <v>262</v>
      </c>
      <c r="C129" s="24">
        <v>3</v>
      </c>
      <c r="D129" s="24"/>
      <c r="E129" s="69">
        <f t="shared" si="17"/>
        <v>0.045170536929102466</v>
      </c>
      <c r="F129" s="70">
        <v>22733523</v>
      </c>
      <c r="G129" s="71">
        <f t="shared" si="18"/>
        <v>0.005317449126002805</v>
      </c>
      <c r="H129" s="70">
        <v>2676177</v>
      </c>
      <c r="I129" s="71">
        <f t="shared" si="19"/>
        <v>0.014183579945948684</v>
      </c>
      <c r="J129" s="70">
        <v>7138342</v>
      </c>
      <c r="K129" s="72">
        <v>-24454</v>
      </c>
      <c r="L129" s="73">
        <f t="shared" si="20"/>
        <v>7113888</v>
      </c>
      <c r="M129" s="74">
        <f t="shared" si="21"/>
        <v>-0.0034257254695838333</v>
      </c>
      <c r="N129" s="75">
        <f t="shared" si="22"/>
        <v>0.28565319529629135</v>
      </c>
      <c r="O129" s="70">
        <v>143764142</v>
      </c>
      <c r="P129" s="72">
        <v>-2932226</v>
      </c>
      <c r="Q129" s="73">
        <f t="shared" si="23"/>
        <v>140831916</v>
      </c>
      <c r="R129" s="74">
        <f t="shared" si="24"/>
        <v>-0.020396087363704365</v>
      </c>
      <c r="S129" s="75">
        <f t="shared" si="25"/>
        <v>0.057530209394072496</v>
      </c>
      <c r="T129" s="70">
        <v>28953925</v>
      </c>
      <c r="U129" s="72">
        <v>0</v>
      </c>
      <c r="V129" s="73">
        <f t="shared" si="33"/>
        <v>28953925</v>
      </c>
      <c r="W129" s="74">
        <f t="shared" si="26"/>
        <v>0</v>
      </c>
      <c r="X129" s="75">
        <f t="shared" si="27"/>
        <v>0.5673244012229507</v>
      </c>
      <c r="Y129" s="70">
        <v>285524220</v>
      </c>
      <c r="Z129" s="72">
        <v>4039036</v>
      </c>
      <c r="AA129" s="73">
        <f t="shared" si="28"/>
        <v>289563256</v>
      </c>
      <c r="AB129" s="74">
        <f t="shared" si="29"/>
        <v>0.014146036367772934</v>
      </c>
      <c r="AC129" s="75">
        <f t="shared" si="30"/>
        <v>0.024820628085631506</v>
      </c>
      <c r="AD129" s="70">
        <v>12491778</v>
      </c>
      <c r="AE129" s="75">
        <f t="shared" si="31"/>
        <v>0</v>
      </c>
      <c r="AF129" s="70">
        <v>0</v>
      </c>
      <c r="AG129" s="70">
        <v>503282107</v>
      </c>
      <c r="AH129" s="72">
        <v>1082356</v>
      </c>
      <c r="AI129" s="73">
        <v>504364463</v>
      </c>
      <c r="AJ129" s="74">
        <f t="shared" si="32"/>
        <v>0.0021505950339696855</v>
      </c>
      <c r="AK129" s="70">
        <v>16041</v>
      </c>
      <c r="AL129" s="70">
        <v>281187</v>
      </c>
      <c r="AM129" s="25">
        <v>0</v>
      </c>
      <c r="AN129" s="76"/>
    </row>
    <row r="130" spans="1:40" ht="12.75">
      <c r="A130" s="67" t="s">
        <v>265</v>
      </c>
      <c r="B130" s="68" t="s">
        <v>264</v>
      </c>
      <c r="C130" s="24">
        <v>3</v>
      </c>
      <c r="D130" s="24"/>
      <c r="E130" s="69">
        <f t="shared" si="17"/>
        <v>0.046288705955540146</v>
      </c>
      <c r="F130" s="70">
        <v>22510721</v>
      </c>
      <c r="G130" s="71">
        <f t="shared" si="18"/>
        <v>0.011834135749733394</v>
      </c>
      <c r="H130" s="70">
        <v>5755074</v>
      </c>
      <c r="I130" s="71">
        <f t="shared" si="19"/>
        <v>0.03860526746339981</v>
      </c>
      <c r="J130" s="70">
        <v>18774178</v>
      </c>
      <c r="K130" s="72">
        <v>-64315</v>
      </c>
      <c r="L130" s="73">
        <f t="shared" si="20"/>
        <v>18709863</v>
      </c>
      <c r="M130" s="74">
        <f t="shared" si="21"/>
        <v>-0.003425715895524161</v>
      </c>
      <c r="N130" s="75">
        <f t="shared" si="22"/>
        <v>0.23474506108797943</v>
      </c>
      <c r="O130" s="70">
        <v>114159177</v>
      </c>
      <c r="P130" s="72">
        <v>1462470</v>
      </c>
      <c r="Q130" s="73">
        <f t="shared" si="23"/>
        <v>115621647</v>
      </c>
      <c r="R130" s="74">
        <f t="shared" si="24"/>
        <v>0.012810796630042278</v>
      </c>
      <c r="S130" s="75">
        <f t="shared" si="25"/>
        <v>0.014812711376306582</v>
      </c>
      <c r="T130" s="70">
        <v>7203589</v>
      </c>
      <c r="U130" s="72">
        <v>141362</v>
      </c>
      <c r="V130" s="73">
        <f t="shared" si="33"/>
        <v>7344951</v>
      </c>
      <c r="W130" s="74">
        <f t="shared" si="26"/>
        <v>0.019623829177372556</v>
      </c>
      <c r="X130" s="75">
        <f t="shared" si="27"/>
        <v>0.6298900001923665</v>
      </c>
      <c r="Y130" s="70">
        <v>306322628</v>
      </c>
      <c r="Z130" s="72">
        <v>2622246</v>
      </c>
      <c r="AA130" s="73">
        <f t="shared" si="28"/>
        <v>308944874</v>
      </c>
      <c r="AB130" s="74">
        <f t="shared" si="29"/>
        <v>0.008560405795421682</v>
      </c>
      <c r="AC130" s="75">
        <f t="shared" si="30"/>
        <v>0.02382411817467414</v>
      </c>
      <c r="AD130" s="70">
        <v>11585938</v>
      </c>
      <c r="AE130" s="75">
        <f t="shared" si="31"/>
        <v>0</v>
      </c>
      <c r="AF130" s="70">
        <v>0</v>
      </c>
      <c r="AG130" s="70">
        <v>486311305</v>
      </c>
      <c r="AH130" s="72">
        <v>4161763</v>
      </c>
      <c r="AI130" s="73">
        <v>490473068</v>
      </c>
      <c r="AJ130" s="74">
        <f t="shared" si="32"/>
        <v>0.008557816684931887</v>
      </c>
      <c r="AK130" s="70">
        <v>23183</v>
      </c>
      <c r="AL130" s="70">
        <v>79340</v>
      </c>
      <c r="AM130" s="25">
        <v>0</v>
      </c>
      <c r="AN130" s="76"/>
    </row>
    <row r="131" spans="1:40" ht="12.75">
      <c r="A131" s="67" t="s">
        <v>267</v>
      </c>
      <c r="B131" s="68" t="s">
        <v>266</v>
      </c>
      <c r="C131" s="24">
        <v>2</v>
      </c>
      <c r="D131" s="24"/>
      <c r="E131" s="69">
        <f t="shared" si="17"/>
        <v>0.05990061193601764</v>
      </c>
      <c r="F131" s="70">
        <v>8121160</v>
      </c>
      <c r="G131" s="71">
        <f t="shared" si="18"/>
        <v>0.010319253719020078</v>
      </c>
      <c r="H131" s="70">
        <v>1399056</v>
      </c>
      <c r="I131" s="71">
        <f t="shared" si="19"/>
        <v>0.032288205647723514</v>
      </c>
      <c r="J131" s="70">
        <v>4377546</v>
      </c>
      <c r="K131" s="72">
        <v>-14996</v>
      </c>
      <c r="L131" s="73">
        <f t="shared" si="20"/>
        <v>4362550</v>
      </c>
      <c r="M131" s="74">
        <f t="shared" si="21"/>
        <v>-0.003425663602392756</v>
      </c>
      <c r="N131" s="75">
        <f t="shared" si="22"/>
        <v>0.10814898836343084</v>
      </c>
      <c r="O131" s="70">
        <v>14662542</v>
      </c>
      <c r="P131" s="72">
        <v>-297604</v>
      </c>
      <c r="Q131" s="73">
        <f t="shared" si="23"/>
        <v>14364938</v>
      </c>
      <c r="R131" s="74">
        <f t="shared" si="24"/>
        <v>-0.020296889857161195</v>
      </c>
      <c r="S131" s="75">
        <f t="shared" si="25"/>
        <v>0.013292473871316135</v>
      </c>
      <c r="T131" s="70">
        <v>1802157</v>
      </c>
      <c r="U131" s="72">
        <v>0</v>
      </c>
      <c r="V131" s="73">
        <f t="shared" si="33"/>
        <v>1802157</v>
      </c>
      <c r="W131" s="74">
        <f t="shared" si="26"/>
        <v>0</v>
      </c>
      <c r="X131" s="75">
        <f t="shared" si="27"/>
        <v>0.7473518823357719</v>
      </c>
      <c r="Y131" s="70">
        <v>101323910</v>
      </c>
      <c r="Z131" s="72">
        <v>1427098</v>
      </c>
      <c r="AA131" s="73">
        <f t="shared" si="28"/>
        <v>102751008</v>
      </c>
      <c r="AB131" s="74">
        <f t="shared" si="29"/>
        <v>0.014084513714482593</v>
      </c>
      <c r="AC131" s="75">
        <f t="shared" si="30"/>
        <v>0.028698584126719908</v>
      </c>
      <c r="AD131" s="70">
        <v>3890875</v>
      </c>
      <c r="AE131" s="75">
        <f t="shared" si="31"/>
        <v>0</v>
      </c>
      <c r="AF131" s="70">
        <v>0</v>
      </c>
      <c r="AG131" s="70">
        <v>135577246</v>
      </c>
      <c r="AH131" s="72">
        <v>1114498</v>
      </c>
      <c r="AI131" s="73">
        <v>136691744</v>
      </c>
      <c r="AJ131" s="74">
        <f t="shared" si="32"/>
        <v>0.008220391200452619</v>
      </c>
      <c r="AK131" s="70">
        <v>0</v>
      </c>
      <c r="AL131" s="70">
        <v>0</v>
      </c>
      <c r="AM131" s="25">
        <v>0</v>
      </c>
      <c r="AN131" s="76"/>
    </row>
    <row r="132" spans="1:40" ht="12.75">
      <c r="A132" s="67" t="s">
        <v>269</v>
      </c>
      <c r="B132" s="68" t="s">
        <v>268</v>
      </c>
      <c r="C132" s="24">
        <v>3</v>
      </c>
      <c r="D132" s="24"/>
      <c r="E132" s="69">
        <f t="shared" si="17"/>
        <v>0.05628203931809291</v>
      </c>
      <c r="F132" s="70">
        <v>54144674</v>
      </c>
      <c r="G132" s="71">
        <f t="shared" si="18"/>
        <v>0.051156453187330746</v>
      </c>
      <c r="H132" s="70">
        <v>49213737</v>
      </c>
      <c r="I132" s="71">
        <f t="shared" si="19"/>
        <v>0.054556424409463164</v>
      </c>
      <c r="J132" s="70">
        <v>52484591</v>
      </c>
      <c r="K132" s="72">
        <v>-179798</v>
      </c>
      <c r="L132" s="73">
        <f t="shared" si="20"/>
        <v>52304793</v>
      </c>
      <c r="M132" s="74">
        <f t="shared" si="21"/>
        <v>-0.003425729277379717</v>
      </c>
      <c r="N132" s="75">
        <f t="shared" si="22"/>
        <v>0.16832959758983151</v>
      </c>
      <c r="O132" s="70">
        <v>161937117</v>
      </c>
      <c r="P132" s="72">
        <v>3393652</v>
      </c>
      <c r="Q132" s="73">
        <f t="shared" si="23"/>
        <v>165330769</v>
      </c>
      <c r="R132" s="74">
        <f t="shared" si="24"/>
        <v>0.020956603790840612</v>
      </c>
      <c r="S132" s="75">
        <f t="shared" si="25"/>
        <v>0.05010409069565596</v>
      </c>
      <c r="T132" s="70">
        <v>48201339</v>
      </c>
      <c r="U132" s="72">
        <v>0</v>
      </c>
      <c r="V132" s="73">
        <f t="shared" si="33"/>
        <v>48201339</v>
      </c>
      <c r="W132" s="74">
        <f t="shared" si="26"/>
        <v>0</v>
      </c>
      <c r="X132" s="75">
        <f t="shared" si="27"/>
        <v>0.59470234436193</v>
      </c>
      <c r="Y132" s="70">
        <v>572117943</v>
      </c>
      <c r="Z132" s="72">
        <v>7580034</v>
      </c>
      <c r="AA132" s="73">
        <f t="shared" si="28"/>
        <v>579697977</v>
      </c>
      <c r="AB132" s="74">
        <f t="shared" si="29"/>
        <v>0.013249075811628583</v>
      </c>
      <c r="AC132" s="75">
        <f t="shared" si="30"/>
        <v>0.024869050437695668</v>
      </c>
      <c r="AD132" s="70">
        <v>23924624</v>
      </c>
      <c r="AE132" s="75">
        <f t="shared" si="31"/>
        <v>0</v>
      </c>
      <c r="AF132" s="70">
        <v>0</v>
      </c>
      <c r="AG132" s="70">
        <v>962024025</v>
      </c>
      <c r="AH132" s="72">
        <v>10793888</v>
      </c>
      <c r="AI132" s="73">
        <v>972817913</v>
      </c>
      <c r="AJ132" s="74">
        <f t="shared" si="32"/>
        <v>0.011219977588397545</v>
      </c>
      <c r="AK132" s="70">
        <v>0</v>
      </c>
      <c r="AL132" s="70">
        <v>664918</v>
      </c>
      <c r="AM132" s="25">
        <v>0</v>
      </c>
      <c r="AN132" s="76"/>
    </row>
    <row r="133" spans="1:40" ht="12.75">
      <c r="A133" s="67" t="s">
        <v>271</v>
      </c>
      <c r="B133" s="68" t="s">
        <v>270</v>
      </c>
      <c r="C133" s="24">
        <v>3</v>
      </c>
      <c r="D133" s="24"/>
      <c r="E133" s="69">
        <f t="shared" si="17"/>
        <v>0.07936305299002294</v>
      </c>
      <c r="F133" s="70">
        <v>62999137</v>
      </c>
      <c r="G133" s="71">
        <f t="shared" si="18"/>
        <v>0.04559676702440233</v>
      </c>
      <c r="H133" s="70">
        <v>36195142</v>
      </c>
      <c r="I133" s="71">
        <f t="shared" si="19"/>
        <v>0.015967891153477583</v>
      </c>
      <c r="J133" s="70">
        <v>12675462</v>
      </c>
      <c r="K133" s="72">
        <v>-43422</v>
      </c>
      <c r="L133" s="73">
        <f t="shared" si="20"/>
        <v>12632040</v>
      </c>
      <c r="M133" s="74">
        <f t="shared" si="21"/>
        <v>-0.0034256739517660186</v>
      </c>
      <c r="N133" s="75">
        <f t="shared" si="22"/>
        <v>0.11721946943852872</v>
      </c>
      <c r="O133" s="70">
        <v>93049916</v>
      </c>
      <c r="P133" s="72">
        <v>-116379</v>
      </c>
      <c r="Q133" s="73">
        <f t="shared" si="23"/>
        <v>92933537</v>
      </c>
      <c r="R133" s="74">
        <f t="shared" si="24"/>
        <v>-0.0012507157986042675</v>
      </c>
      <c r="S133" s="75">
        <f t="shared" si="25"/>
        <v>0.03093721639681175</v>
      </c>
      <c r="T133" s="70">
        <v>24558253</v>
      </c>
      <c r="U133" s="72">
        <v>111847</v>
      </c>
      <c r="V133" s="73">
        <f t="shared" si="33"/>
        <v>24670100</v>
      </c>
      <c r="W133" s="74">
        <f t="shared" si="26"/>
        <v>0.0045543549046424435</v>
      </c>
      <c r="X133" s="75">
        <f t="shared" si="27"/>
        <v>0.6862280632068206</v>
      </c>
      <c r="Y133" s="70">
        <v>544734283</v>
      </c>
      <c r="Z133" s="72">
        <v>9906370</v>
      </c>
      <c r="AA133" s="73">
        <f t="shared" si="28"/>
        <v>554640653</v>
      </c>
      <c r="AB133" s="74">
        <f t="shared" si="29"/>
        <v>0.018185692197382773</v>
      </c>
      <c r="AC133" s="75">
        <f t="shared" si="30"/>
        <v>0.02468753978993602</v>
      </c>
      <c r="AD133" s="70">
        <v>19597201</v>
      </c>
      <c r="AE133" s="75">
        <f t="shared" si="31"/>
        <v>0</v>
      </c>
      <c r="AF133" s="70">
        <v>0</v>
      </c>
      <c r="AG133" s="70">
        <v>793809394</v>
      </c>
      <c r="AH133" s="72">
        <v>9858416</v>
      </c>
      <c r="AI133" s="73">
        <v>803667810</v>
      </c>
      <c r="AJ133" s="74">
        <f t="shared" si="32"/>
        <v>0.012419122366798294</v>
      </c>
      <c r="AK133" s="70">
        <v>0</v>
      </c>
      <c r="AL133" s="70">
        <v>0</v>
      </c>
      <c r="AM133" s="25">
        <v>0</v>
      </c>
      <c r="AN133" s="76"/>
    </row>
    <row r="134" spans="1:40" ht="12.75">
      <c r="A134" s="67" t="s">
        <v>273</v>
      </c>
      <c r="B134" s="68" t="s">
        <v>272</v>
      </c>
      <c r="C134" s="24">
        <v>3</v>
      </c>
      <c r="D134" s="24"/>
      <c r="E134" s="69">
        <f aca="true" t="shared" si="34" ref="E134:E197">+F134/$AG134</f>
        <v>0.036061792404990176</v>
      </c>
      <c r="F134" s="70">
        <v>14305130</v>
      </c>
      <c r="G134" s="71">
        <f aca="true" t="shared" si="35" ref="G134:G197">+H134/$AG134</f>
        <v>0.015663958293112384</v>
      </c>
      <c r="H134" s="70">
        <v>6213639</v>
      </c>
      <c r="I134" s="71">
        <f aca="true" t="shared" si="36" ref="I134:I197">+J134/$AG134</f>
        <v>0.05543871775444581</v>
      </c>
      <c r="J134" s="70">
        <v>21991643</v>
      </c>
      <c r="K134" s="72">
        <v>-75337</v>
      </c>
      <c r="L134" s="73">
        <f aca="true" t="shared" si="37" ref="L134:L197">+J134+K134</f>
        <v>21916306</v>
      </c>
      <c r="M134" s="74">
        <f aca="true" t="shared" si="38" ref="M134:M197">+K134/J134</f>
        <v>-0.0034257103937163766</v>
      </c>
      <c r="N134" s="75">
        <f aca="true" t="shared" si="39" ref="N134:N197">+O134/$AG134</f>
        <v>0.07050772364223808</v>
      </c>
      <c r="O134" s="70">
        <v>27969274</v>
      </c>
      <c r="P134" s="72">
        <v>-47151</v>
      </c>
      <c r="Q134" s="73">
        <f aca="true" t="shared" si="40" ref="Q134:Q197">+O134+P134</f>
        <v>27922123</v>
      </c>
      <c r="R134" s="74">
        <f aca="true" t="shared" si="41" ref="R134:R197">+P134/O134</f>
        <v>-0.0016858142259967134</v>
      </c>
      <c r="S134" s="75">
        <f aca="true" t="shared" si="42" ref="S134:S197">+T134/$AG134</f>
        <v>0.015439706652828745</v>
      </c>
      <c r="T134" s="70">
        <v>6124682</v>
      </c>
      <c r="U134" s="72">
        <v>0</v>
      </c>
      <c r="V134" s="73">
        <f t="shared" si="33"/>
        <v>6124682</v>
      </c>
      <c r="W134" s="74">
        <f aca="true" t="shared" si="43" ref="W134:W197">+U134/T134</f>
        <v>0</v>
      </c>
      <c r="X134" s="75">
        <f aca="true" t="shared" si="44" ref="X134:X197">+Y134/$AG134</f>
        <v>0.7918680436665743</v>
      </c>
      <c r="Y134" s="70">
        <v>314121250</v>
      </c>
      <c r="Z134" s="72">
        <v>3229706</v>
      </c>
      <c r="AA134" s="73">
        <f aca="true" t="shared" si="45" ref="AA134:AA197">+Y134+Z134</f>
        <v>317350956</v>
      </c>
      <c r="AB134" s="74">
        <f aca="true" t="shared" si="46" ref="AB134:AB197">+Z134/Y134</f>
        <v>0.01028171764883783</v>
      </c>
      <c r="AC134" s="75">
        <f aca="true" t="shared" si="47" ref="AC134:AC197">+AD134/$AG134</f>
        <v>0.015020057585810556</v>
      </c>
      <c r="AD134" s="70">
        <v>5958214</v>
      </c>
      <c r="AE134" s="75">
        <f aca="true" t="shared" si="48" ref="AE134:AE197">AF134/$AG134</f>
        <v>0</v>
      </c>
      <c r="AF134" s="70">
        <v>0</v>
      </c>
      <c r="AG134" s="70">
        <v>396683832</v>
      </c>
      <c r="AH134" s="72">
        <v>3107218</v>
      </c>
      <c r="AI134" s="73">
        <v>399791050</v>
      </c>
      <c r="AJ134" s="74">
        <f aca="true" t="shared" si="49" ref="AJ134:AJ197">+AH134/AG134</f>
        <v>0.007832983724932858</v>
      </c>
      <c r="AK134" s="70">
        <v>0</v>
      </c>
      <c r="AL134" s="70">
        <v>0</v>
      </c>
      <c r="AM134" s="25">
        <v>0</v>
      </c>
      <c r="AN134" s="76"/>
    </row>
    <row r="135" spans="1:40" ht="12.75">
      <c r="A135" s="67" t="s">
        <v>275</v>
      </c>
      <c r="B135" s="77" t="s">
        <v>274</v>
      </c>
      <c r="C135" s="24">
        <v>3</v>
      </c>
      <c r="D135" s="24"/>
      <c r="E135" s="69">
        <f t="shared" si="34"/>
        <v>0.023192605414123022</v>
      </c>
      <c r="F135" s="70">
        <v>5566941</v>
      </c>
      <c r="G135" s="71">
        <f t="shared" si="35"/>
        <v>0.018425297557261168</v>
      </c>
      <c r="H135" s="70">
        <v>4422640</v>
      </c>
      <c r="I135" s="71">
        <f t="shared" si="36"/>
        <v>0.03676551438746466</v>
      </c>
      <c r="J135" s="70">
        <v>8824858</v>
      </c>
      <c r="K135" s="72">
        <v>-30231</v>
      </c>
      <c r="L135" s="73">
        <f t="shared" si="37"/>
        <v>8794627</v>
      </c>
      <c r="M135" s="74">
        <f t="shared" si="38"/>
        <v>-0.0034256641863245844</v>
      </c>
      <c r="N135" s="75">
        <f t="shared" si="39"/>
        <v>0.2104174863616182</v>
      </c>
      <c r="O135" s="70">
        <v>50506690</v>
      </c>
      <c r="P135" s="72">
        <v>-900590</v>
      </c>
      <c r="Q135" s="73">
        <f t="shared" si="40"/>
        <v>49606100</v>
      </c>
      <c r="R135" s="74">
        <f t="shared" si="41"/>
        <v>-0.017831103166729003</v>
      </c>
      <c r="S135" s="75">
        <f t="shared" si="42"/>
        <v>0.01173086665494123</v>
      </c>
      <c r="T135" s="70">
        <v>2815770</v>
      </c>
      <c r="U135" s="72">
        <v>-8353</v>
      </c>
      <c r="V135" s="73">
        <f aca="true" t="shared" si="50" ref="V135:V198">+T135+U135</f>
        <v>2807417</v>
      </c>
      <c r="W135" s="74">
        <f t="shared" si="43"/>
        <v>-0.0029665064973346546</v>
      </c>
      <c r="X135" s="75">
        <f t="shared" si="44"/>
        <v>0.6726898394343537</v>
      </c>
      <c r="Y135" s="70">
        <v>161466320</v>
      </c>
      <c r="Z135" s="72">
        <v>401887</v>
      </c>
      <c r="AA135" s="73">
        <f t="shared" si="45"/>
        <v>161868207</v>
      </c>
      <c r="AB135" s="74">
        <f t="shared" si="46"/>
        <v>0.002488983461071015</v>
      </c>
      <c r="AC135" s="75">
        <f t="shared" si="47"/>
        <v>0.026778390190237998</v>
      </c>
      <c r="AD135" s="70">
        <v>6427640</v>
      </c>
      <c r="AE135" s="75">
        <f t="shared" si="48"/>
        <v>0</v>
      </c>
      <c r="AF135" s="70">
        <v>0</v>
      </c>
      <c r="AG135" s="70">
        <v>240030859</v>
      </c>
      <c r="AH135" s="72">
        <v>-537287</v>
      </c>
      <c r="AI135" s="73">
        <v>239493572</v>
      </c>
      <c r="AJ135" s="74">
        <f t="shared" si="49"/>
        <v>-0.0022384080206953724</v>
      </c>
      <c r="AK135" s="70">
        <v>0</v>
      </c>
      <c r="AL135" s="70">
        <v>0</v>
      </c>
      <c r="AM135" s="25">
        <v>0</v>
      </c>
      <c r="AN135" s="76"/>
    </row>
    <row r="136" spans="1:40" ht="12.75">
      <c r="A136" s="67" t="s">
        <v>277</v>
      </c>
      <c r="B136" s="68" t="s">
        <v>276</v>
      </c>
      <c r="C136" s="24">
        <v>3</v>
      </c>
      <c r="D136" s="24"/>
      <c r="E136" s="69">
        <f t="shared" si="34"/>
        <v>0.04129393305725246</v>
      </c>
      <c r="F136" s="70">
        <v>24685561</v>
      </c>
      <c r="G136" s="71">
        <f t="shared" si="35"/>
        <v>0.007044837474202417</v>
      </c>
      <c r="H136" s="70">
        <v>4211412</v>
      </c>
      <c r="I136" s="71">
        <f t="shared" si="36"/>
        <v>0.016473069461668724</v>
      </c>
      <c r="J136" s="70">
        <v>9847620</v>
      </c>
      <c r="K136" s="72">
        <v>-33735</v>
      </c>
      <c r="L136" s="73">
        <f t="shared" si="37"/>
        <v>9813885</v>
      </c>
      <c r="M136" s="74">
        <f t="shared" si="38"/>
        <v>-0.003425700829235897</v>
      </c>
      <c r="N136" s="75">
        <f t="shared" si="39"/>
        <v>0.18379276876542952</v>
      </c>
      <c r="O136" s="70">
        <v>109871530</v>
      </c>
      <c r="P136" s="72">
        <v>-2334557</v>
      </c>
      <c r="Q136" s="73">
        <f t="shared" si="40"/>
        <v>107536973</v>
      </c>
      <c r="R136" s="74">
        <f t="shared" si="41"/>
        <v>-0.021248061258453396</v>
      </c>
      <c r="S136" s="75">
        <f t="shared" si="42"/>
        <v>0.039630092185268063</v>
      </c>
      <c r="T136" s="70">
        <v>23690915</v>
      </c>
      <c r="U136" s="72">
        <v>-86087</v>
      </c>
      <c r="V136" s="73">
        <f t="shared" si="50"/>
        <v>23604828</v>
      </c>
      <c r="W136" s="74">
        <f t="shared" si="43"/>
        <v>-0.003633755808925067</v>
      </c>
      <c r="X136" s="75">
        <f t="shared" si="44"/>
        <v>0.6846356594043266</v>
      </c>
      <c r="Y136" s="70">
        <v>409275990</v>
      </c>
      <c r="Z136" s="72">
        <v>2557592</v>
      </c>
      <c r="AA136" s="73">
        <f t="shared" si="45"/>
        <v>411833582</v>
      </c>
      <c r="AB136" s="74">
        <f t="shared" si="46"/>
        <v>0.006249064353860582</v>
      </c>
      <c r="AC136" s="75">
        <f t="shared" si="47"/>
        <v>0.027129639651852264</v>
      </c>
      <c r="AD136" s="70">
        <v>16218130</v>
      </c>
      <c r="AE136" s="75">
        <f t="shared" si="48"/>
        <v>0</v>
      </c>
      <c r="AF136" s="70">
        <v>0</v>
      </c>
      <c r="AG136" s="70">
        <v>597801158</v>
      </c>
      <c r="AH136" s="72">
        <v>103213</v>
      </c>
      <c r="AI136" s="73">
        <v>597904371</v>
      </c>
      <c r="AJ136" s="74">
        <f t="shared" si="49"/>
        <v>0.00017265439957545216</v>
      </c>
      <c r="AK136" s="70">
        <v>0</v>
      </c>
      <c r="AL136" s="70">
        <v>556885</v>
      </c>
      <c r="AM136" s="25">
        <v>0</v>
      </c>
      <c r="AN136" s="76"/>
    </row>
    <row r="137" spans="1:40" ht="12.75">
      <c r="A137" s="67" t="s">
        <v>279</v>
      </c>
      <c r="B137" s="68" t="s">
        <v>278</v>
      </c>
      <c r="C137" s="24">
        <v>3</v>
      </c>
      <c r="D137" s="24"/>
      <c r="E137" s="69">
        <f t="shared" si="34"/>
        <v>0.05312663438060584</v>
      </c>
      <c r="F137" s="70">
        <v>37552580</v>
      </c>
      <c r="G137" s="71">
        <f t="shared" si="35"/>
        <v>0.05389825174139972</v>
      </c>
      <c r="H137" s="70">
        <v>38097998</v>
      </c>
      <c r="I137" s="71">
        <f t="shared" si="36"/>
        <v>0.0032985567689074687</v>
      </c>
      <c r="J137" s="70">
        <v>2331586</v>
      </c>
      <c r="K137" s="72">
        <v>-7987</v>
      </c>
      <c r="L137" s="73">
        <f t="shared" si="37"/>
        <v>2323599</v>
      </c>
      <c r="M137" s="74">
        <f t="shared" si="38"/>
        <v>-0.0034255652590125347</v>
      </c>
      <c r="N137" s="75">
        <f t="shared" si="39"/>
        <v>0.07191099946943791</v>
      </c>
      <c r="O137" s="70">
        <v>50830315</v>
      </c>
      <c r="P137" s="72">
        <v>-650246</v>
      </c>
      <c r="Q137" s="73">
        <f t="shared" si="40"/>
        <v>50180069</v>
      </c>
      <c r="R137" s="74">
        <f t="shared" si="41"/>
        <v>-0.012792484170125643</v>
      </c>
      <c r="S137" s="75">
        <f t="shared" si="42"/>
        <v>0.012369921051520795</v>
      </c>
      <c r="T137" s="70">
        <v>8743683</v>
      </c>
      <c r="U137" s="72">
        <v>0</v>
      </c>
      <c r="V137" s="73">
        <f t="shared" si="50"/>
        <v>8743683</v>
      </c>
      <c r="W137" s="74">
        <f t="shared" si="43"/>
        <v>0</v>
      </c>
      <c r="X137" s="75">
        <f t="shared" si="44"/>
        <v>0.7868410174426341</v>
      </c>
      <c r="Y137" s="70">
        <v>556178847</v>
      </c>
      <c r="Z137" s="72">
        <v>4031410</v>
      </c>
      <c r="AA137" s="73">
        <f t="shared" si="45"/>
        <v>560210257</v>
      </c>
      <c r="AB137" s="74">
        <f t="shared" si="46"/>
        <v>0.007248405835182725</v>
      </c>
      <c r="AC137" s="75">
        <f t="shared" si="47"/>
        <v>0.018554619145494146</v>
      </c>
      <c r="AD137" s="70">
        <v>13115339</v>
      </c>
      <c r="AE137" s="75">
        <f t="shared" si="48"/>
        <v>0</v>
      </c>
      <c r="AF137" s="70">
        <v>0</v>
      </c>
      <c r="AG137" s="70">
        <v>706850348</v>
      </c>
      <c r="AH137" s="72">
        <v>3373177</v>
      </c>
      <c r="AI137" s="73">
        <v>710223525</v>
      </c>
      <c r="AJ137" s="74">
        <f t="shared" si="49"/>
        <v>0.004772123278349153</v>
      </c>
      <c r="AK137" s="70">
        <v>0</v>
      </c>
      <c r="AL137" s="70">
        <v>0</v>
      </c>
      <c r="AM137" s="25">
        <v>0</v>
      </c>
      <c r="AN137" s="76"/>
    </row>
    <row r="138" spans="1:40" ht="12.75">
      <c r="A138" s="67" t="s">
        <v>281</v>
      </c>
      <c r="B138" s="68" t="s">
        <v>280</v>
      </c>
      <c r="C138" s="24">
        <v>3</v>
      </c>
      <c r="D138" s="24"/>
      <c r="E138" s="69">
        <f t="shared" si="34"/>
        <v>0.05282543525078074</v>
      </c>
      <c r="F138" s="70">
        <v>24590196</v>
      </c>
      <c r="G138" s="71">
        <f t="shared" si="35"/>
        <v>0.007512088662930255</v>
      </c>
      <c r="H138" s="70">
        <v>3496871</v>
      </c>
      <c r="I138" s="71">
        <f t="shared" si="36"/>
        <v>0.008892394038988232</v>
      </c>
      <c r="J138" s="70">
        <v>4139402</v>
      </c>
      <c r="K138" s="72">
        <v>-14181</v>
      </c>
      <c r="L138" s="73">
        <f t="shared" si="37"/>
        <v>4125221</v>
      </c>
      <c r="M138" s="74">
        <f t="shared" si="38"/>
        <v>-0.003425857164875506</v>
      </c>
      <c r="N138" s="75">
        <f t="shared" si="39"/>
        <v>0.13059623855608848</v>
      </c>
      <c r="O138" s="70">
        <v>60792440</v>
      </c>
      <c r="P138" s="72">
        <v>-1121685</v>
      </c>
      <c r="Q138" s="73">
        <f t="shared" si="40"/>
        <v>59670755</v>
      </c>
      <c r="R138" s="74">
        <f t="shared" si="41"/>
        <v>-0.01845106069109909</v>
      </c>
      <c r="S138" s="75">
        <f t="shared" si="42"/>
        <v>0.024527014994753</v>
      </c>
      <c r="T138" s="70">
        <v>11417305</v>
      </c>
      <c r="U138" s="72">
        <v>0</v>
      </c>
      <c r="V138" s="73">
        <f t="shared" si="50"/>
        <v>11417305</v>
      </c>
      <c r="W138" s="74">
        <f t="shared" si="43"/>
        <v>0</v>
      </c>
      <c r="X138" s="75">
        <f t="shared" si="44"/>
        <v>0.7517223473429862</v>
      </c>
      <c r="Y138" s="70">
        <v>349926125</v>
      </c>
      <c r="Z138" s="72">
        <v>6774867</v>
      </c>
      <c r="AA138" s="73">
        <f t="shared" si="45"/>
        <v>356700992</v>
      </c>
      <c r="AB138" s="74">
        <f t="shared" si="46"/>
        <v>0.019360849379279697</v>
      </c>
      <c r="AC138" s="75">
        <f t="shared" si="47"/>
        <v>0.023924481153473176</v>
      </c>
      <c r="AD138" s="70">
        <v>11136826</v>
      </c>
      <c r="AE138" s="75">
        <f t="shared" si="48"/>
        <v>0</v>
      </c>
      <c r="AF138" s="70">
        <v>0</v>
      </c>
      <c r="AG138" s="70">
        <v>465499165</v>
      </c>
      <c r="AH138" s="72">
        <v>5639001</v>
      </c>
      <c r="AI138" s="73">
        <v>471138166</v>
      </c>
      <c r="AJ138" s="74">
        <f t="shared" si="49"/>
        <v>0.012113879946487122</v>
      </c>
      <c r="AK138" s="70">
        <v>0</v>
      </c>
      <c r="AL138" s="70">
        <v>0</v>
      </c>
      <c r="AM138" s="25">
        <v>0</v>
      </c>
      <c r="AN138" s="76"/>
    </row>
    <row r="139" spans="1:40" ht="12.75">
      <c r="A139" s="67" t="s">
        <v>283</v>
      </c>
      <c r="B139" s="68" t="s">
        <v>282</v>
      </c>
      <c r="C139" s="24">
        <v>3</v>
      </c>
      <c r="D139" s="24"/>
      <c r="E139" s="69">
        <f t="shared" si="34"/>
        <v>0.07439948127528255</v>
      </c>
      <c r="F139" s="70">
        <v>84567368</v>
      </c>
      <c r="G139" s="71">
        <f t="shared" si="35"/>
        <v>0.0199672956375684</v>
      </c>
      <c r="H139" s="70">
        <v>22696148</v>
      </c>
      <c r="I139" s="71">
        <f t="shared" si="36"/>
        <v>0.008094198484746396</v>
      </c>
      <c r="J139" s="70">
        <v>9200401</v>
      </c>
      <c r="K139" s="72">
        <v>-31518</v>
      </c>
      <c r="L139" s="73">
        <f t="shared" si="37"/>
        <v>9168883</v>
      </c>
      <c r="M139" s="74">
        <f t="shared" si="38"/>
        <v>-0.0034257202484978644</v>
      </c>
      <c r="N139" s="75">
        <f t="shared" si="39"/>
        <v>0.15943805791191817</v>
      </c>
      <c r="O139" s="70">
        <v>181227835</v>
      </c>
      <c r="P139" s="72">
        <v>-5362815</v>
      </c>
      <c r="Q139" s="73">
        <f t="shared" si="40"/>
        <v>175865020</v>
      </c>
      <c r="R139" s="74">
        <f t="shared" si="41"/>
        <v>-0.029591563569691157</v>
      </c>
      <c r="S139" s="75">
        <f t="shared" si="42"/>
        <v>0.05737051995490282</v>
      </c>
      <c r="T139" s="70">
        <v>65211125</v>
      </c>
      <c r="U139" s="72">
        <v>0</v>
      </c>
      <c r="V139" s="73">
        <f t="shared" si="50"/>
        <v>65211125</v>
      </c>
      <c r="W139" s="74">
        <f t="shared" si="43"/>
        <v>0</v>
      </c>
      <c r="X139" s="75">
        <f t="shared" si="44"/>
        <v>0.6635590715608367</v>
      </c>
      <c r="Y139" s="70">
        <v>754245100</v>
      </c>
      <c r="Z139" s="72">
        <v>17083423</v>
      </c>
      <c r="AA139" s="73">
        <f t="shared" si="45"/>
        <v>771328523</v>
      </c>
      <c r="AB139" s="74">
        <f t="shared" si="46"/>
        <v>0.022649697028194152</v>
      </c>
      <c r="AC139" s="75">
        <f t="shared" si="47"/>
        <v>0.01717137517474492</v>
      </c>
      <c r="AD139" s="70">
        <v>19518120</v>
      </c>
      <c r="AE139" s="75">
        <f t="shared" si="48"/>
        <v>0</v>
      </c>
      <c r="AF139" s="70">
        <v>0</v>
      </c>
      <c r="AG139" s="70">
        <v>1136666097</v>
      </c>
      <c r="AH139" s="72">
        <v>11689090</v>
      </c>
      <c r="AI139" s="73">
        <v>1148355187</v>
      </c>
      <c r="AJ139" s="74">
        <f t="shared" si="49"/>
        <v>0.010283662045389571</v>
      </c>
      <c r="AK139" s="70">
        <v>0</v>
      </c>
      <c r="AL139" s="70">
        <v>49350</v>
      </c>
      <c r="AM139" s="25">
        <v>0</v>
      </c>
      <c r="AN139" s="76"/>
    </row>
    <row r="140" spans="1:40" ht="12.75">
      <c r="A140" s="67" t="s">
        <v>285</v>
      </c>
      <c r="B140" s="68" t="s">
        <v>284</v>
      </c>
      <c r="C140" s="24">
        <v>3</v>
      </c>
      <c r="D140" s="24"/>
      <c r="E140" s="69">
        <f t="shared" si="34"/>
        <v>0.04542831573623118</v>
      </c>
      <c r="F140" s="70">
        <v>37109033</v>
      </c>
      <c r="G140" s="71">
        <f t="shared" si="35"/>
        <v>0.031151455874556037</v>
      </c>
      <c r="H140" s="70">
        <v>25446693</v>
      </c>
      <c r="I140" s="71">
        <f t="shared" si="36"/>
        <v>0.11970836308143308</v>
      </c>
      <c r="J140" s="70">
        <v>97786183</v>
      </c>
      <c r="K140" s="72">
        <v>-334988</v>
      </c>
      <c r="L140" s="73">
        <f t="shared" si="37"/>
        <v>97451195</v>
      </c>
      <c r="M140" s="74">
        <f t="shared" si="38"/>
        <v>-0.003425719152980948</v>
      </c>
      <c r="N140" s="75">
        <f t="shared" si="39"/>
        <v>0.3938096441830365</v>
      </c>
      <c r="O140" s="70">
        <v>321691325</v>
      </c>
      <c r="P140" s="72">
        <v>6812202</v>
      </c>
      <c r="Q140" s="73">
        <f t="shared" si="40"/>
        <v>328503527</v>
      </c>
      <c r="R140" s="74">
        <f t="shared" si="41"/>
        <v>0.02117620672549998</v>
      </c>
      <c r="S140" s="75">
        <f t="shared" si="42"/>
        <v>0.10101861311354834</v>
      </c>
      <c r="T140" s="70">
        <v>82519085</v>
      </c>
      <c r="U140" s="72">
        <v>2571971</v>
      </c>
      <c r="V140" s="73">
        <f t="shared" si="50"/>
        <v>85091056</v>
      </c>
      <c r="W140" s="74">
        <f t="shared" si="43"/>
        <v>0.031168195817973504</v>
      </c>
      <c r="X140" s="75">
        <f t="shared" si="44"/>
        <v>0.2953855427178175</v>
      </c>
      <c r="Y140" s="70">
        <v>241291619</v>
      </c>
      <c r="Z140" s="72">
        <v>0</v>
      </c>
      <c r="AA140" s="73">
        <f t="shared" si="45"/>
        <v>241291619</v>
      </c>
      <c r="AB140" s="74">
        <f t="shared" si="46"/>
        <v>0</v>
      </c>
      <c r="AC140" s="75">
        <f t="shared" si="47"/>
        <v>0.013340665727191309</v>
      </c>
      <c r="AD140" s="70">
        <v>10897591</v>
      </c>
      <c r="AE140" s="75">
        <f t="shared" si="48"/>
        <v>0.00015739956618610686</v>
      </c>
      <c r="AF140" s="70">
        <v>128575</v>
      </c>
      <c r="AG140" s="70">
        <v>816870104</v>
      </c>
      <c r="AH140" s="72">
        <v>9049185</v>
      </c>
      <c r="AI140" s="73">
        <v>825919289</v>
      </c>
      <c r="AJ140" s="74">
        <f t="shared" si="49"/>
        <v>0.011077875118318689</v>
      </c>
      <c r="AK140" s="70">
        <v>8760</v>
      </c>
      <c r="AL140" s="70">
        <v>2787965</v>
      </c>
      <c r="AM140" s="25">
        <v>0</v>
      </c>
      <c r="AN140" s="76"/>
    </row>
    <row r="141" spans="1:40" ht="12.75">
      <c r="A141" s="67" t="s">
        <v>287</v>
      </c>
      <c r="B141" s="68" t="s">
        <v>286</v>
      </c>
      <c r="C141" s="24">
        <v>3</v>
      </c>
      <c r="D141" s="24"/>
      <c r="E141" s="69">
        <f t="shared" si="34"/>
        <v>0.07591997611750888</v>
      </c>
      <c r="F141" s="70">
        <v>29714802</v>
      </c>
      <c r="G141" s="71">
        <f t="shared" si="35"/>
        <v>0.031479013054480254</v>
      </c>
      <c r="H141" s="70">
        <v>12320771</v>
      </c>
      <c r="I141" s="71">
        <f t="shared" si="36"/>
        <v>0.1276330457200271</v>
      </c>
      <c r="J141" s="70">
        <v>49955109</v>
      </c>
      <c r="K141" s="72">
        <v>-171132</v>
      </c>
      <c r="L141" s="73">
        <f t="shared" si="37"/>
        <v>49783977</v>
      </c>
      <c r="M141" s="74">
        <f t="shared" si="38"/>
        <v>-0.0034257156760482696</v>
      </c>
      <c r="N141" s="75">
        <f t="shared" si="39"/>
        <v>0.1012340850715534</v>
      </c>
      <c r="O141" s="70">
        <v>39622652</v>
      </c>
      <c r="P141" s="72">
        <v>664113</v>
      </c>
      <c r="Q141" s="73">
        <f t="shared" si="40"/>
        <v>40286765</v>
      </c>
      <c r="R141" s="74">
        <f t="shared" si="41"/>
        <v>0.016760942705198026</v>
      </c>
      <c r="S141" s="75">
        <f t="shared" si="42"/>
        <v>0.020185065289672753</v>
      </c>
      <c r="T141" s="70">
        <v>7900361</v>
      </c>
      <c r="U141" s="72">
        <v>254501</v>
      </c>
      <c r="V141" s="73">
        <f t="shared" si="50"/>
        <v>8154862</v>
      </c>
      <c r="W141" s="74">
        <f t="shared" si="43"/>
        <v>0.032213844405337935</v>
      </c>
      <c r="X141" s="75">
        <f t="shared" si="44"/>
        <v>0.6190013097618109</v>
      </c>
      <c r="Y141" s="70">
        <v>242274857</v>
      </c>
      <c r="Z141" s="72">
        <v>2825</v>
      </c>
      <c r="AA141" s="73">
        <f t="shared" si="45"/>
        <v>242277682</v>
      </c>
      <c r="AB141" s="74">
        <f t="shared" si="46"/>
        <v>1.1660310256627249E-05</v>
      </c>
      <c r="AC141" s="75">
        <f t="shared" si="47"/>
        <v>0.02454259947172324</v>
      </c>
      <c r="AD141" s="70">
        <v>9605884</v>
      </c>
      <c r="AE141" s="75">
        <f t="shared" si="48"/>
        <v>4.905513223531391E-06</v>
      </c>
      <c r="AF141" s="70">
        <v>1920</v>
      </c>
      <c r="AG141" s="70">
        <v>391396356</v>
      </c>
      <c r="AH141" s="72">
        <v>750307</v>
      </c>
      <c r="AI141" s="73">
        <v>392146663</v>
      </c>
      <c r="AJ141" s="74">
        <f t="shared" si="49"/>
        <v>0.001917000474066754</v>
      </c>
      <c r="AK141" s="70">
        <v>0</v>
      </c>
      <c r="AL141" s="70">
        <v>0</v>
      </c>
      <c r="AM141" s="25">
        <v>0</v>
      </c>
      <c r="AN141" s="76"/>
    </row>
    <row r="142" spans="1:40" ht="12.75">
      <c r="A142" s="67" t="s">
        <v>289</v>
      </c>
      <c r="B142" s="68" t="s">
        <v>288</v>
      </c>
      <c r="C142" s="24">
        <v>2</v>
      </c>
      <c r="D142" s="24"/>
      <c r="E142" s="69">
        <f t="shared" si="34"/>
        <v>0.05499195336128483</v>
      </c>
      <c r="F142" s="70">
        <v>20566595</v>
      </c>
      <c r="G142" s="71">
        <f t="shared" si="35"/>
        <v>0.0006167444819333116</v>
      </c>
      <c r="H142" s="70">
        <v>230658</v>
      </c>
      <c r="I142" s="71">
        <f t="shared" si="36"/>
        <v>0.0003759323638542599</v>
      </c>
      <c r="J142" s="70">
        <v>140596</v>
      </c>
      <c r="K142" s="72">
        <v>-481</v>
      </c>
      <c r="L142" s="73">
        <f t="shared" si="37"/>
        <v>140115</v>
      </c>
      <c r="M142" s="74">
        <f t="shared" si="38"/>
        <v>-0.0034211499615920795</v>
      </c>
      <c r="N142" s="75">
        <f t="shared" si="39"/>
        <v>0.0600652568165569</v>
      </c>
      <c r="O142" s="70">
        <v>22463974</v>
      </c>
      <c r="P142" s="72">
        <v>-1867</v>
      </c>
      <c r="Q142" s="73">
        <f t="shared" si="40"/>
        <v>22462107</v>
      </c>
      <c r="R142" s="74">
        <f t="shared" si="41"/>
        <v>-8.311085117886977E-05</v>
      </c>
      <c r="S142" s="75">
        <f t="shared" si="42"/>
        <v>0.005548956988362613</v>
      </c>
      <c r="T142" s="70">
        <v>2075270</v>
      </c>
      <c r="U142" s="72">
        <v>0</v>
      </c>
      <c r="V142" s="73">
        <f t="shared" si="50"/>
        <v>2075270</v>
      </c>
      <c r="W142" s="74">
        <f t="shared" si="43"/>
        <v>0</v>
      </c>
      <c r="X142" s="75">
        <f t="shared" si="44"/>
        <v>0.8599537316769839</v>
      </c>
      <c r="Y142" s="70">
        <v>321616510</v>
      </c>
      <c r="Z142" s="72">
        <v>252218</v>
      </c>
      <c r="AA142" s="73">
        <f t="shared" si="45"/>
        <v>321868728</v>
      </c>
      <c r="AB142" s="74">
        <f t="shared" si="46"/>
        <v>0.0007842196907117734</v>
      </c>
      <c r="AC142" s="75">
        <f t="shared" si="47"/>
        <v>0.01844742431102425</v>
      </c>
      <c r="AD142" s="70">
        <v>6899204</v>
      </c>
      <c r="AE142" s="75">
        <f t="shared" si="48"/>
        <v>0</v>
      </c>
      <c r="AF142" s="70">
        <v>0</v>
      </c>
      <c r="AG142" s="70">
        <v>373992807</v>
      </c>
      <c r="AH142" s="72">
        <v>249870</v>
      </c>
      <c r="AI142" s="73">
        <v>374242677</v>
      </c>
      <c r="AJ142" s="74">
        <f t="shared" si="49"/>
        <v>0.0006681144538696971</v>
      </c>
      <c r="AK142" s="70">
        <v>0</v>
      </c>
      <c r="AL142" s="70">
        <v>0</v>
      </c>
      <c r="AM142" s="25">
        <v>0</v>
      </c>
      <c r="AN142" s="76"/>
    </row>
    <row r="143" spans="1:40" ht="12.75">
      <c r="A143" s="67" t="s">
        <v>291</v>
      </c>
      <c r="B143" s="68" t="s">
        <v>290</v>
      </c>
      <c r="C143" s="24">
        <v>3</v>
      </c>
      <c r="D143" s="24"/>
      <c r="E143" s="69">
        <f t="shared" si="34"/>
        <v>0.05545271233754464</v>
      </c>
      <c r="F143" s="70">
        <v>30788275</v>
      </c>
      <c r="G143" s="71">
        <f t="shared" si="35"/>
        <v>0.08519928041436718</v>
      </c>
      <c r="H143" s="70">
        <v>47304068</v>
      </c>
      <c r="I143" s="71">
        <f t="shared" si="36"/>
        <v>0.08713291082146828</v>
      </c>
      <c r="J143" s="70">
        <v>48377652</v>
      </c>
      <c r="K143" s="72">
        <v>-165728</v>
      </c>
      <c r="L143" s="73">
        <f t="shared" si="37"/>
        <v>48211924</v>
      </c>
      <c r="M143" s="74">
        <f t="shared" si="38"/>
        <v>-0.003425714005301456</v>
      </c>
      <c r="N143" s="75">
        <f t="shared" si="39"/>
        <v>0.1830279365398474</v>
      </c>
      <c r="O143" s="70">
        <v>101620177</v>
      </c>
      <c r="P143" s="72">
        <v>-3079399</v>
      </c>
      <c r="Q143" s="73">
        <f t="shared" si="40"/>
        <v>98540778</v>
      </c>
      <c r="R143" s="74">
        <f t="shared" si="41"/>
        <v>-0.03030302732104078</v>
      </c>
      <c r="S143" s="75">
        <f t="shared" si="42"/>
        <v>0.11840048847229043</v>
      </c>
      <c r="T143" s="70">
        <v>65737935</v>
      </c>
      <c r="U143" s="72">
        <v>0</v>
      </c>
      <c r="V143" s="73">
        <f t="shared" si="50"/>
        <v>65737935</v>
      </c>
      <c r="W143" s="74">
        <f t="shared" si="43"/>
        <v>0</v>
      </c>
      <c r="X143" s="75">
        <f t="shared" si="44"/>
        <v>0.30186027076938626</v>
      </c>
      <c r="Y143" s="70">
        <v>167597880</v>
      </c>
      <c r="Z143" s="72">
        <v>0</v>
      </c>
      <c r="AA143" s="73">
        <f t="shared" si="45"/>
        <v>167597880</v>
      </c>
      <c r="AB143" s="74">
        <f t="shared" si="46"/>
        <v>0</v>
      </c>
      <c r="AC143" s="75">
        <f t="shared" si="47"/>
        <v>0.012964507888455204</v>
      </c>
      <c r="AD143" s="70">
        <v>7198112</v>
      </c>
      <c r="AE143" s="75">
        <f t="shared" si="48"/>
        <v>0.1559618927566406</v>
      </c>
      <c r="AF143" s="70">
        <v>86592656</v>
      </c>
      <c r="AG143" s="70">
        <v>555216755</v>
      </c>
      <c r="AH143" s="72">
        <v>-3245127</v>
      </c>
      <c r="AI143" s="73">
        <v>551971628</v>
      </c>
      <c r="AJ143" s="74">
        <f t="shared" si="49"/>
        <v>-0.0058447929944045</v>
      </c>
      <c r="AK143" s="70">
        <v>0</v>
      </c>
      <c r="AL143" s="70">
        <v>26398</v>
      </c>
      <c r="AM143" s="25">
        <v>0</v>
      </c>
      <c r="AN143" s="76"/>
    </row>
    <row r="144" spans="1:40" ht="12.75">
      <c r="A144" s="67" t="s">
        <v>293</v>
      </c>
      <c r="B144" s="68" t="s">
        <v>292</v>
      </c>
      <c r="C144" s="24">
        <v>3</v>
      </c>
      <c r="D144" s="24"/>
      <c r="E144" s="69">
        <f t="shared" si="34"/>
        <v>0.0563943930514098</v>
      </c>
      <c r="F144" s="70">
        <v>23576295</v>
      </c>
      <c r="G144" s="71">
        <f t="shared" si="35"/>
        <v>0.003510449633548193</v>
      </c>
      <c r="H144" s="70">
        <v>1467582</v>
      </c>
      <c r="I144" s="71">
        <f t="shared" si="36"/>
        <v>0.0004068042935440116</v>
      </c>
      <c r="J144" s="70">
        <v>170069</v>
      </c>
      <c r="K144" s="72">
        <v>-583</v>
      </c>
      <c r="L144" s="73">
        <f t="shared" si="37"/>
        <v>169486</v>
      </c>
      <c r="M144" s="74">
        <f t="shared" si="38"/>
        <v>-0.0034280203917233594</v>
      </c>
      <c r="N144" s="75">
        <f t="shared" si="39"/>
        <v>0.13218575320935957</v>
      </c>
      <c r="O144" s="70">
        <v>55261705</v>
      </c>
      <c r="P144" s="72">
        <v>131795</v>
      </c>
      <c r="Q144" s="73">
        <f t="shared" si="40"/>
        <v>55393500</v>
      </c>
      <c r="R144" s="74">
        <f t="shared" si="41"/>
        <v>0.0023849246055654633</v>
      </c>
      <c r="S144" s="75">
        <f t="shared" si="42"/>
        <v>0.016786390988093564</v>
      </c>
      <c r="T144" s="70">
        <v>7017735</v>
      </c>
      <c r="U144" s="72">
        <v>0</v>
      </c>
      <c r="V144" s="73">
        <f t="shared" si="50"/>
        <v>7017735</v>
      </c>
      <c r="W144" s="74">
        <f t="shared" si="43"/>
        <v>0</v>
      </c>
      <c r="X144" s="75">
        <f t="shared" si="44"/>
        <v>0.7622601086785006</v>
      </c>
      <c r="Y144" s="70">
        <v>318671205</v>
      </c>
      <c r="Z144" s="72">
        <v>10676867</v>
      </c>
      <c r="AA144" s="73">
        <f t="shared" si="45"/>
        <v>329348072</v>
      </c>
      <c r="AB144" s="74">
        <f t="shared" si="46"/>
        <v>0.033504335605094915</v>
      </c>
      <c r="AC144" s="75">
        <f t="shared" si="47"/>
        <v>0.028456100145544318</v>
      </c>
      <c r="AD144" s="70">
        <v>11896385</v>
      </c>
      <c r="AE144" s="75">
        <f t="shared" si="48"/>
        <v>0</v>
      </c>
      <c r="AF144" s="70">
        <v>0</v>
      </c>
      <c r="AG144" s="70">
        <v>418060976</v>
      </c>
      <c r="AH144" s="72">
        <v>10808079</v>
      </c>
      <c r="AI144" s="73">
        <v>428869055</v>
      </c>
      <c r="AJ144" s="74">
        <f t="shared" si="49"/>
        <v>0.0258528770214611</v>
      </c>
      <c r="AK144" s="70">
        <v>0</v>
      </c>
      <c r="AL144" s="70">
        <v>0</v>
      </c>
      <c r="AM144" s="25">
        <v>0</v>
      </c>
      <c r="AN144" s="76"/>
    </row>
    <row r="145" spans="1:40" ht="12.75">
      <c r="A145" s="67" t="s">
        <v>295</v>
      </c>
      <c r="B145" s="68" t="s">
        <v>294</v>
      </c>
      <c r="C145" s="24">
        <v>3</v>
      </c>
      <c r="D145" s="24"/>
      <c r="E145" s="69">
        <f t="shared" si="34"/>
        <v>0.042995437870483884</v>
      </c>
      <c r="F145" s="70">
        <v>20220514</v>
      </c>
      <c r="G145" s="71">
        <f t="shared" si="35"/>
        <v>0.012166489549244226</v>
      </c>
      <c r="H145" s="70">
        <v>5721832</v>
      </c>
      <c r="I145" s="71">
        <f t="shared" si="36"/>
        <v>0.00076150597138293</v>
      </c>
      <c r="J145" s="70">
        <v>358132</v>
      </c>
      <c r="K145" s="72">
        <v>-1227</v>
      </c>
      <c r="L145" s="73">
        <f t="shared" si="37"/>
        <v>356905</v>
      </c>
      <c r="M145" s="74">
        <f t="shared" si="38"/>
        <v>-0.0034261110428557067</v>
      </c>
      <c r="N145" s="75">
        <f t="shared" si="39"/>
        <v>0.3099638280198305</v>
      </c>
      <c r="O145" s="70">
        <v>145774255</v>
      </c>
      <c r="P145" s="72">
        <v>309649</v>
      </c>
      <c r="Q145" s="73">
        <f t="shared" si="40"/>
        <v>146083904</v>
      </c>
      <c r="R145" s="74">
        <f t="shared" si="41"/>
        <v>0.002124167947213999</v>
      </c>
      <c r="S145" s="75">
        <f t="shared" si="42"/>
        <v>0.026745937833902545</v>
      </c>
      <c r="T145" s="70">
        <v>12578465</v>
      </c>
      <c r="U145" s="72">
        <v>0</v>
      </c>
      <c r="V145" s="73">
        <f t="shared" si="50"/>
        <v>12578465</v>
      </c>
      <c r="W145" s="74">
        <f t="shared" si="43"/>
        <v>0</v>
      </c>
      <c r="X145" s="75">
        <f t="shared" si="44"/>
        <v>0.5830360734376412</v>
      </c>
      <c r="Y145" s="70">
        <v>274198605</v>
      </c>
      <c r="Z145" s="72">
        <v>5563124</v>
      </c>
      <c r="AA145" s="73">
        <f t="shared" si="45"/>
        <v>279761729</v>
      </c>
      <c r="AB145" s="74">
        <f t="shared" si="46"/>
        <v>0.020288666311777916</v>
      </c>
      <c r="AC145" s="75">
        <f t="shared" si="47"/>
        <v>0.02433072731751469</v>
      </c>
      <c r="AD145" s="70">
        <v>11442605</v>
      </c>
      <c r="AE145" s="75">
        <f t="shared" si="48"/>
        <v>0</v>
      </c>
      <c r="AF145" s="70">
        <v>0</v>
      </c>
      <c r="AG145" s="70">
        <v>470294408</v>
      </c>
      <c r="AH145" s="72">
        <v>5871546</v>
      </c>
      <c r="AI145" s="73">
        <v>476165954</v>
      </c>
      <c r="AJ145" s="74">
        <f t="shared" si="49"/>
        <v>0.012484830565963268</v>
      </c>
      <c r="AK145" s="70">
        <v>0</v>
      </c>
      <c r="AL145" s="70">
        <v>62610</v>
      </c>
      <c r="AM145" s="25">
        <v>0</v>
      </c>
      <c r="AN145" s="76"/>
    </row>
    <row r="146" spans="1:40" ht="12.75">
      <c r="A146" s="67" t="s">
        <v>297</v>
      </c>
      <c r="B146" s="68" t="s">
        <v>296</v>
      </c>
      <c r="C146" s="24">
        <v>3</v>
      </c>
      <c r="D146" s="24"/>
      <c r="E146" s="69">
        <f t="shared" si="34"/>
        <v>0.041530792819938135</v>
      </c>
      <c r="F146" s="70">
        <v>5601241</v>
      </c>
      <c r="G146" s="71">
        <f t="shared" si="35"/>
        <v>0.005470143417800855</v>
      </c>
      <c r="H146" s="70">
        <v>737756</v>
      </c>
      <c r="I146" s="71">
        <f t="shared" si="36"/>
        <v>0.0008211858581315477</v>
      </c>
      <c r="J146" s="70">
        <v>110753</v>
      </c>
      <c r="K146" s="72">
        <v>-379</v>
      </c>
      <c r="L146" s="73">
        <f t="shared" si="37"/>
        <v>110374</v>
      </c>
      <c r="M146" s="74">
        <f t="shared" si="38"/>
        <v>-0.003422029200111961</v>
      </c>
      <c r="N146" s="75">
        <f t="shared" si="39"/>
        <v>0.21341000591756823</v>
      </c>
      <c r="O146" s="70">
        <v>28782520</v>
      </c>
      <c r="P146" s="72">
        <v>0</v>
      </c>
      <c r="Q146" s="73">
        <f t="shared" si="40"/>
        <v>28782520</v>
      </c>
      <c r="R146" s="74">
        <f t="shared" si="41"/>
        <v>0</v>
      </c>
      <c r="S146" s="75">
        <f t="shared" si="42"/>
        <v>0.021281224329368836</v>
      </c>
      <c r="T146" s="70">
        <v>2870190</v>
      </c>
      <c r="U146" s="72">
        <v>0</v>
      </c>
      <c r="V146" s="73">
        <f t="shared" si="50"/>
        <v>2870190</v>
      </c>
      <c r="W146" s="74">
        <f t="shared" si="43"/>
        <v>0</v>
      </c>
      <c r="X146" s="75">
        <f t="shared" si="44"/>
        <v>0.7025859943668546</v>
      </c>
      <c r="Y146" s="70">
        <v>94757485</v>
      </c>
      <c r="Z146" s="72">
        <v>2707357</v>
      </c>
      <c r="AA146" s="73">
        <f t="shared" si="45"/>
        <v>97464842</v>
      </c>
      <c r="AB146" s="74">
        <f t="shared" si="46"/>
        <v>0.02857143158664458</v>
      </c>
      <c r="AC146" s="75">
        <f t="shared" si="47"/>
        <v>0.014900653290337726</v>
      </c>
      <c r="AD146" s="70">
        <v>2009645</v>
      </c>
      <c r="AE146" s="75">
        <f t="shared" si="48"/>
        <v>0</v>
      </c>
      <c r="AF146" s="70">
        <v>0</v>
      </c>
      <c r="AG146" s="70">
        <v>134869590</v>
      </c>
      <c r="AH146" s="72">
        <v>2706978</v>
      </c>
      <c r="AI146" s="73">
        <v>137576568</v>
      </c>
      <c r="AJ146" s="74">
        <f t="shared" si="49"/>
        <v>0.020071077549802</v>
      </c>
      <c r="AK146" s="70">
        <v>0</v>
      </c>
      <c r="AL146" s="70">
        <v>0</v>
      </c>
      <c r="AM146" s="25">
        <v>0</v>
      </c>
      <c r="AN146" s="76"/>
    </row>
    <row r="147" spans="1:40" ht="12.75">
      <c r="A147" s="67" t="s">
        <v>299</v>
      </c>
      <c r="B147" s="68" t="s">
        <v>298</v>
      </c>
      <c r="C147" s="24">
        <v>2</v>
      </c>
      <c r="D147" s="24"/>
      <c r="E147" s="69">
        <f t="shared" si="34"/>
        <v>0.01173780317969629</v>
      </c>
      <c r="F147" s="70">
        <v>63213</v>
      </c>
      <c r="G147" s="71">
        <f t="shared" si="35"/>
        <v>0.0053949366994589095</v>
      </c>
      <c r="H147" s="70">
        <v>29054</v>
      </c>
      <c r="I147" s="71">
        <f t="shared" si="36"/>
        <v>0.00032365163719821297</v>
      </c>
      <c r="J147" s="70">
        <v>1743</v>
      </c>
      <c r="K147" s="72">
        <v>-6</v>
      </c>
      <c r="L147" s="73">
        <f t="shared" si="37"/>
        <v>1737</v>
      </c>
      <c r="M147" s="74">
        <f t="shared" si="38"/>
        <v>-0.0034423407917383822</v>
      </c>
      <c r="N147" s="75">
        <f t="shared" si="39"/>
        <v>0.21535831931399965</v>
      </c>
      <c r="O147" s="70">
        <v>1159795</v>
      </c>
      <c r="P147" s="72">
        <v>0</v>
      </c>
      <c r="Q147" s="73">
        <f t="shared" si="40"/>
        <v>1159795</v>
      </c>
      <c r="R147" s="74">
        <f t="shared" si="41"/>
        <v>0</v>
      </c>
      <c r="S147" s="75">
        <f t="shared" si="42"/>
        <v>0</v>
      </c>
      <c r="T147" s="70">
        <v>0</v>
      </c>
      <c r="U147" s="72">
        <v>0</v>
      </c>
      <c r="V147" s="73">
        <f t="shared" si="50"/>
        <v>0</v>
      </c>
      <c r="W147" s="74" t="e">
        <f t="shared" si="43"/>
        <v>#DIV/0!</v>
      </c>
      <c r="X147" s="75">
        <f t="shared" si="44"/>
        <v>0.7671852891696469</v>
      </c>
      <c r="Y147" s="70">
        <v>4131615</v>
      </c>
      <c r="Z147" s="72">
        <v>118046</v>
      </c>
      <c r="AA147" s="73">
        <f t="shared" si="45"/>
        <v>4249661</v>
      </c>
      <c r="AB147" s="74">
        <f t="shared" si="46"/>
        <v>0.02857139399484221</v>
      </c>
      <c r="AC147" s="75">
        <f t="shared" si="47"/>
        <v>0</v>
      </c>
      <c r="AD147" s="70">
        <v>0</v>
      </c>
      <c r="AE147" s="75">
        <f t="shared" si="48"/>
        <v>0</v>
      </c>
      <c r="AF147" s="70">
        <v>0</v>
      </c>
      <c r="AG147" s="70">
        <v>5385420</v>
      </c>
      <c r="AH147" s="72">
        <v>118040</v>
      </c>
      <c r="AI147" s="73">
        <v>5503460</v>
      </c>
      <c r="AJ147" s="74">
        <f t="shared" si="49"/>
        <v>0.021918439044679897</v>
      </c>
      <c r="AK147" s="70">
        <v>0</v>
      </c>
      <c r="AL147" s="70">
        <v>0</v>
      </c>
      <c r="AM147" s="25">
        <v>0</v>
      </c>
      <c r="AN147" s="76"/>
    </row>
    <row r="148" spans="1:40" ht="12.75">
      <c r="A148" s="67" t="s">
        <v>301</v>
      </c>
      <c r="B148" s="68" t="s">
        <v>300</v>
      </c>
      <c r="C148" s="24">
        <v>3</v>
      </c>
      <c r="D148" s="24"/>
      <c r="E148" s="69">
        <f t="shared" si="34"/>
        <v>0.0411089489998804</v>
      </c>
      <c r="F148" s="70">
        <v>13295118</v>
      </c>
      <c r="G148" s="71">
        <f t="shared" si="35"/>
        <v>0.002853118169282713</v>
      </c>
      <c r="H148" s="70">
        <v>922732</v>
      </c>
      <c r="I148" s="71">
        <f t="shared" si="36"/>
        <v>0.00023179737635461637</v>
      </c>
      <c r="J148" s="70">
        <v>74966</v>
      </c>
      <c r="K148" s="72">
        <v>-257</v>
      </c>
      <c r="L148" s="73">
        <f t="shared" si="37"/>
        <v>74709</v>
      </c>
      <c r="M148" s="74">
        <f t="shared" si="38"/>
        <v>-0.0034282207934263533</v>
      </c>
      <c r="N148" s="75">
        <f t="shared" si="39"/>
        <v>0.08682581315198945</v>
      </c>
      <c r="O148" s="70">
        <v>28080490</v>
      </c>
      <c r="P148" s="72">
        <v>63761</v>
      </c>
      <c r="Q148" s="73">
        <f t="shared" si="40"/>
        <v>28144251</v>
      </c>
      <c r="R148" s="74">
        <f t="shared" si="41"/>
        <v>0.0022706512600029418</v>
      </c>
      <c r="S148" s="75">
        <f t="shared" si="42"/>
        <v>0.012007757132624588</v>
      </c>
      <c r="T148" s="70">
        <v>3883450</v>
      </c>
      <c r="U148" s="72">
        <v>0</v>
      </c>
      <c r="V148" s="73">
        <f t="shared" si="50"/>
        <v>3883450</v>
      </c>
      <c r="W148" s="74">
        <f t="shared" si="43"/>
        <v>0</v>
      </c>
      <c r="X148" s="75">
        <f t="shared" si="44"/>
        <v>0.8342080567005707</v>
      </c>
      <c r="Y148" s="70">
        <v>269792705</v>
      </c>
      <c r="Z148" s="72">
        <v>6153708</v>
      </c>
      <c r="AA148" s="73">
        <f t="shared" si="45"/>
        <v>275946413</v>
      </c>
      <c r="AB148" s="74">
        <f t="shared" si="46"/>
        <v>0.02280902294967538</v>
      </c>
      <c r="AC148" s="75">
        <f t="shared" si="47"/>
        <v>0.02276450846929749</v>
      </c>
      <c r="AD148" s="70">
        <v>7362310</v>
      </c>
      <c r="AE148" s="75">
        <f t="shared" si="48"/>
        <v>0</v>
      </c>
      <c r="AF148" s="70">
        <v>0</v>
      </c>
      <c r="AG148" s="70">
        <v>323411771</v>
      </c>
      <c r="AH148" s="72">
        <v>6217212</v>
      </c>
      <c r="AI148" s="73">
        <v>329628983</v>
      </c>
      <c r="AJ148" s="74">
        <f t="shared" si="49"/>
        <v>0.019223827199536286</v>
      </c>
      <c r="AK148" s="70">
        <v>6580</v>
      </c>
      <c r="AL148" s="70">
        <v>4800</v>
      </c>
      <c r="AM148" s="25">
        <v>0</v>
      </c>
      <c r="AN148" s="76"/>
    </row>
    <row r="149" spans="1:40" ht="12.75">
      <c r="A149" s="67" t="s">
        <v>303</v>
      </c>
      <c r="B149" s="68" t="s">
        <v>302</v>
      </c>
      <c r="C149" s="24">
        <v>3</v>
      </c>
      <c r="D149" s="24"/>
      <c r="E149" s="69">
        <f t="shared" si="34"/>
        <v>0.06364991547100587</v>
      </c>
      <c r="F149" s="70">
        <v>30596072</v>
      </c>
      <c r="G149" s="71">
        <f t="shared" si="35"/>
        <v>0.0045207601815753316</v>
      </c>
      <c r="H149" s="70">
        <v>2173098</v>
      </c>
      <c r="I149" s="71">
        <f t="shared" si="36"/>
        <v>0.0005374011544373275</v>
      </c>
      <c r="J149" s="70">
        <v>258325</v>
      </c>
      <c r="K149" s="72">
        <v>-885</v>
      </c>
      <c r="L149" s="73">
        <f t="shared" si="37"/>
        <v>257440</v>
      </c>
      <c r="M149" s="74">
        <f t="shared" si="38"/>
        <v>-0.003425916965063389</v>
      </c>
      <c r="N149" s="75">
        <f t="shared" si="39"/>
        <v>0.09471793902574627</v>
      </c>
      <c r="O149" s="70">
        <v>45530255</v>
      </c>
      <c r="P149" s="72">
        <v>5119</v>
      </c>
      <c r="Q149" s="73">
        <f t="shared" si="40"/>
        <v>45535374</v>
      </c>
      <c r="R149" s="74">
        <f t="shared" si="41"/>
        <v>0.00011243073424473463</v>
      </c>
      <c r="S149" s="75">
        <f t="shared" si="42"/>
        <v>0.062428341745319596</v>
      </c>
      <c r="T149" s="70">
        <v>30008870</v>
      </c>
      <c r="U149" s="72">
        <v>0</v>
      </c>
      <c r="V149" s="73">
        <f t="shared" si="50"/>
        <v>30008870</v>
      </c>
      <c r="W149" s="74">
        <f t="shared" si="43"/>
        <v>0</v>
      </c>
      <c r="X149" s="75">
        <f t="shared" si="44"/>
        <v>0.7473764910892721</v>
      </c>
      <c r="Y149" s="70">
        <v>359258685</v>
      </c>
      <c r="Z149" s="72">
        <v>10106196</v>
      </c>
      <c r="AA149" s="73">
        <f t="shared" si="45"/>
        <v>369364881</v>
      </c>
      <c r="AB149" s="74">
        <f t="shared" si="46"/>
        <v>0.028130693625402544</v>
      </c>
      <c r="AC149" s="75">
        <f t="shared" si="47"/>
        <v>0.026769151332643567</v>
      </c>
      <c r="AD149" s="70">
        <v>12867745</v>
      </c>
      <c r="AE149" s="75">
        <f t="shared" si="48"/>
        <v>0</v>
      </c>
      <c r="AF149" s="70">
        <v>0</v>
      </c>
      <c r="AG149" s="70">
        <v>480693050</v>
      </c>
      <c r="AH149" s="72">
        <v>10110430</v>
      </c>
      <c r="AI149" s="73">
        <v>490803480</v>
      </c>
      <c r="AJ149" s="74">
        <f t="shared" si="49"/>
        <v>0.021033027209359487</v>
      </c>
      <c r="AK149" s="70">
        <v>0</v>
      </c>
      <c r="AL149" s="70">
        <v>0</v>
      </c>
      <c r="AM149" s="25">
        <v>0</v>
      </c>
      <c r="AN149" s="76"/>
    </row>
    <row r="150" spans="1:40" ht="12.75">
      <c r="A150" s="67" t="s">
        <v>305</v>
      </c>
      <c r="B150" s="68" t="s">
        <v>304</v>
      </c>
      <c r="C150" s="24">
        <v>4</v>
      </c>
      <c r="D150" s="24"/>
      <c r="E150" s="69">
        <f t="shared" si="34"/>
        <v>0.03218827011375345</v>
      </c>
      <c r="F150" s="70">
        <v>576343220</v>
      </c>
      <c r="G150" s="71">
        <f t="shared" si="35"/>
        <v>0.006466989953571428</v>
      </c>
      <c r="H150" s="70">
        <v>115793915</v>
      </c>
      <c r="I150" s="71">
        <f t="shared" si="36"/>
        <v>0.006451269706690048</v>
      </c>
      <c r="J150" s="70">
        <v>115512438</v>
      </c>
      <c r="K150" s="72">
        <v>-395713</v>
      </c>
      <c r="L150" s="73">
        <f t="shared" si="37"/>
        <v>115116725</v>
      </c>
      <c r="M150" s="74">
        <f t="shared" si="38"/>
        <v>-0.003425717670334341</v>
      </c>
      <c r="N150" s="75">
        <f t="shared" si="39"/>
        <v>0.670859852705028</v>
      </c>
      <c r="O150" s="70">
        <v>12012000841</v>
      </c>
      <c r="P150" s="72">
        <v>-123657960</v>
      </c>
      <c r="Q150" s="73">
        <f t="shared" si="40"/>
        <v>11888342881</v>
      </c>
      <c r="R150" s="74">
        <f t="shared" si="41"/>
        <v>-0.01029453474378091</v>
      </c>
      <c r="S150" s="75">
        <f t="shared" si="42"/>
        <v>0.2808143114357044</v>
      </c>
      <c r="T150" s="70">
        <v>5028087061</v>
      </c>
      <c r="U150" s="72">
        <v>0</v>
      </c>
      <c r="V150" s="73">
        <f t="shared" si="50"/>
        <v>5028087061</v>
      </c>
      <c r="W150" s="74">
        <f t="shared" si="43"/>
        <v>0</v>
      </c>
      <c r="X150" s="75">
        <f t="shared" si="44"/>
        <v>0.0030305806893532695</v>
      </c>
      <c r="Y150" s="70">
        <v>54263700</v>
      </c>
      <c r="Z150" s="72">
        <v>0</v>
      </c>
      <c r="AA150" s="73">
        <f t="shared" si="45"/>
        <v>54263700</v>
      </c>
      <c r="AB150" s="74">
        <f t="shared" si="46"/>
        <v>0</v>
      </c>
      <c r="AC150" s="75">
        <f t="shared" si="47"/>
        <v>0.00018872539589933173</v>
      </c>
      <c r="AD150" s="70">
        <v>3379200</v>
      </c>
      <c r="AE150" s="75">
        <f t="shared" si="48"/>
        <v>0</v>
      </c>
      <c r="AF150" s="70">
        <v>0</v>
      </c>
      <c r="AG150" s="70">
        <v>17905380375</v>
      </c>
      <c r="AH150" s="72">
        <v>-124053673</v>
      </c>
      <c r="AI150" s="73">
        <v>17781326702</v>
      </c>
      <c r="AJ150" s="74">
        <f t="shared" si="49"/>
        <v>-0.006928290290509955</v>
      </c>
      <c r="AK150" s="70">
        <v>17180641</v>
      </c>
      <c r="AL150" s="70">
        <v>200872461</v>
      </c>
      <c r="AM150" s="25">
        <v>0</v>
      </c>
      <c r="AN150" s="76"/>
    </row>
    <row r="151" spans="1:40" ht="12.75">
      <c r="A151" s="67" t="s">
        <v>307</v>
      </c>
      <c r="B151" s="68" t="s">
        <v>306</v>
      </c>
      <c r="C151" s="24">
        <v>3</v>
      </c>
      <c r="D151" s="24"/>
      <c r="E151" s="69">
        <f t="shared" si="34"/>
        <v>0.04572263799780525</v>
      </c>
      <c r="F151" s="70">
        <v>67517963</v>
      </c>
      <c r="G151" s="71">
        <f t="shared" si="35"/>
        <v>0.009198149303328941</v>
      </c>
      <c r="H151" s="70">
        <v>13582775</v>
      </c>
      <c r="I151" s="71">
        <f t="shared" si="36"/>
        <v>0.007077651945557179</v>
      </c>
      <c r="J151" s="70">
        <v>10451467</v>
      </c>
      <c r="K151" s="72">
        <v>-35805</v>
      </c>
      <c r="L151" s="73">
        <f t="shared" si="37"/>
        <v>10415662</v>
      </c>
      <c r="M151" s="74">
        <f t="shared" si="38"/>
        <v>-0.0034258348612687577</v>
      </c>
      <c r="N151" s="75">
        <f t="shared" si="39"/>
        <v>0.5170337191624389</v>
      </c>
      <c r="O151" s="70">
        <v>763496269</v>
      </c>
      <c r="P151" s="72">
        <v>-8327062</v>
      </c>
      <c r="Q151" s="73">
        <f t="shared" si="40"/>
        <v>755169207</v>
      </c>
      <c r="R151" s="74">
        <f t="shared" si="41"/>
        <v>-0.010906486826591158</v>
      </c>
      <c r="S151" s="75">
        <f t="shared" si="42"/>
        <v>0.06225694382573061</v>
      </c>
      <c r="T151" s="70">
        <v>91933935</v>
      </c>
      <c r="U151" s="72">
        <v>-363107</v>
      </c>
      <c r="V151" s="73">
        <f t="shared" si="50"/>
        <v>91570828</v>
      </c>
      <c r="W151" s="74">
        <f t="shared" si="43"/>
        <v>-0.003949651453513874</v>
      </c>
      <c r="X151" s="75">
        <f t="shared" si="44"/>
        <v>0.34857515012567253</v>
      </c>
      <c r="Y151" s="70">
        <v>514735919</v>
      </c>
      <c r="Z151" s="72">
        <v>5841944</v>
      </c>
      <c r="AA151" s="73">
        <f t="shared" si="45"/>
        <v>520577863</v>
      </c>
      <c r="AB151" s="74">
        <f t="shared" si="46"/>
        <v>0.011349400312590192</v>
      </c>
      <c r="AC151" s="75">
        <f t="shared" si="47"/>
        <v>0.010135747639466619</v>
      </c>
      <c r="AD151" s="70">
        <v>14967313</v>
      </c>
      <c r="AE151" s="75">
        <f t="shared" si="48"/>
        <v>0</v>
      </c>
      <c r="AF151" s="70">
        <v>0</v>
      </c>
      <c r="AG151" s="70">
        <v>1476685641</v>
      </c>
      <c r="AH151" s="72">
        <v>-2884030</v>
      </c>
      <c r="AI151" s="73">
        <v>1473801611</v>
      </c>
      <c r="AJ151" s="74">
        <f t="shared" si="49"/>
        <v>-0.0019530426245947358</v>
      </c>
      <c r="AK151" s="70">
        <v>8357900</v>
      </c>
      <c r="AL151" s="70">
        <v>8000885</v>
      </c>
      <c r="AM151" s="25">
        <v>0</v>
      </c>
      <c r="AN151" s="76"/>
    </row>
    <row r="152" spans="1:40" ht="12.75">
      <c r="A152" s="67" t="s">
        <v>309</v>
      </c>
      <c r="B152" s="68" t="s">
        <v>308</v>
      </c>
      <c r="C152" s="24">
        <v>3</v>
      </c>
      <c r="D152" s="24"/>
      <c r="E152" s="69">
        <f t="shared" si="34"/>
        <v>0.017639457894110196</v>
      </c>
      <c r="F152" s="70">
        <v>5233637</v>
      </c>
      <c r="G152" s="71">
        <f t="shared" si="35"/>
        <v>0.00967454870779178</v>
      </c>
      <c r="H152" s="70">
        <v>2870444</v>
      </c>
      <c r="I152" s="71">
        <f t="shared" si="36"/>
        <v>0.018052618559618618</v>
      </c>
      <c r="J152" s="70">
        <v>5356222</v>
      </c>
      <c r="K152" s="72">
        <v>-18349</v>
      </c>
      <c r="L152" s="73">
        <f t="shared" si="37"/>
        <v>5337873</v>
      </c>
      <c r="M152" s="74">
        <f t="shared" si="38"/>
        <v>-0.003425735527765653</v>
      </c>
      <c r="N152" s="75">
        <f t="shared" si="39"/>
        <v>0.5356485274961971</v>
      </c>
      <c r="O152" s="70">
        <v>158927217</v>
      </c>
      <c r="P152" s="72">
        <v>-1638425</v>
      </c>
      <c r="Q152" s="73">
        <f t="shared" si="40"/>
        <v>157288792</v>
      </c>
      <c r="R152" s="74">
        <f t="shared" si="41"/>
        <v>-0.010309278869458842</v>
      </c>
      <c r="S152" s="75">
        <f t="shared" si="42"/>
        <v>0.02166625517434989</v>
      </c>
      <c r="T152" s="70">
        <v>6428390</v>
      </c>
      <c r="U152" s="72">
        <v>0</v>
      </c>
      <c r="V152" s="73">
        <f t="shared" si="50"/>
        <v>6428390</v>
      </c>
      <c r="W152" s="74">
        <f t="shared" si="43"/>
        <v>0</v>
      </c>
      <c r="X152" s="75">
        <f t="shared" si="44"/>
        <v>0.3856595679203273</v>
      </c>
      <c r="Y152" s="70">
        <v>114425409</v>
      </c>
      <c r="Z152" s="72">
        <v>0</v>
      </c>
      <c r="AA152" s="73">
        <f t="shared" si="45"/>
        <v>114425409</v>
      </c>
      <c r="AB152" s="74">
        <f t="shared" si="46"/>
        <v>0</v>
      </c>
      <c r="AC152" s="75">
        <f t="shared" si="47"/>
        <v>0.011659024247605223</v>
      </c>
      <c r="AD152" s="70">
        <v>3459239</v>
      </c>
      <c r="AE152" s="75">
        <f t="shared" si="48"/>
        <v>0</v>
      </c>
      <c r="AF152" s="70">
        <v>0</v>
      </c>
      <c r="AG152" s="70">
        <v>296700558</v>
      </c>
      <c r="AH152" s="72">
        <v>-1656774</v>
      </c>
      <c r="AI152" s="73">
        <v>295043784</v>
      </c>
      <c r="AJ152" s="74">
        <f t="shared" si="49"/>
        <v>-0.005583993542742175</v>
      </c>
      <c r="AK152" s="70">
        <v>0</v>
      </c>
      <c r="AL152" s="70">
        <v>0</v>
      </c>
      <c r="AM152" s="25">
        <v>0</v>
      </c>
      <c r="AN152" s="76"/>
    </row>
    <row r="153" spans="1:40" ht="12.75">
      <c r="A153" s="67" t="s">
        <v>311</v>
      </c>
      <c r="B153" s="68" t="s">
        <v>310</v>
      </c>
      <c r="C153" s="24">
        <v>3</v>
      </c>
      <c r="D153" s="24"/>
      <c r="E153" s="69">
        <f t="shared" si="34"/>
        <v>0.021701609462884273</v>
      </c>
      <c r="F153" s="70">
        <v>25806256</v>
      </c>
      <c r="G153" s="71">
        <f t="shared" si="35"/>
        <v>0.010055169357281584</v>
      </c>
      <c r="H153" s="70">
        <v>11957006</v>
      </c>
      <c r="I153" s="71">
        <f t="shared" si="36"/>
        <v>0.016565803734209</v>
      </c>
      <c r="J153" s="70">
        <v>19699063</v>
      </c>
      <c r="K153" s="72">
        <v>-67484</v>
      </c>
      <c r="L153" s="73">
        <f t="shared" si="37"/>
        <v>19631579</v>
      </c>
      <c r="M153" s="74">
        <f t="shared" si="38"/>
        <v>-0.0034257466966829842</v>
      </c>
      <c r="N153" s="75">
        <f t="shared" si="39"/>
        <v>0.5758329175637399</v>
      </c>
      <c r="O153" s="70">
        <v>684746065</v>
      </c>
      <c r="P153" s="72">
        <v>-7721039</v>
      </c>
      <c r="Q153" s="73">
        <f t="shared" si="40"/>
        <v>677025026</v>
      </c>
      <c r="R153" s="74">
        <f t="shared" si="41"/>
        <v>-0.01127576979942192</v>
      </c>
      <c r="S153" s="75">
        <f t="shared" si="42"/>
        <v>0.03212941612880816</v>
      </c>
      <c r="T153" s="70">
        <v>38206380</v>
      </c>
      <c r="U153" s="72">
        <v>84584</v>
      </c>
      <c r="V153" s="73">
        <f t="shared" si="50"/>
        <v>38290964</v>
      </c>
      <c r="W153" s="74">
        <f t="shared" si="43"/>
        <v>0.0022138710864520535</v>
      </c>
      <c r="X153" s="75">
        <f t="shared" si="44"/>
        <v>0.33221256275931604</v>
      </c>
      <c r="Y153" s="70">
        <v>395047310</v>
      </c>
      <c r="Z153" s="72">
        <v>1937821</v>
      </c>
      <c r="AA153" s="73">
        <f t="shared" si="45"/>
        <v>396985131</v>
      </c>
      <c r="AB153" s="74">
        <f t="shared" si="46"/>
        <v>0.004905288432415854</v>
      </c>
      <c r="AC153" s="75">
        <f t="shared" si="47"/>
        <v>0.011502520993761046</v>
      </c>
      <c r="AD153" s="70">
        <v>13678110</v>
      </c>
      <c r="AE153" s="75">
        <f t="shared" si="48"/>
        <v>0</v>
      </c>
      <c r="AF153" s="70">
        <v>0</v>
      </c>
      <c r="AG153" s="70">
        <v>1189140190</v>
      </c>
      <c r="AH153" s="72">
        <v>-5766118</v>
      </c>
      <c r="AI153" s="73">
        <v>1183374072</v>
      </c>
      <c r="AJ153" s="74">
        <f t="shared" si="49"/>
        <v>-0.004848980842199943</v>
      </c>
      <c r="AK153" s="70">
        <v>159400</v>
      </c>
      <c r="AL153" s="70">
        <v>199050</v>
      </c>
      <c r="AM153" s="25">
        <v>0</v>
      </c>
      <c r="AN153" s="76"/>
    </row>
    <row r="154" spans="1:40" ht="12.75">
      <c r="A154" s="67" t="s">
        <v>313</v>
      </c>
      <c r="B154" s="68" t="s">
        <v>312</v>
      </c>
      <c r="C154" s="24">
        <v>3</v>
      </c>
      <c r="D154" s="24"/>
      <c r="E154" s="69">
        <f t="shared" si="34"/>
        <v>0.028728721570498435</v>
      </c>
      <c r="F154" s="70">
        <v>17711916</v>
      </c>
      <c r="G154" s="71">
        <f t="shared" si="35"/>
        <v>0.005058929323480296</v>
      </c>
      <c r="H154" s="70">
        <v>3118946</v>
      </c>
      <c r="I154" s="71">
        <f t="shared" si="36"/>
        <v>0.010173867916909189</v>
      </c>
      <c r="J154" s="70">
        <v>6272423</v>
      </c>
      <c r="K154" s="72">
        <v>-21488</v>
      </c>
      <c r="L154" s="73">
        <f t="shared" si="37"/>
        <v>6250935</v>
      </c>
      <c r="M154" s="74">
        <f t="shared" si="38"/>
        <v>-0.0034257893640145124</v>
      </c>
      <c r="N154" s="75">
        <f t="shared" si="39"/>
        <v>0.4487126727273916</v>
      </c>
      <c r="O154" s="70">
        <v>276641658</v>
      </c>
      <c r="P154" s="72">
        <v>-1673186</v>
      </c>
      <c r="Q154" s="73">
        <f t="shared" si="40"/>
        <v>274968472</v>
      </c>
      <c r="R154" s="74">
        <f t="shared" si="41"/>
        <v>-0.006048206955150623</v>
      </c>
      <c r="S154" s="75">
        <f t="shared" si="42"/>
        <v>0.021209883796311724</v>
      </c>
      <c r="T154" s="70">
        <v>13076380</v>
      </c>
      <c r="U154" s="72">
        <v>0</v>
      </c>
      <c r="V154" s="73">
        <f t="shared" si="50"/>
        <v>13076380</v>
      </c>
      <c r="W154" s="74">
        <f t="shared" si="43"/>
        <v>0</v>
      </c>
      <c r="X154" s="75">
        <f t="shared" si="44"/>
        <v>0.47024989389527083</v>
      </c>
      <c r="Y154" s="70">
        <v>289919849</v>
      </c>
      <c r="Z154" s="72">
        <v>3958348</v>
      </c>
      <c r="AA154" s="73">
        <f t="shared" si="45"/>
        <v>293878197</v>
      </c>
      <c r="AB154" s="74">
        <f t="shared" si="46"/>
        <v>0.013653249384798073</v>
      </c>
      <c r="AC154" s="75">
        <f t="shared" si="47"/>
        <v>0.01586603077013789</v>
      </c>
      <c r="AD154" s="70">
        <v>9781772</v>
      </c>
      <c r="AE154" s="75">
        <f t="shared" si="48"/>
        <v>0</v>
      </c>
      <c r="AF154" s="70">
        <v>0</v>
      </c>
      <c r="AG154" s="70">
        <v>616522944</v>
      </c>
      <c r="AH154" s="72">
        <v>2263674</v>
      </c>
      <c r="AI154" s="73">
        <v>618786618</v>
      </c>
      <c r="AJ154" s="74">
        <f t="shared" si="49"/>
        <v>0.0036716784379722937</v>
      </c>
      <c r="AK154" s="70">
        <v>0</v>
      </c>
      <c r="AL154" s="70">
        <v>0</v>
      </c>
      <c r="AM154" s="25">
        <v>0</v>
      </c>
      <c r="AN154" s="76"/>
    </row>
    <row r="155" spans="1:40" ht="12.75">
      <c r="A155" s="67" t="s">
        <v>315</v>
      </c>
      <c r="B155" s="68" t="s">
        <v>314</v>
      </c>
      <c r="C155" s="24">
        <v>3</v>
      </c>
      <c r="D155" s="24"/>
      <c r="E155" s="69">
        <f t="shared" si="34"/>
        <v>0.03017315134939864</v>
      </c>
      <c r="F155" s="70">
        <v>60575340</v>
      </c>
      <c r="G155" s="71">
        <f t="shared" si="35"/>
        <v>0.024407550509926757</v>
      </c>
      <c r="H155" s="70">
        <v>49000373</v>
      </c>
      <c r="I155" s="71">
        <f t="shared" si="36"/>
        <v>0.08300904143678904</v>
      </c>
      <c r="J155" s="70">
        <v>166648185</v>
      </c>
      <c r="K155" s="72">
        <v>-570890</v>
      </c>
      <c r="L155" s="73">
        <f t="shared" si="37"/>
        <v>166077295</v>
      </c>
      <c r="M155" s="74">
        <f t="shared" si="38"/>
        <v>-0.00342571987807728</v>
      </c>
      <c r="N155" s="75">
        <f t="shared" si="39"/>
        <v>0.5651420153847938</v>
      </c>
      <c r="O155" s="70">
        <v>1134573891</v>
      </c>
      <c r="P155" s="72">
        <v>-23152710</v>
      </c>
      <c r="Q155" s="73">
        <f t="shared" si="40"/>
        <v>1111421181</v>
      </c>
      <c r="R155" s="74">
        <f t="shared" si="41"/>
        <v>-0.020406524584831998</v>
      </c>
      <c r="S155" s="75">
        <f t="shared" si="42"/>
        <v>0.23904123757014792</v>
      </c>
      <c r="T155" s="70">
        <v>479896981</v>
      </c>
      <c r="U155" s="72">
        <v>5040946</v>
      </c>
      <c r="V155" s="73">
        <f t="shared" si="50"/>
        <v>484937927</v>
      </c>
      <c r="W155" s="74">
        <f t="shared" si="43"/>
        <v>0.010504225280800422</v>
      </c>
      <c r="X155" s="75">
        <f t="shared" si="44"/>
        <v>0.05564211937386552</v>
      </c>
      <c r="Y155" s="70">
        <v>111706605</v>
      </c>
      <c r="Z155" s="72">
        <v>1573333</v>
      </c>
      <c r="AA155" s="73">
        <f t="shared" si="45"/>
        <v>113279938</v>
      </c>
      <c r="AB155" s="74">
        <f t="shared" si="46"/>
        <v>0.014084511833476632</v>
      </c>
      <c r="AC155" s="75">
        <f t="shared" si="47"/>
        <v>0.0025848843750783043</v>
      </c>
      <c r="AD155" s="70">
        <v>5189390</v>
      </c>
      <c r="AE155" s="75">
        <f t="shared" si="48"/>
        <v>0</v>
      </c>
      <c r="AF155" s="70">
        <v>0</v>
      </c>
      <c r="AG155" s="70">
        <v>2007590765</v>
      </c>
      <c r="AH155" s="72">
        <v>-17109321</v>
      </c>
      <c r="AI155" s="73">
        <v>1990481444</v>
      </c>
      <c r="AJ155" s="74">
        <f t="shared" si="49"/>
        <v>-0.008522315054582352</v>
      </c>
      <c r="AK155" s="70">
        <v>90910</v>
      </c>
      <c r="AL155" s="70">
        <v>1007320</v>
      </c>
      <c r="AM155" s="25">
        <v>0</v>
      </c>
      <c r="AN155" s="76"/>
    </row>
    <row r="156" spans="1:40" ht="12.75">
      <c r="A156" s="67" t="s">
        <v>317</v>
      </c>
      <c r="B156" s="68" t="s">
        <v>316</v>
      </c>
      <c r="C156" s="24">
        <v>2</v>
      </c>
      <c r="D156" s="24"/>
      <c r="E156" s="69">
        <f t="shared" si="34"/>
        <v>0.017903005133830818</v>
      </c>
      <c r="F156" s="70">
        <v>3914408</v>
      </c>
      <c r="G156" s="71">
        <f t="shared" si="35"/>
        <v>0.037195287761588515</v>
      </c>
      <c r="H156" s="70">
        <v>8132575</v>
      </c>
      <c r="I156" s="71">
        <f t="shared" si="36"/>
        <v>0.14406939194998672</v>
      </c>
      <c r="J156" s="70">
        <v>31500096</v>
      </c>
      <c r="K156" s="72">
        <v>-107911</v>
      </c>
      <c r="L156" s="73">
        <f t="shared" si="37"/>
        <v>31392185</v>
      </c>
      <c r="M156" s="74">
        <f t="shared" si="38"/>
        <v>-0.0034257355914089913</v>
      </c>
      <c r="N156" s="75">
        <f t="shared" si="39"/>
        <v>0.2421628044661778</v>
      </c>
      <c r="O156" s="70">
        <v>52947760</v>
      </c>
      <c r="P156" s="72">
        <v>-1080456</v>
      </c>
      <c r="Q156" s="73">
        <f t="shared" si="40"/>
        <v>51867304</v>
      </c>
      <c r="R156" s="74">
        <f t="shared" si="41"/>
        <v>-0.02040607572444991</v>
      </c>
      <c r="S156" s="75">
        <f t="shared" si="42"/>
        <v>0.00459975577614052</v>
      </c>
      <c r="T156" s="70">
        <v>1005715</v>
      </c>
      <c r="U156" s="72">
        <v>10586</v>
      </c>
      <c r="V156" s="73">
        <f t="shared" si="50"/>
        <v>1016301</v>
      </c>
      <c r="W156" s="74">
        <f t="shared" si="43"/>
        <v>0.010525844796985229</v>
      </c>
      <c r="X156" s="75">
        <f t="shared" si="44"/>
        <v>0.5431757180570409</v>
      </c>
      <c r="Y156" s="70">
        <v>118762820</v>
      </c>
      <c r="Z156" s="72">
        <v>1672716</v>
      </c>
      <c r="AA156" s="73">
        <f t="shared" si="45"/>
        <v>120435536</v>
      </c>
      <c r="AB156" s="74">
        <f t="shared" si="46"/>
        <v>0.014084508939750672</v>
      </c>
      <c r="AC156" s="75">
        <f t="shared" si="47"/>
        <v>0.010893373680689707</v>
      </c>
      <c r="AD156" s="70">
        <v>2381785</v>
      </c>
      <c r="AE156" s="75">
        <f t="shared" si="48"/>
        <v>6.631745450156112E-07</v>
      </c>
      <c r="AF156" s="70">
        <v>145</v>
      </c>
      <c r="AG156" s="70">
        <v>218645304</v>
      </c>
      <c r="AH156" s="72">
        <v>494935</v>
      </c>
      <c r="AI156" s="73">
        <v>219140239</v>
      </c>
      <c r="AJ156" s="74">
        <f t="shared" si="49"/>
        <v>0.0022636434030158725</v>
      </c>
      <c r="AK156" s="70">
        <v>5390</v>
      </c>
      <c r="AL156" s="70">
        <v>0</v>
      </c>
      <c r="AM156" s="25">
        <v>0</v>
      </c>
      <c r="AN156" s="76"/>
    </row>
    <row r="157" spans="1:40" ht="12.75">
      <c r="A157" s="67" t="s">
        <v>319</v>
      </c>
      <c r="B157" s="68" t="s">
        <v>318</v>
      </c>
      <c r="C157" s="24">
        <v>3</v>
      </c>
      <c r="D157" s="24"/>
      <c r="E157" s="69">
        <f t="shared" si="34"/>
        <v>0.031636694326860976</v>
      </c>
      <c r="F157" s="70">
        <v>6534304</v>
      </c>
      <c r="G157" s="71">
        <f t="shared" si="35"/>
        <v>0.03924603049008939</v>
      </c>
      <c r="H157" s="70">
        <v>8105951</v>
      </c>
      <c r="I157" s="71">
        <f t="shared" si="36"/>
        <v>0.1470391632289023</v>
      </c>
      <c r="J157" s="70">
        <v>30369753</v>
      </c>
      <c r="K157" s="72">
        <v>-104038</v>
      </c>
      <c r="L157" s="73">
        <f t="shared" si="37"/>
        <v>30265715</v>
      </c>
      <c r="M157" s="74">
        <f t="shared" si="38"/>
        <v>-0.003425711101437012</v>
      </c>
      <c r="N157" s="75">
        <f t="shared" si="39"/>
        <v>0.17455390039367938</v>
      </c>
      <c r="O157" s="70">
        <v>36052700</v>
      </c>
      <c r="P157" s="72">
        <v>-735769</v>
      </c>
      <c r="Q157" s="73">
        <f t="shared" si="40"/>
        <v>35316931</v>
      </c>
      <c r="R157" s="74">
        <f t="shared" si="41"/>
        <v>-0.02040815251007553</v>
      </c>
      <c r="S157" s="75">
        <f t="shared" si="42"/>
        <v>0.0035537577737301414</v>
      </c>
      <c r="T157" s="70">
        <v>734000</v>
      </c>
      <c r="U157" s="72">
        <v>7726</v>
      </c>
      <c r="V157" s="73">
        <f t="shared" si="50"/>
        <v>741726</v>
      </c>
      <c r="W157" s="74">
        <f t="shared" si="43"/>
        <v>0.010525885558583106</v>
      </c>
      <c r="X157" s="75">
        <f t="shared" si="44"/>
        <v>0.592467729059164</v>
      </c>
      <c r="Y157" s="70">
        <v>122369430</v>
      </c>
      <c r="Z157" s="72">
        <v>1723513</v>
      </c>
      <c r="AA157" s="73">
        <f t="shared" si="45"/>
        <v>124092943</v>
      </c>
      <c r="AB157" s="74">
        <f t="shared" si="46"/>
        <v>0.014084506236565783</v>
      </c>
      <c r="AC157" s="75">
        <f t="shared" si="47"/>
        <v>0.011501659568568093</v>
      </c>
      <c r="AD157" s="70">
        <v>2375575</v>
      </c>
      <c r="AE157" s="75">
        <f t="shared" si="48"/>
        <v>1.0651590057501786E-06</v>
      </c>
      <c r="AF157" s="70">
        <v>220</v>
      </c>
      <c r="AG157" s="70">
        <v>206541933</v>
      </c>
      <c r="AH157" s="72">
        <v>891432</v>
      </c>
      <c r="AI157" s="73">
        <v>207433365</v>
      </c>
      <c r="AJ157" s="74">
        <f t="shared" si="49"/>
        <v>0.004315985558244969</v>
      </c>
      <c r="AK157" s="70">
        <v>0</v>
      </c>
      <c r="AL157" s="70">
        <v>0</v>
      </c>
      <c r="AM157" s="25">
        <v>0</v>
      </c>
      <c r="AN157" s="76"/>
    </row>
    <row r="158" spans="1:40" ht="12.75">
      <c r="A158" s="67" t="s">
        <v>321</v>
      </c>
      <c r="B158" s="68" t="s">
        <v>320</v>
      </c>
      <c r="C158" s="24">
        <v>3</v>
      </c>
      <c r="D158" s="24"/>
      <c r="E158" s="69">
        <f t="shared" si="34"/>
        <v>0.0728173462060219</v>
      </c>
      <c r="F158" s="70">
        <v>30381454</v>
      </c>
      <c r="G158" s="71">
        <f t="shared" si="35"/>
        <v>0.024439953372189075</v>
      </c>
      <c r="H158" s="70">
        <v>10197039</v>
      </c>
      <c r="I158" s="71">
        <f t="shared" si="36"/>
        <v>0.10704883452391147</v>
      </c>
      <c r="J158" s="70">
        <v>44663798</v>
      </c>
      <c r="K158" s="72">
        <v>-153006</v>
      </c>
      <c r="L158" s="73">
        <f t="shared" si="37"/>
        <v>44510792</v>
      </c>
      <c r="M158" s="74">
        <f t="shared" si="38"/>
        <v>-0.0034257274761989565</v>
      </c>
      <c r="N158" s="75">
        <f t="shared" si="39"/>
        <v>0.24595775754408347</v>
      </c>
      <c r="O158" s="70">
        <v>102620525</v>
      </c>
      <c r="P158" s="72">
        <v>-2094296</v>
      </c>
      <c r="Q158" s="73">
        <f t="shared" si="40"/>
        <v>100526229</v>
      </c>
      <c r="R158" s="74">
        <f t="shared" si="41"/>
        <v>-0.02040815908903214</v>
      </c>
      <c r="S158" s="75">
        <f t="shared" si="42"/>
        <v>0.026913493928291062</v>
      </c>
      <c r="T158" s="70">
        <v>11229070</v>
      </c>
      <c r="U158" s="72">
        <v>118201</v>
      </c>
      <c r="V158" s="73">
        <f t="shared" si="50"/>
        <v>11347271</v>
      </c>
      <c r="W158" s="74">
        <f t="shared" si="43"/>
        <v>0.010526339224886834</v>
      </c>
      <c r="X158" s="75">
        <f t="shared" si="44"/>
        <v>0.5090524778486297</v>
      </c>
      <c r="Y158" s="70">
        <v>212391075</v>
      </c>
      <c r="Z158" s="72">
        <v>2991424</v>
      </c>
      <c r="AA158" s="73">
        <f t="shared" si="45"/>
        <v>215382499</v>
      </c>
      <c r="AB158" s="74">
        <f t="shared" si="46"/>
        <v>0.014084508965360244</v>
      </c>
      <c r="AC158" s="75">
        <f t="shared" si="47"/>
        <v>0.013767548065674968</v>
      </c>
      <c r="AD158" s="70">
        <v>5744210</v>
      </c>
      <c r="AE158" s="75">
        <f t="shared" si="48"/>
        <v>2.5885111983943773E-06</v>
      </c>
      <c r="AF158" s="70">
        <v>1080</v>
      </c>
      <c r="AG158" s="70">
        <v>417228251</v>
      </c>
      <c r="AH158" s="72">
        <v>862323</v>
      </c>
      <c r="AI158" s="73">
        <v>418090574</v>
      </c>
      <c r="AJ158" s="74">
        <f t="shared" si="49"/>
        <v>0.002066789576049106</v>
      </c>
      <c r="AK158" s="70">
        <v>0</v>
      </c>
      <c r="AL158" s="70">
        <v>0</v>
      </c>
      <c r="AM158" s="25">
        <v>0</v>
      </c>
      <c r="AN158" s="76"/>
    </row>
    <row r="159" spans="1:40" ht="12.75">
      <c r="A159" s="67" t="s">
        <v>323</v>
      </c>
      <c r="B159" s="68" t="s">
        <v>322</v>
      </c>
      <c r="C159" s="24">
        <v>3</v>
      </c>
      <c r="D159" s="24"/>
      <c r="E159" s="69">
        <f t="shared" si="34"/>
        <v>0.03952079010221249</v>
      </c>
      <c r="F159" s="70">
        <v>12033070</v>
      </c>
      <c r="G159" s="71">
        <f t="shared" si="35"/>
        <v>0.030611779224323628</v>
      </c>
      <c r="H159" s="70">
        <v>9320504</v>
      </c>
      <c r="I159" s="71">
        <f t="shared" si="36"/>
        <v>0.1212960317268548</v>
      </c>
      <c r="J159" s="70">
        <v>36931540</v>
      </c>
      <c r="K159" s="72">
        <v>-126517</v>
      </c>
      <c r="L159" s="73">
        <f t="shared" si="37"/>
        <v>36805023</v>
      </c>
      <c r="M159" s="74">
        <f t="shared" si="38"/>
        <v>-0.0034257168804766873</v>
      </c>
      <c r="N159" s="75">
        <f t="shared" si="39"/>
        <v>0.221071224999325</v>
      </c>
      <c r="O159" s="70">
        <v>67310535</v>
      </c>
      <c r="P159" s="72">
        <v>-1373684</v>
      </c>
      <c r="Q159" s="73">
        <f t="shared" si="40"/>
        <v>65936851</v>
      </c>
      <c r="R159" s="74">
        <f t="shared" si="41"/>
        <v>-0.020408157504616477</v>
      </c>
      <c r="S159" s="75">
        <f t="shared" si="42"/>
        <v>0.027579984393369204</v>
      </c>
      <c r="T159" s="70">
        <v>8397400</v>
      </c>
      <c r="U159" s="72">
        <v>74288</v>
      </c>
      <c r="V159" s="73">
        <f t="shared" si="50"/>
        <v>8471688</v>
      </c>
      <c r="W159" s="74">
        <f t="shared" si="43"/>
        <v>0.008846547740967442</v>
      </c>
      <c r="X159" s="75">
        <f t="shared" si="44"/>
        <v>0.5507046537559973</v>
      </c>
      <c r="Y159" s="70">
        <v>167675485</v>
      </c>
      <c r="Z159" s="72">
        <v>2361627</v>
      </c>
      <c r="AA159" s="73">
        <f t="shared" si="45"/>
        <v>170037112</v>
      </c>
      <c r="AB159" s="74">
        <f t="shared" si="46"/>
        <v>0.014084509730208921</v>
      </c>
      <c r="AC159" s="75">
        <f t="shared" si="47"/>
        <v>0.009215535797917533</v>
      </c>
      <c r="AD159" s="70">
        <v>2805895</v>
      </c>
      <c r="AE159" s="75">
        <f t="shared" si="48"/>
        <v>0</v>
      </c>
      <c r="AF159" s="70">
        <v>0</v>
      </c>
      <c r="AG159" s="70">
        <v>304474429</v>
      </c>
      <c r="AH159" s="72">
        <v>935714</v>
      </c>
      <c r="AI159" s="73">
        <v>305410143</v>
      </c>
      <c r="AJ159" s="74">
        <f t="shared" si="49"/>
        <v>0.0030732104599825033</v>
      </c>
      <c r="AK159" s="70">
        <v>0</v>
      </c>
      <c r="AL159" s="70">
        <v>1340040</v>
      </c>
      <c r="AM159" s="25">
        <v>0</v>
      </c>
      <c r="AN159" s="76"/>
    </row>
    <row r="160" spans="1:40" ht="12.75">
      <c r="A160" s="67" t="s">
        <v>325</v>
      </c>
      <c r="B160" s="68" t="s">
        <v>324</v>
      </c>
      <c r="C160" s="24">
        <v>2</v>
      </c>
      <c r="D160" s="24"/>
      <c r="E160" s="69">
        <f t="shared" si="34"/>
        <v>0.06329169325282576</v>
      </c>
      <c r="F160" s="70">
        <v>29114457</v>
      </c>
      <c r="G160" s="71">
        <f t="shared" si="35"/>
        <v>0.09119814625075082</v>
      </c>
      <c r="H160" s="70">
        <v>41951548</v>
      </c>
      <c r="I160" s="71">
        <f t="shared" si="36"/>
        <v>0.006785352576436476</v>
      </c>
      <c r="J160" s="70">
        <v>3121292</v>
      </c>
      <c r="K160" s="72">
        <v>-10693</v>
      </c>
      <c r="L160" s="73">
        <f t="shared" si="37"/>
        <v>3110599</v>
      </c>
      <c r="M160" s="74">
        <f t="shared" si="38"/>
        <v>-0.003425824946848933</v>
      </c>
      <c r="N160" s="75">
        <f t="shared" si="39"/>
        <v>0.06194545393842477</v>
      </c>
      <c r="O160" s="70">
        <v>28495181</v>
      </c>
      <c r="P160" s="72">
        <v>-619417</v>
      </c>
      <c r="Q160" s="73">
        <f t="shared" si="40"/>
        <v>27875764</v>
      </c>
      <c r="R160" s="74">
        <f t="shared" si="41"/>
        <v>-0.02173760538667924</v>
      </c>
      <c r="S160" s="75">
        <f t="shared" si="42"/>
        <v>0.032117821465853215</v>
      </c>
      <c r="T160" s="70">
        <v>14774339</v>
      </c>
      <c r="U160" s="72">
        <v>92575</v>
      </c>
      <c r="V160" s="73">
        <f t="shared" si="50"/>
        <v>14866914</v>
      </c>
      <c r="W160" s="74">
        <f t="shared" si="43"/>
        <v>0.006265931761820275</v>
      </c>
      <c r="X160" s="75">
        <f t="shared" si="44"/>
        <v>0.7239306653231664</v>
      </c>
      <c r="Y160" s="70">
        <v>333011287</v>
      </c>
      <c r="Z160" s="72">
        <v>3581710</v>
      </c>
      <c r="AA160" s="73">
        <f t="shared" si="45"/>
        <v>336592997</v>
      </c>
      <c r="AB160" s="74">
        <f t="shared" si="46"/>
        <v>0.010755521328620912</v>
      </c>
      <c r="AC160" s="75">
        <f t="shared" si="47"/>
        <v>0.020565075297954653</v>
      </c>
      <c r="AD160" s="70">
        <v>9460025</v>
      </c>
      <c r="AE160" s="75">
        <f t="shared" si="48"/>
        <v>0.0001657918945878591</v>
      </c>
      <c r="AF160" s="70">
        <v>76265</v>
      </c>
      <c r="AG160" s="70">
        <v>460004394</v>
      </c>
      <c r="AH160" s="72">
        <v>3044175</v>
      </c>
      <c r="AI160" s="73">
        <v>463048569</v>
      </c>
      <c r="AJ160" s="74">
        <f t="shared" si="49"/>
        <v>0.006617708525627692</v>
      </c>
      <c r="AK160" s="70">
        <v>0</v>
      </c>
      <c r="AL160" s="70">
        <v>0</v>
      </c>
      <c r="AM160" s="25">
        <v>0</v>
      </c>
      <c r="AN160" s="76"/>
    </row>
    <row r="161" spans="1:40" ht="12.75">
      <c r="A161" s="67" t="s">
        <v>327</v>
      </c>
      <c r="B161" s="68" t="s">
        <v>326</v>
      </c>
      <c r="C161" s="24">
        <v>3</v>
      </c>
      <c r="D161" s="24"/>
      <c r="E161" s="69">
        <f t="shared" si="34"/>
        <v>0.06395697169982908</v>
      </c>
      <c r="F161" s="70">
        <v>16151065</v>
      </c>
      <c r="G161" s="71">
        <f t="shared" si="35"/>
        <v>0.003672095878001049</v>
      </c>
      <c r="H161" s="70">
        <v>927315</v>
      </c>
      <c r="I161" s="71">
        <f t="shared" si="36"/>
        <v>0.0006184845136781695</v>
      </c>
      <c r="J161" s="70">
        <v>156186</v>
      </c>
      <c r="K161" s="72">
        <v>-535</v>
      </c>
      <c r="L161" s="73">
        <f t="shared" si="37"/>
        <v>155651</v>
      </c>
      <c r="M161" s="74">
        <f t="shared" si="38"/>
        <v>-0.0034254030450872677</v>
      </c>
      <c r="N161" s="75">
        <f t="shared" si="39"/>
        <v>0.12171105685427187</v>
      </c>
      <c r="O161" s="70">
        <v>30735714</v>
      </c>
      <c r="P161" s="72">
        <v>-185238</v>
      </c>
      <c r="Q161" s="73">
        <f t="shared" si="40"/>
        <v>30550476</v>
      </c>
      <c r="R161" s="74">
        <f t="shared" si="41"/>
        <v>-0.006026799963065768</v>
      </c>
      <c r="S161" s="75">
        <f t="shared" si="42"/>
        <v>0.014657991103961989</v>
      </c>
      <c r="T161" s="70">
        <v>3701585</v>
      </c>
      <c r="U161" s="72">
        <v>0</v>
      </c>
      <c r="V161" s="73">
        <f t="shared" si="50"/>
        <v>3701585</v>
      </c>
      <c r="W161" s="74">
        <f t="shared" si="43"/>
        <v>0</v>
      </c>
      <c r="X161" s="75">
        <f t="shared" si="44"/>
        <v>0.7792188680694316</v>
      </c>
      <c r="Y161" s="70">
        <v>196776274</v>
      </c>
      <c r="Z161" s="72">
        <v>776051</v>
      </c>
      <c r="AA161" s="73">
        <f t="shared" si="45"/>
        <v>197552325</v>
      </c>
      <c r="AB161" s="74">
        <f t="shared" si="46"/>
        <v>0.003943824040493825</v>
      </c>
      <c r="AC161" s="75">
        <f t="shared" si="47"/>
        <v>0.01616453188082623</v>
      </c>
      <c r="AD161" s="70">
        <v>4082032</v>
      </c>
      <c r="AE161" s="75">
        <f t="shared" si="48"/>
        <v>0</v>
      </c>
      <c r="AF161" s="70">
        <v>0</v>
      </c>
      <c r="AG161" s="70">
        <v>252530171</v>
      </c>
      <c r="AH161" s="72">
        <v>590278</v>
      </c>
      <c r="AI161" s="73">
        <v>253120449</v>
      </c>
      <c r="AJ161" s="74">
        <f t="shared" si="49"/>
        <v>0.0023374553530080967</v>
      </c>
      <c r="AK161" s="70">
        <v>0</v>
      </c>
      <c r="AL161" s="70">
        <v>0</v>
      </c>
      <c r="AM161" s="25">
        <v>0</v>
      </c>
      <c r="AN161" s="76"/>
    </row>
    <row r="162" spans="1:40" ht="12.75">
      <c r="A162" s="67" t="s">
        <v>329</v>
      </c>
      <c r="B162" s="68" t="s">
        <v>328</v>
      </c>
      <c r="C162" s="24">
        <v>2</v>
      </c>
      <c r="D162" s="24"/>
      <c r="E162" s="69">
        <f t="shared" si="34"/>
        <v>0.027831029270916213</v>
      </c>
      <c r="F162" s="70">
        <v>5734454</v>
      </c>
      <c r="G162" s="71">
        <f t="shared" si="35"/>
        <v>0.004398881248197484</v>
      </c>
      <c r="H162" s="70">
        <v>906369</v>
      </c>
      <c r="I162" s="71">
        <f t="shared" si="36"/>
        <v>0.000560755209299949</v>
      </c>
      <c r="J162" s="70">
        <v>115541</v>
      </c>
      <c r="K162" s="72">
        <v>-396</v>
      </c>
      <c r="L162" s="73">
        <f t="shared" si="37"/>
        <v>115145</v>
      </c>
      <c r="M162" s="74">
        <f t="shared" si="38"/>
        <v>-0.0034273547918055062</v>
      </c>
      <c r="N162" s="75">
        <f t="shared" si="39"/>
        <v>0.15860050688648417</v>
      </c>
      <c r="O162" s="70">
        <v>32678896</v>
      </c>
      <c r="P162" s="72">
        <v>7339</v>
      </c>
      <c r="Q162" s="73">
        <f t="shared" si="40"/>
        <v>32686235</v>
      </c>
      <c r="R162" s="74">
        <f t="shared" si="41"/>
        <v>0.00022457919019051317</v>
      </c>
      <c r="S162" s="75">
        <f t="shared" si="42"/>
        <v>0.007305649187588534</v>
      </c>
      <c r="T162" s="70">
        <v>1505295</v>
      </c>
      <c r="U162" s="72">
        <v>0</v>
      </c>
      <c r="V162" s="73">
        <f t="shared" si="50"/>
        <v>1505295</v>
      </c>
      <c r="W162" s="74">
        <f t="shared" si="43"/>
        <v>0</v>
      </c>
      <c r="X162" s="75">
        <f t="shared" si="44"/>
        <v>0.7858186497046009</v>
      </c>
      <c r="Y162" s="70">
        <v>161914274</v>
      </c>
      <c r="Z162" s="72">
        <v>2325500</v>
      </c>
      <c r="AA162" s="73">
        <f t="shared" si="45"/>
        <v>164239774</v>
      </c>
      <c r="AB162" s="74">
        <f t="shared" si="46"/>
        <v>0.014362538536905028</v>
      </c>
      <c r="AC162" s="75">
        <f t="shared" si="47"/>
        <v>0.015484528492912706</v>
      </c>
      <c r="AD162" s="70">
        <v>3190515</v>
      </c>
      <c r="AE162" s="75">
        <f t="shared" si="48"/>
        <v>0</v>
      </c>
      <c r="AF162" s="70">
        <v>0</v>
      </c>
      <c r="AG162" s="70">
        <v>206045344</v>
      </c>
      <c r="AH162" s="72">
        <v>2332443</v>
      </c>
      <c r="AI162" s="73">
        <v>208377787</v>
      </c>
      <c r="AJ162" s="74">
        <f t="shared" si="49"/>
        <v>0.011320047105747752</v>
      </c>
      <c r="AK162" s="70">
        <v>0</v>
      </c>
      <c r="AL162" s="70">
        <v>0</v>
      </c>
      <c r="AM162" s="25">
        <v>0</v>
      </c>
      <c r="AN162" s="76"/>
    </row>
    <row r="163" spans="1:40" ht="12.75">
      <c r="A163" s="67" t="s">
        <v>331</v>
      </c>
      <c r="B163" s="68" t="s">
        <v>330</v>
      </c>
      <c r="C163" s="24">
        <v>3</v>
      </c>
      <c r="D163" s="24"/>
      <c r="E163" s="69">
        <f t="shared" si="34"/>
        <v>0.05102349327780286</v>
      </c>
      <c r="F163" s="70">
        <v>36234229</v>
      </c>
      <c r="G163" s="71">
        <f t="shared" si="35"/>
        <v>0.003929547373598195</v>
      </c>
      <c r="H163" s="70">
        <v>2790560</v>
      </c>
      <c r="I163" s="71">
        <f t="shared" si="36"/>
        <v>0.010429971714049045</v>
      </c>
      <c r="J163" s="70">
        <v>7406823</v>
      </c>
      <c r="K163" s="72">
        <v>-25373</v>
      </c>
      <c r="L163" s="73">
        <f t="shared" si="37"/>
        <v>7381450</v>
      </c>
      <c r="M163" s="74">
        <f t="shared" si="38"/>
        <v>-0.003425625264705259</v>
      </c>
      <c r="N163" s="75">
        <f t="shared" si="39"/>
        <v>0.11901013634839108</v>
      </c>
      <c r="O163" s="70">
        <v>84514804</v>
      </c>
      <c r="P163" s="72">
        <v>1690242</v>
      </c>
      <c r="Q163" s="73">
        <f t="shared" si="40"/>
        <v>86205046</v>
      </c>
      <c r="R163" s="74">
        <f t="shared" si="41"/>
        <v>0.01999936011210533</v>
      </c>
      <c r="S163" s="75">
        <f t="shared" si="42"/>
        <v>0.03281919647653364</v>
      </c>
      <c r="T163" s="70">
        <v>23306485</v>
      </c>
      <c r="U163" s="72">
        <v>-239494</v>
      </c>
      <c r="V163" s="73">
        <f t="shared" si="50"/>
        <v>23066991</v>
      </c>
      <c r="W163" s="74">
        <f t="shared" si="43"/>
        <v>-0.010275852407602433</v>
      </c>
      <c r="X163" s="75">
        <f t="shared" si="44"/>
        <v>0.7607864829890159</v>
      </c>
      <c r="Y163" s="70">
        <v>540270959</v>
      </c>
      <c r="Z163" s="72">
        <v>-2047132</v>
      </c>
      <c r="AA163" s="73">
        <f t="shared" si="45"/>
        <v>538223827</v>
      </c>
      <c r="AB163" s="74">
        <f t="shared" si="46"/>
        <v>-0.0037890839140957786</v>
      </c>
      <c r="AC163" s="75">
        <f t="shared" si="47"/>
        <v>0.022001171820609376</v>
      </c>
      <c r="AD163" s="70">
        <v>15624087</v>
      </c>
      <c r="AE163" s="75">
        <f t="shared" si="48"/>
        <v>0</v>
      </c>
      <c r="AF163" s="70">
        <v>0</v>
      </c>
      <c r="AG163" s="70">
        <v>710147947</v>
      </c>
      <c r="AH163" s="72">
        <v>-621757</v>
      </c>
      <c r="AI163" s="73">
        <v>709526190</v>
      </c>
      <c r="AJ163" s="74">
        <f t="shared" si="49"/>
        <v>-0.0008755316446757256</v>
      </c>
      <c r="AK163" s="70">
        <v>0</v>
      </c>
      <c r="AL163" s="70">
        <v>75539</v>
      </c>
      <c r="AM163" s="25">
        <v>0</v>
      </c>
      <c r="AN163" s="76"/>
    </row>
    <row r="164" spans="1:40" ht="12.75">
      <c r="A164" s="67" t="s">
        <v>333</v>
      </c>
      <c r="B164" s="68" t="s">
        <v>332</v>
      </c>
      <c r="C164" s="24">
        <v>3</v>
      </c>
      <c r="D164" s="24"/>
      <c r="E164" s="69">
        <f t="shared" si="34"/>
        <v>0.08380665144306922</v>
      </c>
      <c r="F164" s="70">
        <v>173389779</v>
      </c>
      <c r="G164" s="71">
        <f t="shared" si="35"/>
        <v>0.014169636715779945</v>
      </c>
      <c r="H164" s="70">
        <v>29315933</v>
      </c>
      <c r="I164" s="71">
        <f t="shared" si="36"/>
        <v>0.005697589821019355</v>
      </c>
      <c r="J164" s="70">
        <v>11787893</v>
      </c>
      <c r="K164" s="72">
        <v>-40383</v>
      </c>
      <c r="L164" s="73">
        <f t="shared" si="37"/>
        <v>11747510</v>
      </c>
      <c r="M164" s="74">
        <f t="shared" si="38"/>
        <v>-0.003425803067605042</v>
      </c>
      <c r="N164" s="75">
        <f t="shared" si="39"/>
        <v>0.5280485692523909</v>
      </c>
      <c r="O164" s="70">
        <v>1092493533</v>
      </c>
      <c r="P164" s="72">
        <v>19862033</v>
      </c>
      <c r="Q164" s="73">
        <f t="shared" si="40"/>
        <v>1112355566</v>
      </c>
      <c r="R164" s="74">
        <f t="shared" si="41"/>
        <v>0.018180458190410177</v>
      </c>
      <c r="S164" s="75">
        <f t="shared" si="42"/>
        <v>0.24659661849469766</v>
      </c>
      <c r="T164" s="70">
        <v>510190211</v>
      </c>
      <c r="U164" s="72">
        <v>-5001826</v>
      </c>
      <c r="V164" s="73">
        <f t="shared" si="50"/>
        <v>505188385</v>
      </c>
      <c r="W164" s="74">
        <f t="shared" si="43"/>
        <v>-0.009803845491657227</v>
      </c>
      <c r="X164" s="75">
        <f t="shared" si="44"/>
        <v>0.11574795133161406</v>
      </c>
      <c r="Y164" s="70">
        <v>239473972</v>
      </c>
      <c r="Z164" s="72">
        <v>-516824</v>
      </c>
      <c r="AA164" s="73">
        <f t="shared" si="45"/>
        <v>238957148</v>
      </c>
      <c r="AB164" s="74">
        <f t="shared" si="46"/>
        <v>-0.002158163560255308</v>
      </c>
      <c r="AC164" s="75">
        <f t="shared" si="47"/>
        <v>0.005932982941428953</v>
      </c>
      <c r="AD164" s="70">
        <v>12274904</v>
      </c>
      <c r="AE164" s="75">
        <f t="shared" si="48"/>
        <v>0</v>
      </c>
      <c r="AF164" s="70">
        <v>0</v>
      </c>
      <c r="AG164" s="70">
        <v>2068926225</v>
      </c>
      <c r="AH164" s="72">
        <v>14303000</v>
      </c>
      <c r="AI164" s="73">
        <v>2083229225</v>
      </c>
      <c r="AJ164" s="74">
        <f t="shared" si="49"/>
        <v>0.006913247957886947</v>
      </c>
      <c r="AK164" s="70">
        <v>0</v>
      </c>
      <c r="AL164" s="70">
        <v>444645</v>
      </c>
      <c r="AM164" s="25">
        <v>0</v>
      </c>
      <c r="AN164" s="76"/>
    </row>
    <row r="165" spans="1:40" ht="12.75">
      <c r="A165" s="67" t="s">
        <v>335</v>
      </c>
      <c r="B165" s="68" t="s">
        <v>334</v>
      </c>
      <c r="C165" s="24">
        <v>3</v>
      </c>
      <c r="D165" s="24"/>
      <c r="E165" s="69">
        <f t="shared" si="34"/>
        <v>0.04112208103521397</v>
      </c>
      <c r="F165" s="70">
        <v>23531752</v>
      </c>
      <c r="G165" s="71">
        <f t="shared" si="35"/>
        <v>0.003114459029941379</v>
      </c>
      <c r="H165" s="70">
        <v>1782222</v>
      </c>
      <c r="I165" s="71">
        <f t="shared" si="36"/>
        <v>0.0030437545877610964</v>
      </c>
      <c r="J165" s="70">
        <v>1741762</v>
      </c>
      <c r="K165" s="72">
        <v>-5967</v>
      </c>
      <c r="L165" s="73">
        <f t="shared" si="37"/>
        <v>1735795</v>
      </c>
      <c r="M165" s="74">
        <f t="shared" si="38"/>
        <v>-0.003425841188405764</v>
      </c>
      <c r="N165" s="75">
        <f t="shared" si="39"/>
        <v>0.20126484829765154</v>
      </c>
      <c r="O165" s="70">
        <v>115172053</v>
      </c>
      <c r="P165" s="72">
        <v>2448438</v>
      </c>
      <c r="Q165" s="73">
        <f t="shared" si="40"/>
        <v>117620491</v>
      </c>
      <c r="R165" s="74">
        <f t="shared" si="41"/>
        <v>0.021258959410925843</v>
      </c>
      <c r="S165" s="75">
        <f t="shared" si="42"/>
        <v>0.03244970587782123</v>
      </c>
      <c r="T165" s="70">
        <v>18569061</v>
      </c>
      <c r="U165" s="72">
        <v>-191434</v>
      </c>
      <c r="V165" s="73">
        <f t="shared" si="50"/>
        <v>18377627</v>
      </c>
      <c r="W165" s="74">
        <f t="shared" si="43"/>
        <v>-0.010309298892388796</v>
      </c>
      <c r="X165" s="75">
        <f t="shared" si="44"/>
        <v>0.7008698933884834</v>
      </c>
      <c r="Y165" s="70">
        <v>401066680</v>
      </c>
      <c r="Z165" s="72">
        <v>132739</v>
      </c>
      <c r="AA165" s="73">
        <f t="shared" si="45"/>
        <v>401199419</v>
      </c>
      <c r="AB165" s="74">
        <f t="shared" si="46"/>
        <v>0.00033096491585887913</v>
      </c>
      <c r="AC165" s="75">
        <f t="shared" si="47"/>
        <v>0.018135257783127433</v>
      </c>
      <c r="AD165" s="70">
        <v>10377743</v>
      </c>
      <c r="AE165" s="75">
        <f t="shared" si="48"/>
        <v>0</v>
      </c>
      <c r="AF165" s="70">
        <v>0</v>
      </c>
      <c r="AG165" s="70">
        <v>572241273</v>
      </c>
      <c r="AH165" s="72">
        <v>2383776</v>
      </c>
      <c r="AI165" s="73">
        <v>574625049</v>
      </c>
      <c r="AJ165" s="74">
        <f t="shared" si="49"/>
        <v>0.004165683449400547</v>
      </c>
      <c r="AK165" s="70">
        <v>0</v>
      </c>
      <c r="AL165" s="70">
        <v>0</v>
      </c>
      <c r="AM165" s="25">
        <v>0</v>
      </c>
      <c r="AN165" s="76"/>
    </row>
    <row r="166" spans="1:40" ht="12.75">
      <c r="A166" s="67" t="s">
        <v>337</v>
      </c>
      <c r="B166" s="68" t="s">
        <v>336</v>
      </c>
      <c r="C166" s="24">
        <v>3</v>
      </c>
      <c r="D166" s="24"/>
      <c r="E166" s="69">
        <f t="shared" si="34"/>
        <v>0.04824409366718466</v>
      </c>
      <c r="F166" s="70">
        <v>26672990</v>
      </c>
      <c r="G166" s="71">
        <f t="shared" si="35"/>
        <v>0.0014226324528631307</v>
      </c>
      <c r="H166" s="70">
        <v>786539</v>
      </c>
      <c r="I166" s="71">
        <f t="shared" si="36"/>
        <v>0.0002678883945501818</v>
      </c>
      <c r="J166" s="70">
        <v>148109</v>
      </c>
      <c r="K166" s="72">
        <v>-508</v>
      </c>
      <c r="L166" s="73">
        <f t="shared" si="37"/>
        <v>147601</v>
      </c>
      <c r="M166" s="74">
        <f t="shared" si="38"/>
        <v>-0.003429906352753715</v>
      </c>
      <c r="N166" s="75">
        <f t="shared" si="39"/>
        <v>0.08037985047421893</v>
      </c>
      <c r="O166" s="70">
        <v>44440071</v>
      </c>
      <c r="P166" s="72">
        <v>708200</v>
      </c>
      <c r="Q166" s="73">
        <f t="shared" si="40"/>
        <v>45148271</v>
      </c>
      <c r="R166" s="74">
        <f t="shared" si="41"/>
        <v>0.015936068148946027</v>
      </c>
      <c r="S166" s="75">
        <f t="shared" si="42"/>
        <v>0.008091902947432705</v>
      </c>
      <c r="T166" s="70">
        <v>4473817</v>
      </c>
      <c r="U166" s="72">
        <v>-40469</v>
      </c>
      <c r="V166" s="73">
        <f t="shared" si="50"/>
        <v>4433348</v>
      </c>
      <c r="W166" s="74">
        <f t="shared" si="43"/>
        <v>-0.009045743265761652</v>
      </c>
      <c r="X166" s="75">
        <f t="shared" si="44"/>
        <v>0.8327479742777149</v>
      </c>
      <c r="Y166" s="70">
        <v>460406170</v>
      </c>
      <c r="Z166" s="72">
        <v>-1478041</v>
      </c>
      <c r="AA166" s="73">
        <f t="shared" si="45"/>
        <v>458928129</v>
      </c>
      <c r="AB166" s="74">
        <f t="shared" si="46"/>
        <v>-0.0032102979853636626</v>
      </c>
      <c r="AC166" s="75">
        <f t="shared" si="47"/>
        <v>0.028845657786035588</v>
      </c>
      <c r="AD166" s="70">
        <v>15948065</v>
      </c>
      <c r="AE166" s="75">
        <f t="shared" si="48"/>
        <v>0</v>
      </c>
      <c r="AF166" s="70">
        <v>0</v>
      </c>
      <c r="AG166" s="70">
        <v>552875761</v>
      </c>
      <c r="AH166" s="72">
        <v>-810818</v>
      </c>
      <c r="AI166" s="73">
        <v>552064943</v>
      </c>
      <c r="AJ166" s="74">
        <f t="shared" si="49"/>
        <v>-0.0014665464778804076</v>
      </c>
      <c r="AK166" s="70">
        <v>0</v>
      </c>
      <c r="AL166" s="70">
        <v>530693</v>
      </c>
      <c r="AM166" s="25">
        <v>0</v>
      </c>
      <c r="AN166" s="76"/>
    </row>
    <row r="167" spans="1:40" ht="12.75">
      <c r="A167" s="67" t="s">
        <v>339</v>
      </c>
      <c r="B167" s="68" t="s">
        <v>338</v>
      </c>
      <c r="C167" s="24">
        <v>3</v>
      </c>
      <c r="D167" s="24"/>
      <c r="E167" s="69">
        <f t="shared" si="34"/>
        <v>0.04573750056447581</v>
      </c>
      <c r="F167" s="70">
        <v>29404518</v>
      </c>
      <c r="G167" s="71">
        <f t="shared" si="35"/>
        <v>0.00131711850634594</v>
      </c>
      <c r="H167" s="70">
        <v>846772</v>
      </c>
      <c r="I167" s="71">
        <f t="shared" si="36"/>
        <v>0.00018646522594480992</v>
      </c>
      <c r="J167" s="70">
        <v>119878</v>
      </c>
      <c r="K167" s="72">
        <v>-410</v>
      </c>
      <c r="L167" s="73">
        <f t="shared" si="37"/>
        <v>119468</v>
      </c>
      <c r="M167" s="74">
        <f t="shared" si="38"/>
        <v>-0.003420143812876424</v>
      </c>
      <c r="N167" s="75">
        <f t="shared" si="39"/>
        <v>0.09841605476079174</v>
      </c>
      <c r="O167" s="70">
        <v>63271421</v>
      </c>
      <c r="P167" s="72">
        <v>1333088</v>
      </c>
      <c r="Q167" s="73">
        <f t="shared" si="40"/>
        <v>64604509</v>
      </c>
      <c r="R167" s="74">
        <f t="shared" si="41"/>
        <v>0.021069354519475704</v>
      </c>
      <c r="S167" s="75">
        <f t="shared" si="42"/>
        <v>0.013839378825128526</v>
      </c>
      <c r="T167" s="70">
        <v>8897300</v>
      </c>
      <c r="U167" s="72">
        <v>-39715</v>
      </c>
      <c r="V167" s="73">
        <f t="shared" si="50"/>
        <v>8857585</v>
      </c>
      <c r="W167" s="74">
        <f t="shared" si="43"/>
        <v>-0.00446371371090106</v>
      </c>
      <c r="X167" s="75">
        <f t="shared" si="44"/>
        <v>0.8154158550648378</v>
      </c>
      <c r="Y167" s="70">
        <v>524228694</v>
      </c>
      <c r="Z167" s="72">
        <v>9688604</v>
      </c>
      <c r="AA167" s="73">
        <f t="shared" si="45"/>
        <v>533917298</v>
      </c>
      <c r="AB167" s="74">
        <f t="shared" si="46"/>
        <v>0.018481636184531327</v>
      </c>
      <c r="AC167" s="75">
        <f t="shared" si="47"/>
        <v>0.0250876270524754</v>
      </c>
      <c r="AD167" s="70">
        <v>16128769</v>
      </c>
      <c r="AE167" s="75">
        <f t="shared" si="48"/>
        <v>0</v>
      </c>
      <c r="AF167" s="70">
        <v>0</v>
      </c>
      <c r="AG167" s="70">
        <v>642897352</v>
      </c>
      <c r="AH167" s="72">
        <v>10981567</v>
      </c>
      <c r="AI167" s="73">
        <v>653878919</v>
      </c>
      <c r="AJ167" s="74">
        <f t="shared" si="49"/>
        <v>0.0170813691576692</v>
      </c>
      <c r="AK167" s="70">
        <v>0</v>
      </c>
      <c r="AL167" s="70">
        <v>9800</v>
      </c>
      <c r="AM167" s="25">
        <v>0</v>
      </c>
      <c r="AN167" s="76"/>
    </row>
    <row r="168" spans="1:40" ht="12.75">
      <c r="A168" s="67" t="s">
        <v>341</v>
      </c>
      <c r="B168" s="68" t="s">
        <v>340</v>
      </c>
      <c r="C168" s="24">
        <v>3</v>
      </c>
      <c r="D168" s="24"/>
      <c r="E168" s="69">
        <f t="shared" si="34"/>
        <v>0.020825516049587267</v>
      </c>
      <c r="F168" s="70">
        <v>3826109</v>
      </c>
      <c r="G168" s="71">
        <f t="shared" si="35"/>
        <v>0.005278791340206791</v>
      </c>
      <c r="H168" s="70">
        <v>969831</v>
      </c>
      <c r="I168" s="71">
        <f t="shared" si="36"/>
        <v>0.0006209158099972366</v>
      </c>
      <c r="J168" s="70">
        <v>114076</v>
      </c>
      <c r="K168" s="72">
        <v>-391</v>
      </c>
      <c r="L168" s="73">
        <f t="shared" si="37"/>
        <v>113685</v>
      </c>
      <c r="M168" s="74">
        <f t="shared" si="38"/>
        <v>-0.003427539535046811</v>
      </c>
      <c r="N168" s="75">
        <f t="shared" si="39"/>
        <v>0.06688490017290782</v>
      </c>
      <c r="O168" s="70">
        <v>12288239</v>
      </c>
      <c r="P168" s="72">
        <v>-31329</v>
      </c>
      <c r="Q168" s="73">
        <f t="shared" si="40"/>
        <v>12256910</v>
      </c>
      <c r="R168" s="74">
        <f t="shared" si="41"/>
        <v>-0.0025495109592188108</v>
      </c>
      <c r="S168" s="75">
        <f t="shared" si="42"/>
        <v>0.0027655018444426166</v>
      </c>
      <c r="T168" s="70">
        <v>508084</v>
      </c>
      <c r="U168" s="72">
        <v>0</v>
      </c>
      <c r="V168" s="73">
        <f t="shared" si="50"/>
        <v>508084</v>
      </c>
      <c r="W168" s="74">
        <f t="shared" si="43"/>
        <v>0</v>
      </c>
      <c r="X168" s="75">
        <f t="shared" si="44"/>
        <v>0.8908471906248441</v>
      </c>
      <c r="Y168" s="70">
        <v>163668379</v>
      </c>
      <c r="Z168" s="72">
        <v>7022461</v>
      </c>
      <c r="AA168" s="73">
        <f t="shared" si="45"/>
        <v>170690840</v>
      </c>
      <c r="AB168" s="74">
        <f t="shared" si="46"/>
        <v>0.04290664478322963</v>
      </c>
      <c r="AC168" s="75">
        <f t="shared" si="47"/>
        <v>0.012777184158014245</v>
      </c>
      <c r="AD168" s="70">
        <v>2347452</v>
      </c>
      <c r="AE168" s="75">
        <f t="shared" si="48"/>
        <v>0</v>
      </c>
      <c r="AF168" s="70">
        <v>0</v>
      </c>
      <c r="AG168" s="70">
        <v>183722170</v>
      </c>
      <c r="AH168" s="72">
        <v>6990741</v>
      </c>
      <c r="AI168" s="73">
        <v>190712911</v>
      </c>
      <c r="AJ168" s="74">
        <f t="shared" si="49"/>
        <v>0.03805061196479445</v>
      </c>
      <c r="AK168" s="70">
        <v>0</v>
      </c>
      <c r="AL168" s="70">
        <v>0</v>
      </c>
      <c r="AM168" s="25">
        <v>0</v>
      </c>
      <c r="AN168" s="76"/>
    </row>
    <row r="169" spans="1:40" ht="12.75">
      <c r="A169" s="67" t="s">
        <v>343</v>
      </c>
      <c r="B169" s="68" t="s">
        <v>342</v>
      </c>
      <c r="C169" s="24">
        <v>3</v>
      </c>
      <c r="D169" s="24"/>
      <c r="E169" s="69">
        <f t="shared" si="34"/>
        <v>0.07390390826067345</v>
      </c>
      <c r="F169" s="70">
        <v>58809163</v>
      </c>
      <c r="G169" s="71">
        <f t="shared" si="35"/>
        <v>0.012115124117631201</v>
      </c>
      <c r="H169" s="70">
        <v>9640631</v>
      </c>
      <c r="I169" s="71">
        <f t="shared" si="36"/>
        <v>0.043211918513298316</v>
      </c>
      <c r="J169" s="70">
        <v>34385959</v>
      </c>
      <c r="K169" s="72">
        <v>-117797</v>
      </c>
      <c r="L169" s="73">
        <f t="shared" si="37"/>
        <v>34268162</v>
      </c>
      <c r="M169" s="74">
        <f t="shared" si="38"/>
        <v>-0.003425729670648418</v>
      </c>
      <c r="N169" s="75">
        <f t="shared" si="39"/>
        <v>0.23631798893778594</v>
      </c>
      <c r="O169" s="70">
        <v>188050449</v>
      </c>
      <c r="P169" s="72">
        <v>-2771045</v>
      </c>
      <c r="Q169" s="73">
        <f t="shared" si="40"/>
        <v>185279404</v>
      </c>
      <c r="R169" s="74">
        <f t="shared" si="41"/>
        <v>-0.014735646815711672</v>
      </c>
      <c r="S169" s="75">
        <f t="shared" si="42"/>
        <v>0.037681250061042906</v>
      </c>
      <c r="T169" s="70">
        <v>29984920</v>
      </c>
      <c r="U169" s="72">
        <v>-898156</v>
      </c>
      <c r="V169" s="73">
        <f t="shared" si="50"/>
        <v>29086764</v>
      </c>
      <c r="W169" s="74">
        <f t="shared" si="43"/>
        <v>-0.029953590004575634</v>
      </c>
      <c r="X169" s="75">
        <f t="shared" si="44"/>
        <v>0.5808917045498809</v>
      </c>
      <c r="Y169" s="70">
        <v>462245580</v>
      </c>
      <c r="Z169" s="72">
        <v>-12934839</v>
      </c>
      <c r="AA169" s="73">
        <f t="shared" si="45"/>
        <v>449310741</v>
      </c>
      <c r="AB169" s="74">
        <f t="shared" si="46"/>
        <v>-0.027982612619032506</v>
      </c>
      <c r="AC169" s="75">
        <f t="shared" si="47"/>
        <v>0.015877370405773746</v>
      </c>
      <c r="AD169" s="70">
        <v>12634445</v>
      </c>
      <c r="AE169" s="75">
        <f t="shared" si="48"/>
        <v>7.351539135575517E-07</v>
      </c>
      <c r="AF169" s="70">
        <v>585</v>
      </c>
      <c r="AG169" s="70">
        <v>795751732</v>
      </c>
      <c r="AH169" s="72">
        <v>-16721837</v>
      </c>
      <c r="AI169" s="73">
        <v>779029895</v>
      </c>
      <c r="AJ169" s="74">
        <f t="shared" si="49"/>
        <v>-0.021013887029780288</v>
      </c>
      <c r="AK169" s="70">
        <v>224005</v>
      </c>
      <c r="AL169" s="70">
        <v>345775</v>
      </c>
      <c r="AM169" s="25">
        <v>0</v>
      </c>
      <c r="AN169" s="76"/>
    </row>
    <row r="170" spans="1:40" ht="12.75">
      <c r="A170" s="67" t="s">
        <v>345</v>
      </c>
      <c r="B170" s="68" t="s">
        <v>344</v>
      </c>
      <c r="C170" s="24">
        <v>3</v>
      </c>
      <c r="D170" s="24"/>
      <c r="E170" s="69">
        <f t="shared" si="34"/>
        <v>0.06331852465764509</v>
      </c>
      <c r="F170" s="70">
        <v>15783828</v>
      </c>
      <c r="G170" s="71">
        <f t="shared" si="35"/>
        <v>0.0026081707629680142</v>
      </c>
      <c r="H170" s="70">
        <v>650156</v>
      </c>
      <c r="I170" s="71">
        <f t="shared" si="36"/>
        <v>0.00162342940597362</v>
      </c>
      <c r="J170" s="70">
        <v>404683</v>
      </c>
      <c r="K170" s="72">
        <v>-1386</v>
      </c>
      <c r="L170" s="73">
        <f t="shared" si="37"/>
        <v>403297</v>
      </c>
      <c r="M170" s="74">
        <f t="shared" si="38"/>
        <v>-0.0034249029487277696</v>
      </c>
      <c r="N170" s="75">
        <f t="shared" si="39"/>
        <v>0.1384803379657466</v>
      </c>
      <c r="O170" s="70">
        <v>34519911</v>
      </c>
      <c r="P170" s="72">
        <v>-704488</v>
      </c>
      <c r="Q170" s="73">
        <f t="shared" si="40"/>
        <v>33815423</v>
      </c>
      <c r="R170" s="74">
        <f t="shared" si="41"/>
        <v>-0.020408163856505887</v>
      </c>
      <c r="S170" s="75">
        <f t="shared" si="42"/>
        <v>0.017183600886634284</v>
      </c>
      <c r="T170" s="70">
        <v>4283470</v>
      </c>
      <c r="U170" s="72">
        <v>-129802</v>
      </c>
      <c r="V170" s="73">
        <f t="shared" si="50"/>
        <v>4153668</v>
      </c>
      <c r="W170" s="74">
        <f t="shared" si="43"/>
        <v>-0.030303002005383484</v>
      </c>
      <c r="X170" s="75">
        <f t="shared" si="44"/>
        <v>0.7431276818925776</v>
      </c>
      <c r="Y170" s="70">
        <v>185244359</v>
      </c>
      <c r="Z170" s="72">
        <v>-977190</v>
      </c>
      <c r="AA170" s="73">
        <f t="shared" si="45"/>
        <v>184267169</v>
      </c>
      <c r="AB170" s="74">
        <f t="shared" si="46"/>
        <v>-0.005275140389025287</v>
      </c>
      <c r="AC170" s="75">
        <f t="shared" si="47"/>
        <v>0.03365825442845477</v>
      </c>
      <c r="AD170" s="70">
        <v>8390216</v>
      </c>
      <c r="AE170" s="75">
        <f t="shared" si="48"/>
        <v>0</v>
      </c>
      <c r="AF170" s="70">
        <v>0</v>
      </c>
      <c r="AG170" s="70">
        <v>249276623</v>
      </c>
      <c r="AH170" s="72">
        <v>-1812866</v>
      </c>
      <c r="AI170" s="73">
        <v>247463757</v>
      </c>
      <c r="AJ170" s="74">
        <f t="shared" si="49"/>
        <v>-0.0072725070573505</v>
      </c>
      <c r="AK170" s="70">
        <v>0</v>
      </c>
      <c r="AL170" s="70">
        <v>0</v>
      </c>
      <c r="AM170" s="25">
        <v>0</v>
      </c>
      <c r="AN170" s="76"/>
    </row>
    <row r="171" spans="1:40" ht="12.75">
      <c r="A171" s="67" t="s">
        <v>347</v>
      </c>
      <c r="B171" s="68" t="s">
        <v>346</v>
      </c>
      <c r="C171" s="24">
        <v>3</v>
      </c>
      <c r="D171" s="24"/>
      <c r="E171" s="69">
        <f t="shared" si="34"/>
        <v>0.06676583823746149</v>
      </c>
      <c r="F171" s="70">
        <v>18453973</v>
      </c>
      <c r="G171" s="71">
        <f t="shared" si="35"/>
        <v>0.030609761201539666</v>
      </c>
      <c r="H171" s="70">
        <v>8460490</v>
      </c>
      <c r="I171" s="71">
        <f t="shared" si="36"/>
        <v>0.12233710139137113</v>
      </c>
      <c r="J171" s="70">
        <v>33813783</v>
      </c>
      <c r="K171" s="72">
        <v>-115837</v>
      </c>
      <c r="L171" s="73">
        <f t="shared" si="37"/>
        <v>33697946</v>
      </c>
      <c r="M171" s="74">
        <f t="shared" si="38"/>
        <v>-0.003425733228370218</v>
      </c>
      <c r="N171" s="75">
        <f t="shared" si="39"/>
        <v>0.2311265210071814</v>
      </c>
      <c r="O171" s="70">
        <v>63883008</v>
      </c>
      <c r="P171" s="72">
        <v>-693875</v>
      </c>
      <c r="Q171" s="73">
        <f t="shared" si="40"/>
        <v>63189133</v>
      </c>
      <c r="R171" s="74">
        <f t="shared" si="41"/>
        <v>-0.010861651974809953</v>
      </c>
      <c r="S171" s="75">
        <f t="shared" si="42"/>
        <v>0.02391924929588602</v>
      </c>
      <c r="T171" s="70">
        <v>6611243</v>
      </c>
      <c r="U171" s="72">
        <v>14496</v>
      </c>
      <c r="V171" s="73">
        <f t="shared" si="50"/>
        <v>6625739</v>
      </c>
      <c r="W171" s="74">
        <f t="shared" si="43"/>
        <v>0.002192628526889724</v>
      </c>
      <c r="X171" s="75">
        <f t="shared" si="44"/>
        <v>0.4998010806371</v>
      </c>
      <c r="Y171" s="70">
        <v>138144235</v>
      </c>
      <c r="Z171" s="72">
        <v>-4739534</v>
      </c>
      <c r="AA171" s="73">
        <f t="shared" si="45"/>
        <v>133404701</v>
      </c>
      <c r="AB171" s="74">
        <f t="shared" si="46"/>
        <v>-0.03430859058287883</v>
      </c>
      <c r="AC171" s="75">
        <f t="shared" si="47"/>
        <v>0.023456500650481257</v>
      </c>
      <c r="AD171" s="70">
        <v>6483340</v>
      </c>
      <c r="AE171" s="75">
        <f t="shared" si="48"/>
        <v>0.00198394757897903</v>
      </c>
      <c r="AF171" s="70">
        <v>548360</v>
      </c>
      <c r="AG171" s="70">
        <v>276398432</v>
      </c>
      <c r="AH171" s="72">
        <v>-5534750</v>
      </c>
      <c r="AI171" s="73">
        <v>270863682</v>
      </c>
      <c r="AJ171" s="74">
        <f t="shared" si="49"/>
        <v>-0.020024534726738246</v>
      </c>
      <c r="AK171" s="70">
        <v>0</v>
      </c>
      <c r="AL171" s="70">
        <v>25975</v>
      </c>
      <c r="AM171" s="25">
        <v>0</v>
      </c>
      <c r="AN171" s="76"/>
    </row>
    <row r="172" spans="1:40" ht="12.75">
      <c r="A172" s="67" t="s">
        <v>349</v>
      </c>
      <c r="B172" s="68" t="s">
        <v>348</v>
      </c>
      <c r="C172" s="24">
        <v>3</v>
      </c>
      <c r="D172" s="24"/>
      <c r="E172" s="69">
        <f t="shared" si="34"/>
        <v>0.10145247292985564</v>
      </c>
      <c r="F172" s="70">
        <v>54034650</v>
      </c>
      <c r="G172" s="71">
        <f t="shared" si="35"/>
        <v>0.0453565730363956</v>
      </c>
      <c r="H172" s="70">
        <v>24157386</v>
      </c>
      <c r="I172" s="71">
        <f t="shared" si="36"/>
        <v>0.17429425069308202</v>
      </c>
      <c r="J172" s="70">
        <v>92830944</v>
      </c>
      <c r="K172" s="72">
        <v>-318013</v>
      </c>
      <c r="L172" s="73">
        <f t="shared" si="37"/>
        <v>92512931</v>
      </c>
      <c r="M172" s="74">
        <f t="shared" si="38"/>
        <v>-0.003425721923069101</v>
      </c>
      <c r="N172" s="75">
        <f t="shared" si="39"/>
        <v>0.15518702798630826</v>
      </c>
      <c r="O172" s="70">
        <v>82654237</v>
      </c>
      <c r="P172" s="72">
        <v>-1686821</v>
      </c>
      <c r="Q172" s="73">
        <f t="shared" si="40"/>
        <v>80967416</v>
      </c>
      <c r="R172" s="74">
        <f t="shared" si="41"/>
        <v>-0.02040816129002558</v>
      </c>
      <c r="S172" s="75">
        <f t="shared" si="42"/>
        <v>0.048994682092969796</v>
      </c>
      <c r="T172" s="70">
        <v>26095081</v>
      </c>
      <c r="U172" s="72">
        <v>0</v>
      </c>
      <c r="V172" s="73">
        <f t="shared" si="50"/>
        <v>26095081</v>
      </c>
      <c r="W172" s="74">
        <f t="shared" si="43"/>
        <v>0</v>
      </c>
      <c r="X172" s="75">
        <f t="shared" si="44"/>
        <v>0.4416534975522083</v>
      </c>
      <c r="Y172" s="70">
        <v>235229280</v>
      </c>
      <c r="Z172" s="72">
        <v>-9219778</v>
      </c>
      <c r="AA172" s="73">
        <f t="shared" si="45"/>
        <v>226009502</v>
      </c>
      <c r="AB172" s="74">
        <f t="shared" si="46"/>
        <v>-0.03919485703480451</v>
      </c>
      <c r="AC172" s="75">
        <f t="shared" si="47"/>
        <v>0.023762410892266394</v>
      </c>
      <c r="AD172" s="70">
        <v>12656109</v>
      </c>
      <c r="AE172" s="75">
        <f t="shared" si="48"/>
        <v>0.009299084816913956</v>
      </c>
      <c r="AF172" s="70">
        <v>4952790</v>
      </c>
      <c r="AG172" s="70">
        <v>532610477</v>
      </c>
      <c r="AH172" s="72">
        <v>-11224612</v>
      </c>
      <c r="AI172" s="73">
        <v>521385865</v>
      </c>
      <c r="AJ172" s="74">
        <f t="shared" si="49"/>
        <v>-0.021074711228408673</v>
      </c>
      <c r="AK172" s="70">
        <v>0</v>
      </c>
      <c r="AL172" s="70">
        <v>17965</v>
      </c>
      <c r="AM172" s="25">
        <v>0</v>
      </c>
      <c r="AN172" s="76"/>
    </row>
    <row r="173" spans="1:40" ht="12.75">
      <c r="A173" s="67" t="s">
        <v>351</v>
      </c>
      <c r="B173" s="68" t="s">
        <v>350</v>
      </c>
      <c r="C173" s="24">
        <v>3</v>
      </c>
      <c r="D173" s="24"/>
      <c r="E173" s="69">
        <f t="shared" si="34"/>
        <v>0.0471211182028351</v>
      </c>
      <c r="F173" s="70">
        <v>21389869</v>
      </c>
      <c r="G173" s="71">
        <f t="shared" si="35"/>
        <v>0.005801817153009812</v>
      </c>
      <c r="H173" s="70">
        <v>2633641</v>
      </c>
      <c r="I173" s="71">
        <f t="shared" si="36"/>
        <v>0.01762150277872226</v>
      </c>
      <c r="J173" s="70">
        <v>7998996</v>
      </c>
      <c r="K173" s="72">
        <v>-27402</v>
      </c>
      <c r="L173" s="73">
        <f t="shared" si="37"/>
        <v>7971594</v>
      </c>
      <c r="M173" s="74">
        <f t="shared" si="38"/>
        <v>-0.0034256799228303153</v>
      </c>
      <c r="N173" s="75">
        <f t="shared" si="39"/>
        <v>0.11647557008619071</v>
      </c>
      <c r="O173" s="70">
        <v>52872200</v>
      </c>
      <c r="P173" s="72">
        <v>-1075674</v>
      </c>
      <c r="Q173" s="73">
        <f t="shared" si="40"/>
        <v>51796526</v>
      </c>
      <c r="R173" s="74">
        <f t="shared" si="41"/>
        <v>-0.02034479367228903</v>
      </c>
      <c r="S173" s="75">
        <f t="shared" si="42"/>
        <v>0.02613182711199467</v>
      </c>
      <c r="T173" s="70">
        <v>11862120</v>
      </c>
      <c r="U173" s="72">
        <v>123277</v>
      </c>
      <c r="V173" s="73">
        <f t="shared" si="50"/>
        <v>11985397</v>
      </c>
      <c r="W173" s="74">
        <f t="shared" si="43"/>
        <v>0.010392493078808848</v>
      </c>
      <c r="X173" s="75">
        <f t="shared" si="44"/>
        <v>0.7632697714681825</v>
      </c>
      <c r="Y173" s="70">
        <v>346473960</v>
      </c>
      <c r="Z173" s="72">
        <v>9299513</v>
      </c>
      <c r="AA173" s="73">
        <f t="shared" si="45"/>
        <v>355773473</v>
      </c>
      <c r="AB173" s="74">
        <f t="shared" si="46"/>
        <v>0.02684043845603866</v>
      </c>
      <c r="AC173" s="75">
        <f t="shared" si="47"/>
        <v>0.023578393199064948</v>
      </c>
      <c r="AD173" s="70">
        <v>10703030</v>
      </c>
      <c r="AE173" s="75">
        <f t="shared" si="48"/>
        <v>0</v>
      </c>
      <c r="AF173" s="70">
        <v>0</v>
      </c>
      <c r="AG173" s="70">
        <v>453933816</v>
      </c>
      <c r="AH173" s="72">
        <v>8319714</v>
      </c>
      <c r="AI173" s="73">
        <v>462253530</v>
      </c>
      <c r="AJ173" s="74">
        <f t="shared" si="49"/>
        <v>0.01832803308929952</v>
      </c>
      <c r="AK173" s="70">
        <v>0</v>
      </c>
      <c r="AL173" s="70">
        <v>150810</v>
      </c>
      <c r="AM173" s="25">
        <v>0</v>
      </c>
      <c r="AN173" s="76"/>
    </row>
    <row r="174" spans="1:40" ht="12.75">
      <c r="A174" s="67" t="s">
        <v>353</v>
      </c>
      <c r="B174" s="68" t="s">
        <v>352</v>
      </c>
      <c r="C174" s="24">
        <v>3</v>
      </c>
      <c r="D174" s="24"/>
      <c r="E174" s="69">
        <f t="shared" si="34"/>
        <v>0.06696159427110614</v>
      </c>
      <c r="F174" s="70">
        <v>58273642</v>
      </c>
      <c r="G174" s="71">
        <f t="shared" si="35"/>
        <v>0.008181887459342391</v>
      </c>
      <c r="H174" s="70">
        <v>7120326</v>
      </c>
      <c r="I174" s="71">
        <f t="shared" si="36"/>
        <v>0.036307034104629446</v>
      </c>
      <c r="J174" s="70">
        <v>31596367</v>
      </c>
      <c r="K174" s="72">
        <v>-108240</v>
      </c>
      <c r="L174" s="73">
        <f t="shared" si="37"/>
        <v>31488127</v>
      </c>
      <c r="M174" s="74">
        <f t="shared" si="38"/>
        <v>-0.0034257103039726055</v>
      </c>
      <c r="N174" s="75">
        <f t="shared" si="39"/>
        <v>0.11875365365738019</v>
      </c>
      <c r="O174" s="70">
        <v>103345925</v>
      </c>
      <c r="P174" s="72">
        <v>-1437807</v>
      </c>
      <c r="Q174" s="73">
        <f t="shared" si="40"/>
        <v>101908118</v>
      </c>
      <c r="R174" s="74">
        <f t="shared" si="41"/>
        <v>-0.013912565976839436</v>
      </c>
      <c r="S174" s="75">
        <f t="shared" si="42"/>
        <v>0.03443496492333788</v>
      </c>
      <c r="T174" s="70">
        <v>29967190</v>
      </c>
      <c r="U174" s="72">
        <v>-389508</v>
      </c>
      <c r="V174" s="73">
        <f t="shared" si="50"/>
        <v>29577682</v>
      </c>
      <c r="W174" s="74">
        <f t="shared" si="43"/>
        <v>-0.012997815277308283</v>
      </c>
      <c r="X174" s="75">
        <f t="shared" si="44"/>
        <v>0.7059028309893709</v>
      </c>
      <c r="Y174" s="70">
        <v>614315255</v>
      </c>
      <c r="Z174" s="72">
        <v>168418</v>
      </c>
      <c r="AA174" s="73">
        <f t="shared" si="45"/>
        <v>614483673</v>
      </c>
      <c r="AB174" s="74">
        <f t="shared" si="46"/>
        <v>0.0002741556531914546</v>
      </c>
      <c r="AC174" s="75">
        <f t="shared" si="47"/>
        <v>0.029458034594833062</v>
      </c>
      <c r="AD174" s="70">
        <v>25635993</v>
      </c>
      <c r="AE174" s="75">
        <f t="shared" si="48"/>
        <v>0</v>
      </c>
      <c r="AF174" s="70">
        <v>0</v>
      </c>
      <c r="AG174" s="70">
        <v>870254698</v>
      </c>
      <c r="AH174" s="72">
        <v>-1767137</v>
      </c>
      <c r="AI174" s="73">
        <v>868487561</v>
      </c>
      <c r="AJ174" s="74">
        <f t="shared" si="49"/>
        <v>-0.0020305974837725037</v>
      </c>
      <c r="AK174" s="70">
        <v>13520</v>
      </c>
      <c r="AL174" s="70">
        <v>0</v>
      </c>
      <c r="AM174" s="25">
        <v>0</v>
      </c>
      <c r="AN174" s="76"/>
    </row>
    <row r="175" spans="1:40" ht="12.75">
      <c r="A175" s="67" t="s">
        <v>355</v>
      </c>
      <c r="B175" s="68" t="s">
        <v>354</v>
      </c>
      <c r="C175" s="24">
        <v>3</v>
      </c>
      <c r="D175" s="24"/>
      <c r="E175" s="69">
        <f t="shared" si="34"/>
        <v>0.05330262530996345</v>
      </c>
      <c r="F175" s="70">
        <v>20478274</v>
      </c>
      <c r="G175" s="71">
        <f t="shared" si="35"/>
        <v>0.003329976963099949</v>
      </c>
      <c r="H175" s="70">
        <v>1279340</v>
      </c>
      <c r="I175" s="71">
        <f t="shared" si="36"/>
        <v>0.0029162038864408045</v>
      </c>
      <c r="J175" s="70">
        <v>1120373</v>
      </c>
      <c r="K175" s="72">
        <v>-3838</v>
      </c>
      <c r="L175" s="73">
        <f t="shared" si="37"/>
        <v>1116535</v>
      </c>
      <c r="M175" s="74">
        <f t="shared" si="38"/>
        <v>-0.003425644852205471</v>
      </c>
      <c r="N175" s="75">
        <f t="shared" si="39"/>
        <v>0.12929215091940566</v>
      </c>
      <c r="O175" s="70">
        <v>49672602</v>
      </c>
      <c r="P175" s="72">
        <v>-579749</v>
      </c>
      <c r="Q175" s="73">
        <f t="shared" si="40"/>
        <v>49092853</v>
      </c>
      <c r="R175" s="74">
        <f t="shared" si="41"/>
        <v>-0.011671403885787985</v>
      </c>
      <c r="S175" s="75">
        <f t="shared" si="42"/>
        <v>0.005719596064064786</v>
      </c>
      <c r="T175" s="70">
        <v>2197405</v>
      </c>
      <c r="U175" s="72">
        <v>22892</v>
      </c>
      <c r="V175" s="73">
        <f t="shared" si="50"/>
        <v>2220297</v>
      </c>
      <c r="W175" s="74">
        <f t="shared" si="43"/>
        <v>0.010417742746557872</v>
      </c>
      <c r="X175" s="75">
        <f t="shared" si="44"/>
        <v>0.7845788515399994</v>
      </c>
      <c r="Y175" s="70">
        <v>301426442</v>
      </c>
      <c r="Z175" s="72">
        <v>7504934</v>
      </c>
      <c r="AA175" s="73">
        <f t="shared" si="45"/>
        <v>308931376</v>
      </c>
      <c r="AB175" s="74">
        <f t="shared" si="46"/>
        <v>0.024898061199289213</v>
      </c>
      <c r="AC175" s="75">
        <f t="shared" si="47"/>
        <v>0.020860595317025915</v>
      </c>
      <c r="AD175" s="70">
        <v>8014408</v>
      </c>
      <c r="AE175" s="75">
        <f t="shared" si="48"/>
        <v>0</v>
      </c>
      <c r="AF175" s="70">
        <v>0</v>
      </c>
      <c r="AG175" s="70">
        <v>384188844</v>
      </c>
      <c r="AH175" s="72">
        <v>6944239</v>
      </c>
      <c r="AI175" s="73">
        <v>391133083</v>
      </c>
      <c r="AJ175" s="74">
        <f t="shared" si="49"/>
        <v>0.018075066750246397</v>
      </c>
      <c r="AK175" s="70">
        <v>0</v>
      </c>
      <c r="AL175" s="70">
        <v>0</v>
      </c>
      <c r="AM175" s="25">
        <v>0</v>
      </c>
      <c r="AN175" s="76"/>
    </row>
    <row r="176" spans="1:40" ht="12.75">
      <c r="A176" s="67" t="s">
        <v>357</v>
      </c>
      <c r="B176" s="68" t="s">
        <v>356</v>
      </c>
      <c r="C176" s="24">
        <v>3</v>
      </c>
      <c r="D176" s="24"/>
      <c r="E176" s="69">
        <f t="shared" si="34"/>
        <v>0.0440935564400689</v>
      </c>
      <c r="F176" s="70">
        <v>24237348</v>
      </c>
      <c r="G176" s="71">
        <f t="shared" si="35"/>
        <v>0.009425854305574634</v>
      </c>
      <c r="H176" s="70">
        <v>5181204</v>
      </c>
      <c r="I176" s="71">
        <f t="shared" si="36"/>
        <v>0.017302802095727533</v>
      </c>
      <c r="J176" s="70">
        <v>9511005</v>
      </c>
      <c r="K176" s="72">
        <v>-32582</v>
      </c>
      <c r="L176" s="73">
        <f t="shared" si="37"/>
        <v>9478423</v>
      </c>
      <c r="M176" s="74">
        <f t="shared" si="38"/>
        <v>-0.0034257157892357325</v>
      </c>
      <c r="N176" s="75">
        <f t="shared" si="39"/>
        <v>0.29914327815608904</v>
      </c>
      <c r="O176" s="70">
        <v>164433090</v>
      </c>
      <c r="P176" s="72">
        <v>-1605896</v>
      </c>
      <c r="Q176" s="73">
        <f t="shared" si="40"/>
        <v>162827194</v>
      </c>
      <c r="R176" s="74">
        <f t="shared" si="41"/>
        <v>-0.009766258117511506</v>
      </c>
      <c r="S176" s="75">
        <f t="shared" si="42"/>
        <v>0.04651352241289211</v>
      </c>
      <c r="T176" s="70">
        <v>25567555</v>
      </c>
      <c r="U176" s="72">
        <v>159360</v>
      </c>
      <c r="V176" s="73">
        <f t="shared" si="50"/>
        <v>25726915</v>
      </c>
      <c r="W176" s="74">
        <f t="shared" si="43"/>
        <v>0.0062328994696598874</v>
      </c>
      <c r="X176" s="75">
        <f t="shared" si="44"/>
        <v>0.5718155952771238</v>
      </c>
      <c r="Y176" s="70">
        <v>314315621</v>
      </c>
      <c r="Z176" s="72">
        <v>8973149</v>
      </c>
      <c r="AA176" s="73">
        <f t="shared" si="45"/>
        <v>323288770</v>
      </c>
      <c r="AB176" s="74">
        <f t="shared" si="46"/>
        <v>0.028548212053386937</v>
      </c>
      <c r="AC176" s="75">
        <f t="shared" si="47"/>
        <v>0.011705391312523966</v>
      </c>
      <c r="AD176" s="70">
        <v>6434220</v>
      </c>
      <c r="AE176" s="75">
        <f t="shared" si="48"/>
        <v>0</v>
      </c>
      <c r="AF176" s="70">
        <v>0</v>
      </c>
      <c r="AG176" s="70">
        <v>549680043</v>
      </c>
      <c r="AH176" s="72">
        <v>7494031</v>
      </c>
      <c r="AI176" s="73">
        <v>557174074</v>
      </c>
      <c r="AJ176" s="74">
        <f t="shared" si="49"/>
        <v>0.013633442027656078</v>
      </c>
      <c r="AK176" s="70">
        <v>8670975</v>
      </c>
      <c r="AL176" s="70">
        <v>10428365</v>
      </c>
      <c r="AM176" s="25">
        <v>0</v>
      </c>
      <c r="AN176" s="76"/>
    </row>
    <row r="177" spans="1:40" ht="12.75">
      <c r="A177" s="67" t="s">
        <v>359</v>
      </c>
      <c r="B177" s="68" t="s">
        <v>358</v>
      </c>
      <c r="C177" s="24">
        <v>3</v>
      </c>
      <c r="D177" s="24"/>
      <c r="E177" s="69">
        <f t="shared" si="34"/>
        <v>0.05162229557146614</v>
      </c>
      <c r="F177" s="70">
        <v>23798018</v>
      </c>
      <c r="G177" s="71">
        <f t="shared" si="35"/>
        <v>0.006274613914577296</v>
      </c>
      <c r="H177" s="70">
        <v>2892614</v>
      </c>
      <c r="I177" s="71">
        <f t="shared" si="36"/>
        <v>0.014322189218728383</v>
      </c>
      <c r="J177" s="70">
        <v>6602568</v>
      </c>
      <c r="K177" s="72">
        <v>-22618</v>
      </c>
      <c r="L177" s="73">
        <f t="shared" si="37"/>
        <v>6579950</v>
      </c>
      <c r="M177" s="74">
        <f t="shared" si="38"/>
        <v>-0.0034256368128279782</v>
      </c>
      <c r="N177" s="75">
        <f t="shared" si="39"/>
        <v>0.13682773233693832</v>
      </c>
      <c r="O177" s="70">
        <v>63077955</v>
      </c>
      <c r="P177" s="72">
        <v>-573601</v>
      </c>
      <c r="Q177" s="73">
        <f t="shared" si="40"/>
        <v>62504354</v>
      </c>
      <c r="R177" s="74">
        <f t="shared" si="41"/>
        <v>-0.009093525622382654</v>
      </c>
      <c r="S177" s="75">
        <f t="shared" si="42"/>
        <v>0.04998108395055476</v>
      </c>
      <c r="T177" s="70">
        <v>23041415</v>
      </c>
      <c r="U177" s="72">
        <v>-231142</v>
      </c>
      <c r="V177" s="73">
        <f t="shared" si="50"/>
        <v>22810273</v>
      </c>
      <c r="W177" s="74">
        <f t="shared" si="43"/>
        <v>-0.010031588771783331</v>
      </c>
      <c r="X177" s="75">
        <f t="shared" si="44"/>
        <v>0.7163378630659537</v>
      </c>
      <c r="Y177" s="70">
        <v>330233694</v>
      </c>
      <c r="Z177" s="72">
        <v>5836669</v>
      </c>
      <c r="AA177" s="73">
        <f t="shared" si="45"/>
        <v>336070363</v>
      </c>
      <c r="AB177" s="74">
        <f t="shared" si="46"/>
        <v>0.017674359418939245</v>
      </c>
      <c r="AC177" s="75">
        <f t="shared" si="47"/>
        <v>0.024634221941781352</v>
      </c>
      <c r="AD177" s="70">
        <v>11356443</v>
      </c>
      <c r="AE177" s="75">
        <f t="shared" si="48"/>
        <v>0</v>
      </c>
      <c r="AF177" s="70">
        <v>0</v>
      </c>
      <c r="AG177" s="70">
        <v>461002707</v>
      </c>
      <c r="AH177" s="72">
        <v>5009308</v>
      </c>
      <c r="AI177" s="73">
        <v>466012015</v>
      </c>
      <c r="AJ177" s="74">
        <f t="shared" si="49"/>
        <v>0.010866114068176176</v>
      </c>
      <c r="AK177" s="70">
        <v>0</v>
      </c>
      <c r="AL177" s="70">
        <v>0</v>
      </c>
      <c r="AM177" s="25">
        <v>649640</v>
      </c>
      <c r="AN177" s="76"/>
    </row>
    <row r="178" spans="1:40" ht="12.75">
      <c r="A178" s="67" t="s">
        <v>361</v>
      </c>
      <c r="B178" s="68" t="s">
        <v>360</v>
      </c>
      <c r="C178" s="24">
        <v>3</v>
      </c>
      <c r="D178" s="24" t="s">
        <v>553</v>
      </c>
      <c r="E178" s="69">
        <f t="shared" si="34"/>
        <v>0.05134910530613503</v>
      </c>
      <c r="F178" s="70">
        <v>73579336</v>
      </c>
      <c r="G178" s="71">
        <f t="shared" si="35"/>
        <v>0.03328899721220833</v>
      </c>
      <c r="H178" s="70">
        <v>47700584</v>
      </c>
      <c r="I178" s="71">
        <f t="shared" si="36"/>
        <v>0.0387936940060973</v>
      </c>
      <c r="J178" s="70">
        <v>55588393</v>
      </c>
      <c r="K178" s="72">
        <v>-190430</v>
      </c>
      <c r="L178" s="73">
        <f t="shared" si="37"/>
        <v>55397963</v>
      </c>
      <c r="M178" s="74">
        <f t="shared" si="38"/>
        <v>-0.003425715148844112</v>
      </c>
      <c r="N178" s="75">
        <f t="shared" si="39"/>
        <v>0.09341554990613218</v>
      </c>
      <c r="O178" s="70">
        <v>133857330</v>
      </c>
      <c r="P178" s="72">
        <v>-316035</v>
      </c>
      <c r="Q178" s="73">
        <f t="shared" si="40"/>
        <v>133541295</v>
      </c>
      <c r="R178" s="74">
        <f t="shared" si="41"/>
        <v>-0.002360983892327749</v>
      </c>
      <c r="S178" s="75">
        <f t="shared" si="42"/>
        <v>0.015892967171166943</v>
      </c>
      <c r="T178" s="70">
        <v>22773405</v>
      </c>
      <c r="U178" s="72">
        <v>-609327</v>
      </c>
      <c r="V178" s="73">
        <f t="shared" si="50"/>
        <v>22164078</v>
      </c>
      <c r="W178" s="74">
        <f t="shared" si="43"/>
        <v>-0.026756077977799105</v>
      </c>
      <c r="X178" s="75">
        <f t="shared" si="44"/>
        <v>0.7462723576880481</v>
      </c>
      <c r="Y178" s="70">
        <v>1069351145</v>
      </c>
      <c r="Z178" s="72">
        <v>-10316760</v>
      </c>
      <c r="AA178" s="73">
        <f t="shared" si="45"/>
        <v>1059034385</v>
      </c>
      <c r="AB178" s="74">
        <f t="shared" si="46"/>
        <v>-0.009647682193298628</v>
      </c>
      <c r="AC178" s="75">
        <f t="shared" si="47"/>
        <v>0.020987328710212142</v>
      </c>
      <c r="AD178" s="70">
        <v>30073235</v>
      </c>
      <c r="AE178" s="75">
        <f t="shared" si="48"/>
        <v>0</v>
      </c>
      <c r="AF178" s="70">
        <v>0</v>
      </c>
      <c r="AG178" s="70">
        <v>1432923428</v>
      </c>
      <c r="AH178" s="72">
        <v>-11432552</v>
      </c>
      <c r="AI178" s="73">
        <v>1421490876</v>
      </c>
      <c r="AJ178" s="74">
        <f t="shared" si="49"/>
        <v>-0.007978480759405939</v>
      </c>
      <c r="AK178" s="70">
        <v>0</v>
      </c>
      <c r="AL178" s="70">
        <v>0</v>
      </c>
      <c r="AM178" s="25">
        <v>0</v>
      </c>
      <c r="AN178" s="76"/>
    </row>
    <row r="179" spans="1:40" ht="12.75">
      <c r="A179" s="67" t="s">
        <v>363</v>
      </c>
      <c r="B179" s="68" t="s">
        <v>362</v>
      </c>
      <c r="C179" s="24">
        <v>3</v>
      </c>
      <c r="D179" s="24"/>
      <c r="E179" s="69">
        <f t="shared" si="34"/>
        <v>0.03343175442697246</v>
      </c>
      <c r="F179" s="70">
        <v>24548436</v>
      </c>
      <c r="G179" s="71">
        <f t="shared" si="35"/>
        <v>0.010022875232181984</v>
      </c>
      <c r="H179" s="70">
        <v>7359647</v>
      </c>
      <c r="I179" s="71">
        <f t="shared" si="36"/>
        <v>0.003297812130457693</v>
      </c>
      <c r="J179" s="70">
        <v>2421534</v>
      </c>
      <c r="K179" s="72">
        <v>-8295</v>
      </c>
      <c r="L179" s="73">
        <f t="shared" si="37"/>
        <v>2413239</v>
      </c>
      <c r="M179" s="74">
        <f t="shared" si="38"/>
        <v>-0.0034255145705160447</v>
      </c>
      <c r="N179" s="75">
        <f t="shared" si="39"/>
        <v>0.27376236795988723</v>
      </c>
      <c r="O179" s="70">
        <v>201019602</v>
      </c>
      <c r="P179" s="72">
        <v>1752841</v>
      </c>
      <c r="Q179" s="73">
        <f t="shared" si="40"/>
        <v>202772443</v>
      </c>
      <c r="R179" s="74">
        <f t="shared" si="41"/>
        <v>0.008719751619048574</v>
      </c>
      <c r="S179" s="75">
        <f t="shared" si="42"/>
        <v>0.0328985445741214</v>
      </c>
      <c r="T179" s="70">
        <v>24156908</v>
      </c>
      <c r="U179" s="72">
        <v>-739704</v>
      </c>
      <c r="V179" s="73">
        <f t="shared" si="50"/>
        <v>23417204</v>
      </c>
      <c r="W179" s="74">
        <f t="shared" si="43"/>
        <v>-0.03062080627206098</v>
      </c>
      <c r="X179" s="75">
        <f t="shared" si="44"/>
        <v>0.6307239589745892</v>
      </c>
      <c r="Y179" s="70">
        <v>463131146</v>
      </c>
      <c r="Z179" s="72">
        <v>7472987</v>
      </c>
      <c r="AA179" s="73">
        <f t="shared" si="45"/>
        <v>470604133</v>
      </c>
      <c r="AB179" s="74">
        <f t="shared" si="46"/>
        <v>0.016135790185011656</v>
      </c>
      <c r="AC179" s="75">
        <f t="shared" si="47"/>
        <v>0.015862686701790012</v>
      </c>
      <c r="AD179" s="70">
        <v>11647733</v>
      </c>
      <c r="AE179" s="75">
        <f t="shared" si="48"/>
        <v>0</v>
      </c>
      <c r="AF179" s="70">
        <v>0</v>
      </c>
      <c r="AG179" s="70">
        <v>734285006</v>
      </c>
      <c r="AH179" s="72">
        <v>8477829</v>
      </c>
      <c r="AI179" s="73">
        <v>742762835</v>
      </c>
      <c r="AJ179" s="74">
        <f t="shared" si="49"/>
        <v>0.011545692654386028</v>
      </c>
      <c r="AK179" s="70">
        <v>0</v>
      </c>
      <c r="AL179" s="70">
        <v>0</v>
      </c>
      <c r="AM179" s="25">
        <v>0</v>
      </c>
      <c r="AN179" s="76"/>
    </row>
    <row r="180" spans="1:40" ht="12.75">
      <c r="A180" s="67" t="s">
        <v>365</v>
      </c>
      <c r="B180" s="68" t="s">
        <v>364</v>
      </c>
      <c r="C180" s="24">
        <v>3</v>
      </c>
      <c r="D180" s="24"/>
      <c r="E180" s="69">
        <f t="shared" si="34"/>
        <v>0.05662577954530715</v>
      </c>
      <c r="F180" s="70">
        <v>48138976</v>
      </c>
      <c r="G180" s="71">
        <f t="shared" si="35"/>
        <v>0.010565202491496018</v>
      </c>
      <c r="H180" s="70">
        <v>8981740</v>
      </c>
      <c r="I180" s="71">
        <f t="shared" si="36"/>
        <v>0.019651516128448433</v>
      </c>
      <c r="J180" s="70">
        <v>16706240</v>
      </c>
      <c r="K180" s="72">
        <v>-57231</v>
      </c>
      <c r="L180" s="73">
        <f t="shared" si="37"/>
        <v>16649009</v>
      </c>
      <c r="M180" s="74">
        <f t="shared" si="38"/>
        <v>-0.0034257259562893863</v>
      </c>
      <c r="N180" s="75">
        <f t="shared" si="39"/>
        <v>0.4299396084624936</v>
      </c>
      <c r="O180" s="70">
        <v>365502297</v>
      </c>
      <c r="P180" s="72">
        <v>2712633</v>
      </c>
      <c r="Q180" s="73">
        <f t="shared" si="40"/>
        <v>368214930</v>
      </c>
      <c r="R180" s="74">
        <f t="shared" si="41"/>
        <v>0.007421657872645326</v>
      </c>
      <c r="S180" s="75">
        <f t="shared" si="42"/>
        <v>0.12157080411886567</v>
      </c>
      <c r="T180" s="70">
        <v>103350348</v>
      </c>
      <c r="U180" s="72">
        <v>-3120408</v>
      </c>
      <c r="V180" s="73">
        <f t="shared" si="50"/>
        <v>100229940</v>
      </c>
      <c r="W180" s="74">
        <f t="shared" si="43"/>
        <v>-0.030192525331409623</v>
      </c>
      <c r="X180" s="75">
        <f t="shared" si="44"/>
        <v>0.35153470384013225</v>
      </c>
      <c r="Y180" s="70">
        <v>298848348</v>
      </c>
      <c r="Z180" s="72">
        <v>5006303</v>
      </c>
      <c r="AA180" s="73">
        <f t="shared" si="45"/>
        <v>303854651</v>
      </c>
      <c r="AB180" s="74">
        <f t="shared" si="46"/>
        <v>0.01675198485621209</v>
      </c>
      <c r="AC180" s="75">
        <f t="shared" si="47"/>
        <v>0.010112385413256849</v>
      </c>
      <c r="AD180" s="70">
        <v>8596789</v>
      </c>
      <c r="AE180" s="75">
        <f t="shared" si="48"/>
        <v>0</v>
      </c>
      <c r="AF180" s="70">
        <v>0</v>
      </c>
      <c r="AG180" s="70">
        <v>850124738</v>
      </c>
      <c r="AH180" s="72">
        <v>4541297</v>
      </c>
      <c r="AI180" s="73">
        <v>854666035</v>
      </c>
      <c r="AJ180" s="74">
        <f t="shared" si="49"/>
        <v>0.005341918423270257</v>
      </c>
      <c r="AK180" s="70">
        <v>0</v>
      </c>
      <c r="AL180" s="70">
        <v>616360</v>
      </c>
      <c r="AM180" s="25">
        <v>0</v>
      </c>
      <c r="AN180" s="76"/>
    </row>
    <row r="181" spans="1:40" ht="12.75">
      <c r="A181" s="67" t="s">
        <v>367</v>
      </c>
      <c r="B181" s="68" t="s">
        <v>366</v>
      </c>
      <c r="C181" s="24">
        <v>3</v>
      </c>
      <c r="D181" s="24"/>
      <c r="E181" s="69">
        <f t="shared" si="34"/>
        <v>0.026366595073576544</v>
      </c>
      <c r="F181" s="70">
        <v>11814590</v>
      </c>
      <c r="G181" s="71">
        <f t="shared" si="35"/>
        <v>0.02832528709180408</v>
      </c>
      <c r="H181" s="70">
        <v>12692259</v>
      </c>
      <c r="I181" s="71">
        <f t="shared" si="36"/>
        <v>0.010348369529251883</v>
      </c>
      <c r="J181" s="70">
        <v>4636994</v>
      </c>
      <c r="K181" s="72">
        <v>-15885</v>
      </c>
      <c r="L181" s="73">
        <f t="shared" si="37"/>
        <v>4621109</v>
      </c>
      <c r="M181" s="74">
        <f t="shared" si="38"/>
        <v>-0.0034257107082735065</v>
      </c>
      <c r="N181" s="75">
        <f t="shared" si="39"/>
        <v>0.4332426052195266</v>
      </c>
      <c r="O181" s="70">
        <v>194131390</v>
      </c>
      <c r="P181" s="72">
        <v>-312606</v>
      </c>
      <c r="Q181" s="73">
        <f t="shared" si="40"/>
        <v>193818784</v>
      </c>
      <c r="R181" s="74">
        <f t="shared" si="41"/>
        <v>-0.0016102805424717764</v>
      </c>
      <c r="S181" s="75">
        <f t="shared" si="42"/>
        <v>0.028474076619003114</v>
      </c>
      <c r="T181" s="70">
        <v>12758930</v>
      </c>
      <c r="U181" s="72">
        <v>-247737</v>
      </c>
      <c r="V181" s="73">
        <f t="shared" si="50"/>
        <v>12511193</v>
      </c>
      <c r="W181" s="74">
        <f t="shared" si="43"/>
        <v>-0.019416753599243823</v>
      </c>
      <c r="X181" s="75">
        <f t="shared" si="44"/>
        <v>0.45929937368091733</v>
      </c>
      <c r="Y181" s="70">
        <v>205807150</v>
      </c>
      <c r="Z181" s="72">
        <v>2024007</v>
      </c>
      <c r="AA181" s="73">
        <f t="shared" si="45"/>
        <v>207831157</v>
      </c>
      <c r="AB181" s="74">
        <f t="shared" si="46"/>
        <v>0.009834483398657433</v>
      </c>
      <c r="AC181" s="75">
        <f t="shared" si="47"/>
        <v>0.013943692785920437</v>
      </c>
      <c r="AD181" s="70">
        <v>6248020</v>
      </c>
      <c r="AE181" s="75">
        <f t="shared" si="48"/>
        <v>0</v>
      </c>
      <c r="AF181" s="70">
        <v>0</v>
      </c>
      <c r="AG181" s="70">
        <v>448089333</v>
      </c>
      <c r="AH181" s="72">
        <v>1447779</v>
      </c>
      <c r="AI181" s="73">
        <v>449537112</v>
      </c>
      <c r="AJ181" s="74">
        <f t="shared" si="49"/>
        <v>0.0032310052781372505</v>
      </c>
      <c r="AK181" s="70">
        <v>0</v>
      </c>
      <c r="AL181" s="70">
        <v>0</v>
      </c>
      <c r="AM181" s="25">
        <v>0</v>
      </c>
      <c r="AN181" s="76"/>
    </row>
    <row r="182" spans="1:40" ht="12.75">
      <c r="A182" s="67" t="s">
        <v>369</v>
      </c>
      <c r="B182" s="68" t="s">
        <v>368</v>
      </c>
      <c r="C182" s="24">
        <v>3</v>
      </c>
      <c r="D182" s="24"/>
      <c r="E182" s="69">
        <f t="shared" si="34"/>
        <v>0.03760389429793117</v>
      </c>
      <c r="F182" s="70">
        <v>10121545</v>
      </c>
      <c r="G182" s="71">
        <f t="shared" si="35"/>
        <v>0.0043029935832471005</v>
      </c>
      <c r="H182" s="70">
        <v>1158203</v>
      </c>
      <c r="I182" s="71">
        <f t="shared" si="36"/>
        <v>0.006736537833185453</v>
      </c>
      <c r="J182" s="70">
        <v>1813221</v>
      </c>
      <c r="K182" s="72">
        <v>-6212</v>
      </c>
      <c r="L182" s="73">
        <f t="shared" si="37"/>
        <v>1807009</v>
      </c>
      <c r="M182" s="74">
        <f t="shared" si="38"/>
        <v>-0.0034259475265287576</v>
      </c>
      <c r="N182" s="75">
        <f t="shared" si="39"/>
        <v>0.1279676177648589</v>
      </c>
      <c r="O182" s="70">
        <v>34444039</v>
      </c>
      <c r="P182" s="72">
        <v>-356248</v>
      </c>
      <c r="Q182" s="73">
        <f t="shared" si="40"/>
        <v>34087791</v>
      </c>
      <c r="R182" s="74">
        <f t="shared" si="41"/>
        <v>-0.010342805615799007</v>
      </c>
      <c r="S182" s="75">
        <f t="shared" si="42"/>
        <v>0.03468801254072318</v>
      </c>
      <c r="T182" s="70">
        <v>9336700</v>
      </c>
      <c r="U182" s="72">
        <v>0</v>
      </c>
      <c r="V182" s="73">
        <f t="shared" si="50"/>
        <v>9336700</v>
      </c>
      <c r="W182" s="74">
        <f t="shared" si="43"/>
        <v>0</v>
      </c>
      <c r="X182" s="75">
        <f t="shared" si="44"/>
        <v>0.7650748768542489</v>
      </c>
      <c r="Y182" s="70">
        <v>205929198</v>
      </c>
      <c r="Z182" s="72">
        <v>5713458</v>
      </c>
      <c r="AA182" s="73">
        <f t="shared" si="45"/>
        <v>211642656</v>
      </c>
      <c r="AB182" s="74">
        <f t="shared" si="46"/>
        <v>0.027744768859829193</v>
      </c>
      <c r="AC182" s="75">
        <f t="shared" si="47"/>
        <v>0.02362606712580527</v>
      </c>
      <c r="AD182" s="70">
        <v>6359243</v>
      </c>
      <c r="AE182" s="75">
        <f t="shared" si="48"/>
        <v>0</v>
      </c>
      <c r="AF182" s="70">
        <v>0</v>
      </c>
      <c r="AG182" s="70">
        <v>269162149</v>
      </c>
      <c r="AH182" s="72">
        <v>5350998</v>
      </c>
      <c r="AI182" s="73">
        <v>274513147</v>
      </c>
      <c r="AJ182" s="74">
        <f t="shared" si="49"/>
        <v>0.01988020239799765</v>
      </c>
      <c r="AK182" s="70">
        <v>0</v>
      </c>
      <c r="AL182" s="70">
        <v>26385</v>
      </c>
      <c r="AM182" s="25">
        <v>0</v>
      </c>
      <c r="AN182" s="76"/>
    </row>
    <row r="183" spans="1:40" ht="12.75">
      <c r="A183" s="67" t="s">
        <v>371</v>
      </c>
      <c r="B183" s="68" t="s">
        <v>370</v>
      </c>
      <c r="C183" s="24">
        <v>3</v>
      </c>
      <c r="D183" s="24"/>
      <c r="E183" s="69">
        <f t="shared" si="34"/>
        <v>0.03614370166996582</v>
      </c>
      <c r="F183" s="70">
        <v>12453840</v>
      </c>
      <c r="G183" s="71">
        <f t="shared" si="35"/>
        <v>0.0018773954307325428</v>
      </c>
      <c r="H183" s="70">
        <v>646884</v>
      </c>
      <c r="I183" s="71">
        <f t="shared" si="36"/>
        <v>0.00032184966466534574</v>
      </c>
      <c r="J183" s="70">
        <v>110898</v>
      </c>
      <c r="K183" s="72">
        <v>-380</v>
      </c>
      <c r="L183" s="73">
        <f t="shared" si="37"/>
        <v>110518</v>
      </c>
      <c r="M183" s="74">
        <f t="shared" si="38"/>
        <v>-0.0034265721654132626</v>
      </c>
      <c r="N183" s="75">
        <f t="shared" si="39"/>
        <v>0.08417321527666988</v>
      </c>
      <c r="O183" s="70">
        <v>29003110</v>
      </c>
      <c r="P183" s="72">
        <v>-542349</v>
      </c>
      <c r="Q183" s="73">
        <f t="shared" si="40"/>
        <v>28460761</v>
      </c>
      <c r="R183" s="74">
        <f t="shared" si="41"/>
        <v>-0.01869968427523807</v>
      </c>
      <c r="S183" s="75">
        <f t="shared" si="42"/>
        <v>0.012644218349571183</v>
      </c>
      <c r="T183" s="70">
        <v>4356750</v>
      </c>
      <c r="U183" s="72">
        <v>22212</v>
      </c>
      <c r="V183" s="73">
        <f t="shared" si="50"/>
        <v>4378962</v>
      </c>
      <c r="W183" s="74">
        <f t="shared" si="43"/>
        <v>0.0050982957479772766</v>
      </c>
      <c r="X183" s="75">
        <f t="shared" si="44"/>
        <v>0.8423168762169725</v>
      </c>
      <c r="Y183" s="70">
        <v>290232575</v>
      </c>
      <c r="Z183" s="72">
        <v>6765956</v>
      </c>
      <c r="AA183" s="73">
        <f t="shared" si="45"/>
        <v>296998531</v>
      </c>
      <c r="AB183" s="74">
        <f t="shared" si="46"/>
        <v>0.02331218678675197</v>
      </c>
      <c r="AC183" s="75">
        <f t="shared" si="47"/>
        <v>0.02252274339142277</v>
      </c>
      <c r="AD183" s="70">
        <v>7760540</v>
      </c>
      <c r="AE183" s="75">
        <f t="shared" si="48"/>
        <v>0</v>
      </c>
      <c r="AF183" s="70">
        <v>0</v>
      </c>
      <c r="AG183" s="70">
        <v>344564597</v>
      </c>
      <c r="AH183" s="72">
        <v>6245439</v>
      </c>
      <c r="AI183" s="73">
        <v>350810036</v>
      </c>
      <c r="AJ183" s="74">
        <f t="shared" si="49"/>
        <v>0.01812559692544385</v>
      </c>
      <c r="AK183" s="70">
        <v>0</v>
      </c>
      <c r="AL183" s="70">
        <v>0</v>
      </c>
      <c r="AM183" s="25">
        <v>0</v>
      </c>
      <c r="AN183" s="76"/>
    </row>
    <row r="184" spans="1:40" ht="12.75">
      <c r="A184" s="67" t="s">
        <v>373</v>
      </c>
      <c r="B184" s="68" t="s">
        <v>372</v>
      </c>
      <c r="C184" s="24">
        <v>3</v>
      </c>
      <c r="D184" s="24"/>
      <c r="E184" s="69">
        <f t="shared" si="34"/>
        <v>0.07332179550804811</v>
      </c>
      <c r="F184" s="70">
        <v>77698767</v>
      </c>
      <c r="G184" s="71">
        <f t="shared" si="35"/>
        <v>0.05083966079092993</v>
      </c>
      <c r="H184" s="70">
        <v>53874553</v>
      </c>
      <c r="I184" s="71">
        <f t="shared" si="36"/>
        <v>0.0037262189898769277</v>
      </c>
      <c r="J184" s="70">
        <v>3948657</v>
      </c>
      <c r="K184" s="72">
        <v>-13528</v>
      </c>
      <c r="L184" s="73">
        <f t="shared" si="37"/>
        <v>3935129</v>
      </c>
      <c r="M184" s="74">
        <f t="shared" si="38"/>
        <v>-0.0034259749580680217</v>
      </c>
      <c r="N184" s="75">
        <f t="shared" si="39"/>
        <v>0.09966382914270117</v>
      </c>
      <c r="O184" s="70">
        <v>105613298</v>
      </c>
      <c r="P184" s="72">
        <v>-4186764</v>
      </c>
      <c r="Q184" s="73">
        <f t="shared" si="40"/>
        <v>101426534</v>
      </c>
      <c r="R184" s="74">
        <f t="shared" si="41"/>
        <v>-0.03964239427500882</v>
      </c>
      <c r="S184" s="75">
        <f t="shared" si="42"/>
        <v>0.05024091607640293</v>
      </c>
      <c r="T184" s="70">
        <v>53240066</v>
      </c>
      <c r="U184" s="72">
        <v>0</v>
      </c>
      <c r="V184" s="73">
        <f t="shared" si="50"/>
        <v>53240066</v>
      </c>
      <c r="W184" s="74">
        <f t="shared" si="43"/>
        <v>0</v>
      </c>
      <c r="X184" s="75">
        <f t="shared" si="44"/>
        <v>0.7048385094996834</v>
      </c>
      <c r="Y184" s="70">
        <v>746914103</v>
      </c>
      <c r="Z184" s="72">
        <v>-800135</v>
      </c>
      <c r="AA184" s="73">
        <f t="shared" si="45"/>
        <v>746113968</v>
      </c>
      <c r="AB184" s="74">
        <f t="shared" si="46"/>
        <v>-0.001071254374212827</v>
      </c>
      <c r="AC184" s="75">
        <f t="shared" si="47"/>
        <v>0.017347072160975106</v>
      </c>
      <c r="AD184" s="70">
        <v>18382612</v>
      </c>
      <c r="AE184" s="75">
        <f t="shared" si="48"/>
        <v>2.199783138242219E-05</v>
      </c>
      <c r="AF184" s="70">
        <v>23311</v>
      </c>
      <c r="AG184" s="70">
        <v>1059695367</v>
      </c>
      <c r="AH184" s="72">
        <v>-5000427</v>
      </c>
      <c r="AI184" s="73">
        <v>1054694940</v>
      </c>
      <c r="AJ184" s="74">
        <f t="shared" si="49"/>
        <v>-0.004718740079194854</v>
      </c>
      <c r="AK184" s="70">
        <v>0</v>
      </c>
      <c r="AL184" s="70">
        <v>3186565</v>
      </c>
      <c r="AM184" s="25">
        <v>0</v>
      </c>
      <c r="AN184" s="76"/>
    </row>
    <row r="185" spans="1:40" ht="12.75">
      <c r="A185" s="67" t="s">
        <v>375</v>
      </c>
      <c r="B185" s="68" t="s">
        <v>374</v>
      </c>
      <c r="C185" s="24">
        <v>3</v>
      </c>
      <c r="D185" s="24"/>
      <c r="E185" s="69">
        <f t="shared" si="34"/>
        <v>0.09584450331409987</v>
      </c>
      <c r="F185" s="70">
        <v>94540104</v>
      </c>
      <c r="G185" s="71">
        <f t="shared" si="35"/>
        <v>0.03531548033630978</v>
      </c>
      <c r="H185" s="70">
        <v>34834853</v>
      </c>
      <c r="I185" s="71">
        <f t="shared" si="36"/>
        <v>0.010425805384130118</v>
      </c>
      <c r="J185" s="70">
        <v>10283915</v>
      </c>
      <c r="K185" s="72">
        <v>-35229</v>
      </c>
      <c r="L185" s="73">
        <f t="shared" si="37"/>
        <v>10248686</v>
      </c>
      <c r="M185" s="74">
        <f t="shared" si="38"/>
        <v>-0.003425640915935225</v>
      </c>
      <c r="N185" s="75">
        <f t="shared" si="39"/>
        <v>0.2698835420512374</v>
      </c>
      <c r="O185" s="70">
        <v>266210552</v>
      </c>
      <c r="P185" s="72">
        <v>8272485</v>
      </c>
      <c r="Q185" s="73">
        <f t="shared" si="40"/>
        <v>274483037</v>
      </c>
      <c r="R185" s="74">
        <f t="shared" si="41"/>
        <v>0.031074970311469847</v>
      </c>
      <c r="S185" s="75">
        <f t="shared" si="42"/>
        <v>0.07451822352017205</v>
      </c>
      <c r="T185" s="70">
        <v>73504065</v>
      </c>
      <c r="U185" s="72">
        <v>0</v>
      </c>
      <c r="V185" s="73">
        <f t="shared" si="50"/>
        <v>73504065</v>
      </c>
      <c r="W185" s="74">
        <f t="shared" si="43"/>
        <v>0</v>
      </c>
      <c r="X185" s="75">
        <f t="shared" si="44"/>
        <v>0.5023395983503137</v>
      </c>
      <c r="Y185" s="70">
        <v>495502989</v>
      </c>
      <c r="Z185" s="72">
        <v>1299942</v>
      </c>
      <c r="AA185" s="73">
        <f t="shared" si="45"/>
        <v>496802931</v>
      </c>
      <c r="AB185" s="74">
        <f t="shared" si="46"/>
        <v>0.0026234796335406164</v>
      </c>
      <c r="AC185" s="75">
        <f t="shared" si="47"/>
        <v>0.01167284704373708</v>
      </c>
      <c r="AD185" s="70">
        <v>11513985</v>
      </c>
      <c r="AE185" s="75">
        <f t="shared" si="48"/>
        <v>0</v>
      </c>
      <c r="AF185" s="70">
        <v>0</v>
      </c>
      <c r="AG185" s="70">
        <v>986390463</v>
      </c>
      <c r="AH185" s="72">
        <v>9537198</v>
      </c>
      <c r="AI185" s="73">
        <v>995927661</v>
      </c>
      <c r="AJ185" s="74">
        <f t="shared" si="49"/>
        <v>0.009668785696684093</v>
      </c>
      <c r="AK185" s="70">
        <v>271178</v>
      </c>
      <c r="AL185" s="70">
        <v>1037203</v>
      </c>
      <c r="AM185" s="25">
        <v>0</v>
      </c>
      <c r="AN185" s="76"/>
    </row>
    <row r="186" spans="1:40" ht="12.75">
      <c r="A186" s="67" t="s">
        <v>377</v>
      </c>
      <c r="B186" s="68" t="s">
        <v>376</v>
      </c>
      <c r="C186" s="24">
        <v>3</v>
      </c>
      <c r="D186" s="24"/>
      <c r="E186" s="69">
        <f t="shared" si="34"/>
        <v>0.09225330109519174</v>
      </c>
      <c r="F186" s="70">
        <v>48450541</v>
      </c>
      <c r="G186" s="71">
        <f t="shared" si="35"/>
        <v>0.04900736908665394</v>
      </c>
      <c r="H186" s="70">
        <v>25738196</v>
      </c>
      <c r="I186" s="71">
        <f t="shared" si="36"/>
        <v>0.0036361313534712635</v>
      </c>
      <c r="J186" s="70">
        <v>1909661</v>
      </c>
      <c r="K186" s="72">
        <v>-6542</v>
      </c>
      <c r="L186" s="73">
        <f t="shared" si="37"/>
        <v>1903119</v>
      </c>
      <c r="M186" s="74">
        <f t="shared" si="38"/>
        <v>-0.003425738913870053</v>
      </c>
      <c r="N186" s="75">
        <f t="shared" si="39"/>
        <v>0.10490097701209929</v>
      </c>
      <c r="O186" s="70">
        <v>55092978</v>
      </c>
      <c r="P186" s="72">
        <v>1459502</v>
      </c>
      <c r="Q186" s="73">
        <f t="shared" si="40"/>
        <v>56552480</v>
      </c>
      <c r="R186" s="74">
        <f t="shared" si="41"/>
        <v>0.026491615682855265</v>
      </c>
      <c r="S186" s="75">
        <f t="shared" si="42"/>
        <v>0.007734485618083257</v>
      </c>
      <c r="T186" s="70">
        <v>4062077</v>
      </c>
      <c r="U186" s="72">
        <v>0</v>
      </c>
      <c r="V186" s="73">
        <f t="shared" si="50"/>
        <v>4062077</v>
      </c>
      <c r="W186" s="74">
        <f t="shared" si="43"/>
        <v>0</v>
      </c>
      <c r="X186" s="75">
        <f t="shared" si="44"/>
        <v>0.7308953101178903</v>
      </c>
      <c r="Y186" s="70">
        <v>383859144</v>
      </c>
      <c r="Z186" s="72">
        <v>2720543</v>
      </c>
      <c r="AA186" s="73">
        <f t="shared" si="45"/>
        <v>386579687</v>
      </c>
      <c r="AB186" s="74">
        <f t="shared" si="46"/>
        <v>0.007087347123350017</v>
      </c>
      <c r="AC186" s="75">
        <f t="shared" si="47"/>
        <v>0.011572425716610166</v>
      </c>
      <c r="AD186" s="70">
        <v>6077726</v>
      </c>
      <c r="AE186" s="75">
        <f t="shared" si="48"/>
        <v>0</v>
      </c>
      <c r="AF186" s="70">
        <v>0</v>
      </c>
      <c r="AG186" s="70">
        <v>525190323</v>
      </c>
      <c r="AH186" s="72">
        <v>4173503</v>
      </c>
      <c r="AI186" s="73">
        <v>529363826</v>
      </c>
      <c r="AJ186" s="74">
        <f t="shared" si="49"/>
        <v>0.007946648704721088</v>
      </c>
      <c r="AK186" s="70">
        <v>0</v>
      </c>
      <c r="AL186" s="70">
        <v>0</v>
      </c>
      <c r="AM186" s="25">
        <v>0</v>
      </c>
      <c r="AN186" s="76"/>
    </row>
    <row r="187" spans="1:40" ht="12.75">
      <c r="A187" s="67" t="s">
        <v>379</v>
      </c>
      <c r="B187" s="68" t="s">
        <v>378</v>
      </c>
      <c r="C187" s="24">
        <v>2</v>
      </c>
      <c r="D187" s="24"/>
      <c r="E187" s="69">
        <f t="shared" si="34"/>
        <v>0.061473466339893666</v>
      </c>
      <c r="F187" s="70">
        <v>27706632</v>
      </c>
      <c r="G187" s="71">
        <f t="shared" si="35"/>
        <v>0.05252426446986848</v>
      </c>
      <c r="H187" s="70">
        <v>23673148</v>
      </c>
      <c r="I187" s="71">
        <f t="shared" si="36"/>
        <v>0.004437783370884113</v>
      </c>
      <c r="J187" s="70">
        <v>2000148</v>
      </c>
      <c r="K187" s="72">
        <v>-6852</v>
      </c>
      <c r="L187" s="73">
        <f t="shared" si="37"/>
        <v>1993296</v>
      </c>
      <c r="M187" s="74">
        <f t="shared" si="38"/>
        <v>-0.003425746494759388</v>
      </c>
      <c r="N187" s="75">
        <f t="shared" si="39"/>
        <v>0.08211774726491027</v>
      </c>
      <c r="O187" s="70">
        <v>37011191</v>
      </c>
      <c r="P187" s="72">
        <v>1140858</v>
      </c>
      <c r="Q187" s="73">
        <f t="shared" si="40"/>
        <v>38152049</v>
      </c>
      <c r="R187" s="74">
        <f t="shared" si="41"/>
        <v>0.03082467678492162</v>
      </c>
      <c r="S187" s="75">
        <f t="shared" si="42"/>
        <v>0.027111929273286248</v>
      </c>
      <c r="T187" s="70">
        <v>12219585</v>
      </c>
      <c r="U187" s="72">
        <v>0</v>
      </c>
      <c r="V187" s="73">
        <f t="shared" si="50"/>
        <v>12219585</v>
      </c>
      <c r="W187" s="74">
        <f t="shared" si="43"/>
        <v>0</v>
      </c>
      <c r="X187" s="75">
        <f t="shared" si="44"/>
        <v>0.7593981170050207</v>
      </c>
      <c r="Y187" s="70">
        <v>342267411</v>
      </c>
      <c r="Z187" s="72">
        <v>466943</v>
      </c>
      <c r="AA187" s="73">
        <f t="shared" si="45"/>
        <v>342734354</v>
      </c>
      <c r="AB187" s="74">
        <f t="shared" si="46"/>
        <v>0.0013642636867931314</v>
      </c>
      <c r="AC187" s="75">
        <f t="shared" si="47"/>
        <v>0.01293669227613654</v>
      </c>
      <c r="AD187" s="70">
        <v>5830681</v>
      </c>
      <c r="AE187" s="75">
        <f t="shared" si="48"/>
        <v>0</v>
      </c>
      <c r="AF187" s="70">
        <v>0</v>
      </c>
      <c r="AG187" s="70">
        <v>450708796</v>
      </c>
      <c r="AH187" s="72">
        <v>1600949</v>
      </c>
      <c r="AI187" s="73">
        <v>452309745</v>
      </c>
      <c r="AJ187" s="74">
        <f t="shared" si="49"/>
        <v>0.003552069571768464</v>
      </c>
      <c r="AK187" s="70">
        <v>0</v>
      </c>
      <c r="AL187" s="70">
        <v>0</v>
      </c>
      <c r="AM187" s="25">
        <v>0</v>
      </c>
      <c r="AN187" s="76"/>
    </row>
    <row r="188" spans="1:40" ht="12.75">
      <c r="A188" s="67" t="s">
        <v>381</v>
      </c>
      <c r="B188" s="68" t="s">
        <v>380</v>
      </c>
      <c r="C188" s="24">
        <v>3</v>
      </c>
      <c r="D188" s="24"/>
      <c r="E188" s="69">
        <f t="shared" si="34"/>
        <v>0.037415742415941915</v>
      </c>
      <c r="F188" s="70">
        <v>26933990</v>
      </c>
      <c r="G188" s="71">
        <f t="shared" si="35"/>
        <v>0.004962466456435514</v>
      </c>
      <c r="H188" s="70">
        <v>3572267</v>
      </c>
      <c r="I188" s="71">
        <f t="shared" si="36"/>
        <v>0.0005049029463148021</v>
      </c>
      <c r="J188" s="70">
        <v>363458</v>
      </c>
      <c r="K188" s="72">
        <v>-1245</v>
      </c>
      <c r="L188" s="73">
        <f t="shared" si="37"/>
        <v>362213</v>
      </c>
      <c r="M188" s="74">
        <f t="shared" si="38"/>
        <v>-0.003425430173500102</v>
      </c>
      <c r="N188" s="75">
        <f t="shared" si="39"/>
        <v>0.2254081816048289</v>
      </c>
      <c r="O188" s="70">
        <v>162261693</v>
      </c>
      <c r="P188" s="72">
        <v>1708019</v>
      </c>
      <c r="Q188" s="73">
        <f t="shared" si="40"/>
        <v>163969712</v>
      </c>
      <c r="R188" s="74">
        <f t="shared" si="41"/>
        <v>0.010526323055189619</v>
      </c>
      <c r="S188" s="75">
        <f t="shared" si="42"/>
        <v>0.01892806072506957</v>
      </c>
      <c r="T188" s="70">
        <v>13625500</v>
      </c>
      <c r="U188" s="72">
        <v>0</v>
      </c>
      <c r="V188" s="73">
        <f t="shared" si="50"/>
        <v>13625500</v>
      </c>
      <c r="W188" s="74">
        <f t="shared" si="43"/>
        <v>0</v>
      </c>
      <c r="X188" s="75">
        <f t="shared" si="44"/>
        <v>0.6895730486019561</v>
      </c>
      <c r="Y188" s="70">
        <v>496394095</v>
      </c>
      <c r="Z188" s="72">
        <v>7516018</v>
      </c>
      <c r="AA188" s="73">
        <f t="shared" si="45"/>
        <v>503910113</v>
      </c>
      <c r="AB188" s="74">
        <f t="shared" si="46"/>
        <v>0.015141231686086032</v>
      </c>
      <c r="AC188" s="75">
        <f t="shared" si="47"/>
        <v>0.023207597249453205</v>
      </c>
      <c r="AD188" s="70">
        <v>16706155</v>
      </c>
      <c r="AE188" s="75">
        <f t="shared" si="48"/>
        <v>0</v>
      </c>
      <c r="AF188" s="70">
        <v>0</v>
      </c>
      <c r="AG188" s="70">
        <v>719857158</v>
      </c>
      <c r="AH188" s="72">
        <v>9222792</v>
      </c>
      <c r="AI188" s="73">
        <v>729079950</v>
      </c>
      <c r="AJ188" s="74">
        <f t="shared" si="49"/>
        <v>0.012811975122431164</v>
      </c>
      <c r="AK188" s="70">
        <v>0</v>
      </c>
      <c r="AL188" s="70">
        <v>0</v>
      </c>
      <c r="AM188" s="25">
        <v>0</v>
      </c>
      <c r="AN188" s="76"/>
    </row>
    <row r="189" spans="1:40" ht="12.75">
      <c r="A189" s="67" t="s">
        <v>383</v>
      </c>
      <c r="B189" s="68" t="s">
        <v>382</v>
      </c>
      <c r="C189" s="24">
        <v>3</v>
      </c>
      <c r="D189" s="24"/>
      <c r="E189" s="69">
        <f t="shared" si="34"/>
        <v>0.06477851007091111</v>
      </c>
      <c r="F189" s="70">
        <v>43134349</v>
      </c>
      <c r="G189" s="71">
        <f t="shared" si="35"/>
        <v>0.008801071708481054</v>
      </c>
      <c r="H189" s="70">
        <v>5860408</v>
      </c>
      <c r="I189" s="71">
        <f t="shared" si="36"/>
        <v>0.007889692572199817</v>
      </c>
      <c r="J189" s="70">
        <v>5253544</v>
      </c>
      <c r="K189" s="72">
        <v>-17997</v>
      </c>
      <c r="L189" s="73">
        <f t="shared" si="37"/>
        <v>5235547</v>
      </c>
      <c r="M189" s="74">
        <f t="shared" si="38"/>
        <v>-0.0034256874978110014</v>
      </c>
      <c r="N189" s="75">
        <f t="shared" si="39"/>
        <v>0.10178938245679052</v>
      </c>
      <c r="O189" s="70">
        <v>67778940</v>
      </c>
      <c r="P189" s="72">
        <v>870386</v>
      </c>
      <c r="Q189" s="73">
        <f t="shared" si="40"/>
        <v>68649326</v>
      </c>
      <c r="R189" s="74">
        <f t="shared" si="41"/>
        <v>0.012841540454896463</v>
      </c>
      <c r="S189" s="75">
        <f t="shared" si="42"/>
        <v>0.057297550761231365</v>
      </c>
      <c r="T189" s="70">
        <v>38152970</v>
      </c>
      <c r="U189" s="72">
        <v>0</v>
      </c>
      <c r="V189" s="73">
        <f t="shared" si="50"/>
        <v>38152970</v>
      </c>
      <c r="W189" s="74">
        <f t="shared" si="43"/>
        <v>0</v>
      </c>
      <c r="X189" s="75">
        <f t="shared" si="44"/>
        <v>0.7336105707184603</v>
      </c>
      <c r="Y189" s="70">
        <v>488492470</v>
      </c>
      <c r="Z189" s="72">
        <v>12510529</v>
      </c>
      <c r="AA189" s="73">
        <f t="shared" si="45"/>
        <v>501002999</v>
      </c>
      <c r="AB189" s="74">
        <f t="shared" si="46"/>
        <v>0.0256104848453447</v>
      </c>
      <c r="AC189" s="75">
        <f t="shared" si="47"/>
        <v>0.025833221711925924</v>
      </c>
      <c r="AD189" s="70">
        <v>17201680</v>
      </c>
      <c r="AE189" s="75">
        <f t="shared" si="48"/>
        <v>0</v>
      </c>
      <c r="AF189" s="70">
        <v>0</v>
      </c>
      <c r="AG189" s="70">
        <v>665874361</v>
      </c>
      <c r="AH189" s="72">
        <v>13362918</v>
      </c>
      <c r="AI189" s="73">
        <v>679237279</v>
      </c>
      <c r="AJ189" s="74">
        <f t="shared" si="49"/>
        <v>0.02006822725526145</v>
      </c>
      <c r="AK189" s="70">
        <v>0</v>
      </c>
      <c r="AL189" s="70">
        <v>0</v>
      </c>
      <c r="AM189" s="25">
        <v>0</v>
      </c>
      <c r="AN189" s="76"/>
    </row>
    <row r="190" spans="1:40" ht="12.75">
      <c r="A190" s="67" t="s">
        <v>385</v>
      </c>
      <c r="B190" s="68" t="s">
        <v>384</v>
      </c>
      <c r="C190" s="24">
        <v>3</v>
      </c>
      <c r="D190" s="24"/>
      <c r="E190" s="69">
        <f t="shared" si="34"/>
        <v>0.06886121162455469</v>
      </c>
      <c r="F190" s="70">
        <v>25330305</v>
      </c>
      <c r="G190" s="71">
        <f t="shared" si="35"/>
        <v>0.0042890639349594355</v>
      </c>
      <c r="H190" s="70">
        <v>1577714</v>
      </c>
      <c r="I190" s="71">
        <f t="shared" si="36"/>
        <v>0.009126107538919492</v>
      </c>
      <c r="J190" s="70">
        <v>3357000</v>
      </c>
      <c r="K190" s="72">
        <v>-11500</v>
      </c>
      <c r="L190" s="73">
        <f t="shared" si="37"/>
        <v>3345500</v>
      </c>
      <c r="M190" s="74">
        <f t="shared" si="38"/>
        <v>-0.0034256776884122727</v>
      </c>
      <c r="N190" s="75">
        <f t="shared" si="39"/>
        <v>0.11551560234903235</v>
      </c>
      <c r="O190" s="70">
        <v>42491925</v>
      </c>
      <c r="P190" s="72">
        <v>443701</v>
      </c>
      <c r="Q190" s="73">
        <f t="shared" si="40"/>
        <v>42935626</v>
      </c>
      <c r="R190" s="74">
        <f t="shared" si="41"/>
        <v>0.010442007510838824</v>
      </c>
      <c r="S190" s="75">
        <f t="shared" si="42"/>
        <v>0.026141554262943748</v>
      </c>
      <c r="T190" s="70">
        <v>9616060</v>
      </c>
      <c r="U190" s="72">
        <v>0</v>
      </c>
      <c r="V190" s="73">
        <f t="shared" si="50"/>
        <v>9616060</v>
      </c>
      <c r="W190" s="74">
        <f t="shared" si="43"/>
        <v>0</v>
      </c>
      <c r="X190" s="75">
        <f t="shared" si="44"/>
        <v>0.7523210189801179</v>
      </c>
      <c r="Y190" s="70">
        <v>276738100</v>
      </c>
      <c r="Z190" s="72">
        <v>4041811</v>
      </c>
      <c r="AA190" s="73">
        <f t="shared" si="45"/>
        <v>280779911</v>
      </c>
      <c r="AB190" s="74">
        <f t="shared" si="46"/>
        <v>0.014605184468636592</v>
      </c>
      <c r="AC190" s="75">
        <f t="shared" si="47"/>
        <v>0.023745441309472304</v>
      </c>
      <c r="AD190" s="70">
        <v>8734660</v>
      </c>
      <c r="AE190" s="75">
        <f t="shared" si="48"/>
        <v>0</v>
      </c>
      <c r="AF190" s="70">
        <v>0</v>
      </c>
      <c r="AG190" s="70">
        <v>367845764</v>
      </c>
      <c r="AH190" s="72">
        <v>4474012</v>
      </c>
      <c r="AI190" s="73">
        <v>372319776</v>
      </c>
      <c r="AJ190" s="74">
        <f t="shared" si="49"/>
        <v>0.012162738946206814</v>
      </c>
      <c r="AK190" s="70">
        <v>15340</v>
      </c>
      <c r="AL190" s="70">
        <v>0</v>
      </c>
      <c r="AM190" s="25">
        <v>0</v>
      </c>
      <c r="AN190" s="76"/>
    </row>
    <row r="191" spans="1:40" ht="12.75">
      <c r="A191" s="67" t="s">
        <v>387</v>
      </c>
      <c r="B191" s="68" t="s">
        <v>386</v>
      </c>
      <c r="C191" s="24">
        <v>3</v>
      </c>
      <c r="D191" s="24"/>
      <c r="E191" s="69">
        <f t="shared" si="34"/>
        <v>0.07943033139423851</v>
      </c>
      <c r="F191" s="70">
        <v>133566023</v>
      </c>
      <c r="G191" s="71">
        <f t="shared" si="35"/>
        <v>0.007858378294730297</v>
      </c>
      <c r="H191" s="70">
        <v>13214251</v>
      </c>
      <c r="I191" s="71">
        <f t="shared" si="36"/>
        <v>0.018985337415854783</v>
      </c>
      <c r="J191" s="70">
        <v>31924782</v>
      </c>
      <c r="K191" s="72">
        <v>-109366</v>
      </c>
      <c r="L191" s="73">
        <f t="shared" si="37"/>
        <v>31815416</v>
      </c>
      <c r="M191" s="74">
        <f t="shared" si="38"/>
        <v>-0.0034257399157807873</v>
      </c>
      <c r="N191" s="75">
        <f t="shared" si="39"/>
        <v>0.60912435802115</v>
      </c>
      <c r="O191" s="70">
        <v>1024272675</v>
      </c>
      <c r="P191" s="72">
        <v>40237</v>
      </c>
      <c r="Q191" s="73">
        <f t="shared" si="40"/>
        <v>1024312912</v>
      </c>
      <c r="R191" s="74">
        <f t="shared" si="41"/>
        <v>3.928348474199021E-05</v>
      </c>
      <c r="S191" s="75">
        <f t="shared" si="42"/>
        <v>0.21158961089813647</v>
      </c>
      <c r="T191" s="70">
        <v>355798375</v>
      </c>
      <c r="U191" s="72">
        <v>-10607816</v>
      </c>
      <c r="V191" s="73">
        <f t="shared" si="50"/>
        <v>345190559</v>
      </c>
      <c r="W191" s="74">
        <f t="shared" si="43"/>
        <v>-0.029814121551285894</v>
      </c>
      <c r="X191" s="75">
        <f t="shared" si="44"/>
        <v>0.07031178670228759</v>
      </c>
      <c r="Y191" s="70">
        <v>118232740</v>
      </c>
      <c r="Z191" s="72">
        <v>-1570273</v>
      </c>
      <c r="AA191" s="73">
        <f t="shared" si="45"/>
        <v>116662467</v>
      </c>
      <c r="AB191" s="74">
        <f t="shared" si="46"/>
        <v>-0.013281202820809194</v>
      </c>
      <c r="AC191" s="75">
        <f t="shared" si="47"/>
        <v>0.0027001972736023657</v>
      </c>
      <c r="AD191" s="70">
        <v>4540515</v>
      </c>
      <c r="AE191" s="75">
        <f t="shared" si="48"/>
        <v>0</v>
      </c>
      <c r="AF191" s="70">
        <v>0</v>
      </c>
      <c r="AG191" s="70">
        <v>1681549361</v>
      </c>
      <c r="AH191" s="72">
        <v>-12247218</v>
      </c>
      <c r="AI191" s="73">
        <v>1669302143</v>
      </c>
      <c r="AJ191" s="74">
        <f t="shared" si="49"/>
        <v>-0.0072832937789686445</v>
      </c>
      <c r="AK191" s="70">
        <v>0</v>
      </c>
      <c r="AL191" s="70">
        <v>5558695</v>
      </c>
      <c r="AM191" s="25">
        <v>0</v>
      </c>
      <c r="AN191" s="76"/>
    </row>
    <row r="192" spans="1:40" ht="12.75">
      <c r="A192" s="67" t="s">
        <v>389</v>
      </c>
      <c r="B192" s="68" t="s">
        <v>388</v>
      </c>
      <c r="C192" s="24">
        <v>3</v>
      </c>
      <c r="D192" s="24"/>
      <c r="E192" s="69">
        <f t="shared" si="34"/>
        <v>0.05906324378226561</v>
      </c>
      <c r="F192" s="70">
        <v>75508734</v>
      </c>
      <c r="G192" s="71">
        <f t="shared" si="35"/>
        <v>0.003772569749330233</v>
      </c>
      <c r="H192" s="70">
        <v>4822999</v>
      </c>
      <c r="I192" s="71">
        <f t="shared" si="36"/>
        <v>0.012574890413826785</v>
      </c>
      <c r="J192" s="70">
        <v>16076226</v>
      </c>
      <c r="K192" s="72">
        <v>-55073</v>
      </c>
      <c r="L192" s="73">
        <f t="shared" si="37"/>
        <v>16021153</v>
      </c>
      <c r="M192" s="74">
        <f t="shared" si="38"/>
        <v>-0.003425741837667622</v>
      </c>
      <c r="N192" s="75">
        <f t="shared" si="39"/>
        <v>0.2343878336232036</v>
      </c>
      <c r="O192" s="70">
        <v>299650467</v>
      </c>
      <c r="P192" s="72">
        <v>475</v>
      </c>
      <c r="Q192" s="73">
        <f t="shared" si="40"/>
        <v>299650942</v>
      </c>
      <c r="R192" s="74">
        <f t="shared" si="41"/>
        <v>1.5851802426858892E-06</v>
      </c>
      <c r="S192" s="75">
        <f t="shared" si="42"/>
        <v>0.1764579973714437</v>
      </c>
      <c r="T192" s="70">
        <v>225590725</v>
      </c>
      <c r="U192" s="72">
        <v>-6836083</v>
      </c>
      <c r="V192" s="73">
        <f t="shared" si="50"/>
        <v>218754642</v>
      </c>
      <c r="W192" s="74">
        <f t="shared" si="43"/>
        <v>-0.03030303218361482</v>
      </c>
      <c r="X192" s="75">
        <f t="shared" si="44"/>
        <v>0.491955270632868</v>
      </c>
      <c r="Y192" s="70">
        <v>628934635</v>
      </c>
      <c r="Z192" s="72">
        <v>-8604112</v>
      </c>
      <c r="AA192" s="73">
        <f t="shared" si="45"/>
        <v>620330523</v>
      </c>
      <c r="AB192" s="74">
        <f t="shared" si="46"/>
        <v>-0.01368045504442604</v>
      </c>
      <c r="AC192" s="75">
        <f t="shared" si="47"/>
        <v>0.02178819442706213</v>
      </c>
      <c r="AD192" s="70">
        <v>27854870</v>
      </c>
      <c r="AE192" s="75">
        <f t="shared" si="48"/>
        <v>0</v>
      </c>
      <c r="AF192" s="70">
        <v>0</v>
      </c>
      <c r="AG192" s="70">
        <v>1278438656</v>
      </c>
      <c r="AH192" s="72">
        <v>-15494793</v>
      </c>
      <c r="AI192" s="73">
        <v>1262943863</v>
      </c>
      <c r="AJ192" s="74">
        <f t="shared" si="49"/>
        <v>-0.01212009111839622</v>
      </c>
      <c r="AK192" s="70">
        <v>0</v>
      </c>
      <c r="AL192" s="70">
        <v>0</v>
      </c>
      <c r="AM192" s="25">
        <v>0</v>
      </c>
      <c r="AN192" s="76"/>
    </row>
    <row r="193" spans="1:40" ht="12.75">
      <c r="A193" s="67" t="s">
        <v>391</v>
      </c>
      <c r="B193" s="68" t="s">
        <v>390</v>
      </c>
      <c r="C193" s="24">
        <v>3</v>
      </c>
      <c r="D193" s="24"/>
      <c r="E193" s="69">
        <f t="shared" si="34"/>
        <v>0.07350147594264317</v>
      </c>
      <c r="F193" s="70">
        <v>57080347</v>
      </c>
      <c r="G193" s="71">
        <f t="shared" si="35"/>
        <v>0.002787679763680439</v>
      </c>
      <c r="H193" s="70">
        <v>2164878</v>
      </c>
      <c r="I193" s="71">
        <f t="shared" si="36"/>
        <v>0.008692377469155238</v>
      </c>
      <c r="J193" s="70">
        <v>6750394</v>
      </c>
      <c r="K193" s="72">
        <v>-23125</v>
      </c>
      <c r="L193" s="73">
        <f t="shared" si="37"/>
        <v>6727269</v>
      </c>
      <c r="M193" s="74">
        <f t="shared" si="38"/>
        <v>-0.0034257259650325596</v>
      </c>
      <c r="N193" s="75">
        <f t="shared" si="39"/>
        <v>0.1527965726413465</v>
      </c>
      <c r="O193" s="70">
        <v>118659949</v>
      </c>
      <c r="P193" s="72">
        <v>21918</v>
      </c>
      <c r="Q193" s="73">
        <f t="shared" si="40"/>
        <v>118681867</v>
      </c>
      <c r="R193" s="74">
        <f t="shared" si="41"/>
        <v>0.0001847127036941504</v>
      </c>
      <c r="S193" s="75">
        <f t="shared" si="42"/>
        <v>0.033088842143825375</v>
      </c>
      <c r="T193" s="70">
        <v>25696390</v>
      </c>
      <c r="U193" s="72">
        <v>-778678</v>
      </c>
      <c r="V193" s="73">
        <f t="shared" si="50"/>
        <v>24917712</v>
      </c>
      <c r="W193" s="74">
        <f t="shared" si="43"/>
        <v>-0.030303011434680123</v>
      </c>
      <c r="X193" s="75">
        <f t="shared" si="44"/>
        <v>0.6826274044085314</v>
      </c>
      <c r="Y193" s="70">
        <v>530120091</v>
      </c>
      <c r="Z193" s="72">
        <v>-7080438</v>
      </c>
      <c r="AA193" s="73">
        <f t="shared" si="45"/>
        <v>523039653</v>
      </c>
      <c r="AB193" s="74">
        <f t="shared" si="46"/>
        <v>-0.01335629062208095</v>
      </c>
      <c r="AC193" s="75">
        <f t="shared" si="47"/>
        <v>0.04650564763081782</v>
      </c>
      <c r="AD193" s="70">
        <v>36115717</v>
      </c>
      <c r="AE193" s="75">
        <f t="shared" si="48"/>
        <v>0</v>
      </c>
      <c r="AF193" s="70">
        <v>0</v>
      </c>
      <c r="AG193" s="70">
        <v>776587766</v>
      </c>
      <c r="AH193" s="72">
        <v>-7860323</v>
      </c>
      <c r="AI193" s="73">
        <v>768727443</v>
      </c>
      <c r="AJ193" s="74">
        <f t="shared" si="49"/>
        <v>-0.010121615796867961</v>
      </c>
      <c r="AK193" s="70">
        <v>0</v>
      </c>
      <c r="AL193" s="70">
        <v>0</v>
      </c>
      <c r="AM193" s="25">
        <v>0</v>
      </c>
      <c r="AN193" s="76"/>
    </row>
    <row r="194" spans="1:40" ht="12.75">
      <c r="A194" s="67" t="s">
        <v>393</v>
      </c>
      <c r="B194" s="68" t="s">
        <v>392</v>
      </c>
      <c r="C194" s="24">
        <v>3</v>
      </c>
      <c r="D194" s="24"/>
      <c r="E194" s="69">
        <f t="shared" si="34"/>
        <v>0.04909934807697143</v>
      </c>
      <c r="F194" s="70">
        <v>34752615</v>
      </c>
      <c r="G194" s="71">
        <f t="shared" si="35"/>
        <v>0.002809995028496417</v>
      </c>
      <c r="H194" s="70">
        <v>1988920</v>
      </c>
      <c r="I194" s="71">
        <f t="shared" si="36"/>
        <v>0.008846384043093725</v>
      </c>
      <c r="J194" s="70">
        <v>6261488</v>
      </c>
      <c r="K194" s="72">
        <v>-21450</v>
      </c>
      <c r="L194" s="73">
        <f t="shared" si="37"/>
        <v>6240038</v>
      </c>
      <c r="M194" s="74">
        <f t="shared" si="38"/>
        <v>-0.0034257032833090156</v>
      </c>
      <c r="N194" s="75">
        <f t="shared" si="39"/>
        <v>0.10538545496321906</v>
      </c>
      <c r="O194" s="70">
        <v>74592032</v>
      </c>
      <c r="P194" s="72">
        <v>-2281138</v>
      </c>
      <c r="Q194" s="73">
        <f t="shared" si="40"/>
        <v>72310894</v>
      </c>
      <c r="R194" s="74">
        <f t="shared" si="41"/>
        <v>-0.030581523774550076</v>
      </c>
      <c r="S194" s="75">
        <f t="shared" si="42"/>
        <v>0.009698279107911602</v>
      </c>
      <c r="T194" s="70">
        <v>6864461</v>
      </c>
      <c r="U194" s="72">
        <v>-66858</v>
      </c>
      <c r="V194" s="73">
        <f t="shared" si="50"/>
        <v>6797603</v>
      </c>
      <c r="W194" s="74">
        <f t="shared" si="43"/>
        <v>-0.00973973047556101</v>
      </c>
      <c r="X194" s="75">
        <f t="shared" si="44"/>
        <v>0.80041437974874</v>
      </c>
      <c r="Y194" s="70">
        <v>566534870</v>
      </c>
      <c r="Z194" s="72">
        <v>6667248</v>
      </c>
      <c r="AA194" s="73">
        <f t="shared" si="45"/>
        <v>573202118</v>
      </c>
      <c r="AB194" s="74">
        <f t="shared" si="46"/>
        <v>0.011768468902893833</v>
      </c>
      <c r="AC194" s="75">
        <f t="shared" si="47"/>
        <v>0.02374615903156776</v>
      </c>
      <c r="AD194" s="70">
        <v>16807578</v>
      </c>
      <c r="AE194" s="75">
        <f t="shared" si="48"/>
        <v>0</v>
      </c>
      <c r="AF194" s="70">
        <v>0</v>
      </c>
      <c r="AG194" s="70">
        <v>707801964</v>
      </c>
      <c r="AH194" s="72">
        <v>4297802</v>
      </c>
      <c r="AI194" s="73">
        <v>712099766</v>
      </c>
      <c r="AJ194" s="74">
        <f t="shared" si="49"/>
        <v>0.00607204022960298</v>
      </c>
      <c r="AK194" s="70">
        <v>5239305</v>
      </c>
      <c r="AL194" s="70">
        <v>1661455</v>
      </c>
      <c r="AM194" s="25">
        <v>0</v>
      </c>
      <c r="AN194" s="76"/>
    </row>
    <row r="195" spans="1:40" ht="12.75">
      <c r="A195" s="67" t="s">
        <v>395</v>
      </c>
      <c r="B195" s="68" t="s">
        <v>394</v>
      </c>
      <c r="C195" s="24">
        <v>3</v>
      </c>
      <c r="D195" s="24"/>
      <c r="E195" s="69">
        <f t="shared" si="34"/>
        <v>0.05687599254499733</v>
      </c>
      <c r="F195" s="70">
        <v>24448047</v>
      </c>
      <c r="G195" s="71">
        <f t="shared" si="35"/>
        <v>0.0028853646427377737</v>
      </c>
      <c r="H195" s="70">
        <v>1240269</v>
      </c>
      <c r="I195" s="71">
        <f t="shared" si="36"/>
        <v>0.007574298251799408</v>
      </c>
      <c r="J195" s="70">
        <v>3255799</v>
      </c>
      <c r="K195" s="72">
        <v>-11153</v>
      </c>
      <c r="L195" s="73">
        <f t="shared" si="37"/>
        <v>3244646</v>
      </c>
      <c r="M195" s="74">
        <f t="shared" si="38"/>
        <v>-0.003425580018913944</v>
      </c>
      <c r="N195" s="75">
        <f t="shared" si="39"/>
        <v>0.1550129770209381</v>
      </c>
      <c r="O195" s="70">
        <v>66632060</v>
      </c>
      <c r="P195" s="72">
        <v>-2019153</v>
      </c>
      <c r="Q195" s="73">
        <f t="shared" si="40"/>
        <v>64612907</v>
      </c>
      <c r="R195" s="74">
        <f t="shared" si="41"/>
        <v>-0.030303025300433457</v>
      </c>
      <c r="S195" s="75">
        <f t="shared" si="42"/>
        <v>0.013486735680010995</v>
      </c>
      <c r="T195" s="70">
        <v>5797250</v>
      </c>
      <c r="U195" s="72">
        <v>0</v>
      </c>
      <c r="V195" s="73">
        <f t="shared" si="50"/>
        <v>5797250</v>
      </c>
      <c r="W195" s="74">
        <f t="shared" si="43"/>
        <v>0</v>
      </c>
      <c r="X195" s="75">
        <f t="shared" si="44"/>
        <v>0.7305116756663927</v>
      </c>
      <c r="Y195" s="70">
        <v>314009180</v>
      </c>
      <c r="Z195" s="72">
        <v>0</v>
      </c>
      <c r="AA195" s="73">
        <f t="shared" si="45"/>
        <v>314009180</v>
      </c>
      <c r="AB195" s="74">
        <f t="shared" si="46"/>
        <v>0</v>
      </c>
      <c r="AC195" s="75">
        <f t="shared" si="47"/>
        <v>0.03365295619312368</v>
      </c>
      <c r="AD195" s="70">
        <v>14465665</v>
      </c>
      <c r="AE195" s="75">
        <f t="shared" si="48"/>
        <v>0</v>
      </c>
      <c r="AF195" s="70">
        <v>0</v>
      </c>
      <c r="AG195" s="70">
        <v>429848270</v>
      </c>
      <c r="AH195" s="72">
        <v>-2030306</v>
      </c>
      <c r="AI195" s="73">
        <v>427817964</v>
      </c>
      <c r="AJ195" s="74">
        <f t="shared" si="49"/>
        <v>-0.004723308529309656</v>
      </c>
      <c r="AK195" s="70">
        <v>0</v>
      </c>
      <c r="AL195" s="70">
        <v>0</v>
      </c>
      <c r="AM195" s="25">
        <v>0</v>
      </c>
      <c r="AN195" s="76"/>
    </row>
    <row r="196" spans="1:40" ht="12.75">
      <c r="A196" s="67" t="s">
        <v>397</v>
      </c>
      <c r="B196" s="68" t="s">
        <v>396</v>
      </c>
      <c r="C196" s="24">
        <v>3</v>
      </c>
      <c r="D196" s="24"/>
      <c r="E196" s="69">
        <f t="shared" si="34"/>
        <v>0.05262825079121914</v>
      </c>
      <c r="F196" s="70">
        <v>33209871</v>
      </c>
      <c r="G196" s="71">
        <f t="shared" si="35"/>
        <v>0.003789142599773932</v>
      </c>
      <c r="H196" s="70">
        <v>2391053</v>
      </c>
      <c r="I196" s="71">
        <f t="shared" si="36"/>
        <v>0.010368888040072145</v>
      </c>
      <c r="J196" s="70">
        <v>6543053</v>
      </c>
      <c r="K196" s="72">
        <v>-22414</v>
      </c>
      <c r="L196" s="73">
        <f t="shared" si="37"/>
        <v>6520639</v>
      </c>
      <c r="M196" s="74">
        <f t="shared" si="38"/>
        <v>-0.0034256179798635286</v>
      </c>
      <c r="N196" s="75">
        <f t="shared" si="39"/>
        <v>0.13742864074319228</v>
      </c>
      <c r="O196" s="70">
        <v>86721245</v>
      </c>
      <c r="P196" s="72">
        <v>-1545425</v>
      </c>
      <c r="Q196" s="73">
        <f t="shared" si="40"/>
        <v>85175820</v>
      </c>
      <c r="R196" s="74">
        <f t="shared" si="41"/>
        <v>-0.017820604397457623</v>
      </c>
      <c r="S196" s="75">
        <f t="shared" si="42"/>
        <v>0.056417949626698646</v>
      </c>
      <c r="T196" s="70">
        <v>35601275</v>
      </c>
      <c r="U196" s="72">
        <v>0</v>
      </c>
      <c r="V196" s="73">
        <f t="shared" si="50"/>
        <v>35601275</v>
      </c>
      <c r="W196" s="74">
        <f t="shared" si="43"/>
        <v>0</v>
      </c>
      <c r="X196" s="75">
        <f t="shared" si="44"/>
        <v>0.7171684109235869</v>
      </c>
      <c r="Y196" s="70">
        <v>452552955</v>
      </c>
      <c r="Z196" s="72">
        <v>0</v>
      </c>
      <c r="AA196" s="73">
        <f t="shared" si="45"/>
        <v>452552955</v>
      </c>
      <c r="AB196" s="74">
        <f t="shared" si="46"/>
        <v>0</v>
      </c>
      <c r="AC196" s="75">
        <f t="shared" si="47"/>
        <v>0.02219871727545698</v>
      </c>
      <c r="AD196" s="70">
        <v>14008000</v>
      </c>
      <c r="AE196" s="75">
        <f t="shared" si="48"/>
        <v>0</v>
      </c>
      <c r="AF196" s="70">
        <v>0</v>
      </c>
      <c r="AG196" s="70">
        <v>631027452</v>
      </c>
      <c r="AH196" s="72">
        <v>-1567839</v>
      </c>
      <c r="AI196" s="73">
        <v>629459613</v>
      </c>
      <c r="AJ196" s="74">
        <f t="shared" si="49"/>
        <v>-0.0024845812888660192</v>
      </c>
      <c r="AK196" s="70">
        <v>0</v>
      </c>
      <c r="AL196" s="70">
        <v>0</v>
      </c>
      <c r="AM196" s="25">
        <v>0</v>
      </c>
      <c r="AN196" s="76"/>
    </row>
    <row r="197" spans="1:40" ht="12.75">
      <c r="A197" s="67" t="s">
        <v>399</v>
      </c>
      <c r="B197" s="68" t="s">
        <v>398</v>
      </c>
      <c r="C197" s="24">
        <v>3</v>
      </c>
      <c r="D197" s="24"/>
      <c r="E197" s="69">
        <f t="shared" si="34"/>
        <v>0.05848764502953785</v>
      </c>
      <c r="F197" s="70">
        <v>43964385</v>
      </c>
      <c r="G197" s="71">
        <f t="shared" si="35"/>
        <v>0.010556034819942843</v>
      </c>
      <c r="H197" s="70">
        <v>7934831</v>
      </c>
      <c r="I197" s="71">
        <f t="shared" si="36"/>
        <v>0.03414639627348363</v>
      </c>
      <c r="J197" s="70">
        <v>25667392</v>
      </c>
      <c r="K197" s="72">
        <v>-87929</v>
      </c>
      <c r="L197" s="73">
        <f t="shared" si="37"/>
        <v>25579463</v>
      </c>
      <c r="M197" s="74">
        <f t="shared" si="38"/>
        <v>-0.0034257083851760243</v>
      </c>
      <c r="N197" s="75">
        <f t="shared" si="39"/>
        <v>0.1346030836128853</v>
      </c>
      <c r="O197" s="70">
        <v>101179348</v>
      </c>
      <c r="P197" s="72">
        <v>-1872704</v>
      </c>
      <c r="Q197" s="73">
        <f t="shared" si="40"/>
        <v>99306644</v>
      </c>
      <c r="R197" s="74">
        <f t="shared" si="41"/>
        <v>-0.018508757340480193</v>
      </c>
      <c r="S197" s="75">
        <f t="shared" si="42"/>
        <v>0.017993633469918696</v>
      </c>
      <c r="T197" s="70">
        <v>13525575</v>
      </c>
      <c r="U197" s="72">
        <v>-318367</v>
      </c>
      <c r="V197" s="73">
        <f t="shared" si="50"/>
        <v>13207208</v>
      </c>
      <c r="W197" s="74">
        <f t="shared" si="43"/>
        <v>-0.02353814902508766</v>
      </c>
      <c r="X197" s="75">
        <f t="shared" si="44"/>
        <v>0.7227169039369277</v>
      </c>
      <c r="Y197" s="70">
        <v>543256686</v>
      </c>
      <c r="Z197" s="72">
        <v>-7223117</v>
      </c>
      <c r="AA197" s="73">
        <f t="shared" si="45"/>
        <v>536033569</v>
      </c>
      <c r="AB197" s="74">
        <f t="shared" si="46"/>
        <v>-0.01329595601148294</v>
      </c>
      <c r="AC197" s="75">
        <f t="shared" si="47"/>
        <v>0.021496302857303973</v>
      </c>
      <c r="AD197" s="70">
        <v>16158485</v>
      </c>
      <c r="AE197" s="75">
        <f t="shared" si="48"/>
        <v>0</v>
      </c>
      <c r="AF197" s="70">
        <v>0</v>
      </c>
      <c r="AG197" s="70">
        <v>751686702</v>
      </c>
      <c r="AH197" s="72">
        <v>-9502117</v>
      </c>
      <c r="AI197" s="73">
        <v>742184585</v>
      </c>
      <c r="AJ197" s="74">
        <f t="shared" si="49"/>
        <v>-0.01264106039752716</v>
      </c>
      <c r="AK197" s="70">
        <v>0</v>
      </c>
      <c r="AL197" s="70">
        <v>0</v>
      </c>
      <c r="AM197" s="25">
        <v>0</v>
      </c>
      <c r="AN197" s="76"/>
    </row>
    <row r="198" spans="1:40" ht="12.75">
      <c r="A198" s="67" t="s">
        <v>401</v>
      </c>
      <c r="B198" s="68" t="s">
        <v>400</v>
      </c>
      <c r="C198" s="24">
        <v>3</v>
      </c>
      <c r="D198" s="24"/>
      <c r="E198" s="69">
        <f aca="true" t="shared" si="51" ref="E198:E253">+F198/$AG198</f>
        <v>0.06433589624697178</v>
      </c>
      <c r="F198" s="70">
        <v>41740819</v>
      </c>
      <c r="G198" s="71">
        <f aca="true" t="shared" si="52" ref="G198:G253">+H198/$AG198</f>
        <v>0.009401679057495579</v>
      </c>
      <c r="H198" s="70">
        <v>6099764</v>
      </c>
      <c r="I198" s="71">
        <f aca="true" t="shared" si="53" ref="I198:I253">+J198/$AG198</f>
        <v>0.012163035910621617</v>
      </c>
      <c r="J198" s="70">
        <v>7891319</v>
      </c>
      <c r="K198" s="72">
        <v>-27034</v>
      </c>
      <c r="L198" s="73">
        <f aca="true" t="shared" si="54" ref="L198:L251">+J198+K198</f>
        <v>7864285</v>
      </c>
      <c r="M198" s="74">
        <f aca="true" t="shared" si="55" ref="M198:M252">+K198/J198</f>
        <v>-0.0034257897824178695</v>
      </c>
      <c r="N198" s="75">
        <f aca="true" t="shared" si="56" ref="N198:N252">+O198/$AG198</f>
        <v>0.4315500457159689</v>
      </c>
      <c r="O198" s="70">
        <v>279987587</v>
      </c>
      <c r="P198" s="72">
        <v>5823913</v>
      </c>
      <c r="Q198" s="73">
        <f aca="true" t="shared" si="57" ref="Q198:Q251">+O198+P198</f>
        <v>285811500</v>
      </c>
      <c r="R198" s="74">
        <f aca="true" t="shared" si="58" ref="R198:R252">+P198/O198</f>
        <v>0.020800611421391335</v>
      </c>
      <c r="S198" s="75">
        <f aca="true" t="shared" si="59" ref="S198:S252">+T198/$AG198</f>
        <v>0.1647256858294695</v>
      </c>
      <c r="T198" s="70">
        <v>106873230</v>
      </c>
      <c r="U198" s="72">
        <v>1120849</v>
      </c>
      <c r="V198" s="73">
        <f t="shared" si="50"/>
        <v>107994079</v>
      </c>
      <c r="W198" s="74">
        <f aca="true" t="shared" si="60" ref="W198:W252">+U198/T198</f>
        <v>0.010487649713590579</v>
      </c>
      <c r="X198" s="75">
        <f aca="true" t="shared" si="61" ref="X198:X252">+Y198/$AG198</f>
        <v>0.2950722380065053</v>
      </c>
      <c r="Y198" s="70">
        <v>191441444</v>
      </c>
      <c r="Z198" s="72">
        <v>2852023</v>
      </c>
      <c r="AA198" s="73">
        <f aca="true" t="shared" si="62" ref="AA198:AA251">+Y198+Z198</f>
        <v>194293467</v>
      </c>
      <c r="AB198" s="74">
        <f aca="true" t="shared" si="63" ref="AB198:AB252">+Z198/Y198</f>
        <v>0.014897625824427024</v>
      </c>
      <c r="AC198" s="75">
        <f aca="true" t="shared" si="64" ref="AC198:AC252">+AD198/$AG198</f>
        <v>0.010227297097619903</v>
      </c>
      <c r="AD198" s="70">
        <v>6635421</v>
      </c>
      <c r="AE198" s="75">
        <f aca="true" t="shared" si="65" ref="AE198:AE253">AF198/$AG198</f>
        <v>0.012524122135347449</v>
      </c>
      <c r="AF198" s="70">
        <v>8125590</v>
      </c>
      <c r="AG198" s="70">
        <v>648795174</v>
      </c>
      <c r="AH198" s="72">
        <v>9769751</v>
      </c>
      <c r="AI198" s="73">
        <v>658564925</v>
      </c>
      <c r="AJ198" s="74">
        <f aca="true" t="shared" si="66" ref="AJ198:AJ253">+AH198/AG198</f>
        <v>0.015058297890483383</v>
      </c>
      <c r="AK198" s="70">
        <v>0</v>
      </c>
      <c r="AL198" s="70">
        <v>120000</v>
      </c>
      <c r="AM198" s="25">
        <v>0</v>
      </c>
      <c r="AN198" s="76"/>
    </row>
    <row r="199" spans="1:40" ht="12.75">
      <c r="A199" s="67" t="s">
        <v>403</v>
      </c>
      <c r="B199" s="68" t="s">
        <v>402</v>
      </c>
      <c r="C199" s="24">
        <v>3</v>
      </c>
      <c r="D199" s="24"/>
      <c r="E199" s="69">
        <f t="shared" si="51"/>
        <v>0.06488742513147991</v>
      </c>
      <c r="F199" s="70">
        <v>42538136</v>
      </c>
      <c r="G199" s="71">
        <f t="shared" si="52"/>
        <v>0.009461429778141758</v>
      </c>
      <c r="H199" s="70">
        <v>6202613</v>
      </c>
      <c r="I199" s="71">
        <f t="shared" si="53"/>
        <v>0.013079431390526119</v>
      </c>
      <c r="J199" s="70">
        <v>8574460</v>
      </c>
      <c r="K199" s="72">
        <v>-29374</v>
      </c>
      <c r="L199" s="73">
        <f t="shared" si="54"/>
        <v>8545086</v>
      </c>
      <c r="M199" s="74">
        <f t="shared" si="55"/>
        <v>-0.003425755091282716</v>
      </c>
      <c r="N199" s="75">
        <f t="shared" si="56"/>
        <v>0.08392732970867745</v>
      </c>
      <c r="O199" s="70">
        <v>55020093</v>
      </c>
      <c r="P199" s="72">
        <v>1099708</v>
      </c>
      <c r="Q199" s="73">
        <f t="shared" si="57"/>
        <v>56119801</v>
      </c>
      <c r="R199" s="74">
        <f t="shared" si="58"/>
        <v>0.01998738897078927</v>
      </c>
      <c r="S199" s="75">
        <f t="shared" si="59"/>
        <v>0.010273236934380292</v>
      </c>
      <c r="T199" s="70">
        <v>6734808</v>
      </c>
      <c r="U199" s="72">
        <v>65234</v>
      </c>
      <c r="V199" s="73">
        <f aca="true" t="shared" si="67" ref="V199:V251">+T199+U199</f>
        <v>6800042</v>
      </c>
      <c r="W199" s="74">
        <f t="shared" si="60"/>
        <v>0.009686096470753138</v>
      </c>
      <c r="X199" s="75">
        <f t="shared" si="61"/>
        <v>0.7388056865853055</v>
      </c>
      <c r="Y199" s="70">
        <v>484337554</v>
      </c>
      <c r="Z199" s="72">
        <v>8766331</v>
      </c>
      <c r="AA199" s="73">
        <f t="shared" si="62"/>
        <v>493103885</v>
      </c>
      <c r="AB199" s="74">
        <f t="shared" si="63"/>
        <v>0.018099630985872302</v>
      </c>
      <c r="AC199" s="75">
        <f t="shared" si="64"/>
        <v>0.017061381376774234</v>
      </c>
      <c r="AD199" s="70">
        <v>11184900</v>
      </c>
      <c r="AE199" s="75">
        <f t="shared" si="65"/>
        <v>0.06250407909471467</v>
      </c>
      <c r="AF199" s="70">
        <v>40975690</v>
      </c>
      <c r="AG199" s="70">
        <v>655568254</v>
      </c>
      <c r="AH199" s="72">
        <v>9901899</v>
      </c>
      <c r="AI199" s="73">
        <v>665470153</v>
      </c>
      <c r="AJ199" s="74">
        <f t="shared" si="66"/>
        <v>0.015104299116961206</v>
      </c>
      <c r="AK199" s="70">
        <v>0</v>
      </c>
      <c r="AL199" s="70">
        <v>267807</v>
      </c>
      <c r="AM199" s="25">
        <v>0</v>
      </c>
      <c r="AN199" s="76"/>
    </row>
    <row r="200" spans="1:40" ht="12.75">
      <c r="A200" s="67" t="s">
        <v>405</v>
      </c>
      <c r="B200" s="68" t="s">
        <v>404</v>
      </c>
      <c r="C200" s="24">
        <v>3</v>
      </c>
      <c r="D200" s="24"/>
      <c r="E200" s="69">
        <f t="shared" si="51"/>
        <v>0.051528220759840475</v>
      </c>
      <c r="F200" s="70">
        <v>41906486</v>
      </c>
      <c r="G200" s="71">
        <f t="shared" si="52"/>
        <v>0.019624131626107162</v>
      </c>
      <c r="H200" s="70">
        <v>15959767</v>
      </c>
      <c r="I200" s="71">
        <f t="shared" si="53"/>
        <v>0.03502521512097173</v>
      </c>
      <c r="J200" s="70">
        <v>28485045</v>
      </c>
      <c r="K200" s="72">
        <v>-97582</v>
      </c>
      <c r="L200" s="73">
        <f t="shared" si="54"/>
        <v>28387463</v>
      </c>
      <c r="M200" s="74">
        <f t="shared" si="55"/>
        <v>-0.0034257274299549115</v>
      </c>
      <c r="N200" s="75">
        <f t="shared" si="56"/>
        <v>0.1951154267512747</v>
      </c>
      <c r="O200" s="70">
        <v>158682015</v>
      </c>
      <c r="P200" s="72">
        <v>-3234269</v>
      </c>
      <c r="Q200" s="73">
        <f t="shared" si="57"/>
        <v>155447746</v>
      </c>
      <c r="R200" s="74">
        <f t="shared" si="58"/>
        <v>-0.020382076695963307</v>
      </c>
      <c r="S200" s="75">
        <f t="shared" si="59"/>
        <v>0.03426565791960405</v>
      </c>
      <c r="T200" s="70">
        <v>27867318</v>
      </c>
      <c r="U200" s="72">
        <v>0</v>
      </c>
      <c r="V200" s="73">
        <f t="shared" si="67"/>
        <v>27867318</v>
      </c>
      <c r="W200" s="74">
        <f t="shared" si="60"/>
        <v>0</v>
      </c>
      <c r="X200" s="75">
        <f t="shared" si="61"/>
        <v>0.6363208428137707</v>
      </c>
      <c r="Y200" s="70">
        <v>517502256</v>
      </c>
      <c r="Z200" s="72">
        <v>409666</v>
      </c>
      <c r="AA200" s="73">
        <f t="shared" si="62"/>
        <v>517911922</v>
      </c>
      <c r="AB200" s="74">
        <f t="shared" si="63"/>
        <v>0.0007916216697613778</v>
      </c>
      <c r="AC200" s="75">
        <f t="shared" si="64"/>
        <v>0.018376194466307314</v>
      </c>
      <c r="AD200" s="70">
        <v>14944854</v>
      </c>
      <c r="AE200" s="75">
        <f t="shared" si="65"/>
        <v>0.009744310542123923</v>
      </c>
      <c r="AF200" s="70">
        <v>7924780</v>
      </c>
      <c r="AG200" s="70">
        <v>813272521</v>
      </c>
      <c r="AH200" s="72">
        <v>-2922185</v>
      </c>
      <c r="AI200" s="73">
        <v>810350336</v>
      </c>
      <c r="AJ200" s="74">
        <f t="shared" si="66"/>
        <v>-0.0035931190646978713</v>
      </c>
      <c r="AK200" s="70">
        <v>0</v>
      </c>
      <c r="AL200" s="70">
        <v>593678</v>
      </c>
      <c r="AM200" s="25">
        <v>0</v>
      </c>
      <c r="AN200" s="76"/>
    </row>
    <row r="201" spans="1:40" ht="12.75">
      <c r="A201" s="67" t="s">
        <v>407</v>
      </c>
      <c r="B201" s="68" t="s">
        <v>406</v>
      </c>
      <c r="C201" s="24">
        <v>3</v>
      </c>
      <c r="D201" s="24"/>
      <c r="E201" s="69">
        <f t="shared" si="51"/>
        <v>0.02948398622603527</v>
      </c>
      <c r="F201" s="70">
        <v>21100656</v>
      </c>
      <c r="G201" s="71">
        <f t="shared" si="52"/>
        <v>0.013230860039053525</v>
      </c>
      <c r="H201" s="70">
        <v>9468863</v>
      </c>
      <c r="I201" s="71">
        <f t="shared" si="53"/>
        <v>0.03768532383349893</v>
      </c>
      <c r="J201" s="70">
        <v>26970066</v>
      </c>
      <c r="K201" s="72">
        <v>-92392</v>
      </c>
      <c r="L201" s="73">
        <f t="shared" si="54"/>
        <v>26877674</v>
      </c>
      <c r="M201" s="74">
        <f t="shared" si="55"/>
        <v>-0.0034257239118361815</v>
      </c>
      <c r="N201" s="75">
        <f t="shared" si="56"/>
        <v>0.10103626198742835</v>
      </c>
      <c r="O201" s="70">
        <v>72308113</v>
      </c>
      <c r="P201" s="72">
        <v>-1243885</v>
      </c>
      <c r="Q201" s="73">
        <f t="shared" si="57"/>
        <v>71064228</v>
      </c>
      <c r="R201" s="74">
        <f t="shared" si="58"/>
        <v>-0.017202564807630924</v>
      </c>
      <c r="S201" s="75">
        <f t="shared" si="59"/>
        <v>0.010559829471937572</v>
      </c>
      <c r="T201" s="70">
        <v>7557300</v>
      </c>
      <c r="U201" s="72">
        <v>2377</v>
      </c>
      <c r="V201" s="73">
        <f t="shared" si="67"/>
        <v>7559677</v>
      </c>
      <c r="W201" s="74">
        <f t="shared" si="60"/>
        <v>0.00031453032167573074</v>
      </c>
      <c r="X201" s="75">
        <f t="shared" si="61"/>
        <v>0.7819653044187159</v>
      </c>
      <c r="Y201" s="70">
        <v>559625173</v>
      </c>
      <c r="Z201" s="72">
        <v>5001483</v>
      </c>
      <c r="AA201" s="73">
        <f t="shared" si="62"/>
        <v>564626656</v>
      </c>
      <c r="AB201" s="74">
        <f t="shared" si="63"/>
        <v>0.008937201615124629</v>
      </c>
      <c r="AC201" s="75">
        <f t="shared" si="64"/>
        <v>0.022873643083990227</v>
      </c>
      <c r="AD201" s="70">
        <v>16369865</v>
      </c>
      <c r="AE201" s="75">
        <f t="shared" si="65"/>
        <v>0.0031647909393401827</v>
      </c>
      <c r="AF201" s="70">
        <v>2264930</v>
      </c>
      <c r="AG201" s="70">
        <v>715664966</v>
      </c>
      <c r="AH201" s="72">
        <v>3667583</v>
      </c>
      <c r="AI201" s="73">
        <v>719332549</v>
      </c>
      <c r="AJ201" s="74">
        <f t="shared" si="66"/>
        <v>0.0051247206084418</v>
      </c>
      <c r="AK201" s="70">
        <v>0</v>
      </c>
      <c r="AL201" s="70">
        <v>0</v>
      </c>
      <c r="AM201" s="25">
        <v>0</v>
      </c>
      <c r="AN201" s="76"/>
    </row>
    <row r="202" spans="1:40" ht="12.75">
      <c r="A202" s="67" t="s">
        <v>409</v>
      </c>
      <c r="B202" s="68" t="s">
        <v>408</v>
      </c>
      <c r="C202" s="24">
        <v>3</v>
      </c>
      <c r="D202" s="24"/>
      <c r="E202" s="69">
        <f t="shared" si="51"/>
        <v>0.04936746598573053</v>
      </c>
      <c r="F202" s="70">
        <v>21894125</v>
      </c>
      <c r="G202" s="71">
        <f t="shared" si="52"/>
        <v>0.0018378103421107528</v>
      </c>
      <c r="H202" s="70">
        <v>815056</v>
      </c>
      <c r="I202" s="71">
        <f t="shared" si="53"/>
        <v>0.00047164894521398837</v>
      </c>
      <c r="J202" s="70">
        <v>209173</v>
      </c>
      <c r="K202" s="72">
        <v>-716</v>
      </c>
      <c r="L202" s="73">
        <f t="shared" si="54"/>
        <v>208457</v>
      </c>
      <c r="M202" s="74">
        <f t="shared" si="55"/>
        <v>-0.0034230039249807578</v>
      </c>
      <c r="N202" s="75">
        <f t="shared" si="56"/>
        <v>0.08754607863157467</v>
      </c>
      <c r="O202" s="70">
        <v>38826072</v>
      </c>
      <c r="P202" s="72">
        <v>408695</v>
      </c>
      <c r="Q202" s="73">
        <f t="shared" si="57"/>
        <v>39234767</v>
      </c>
      <c r="R202" s="74">
        <f t="shared" si="58"/>
        <v>0.010526303047086504</v>
      </c>
      <c r="S202" s="75">
        <f t="shared" si="59"/>
        <v>0.01772431630869438</v>
      </c>
      <c r="T202" s="70">
        <v>7860610</v>
      </c>
      <c r="U202" s="72">
        <v>0</v>
      </c>
      <c r="V202" s="73">
        <f t="shared" si="67"/>
        <v>7860610</v>
      </c>
      <c r="W202" s="74">
        <f t="shared" si="60"/>
        <v>0</v>
      </c>
      <c r="X202" s="75">
        <f t="shared" si="61"/>
        <v>0.817409832418816</v>
      </c>
      <c r="Y202" s="70">
        <v>362515529</v>
      </c>
      <c r="Z202" s="72">
        <v>0</v>
      </c>
      <c r="AA202" s="73">
        <f t="shared" si="62"/>
        <v>362515529</v>
      </c>
      <c r="AB202" s="74">
        <f t="shared" si="63"/>
        <v>0</v>
      </c>
      <c r="AC202" s="75">
        <f t="shared" si="64"/>
        <v>0.025642847367859625</v>
      </c>
      <c r="AD202" s="70">
        <v>11372423</v>
      </c>
      <c r="AE202" s="75">
        <f t="shared" si="65"/>
        <v>0</v>
      </c>
      <c r="AF202" s="70">
        <v>0</v>
      </c>
      <c r="AG202" s="70">
        <v>443492988</v>
      </c>
      <c r="AH202" s="72">
        <v>407979</v>
      </c>
      <c r="AI202" s="73">
        <v>443900967</v>
      </c>
      <c r="AJ202" s="74">
        <f t="shared" si="66"/>
        <v>0.0009199220980693386</v>
      </c>
      <c r="AK202" s="70">
        <v>0</v>
      </c>
      <c r="AL202" s="70">
        <v>0</v>
      </c>
      <c r="AM202" s="25">
        <v>0</v>
      </c>
      <c r="AN202" s="76"/>
    </row>
    <row r="203" spans="1:40" ht="12.75">
      <c r="A203" s="67" t="s">
        <v>411</v>
      </c>
      <c r="B203" s="68" t="s">
        <v>410</v>
      </c>
      <c r="C203" s="24">
        <v>3</v>
      </c>
      <c r="D203" s="24"/>
      <c r="E203" s="69">
        <f t="shared" si="51"/>
        <v>0.03769833702658514</v>
      </c>
      <c r="F203" s="70">
        <v>33880325</v>
      </c>
      <c r="G203" s="71">
        <f t="shared" si="52"/>
        <v>0.0074970123909417485</v>
      </c>
      <c r="H203" s="70">
        <v>6737730</v>
      </c>
      <c r="I203" s="71">
        <f t="shared" si="53"/>
        <v>0.012762233425854787</v>
      </c>
      <c r="J203" s="70">
        <v>11469700</v>
      </c>
      <c r="K203" s="72">
        <v>-39292</v>
      </c>
      <c r="L203" s="73">
        <f t="shared" si="54"/>
        <v>11430408</v>
      </c>
      <c r="M203" s="74">
        <f t="shared" si="55"/>
        <v>-0.0034257216840893833</v>
      </c>
      <c r="N203" s="75">
        <f t="shared" si="56"/>
        <v>0.4420776694369219</v>
      </c>
      <c r="O203" s="70">
        <v>397304929</v>
      </c>
      <c r="P203" s="72">
        <v>-4097538</v>
      </c>
      <c r="Q203" s="73">
        <f t="shared" si="57"/>
        <v>393207391</v>
      </c>
      <c r="R203" s="74">
        <f t="shared" si="58"/>
        <v>-0.010313332911105163</v>
      </c>
      <c r="S203" s="75">
        <f t="shared" si="59"/>
        <v>0.11197183283831115</v>
      </c>
      <c r="T203" s="70">
        <v>100631550</v>
      </c>
      <c r="U203" s="72">
        <v>0</v>
      </c>
      <c r="V203" s="73">
        <f t="shared" si="67"/>
        <v>100631550</v>
      </c>
      <c r="W203" s="74">
        <f t="shared" si="60"/>
        <v>0</v>
      </c>
      <c r="X203" s="75">
        <f t="shared" si="61"/>
        <v>0.37668401740834645</v>
      </c>
      <c r="Y203" s="70">
        <v>338534215</v>
      </c>
      <c r="Z203" s="72">
        <v>1653287</v>
      </c>
      <c r="AA203" s="73">
        <f t="shared" si="62"/>
        <v>340187502</v>
      </c>
      <c r="AB203" s="74">
        <f t="shared" si="63"/>
        <v>0.004883662940834504</v>
      </c>
      <c r="AC203" s="75">
        <f t="shared" si="64"/>
        <v>0.011308897473038837</v>
      </c>
      <c r="AD203" s="70">
        <v>10163555</v>
      </c>
      <c r="AE203" s="75">
        <f t="shared" si="65"/>
        <v>0</v>
      </c>
      <c r="AF203" s="70">
        <v>0</v>
      </c>
      <c r="AG203" s="70">
        <v>898722004</v>
      </c>
      <c r="AH203" s="72">
        <v>-2483543</v>
      </c>
      <c r="AI203" s="73">
        <v>896238461</v>
      </c>
      <c r="AJ203" s="74">
        <f t="shared" si="66"/>
        <v>-0.002763416261031036</v>
      </c>
      <c r="AK203" s="70">
        <v>0</v>
      </c>
      <c r="AL203" s="70">
        <v>0</v>
      </c>
      <c r="AM203" s="25">
        <v>0</v>
      </c>
      <c r="AN203" s="76"/>
    </row>
    <row r="204" spans="1:40" ht="12.75">
      <c r="A204" s="67" t="s">
        <v>413</v>
      </c>
      <c r="B204" s="68" t="s">
        <v>412</v>
      </c>
      <c r="C204" s="24">
        <v>3</v>
      </c>
      <c r="D204" s="24"/>
      <c r="E204" s="69">
        <f t="shared" si="51"/>
        <v>0.06905897909214058</v>
      </c>
      <c r="F204" s="70">
        <v>24349462</v>
      </c>
      <c r="G204" s="71">
        <f t="shared" si="52"/>
        <v>0.06186254264596082</v>
      </c>
      <c r="H204" s="70">
        <v>21812075</v>
      </c>
      <c r="I204" s="71">
        <f t="shared" si="53"/>
        <v>0.013126910169960853</v>
      </c>
      <c r="J204" s="70">
        <v>4628409</v>
      </c>
      <c r="K204" s="72">
        <v>-15856</v>
      </c>
      <c r="L204" s="73">
        <f t="shared" si="54"/>
        <v>4612553</v>
      </c>
      <c r="M204" s="74">
        <f t="shared" si="55"/>
        <v>-0.00342579923252245</v>
      </c>
      <c r="N204" s="75">
        <f t="shared" si="56"/>
        <v>0.1194689445133614</v>
      </c>
      <c r="O204" s="70">
        <v>42123480</v>
      </c>
      <c r="P204" s="72">
        <v>-434263</v>
      </c>
      <c r="Q204" s="73">
        <f t="shared" si="57"/>
        <v>41689217</v>
      </c>
      <c r="R204" s="74">
        <f t="shared" si="58"/>
        <v>-0.010309285937439168</v>
      </c>
      <c r="S204" s="75">
        <f t="shared" si="59"/>
        <v>0.026529821286076147</v>
      </c>
      <c r="T204" s="70">
        <v>9354133</v>
      </c>
      <c r="U204" s="72">
        <v>0</v>
      </c>
      <c r="V204" s="73">
        <f t="shared" si="67"/>
        <v>9354133</v>
      </c>
      <c r="W204" s="74">
        <f t="shared" si="60"/>
        <v>0</v>
      </c>
      <c r="X204" s="75">
        <f t="shared" si="61"/>
        <v>0.6856312835363378</v>
      </c>
      <c r="Y204" s="70">
        <v>241746303</v>
      </c>
      <c r="Z204" s="72">
        <v>3186865</v>
      </c>
      <c r="AA204" s="73">
        <f t="shared" si="62"/>
        <v>244933168</v>
      </c>
      <c r="AB204" s="74">
        <f t="shared" si="63"/>
        <v>0.013182683501058546</v>
      </c>
      <c r="AC204" s="75">
        <f t="shared" si="64"/>
        <v>0.02432151875616239</v>
      </c>
      <c r="AD204" s="70">
        <v>8575509</v>
      </c>
      <c r="AE204" s="75">
        <f t="shared" si="65"/>
        <v>0</v>
      </c>
      <c r="AF204" s="70">
        <v>0</v>
      </c>
      <c r="AG204" s="70">
        <v>352589371</v>
      </c>
      <c r="AH204" s="72">
        <v>2736746</v>
      </c>
      <c r="AI204" s="73">
        <v>355326117</v>
      </c>
      <c r="AJ204" s="74">
        <f t="shared" si="66"/>
        <v>0.007761850540866134</v>
      </c>
      <c r="AK204" s="70">
        <v>0</v>
      </c>
      <c r="AL204" s="70">
        <v>0</v>
      </c>
      <c r="AM204" s="25">
        <v>0</v>
      </c>
      <c r="AN204" s="76"/>
    </row>
    <row r="205" spans="1:40" ht="12.75">
      <c r="A205" s="67" t="s">
        <v>415</v>
      </c>
      <c r="B205" s="68" t="s">
        <v>414</v>
      </c>
      <c r="C205" s="24">
        <v>3</v>
      </c>
      <c r="D205" s="24"/>
      <c r="E205" s="69">
        <f t="shared" si="51"/>
        <v>0.05984348692920321</v>
      </c>
      <c r="F205" s="70">
        <v>23645678</v>
      </c>
      <c r="G205" s="71">
        <f t="shared" si="52"/>
        <v>0.004279404121635955</v>
      </c>
      <c r="H205" s="70">
        <v>1690901</v>
      </c>
      <c r="I205" s="71">
        <f t="shared" si="53"/>
        <v>0.010028817741878148</v>
      </c>
      <c r="J205" s="70">
        <v>3962640</v>
      </c>
      <c r="K205" s="72">
        <v>-13575</v>
      </c>
      <c r="L205" s="73">
        <f t="shared" si="54"/>
        <v>3949065</v>
      </c>
      <c r="M205" s="74">
        <f t="shared" si="55"/>
        <v>-0.003425746472048937</v>
      </c>
      <c r="N205" s="75">
        <f t="shared" si="56"/>
        <v>0.16099969017932228</v>
      </c>
      <c r="O205" s="70">
        <v>63615057</v>
      </c>
      <c r="P205" s="72">
        <v>-620702</v>
      </c>
      <c r="Q205" s="73">
        <f t="shared" si="57"/>
        <v>62994355</v>
      </c>
      <c r="R205" s="74">
        <f t="shared" si="58"/>
        <v>-0.00975715544827697</v>
      </c>
      <c r="S205" s="75">
        <f t="shared" si="59"/>
        <v>0.01829965407077994</v>
      </c>
      <c r="T205" s="70">
        <v>7230657</v>
      </c>
      <c r="U205" s="72">
        <v>0</v>
      </c>
      <c r="V205" s="73">
        <f t="shared" si="67"/>
        <v>7230657</v>
      </c>
      <c r="W205" s="74">
        <f t="shared" si="60"/>
        <v>0</v>
      </c>
      <c r="X205" s="75">
        <f t="shared" si="61"/>
        <v>0.7262697184962611</v>
      </c>
      <c r="Y205" s="70">
        <v>286967568</v>
      </c>
      <c r="Z205" s="72">
        <v>3441604</v>
      </c>
      <c r="AA205" s="73">
        <f t="shared" si="62"/>
        <v>290409172</v>
      </c>
      <c r="AB205" s="74">
        <f t="shared" si="63"/>
        <v>0.011993006819502335</v>
      </c>
      <c r="AC205" s="75">
        <f t="shared" si="64"/>
        <v>0.020279228460919407</v>
      </c>
      <c r="AD205" s="70">
        <v>8012837</v>
      </c>
      <c r="AE205" s="75">
        <f t="shared" si="65"/>
        <v>0</v>
      </c>
      <c r="AF205" s="70">
        <v>0</v>
      </c>
      <c r="AG205" s="70">
        <v>395125338</v>
      </c>
      <c r="AH205" s="72">
        <v>2807327</v>
      </c>
      <c r="AI205" s="73">
        <v>397932665</v>
      </c>
      <c r="AJ205" s="74">
        <f t="shared" si="66"/>
        <v>0.00710490249552156</v>
      </c>
      <c r="AK205" s="70">
        <v>3476230</v>
      </c>
      <c r="AL205" s="70">
        <v>4080435</v>
      </c>
      <c r="AM205" s="25">
        <v>0</v>
      </c>
      <c r="AN205" s="76"/>
    </row>
    <row r="206" spans="1:40" ht="12.75">
      <c r="A206" s="67" t="s">
        <v>417</v>
      </c>
      <c r="B206" s="68" t="s">
        <v>416</v>
      </c>
      <c r="C206" s="24">
        <v>3</v>
      </c>
      <c r="D206" s="24"/>
      <c r="E206" s="69">
        <f t="shared" si="51"/>
        <v>0.03344991270378903</v>
      </c>
      <c r="F206" s="70">
        <v>19824455</v>
      </c>
      <c r="G206" s="71">
        <f t="shared" si="52"/>
        <v>0.04723650323414542</v>
      </c>
      <c r="H206" s="70">
        <v>27995228</v>
      </c>
      <c r="I206" s="71">
        <f t="shared" si="53"/>
        <v>0.012474116543229496</v>
      </c>
      <c r="J206" s="70">
        <v>7392921</v>
      </c>
      <c r="K206" s="72">
        <v>-25326</v>
      </c>
      <c r="L206" s="73">
        <f t="shared" si="54"/>
        <v>7367595</v>
      </c>
      <c r="M206" s="74">
        <f t="shared" si="55"/>
        <v>-0.0034257095402480293</v>
      </c>
      <c r="N206" s="75">
        <f t="shared" si="56"/>
        <v>0.20495454863734056</v>
      </c>
      <c r="O206" s="70">
        <v>121468545</v>
      </c>
      <c r="P206" s="72">
        <v>-1466179</v>
      </c>
      <c r="Q206" s="73">
        <f t="shared" si="57"/>
        <v>120002366</v>
      </c>
      <c r="R206" s="74">
        <f t="shared" si="58"/>
        <v>-0.012070441775687689</v>
      </c>
      <c r="S206" s="75">
        <f t="shared" si="59"/>
        <v>0.04009485093591185</v>
      </c>
      <c r="T206" s="70">
        <v>23762650</v>
      </c>
      <c r="U206" s="72">
        <v>7717</v>
      </c>
      <c r="V206" s="73">
        <f t="shared" si="67"/>
        <v>23770367</v>
      </c>
      <c r="W206" s="74">
        <f t="shared" si="60"/>
        <v>0.0003247533419042068</v>
      </c>
      <c r="X206" s="75">
        <f t="shared" si="61"/>
        <v>0.6439746271159796</v>
      </c>
      <c r="Y206" s="70">
        <v>381658575</v>
      </c>
      <c r="Z206" s="72">
        <v>6081140</v>
      </c>
      <c r="AA206" s="73">
        <f t="shared" si="62"/>
        <v>387739715</v>
      </c>
      <c r="AB206" s="74">
        <f t="shared" si="63"/>
        <v>0.015933455707106803</v>
      </c>
      <c r="AC206" s="75">
        <f t="shared" si="64"/>
        <v>0.01781544082960399</v>
      </c>
      <c r="AD206" s="70">
        <v>10558515</v>
      </c>
      <c r="AE206" s="75">
        <f t="shared" si="65"/>
        <v>0</v>
      </c>
      <c r="AF206" s="70">
        <v>0</v>
      </c>
      <c r="AG206" s="70">
        <v>592660889</v>
      </c>
      <c r="AH206" s="72">
        <v>4597352</v>
      </c>
      <c r="AI206" s="73">
        <v>597258241</v>
      </c>
      <c r="AJ206" s="74">
        <f t="shared" si="66"/>
        <v>0.007757137488449993</v>
      </c>
      <c r="AK206" s="70">
        <v>0</v>
      </c>
      <c r="AL206" s="70">
        <v>0</v>
      </c>
      <c r="AM206" s="25">
        <v>0</v>
      </c>
      <c r="AN206" s="76"/>
    </row>
    <row r="207" spans="1:40" ht="12.75">
      <c r="A207" s="67" t="s">
        <v>419</v>
      </c>
      <c r="B207" s="68" t="s">
        <v>418</v>
      </c>
      <c r="C207" s="24">
        <v>3</v>
      </c>
      <c r="D207" s="24"/>
      <c r="E207" s="69">
        <f t="shared" si="51"/>
        <v>0.015936007728990922</v>
      </c>
      <c r="F207" s="70">
        <v>39795324</v>
      </c>
      <c r="G207" s="71">
        <f t="shared" si="52"/>
        <v>0.004789902047409928</v>
      </c>
      <c r="H207" s="70">
        <v>11961321</v>
      </c>
      <c r="I207" s="71">
        <f t="shared" si="53"/>
        <v>0.004139505987582289</v>
      </c>
      <c r="J207" s="70">
        <v>10337155</v>
      </c>
      <c r="K207" s="72">
        <v>-35412</v>
      </c>
      <c r="L207" s="73">
        <f t="shared" si="54"/>
        <v>10301743</v>
      </c>
      <c r="M207" s="74">
        <f t="shared" si="55"/>
        <v>-0.003425700785177353</v>
      </c>
      <c r="N207" s="75">
        <f t="shared" si="56"/>
        <v>0.7508560252490462</v>
      </c>
      <c r="O207" s="70">
        <v>1875034156</v>
      </c>
      <c r="P207" s="72">
        <v>0</v>
      </c>
      <c r="Q207" s="73">
        <f t="shared" si="57"/>
        <v>1875034156</v>
      </c>
      <c r="R207" s="74">
        <f t="shared" si="58"/>
        <v>0</v>
      </c>
      <c r="S207" s="75">
        <f t="shared" si="59"/>
        <v>0.21965886469053036</v>
      </c>
      <c r="T207" s="70">
        <v>548531090</v>
      </c>
      <c r="U207" s="72">
        <v>-11149807</v>
      </c>
      <c r="V207" s="73">
        <f t="shared" si="67"/>
        <v>537381283</v>
      </c>
      <c r="W207" s="74">
        <f t="shared" si="60"/>
        <v>-0.02032666370834149</v>
      </c>
      <c r="X207" s="75">
        <f t="shared" si="61"/>
        <v>0.004251049524930534</v>
      </c>
      <c r="Y207" s="70">
        <v>10615701</v>
      </c>
      <c r="Z207" s="72">
        <v>1326963</v>
      </c>
      <c r="AA207" s="73">
        <f t="shared" si="62"/>
        <v>11942664</v>
      </c>
      <c r="AB207" s="74">
        <f t="shared" si="63"/>
        <v>0.12500003532503412</v>
      </c>
      <c r="AC207" s="75">
        <f t="shared" si="64"/>
        <v>0.0003686447715098137</v>
      </c>
      <c r="AD207" s="70">
        <v>920578</v>
      </c>
      <c r="AE207" s="75">
        <f t="shared" si="65"/>
        <v>0</v>
      </c>
      <c r="AF207" s="70">
        <v>0</v>
      </c>
      <c r="AG207" s="70">
        <v>2497195325</v>
      </c>
      <c r="AH207" s="72">
        <v>-9858256</v>
      </c>
      <c r="AI207" s="73">
        <v>2487337069</v>
      </c>
      <c r="AJ207" s="74">
        <f t="shared" si="66"/>
        <v>-0.003947731241247619</v>
      </c>
      <c r="AK207" s="70">
        <v>68467</v>
      </c>
      <c r="AL207" s="70">
        <v>2190444</v>
      </c>
      <c r="AM207" s="25">
        <v>0</v>
      </c>
      <c r="AN207" s="76"/>
    </row>
    <row r="208" spans="1:40" ht="12.75">
      <c r="A208" s="67" t="s">
        <v>421</v>
      </c>
      <c r="B208" s="68" t="s">
        <v>420</v>
      </c>
      <c r="C208" s="24">
        <v>3</v>
      </c>
      <c r="D208" s="24"/>
      <c r="E208" s="69">
        <f t="shared" si="51"/>
        <v>0.022632050843271703</v>
      </c>
      <c r="F208" s="70">
        <v>100334580</v>
      </c>
      <c r="G208" s="71">
        <f t="shared" si="52"/>
        <v>0.002608039268022894</v>
      </c>
      <c r="H208" s="70">
        <v>11562210</v>
      </c>
      <c r="I208" s="71">
        <f t="shared" si="53"/>
        <v>0.0012005855294147506</v>
      </c>
      <c r="J208" s="70">
        <v>5322551</v>
      </c>
      <c r="K208" s="72">
        <v>-18234</v>
      </c>
      <c r="L208" s="73">
        <f t="shared" si="54"/>
        <v>5304317</v>
      </c>
      <c r="M208" s="74">
        <f t="shared" si="55"/>
        <v>-0.0034258008988547035</v>
      </c>
      <c r="N208" s="75">
        <f t="shared" si="56"/>
        <v>0.6785701753841777</v>
      </c>
      <c r="O208" s="70">
        <v>3008302430</v>
      </c>
      <c r="P208" s="72">
        <v>0</v>
      </c>
      <c r="Q208" s="73">
        <f t="shared" si="57"/>
        <v>3008302430</v>
      </c>
      <c r="R208" s="74">
        <f t="shared" si="58"/>
        <v>0</v>
      </c>
      <c r="S208" s="75">
        <f t="shared" si="59"/>
        <v>0.2908402662731398</v>
      </c>
      <c r="T208" s="70">
        <v>1289380983</v>
      </c>
      <c r="U208" s="72">
        <v>-26313893</v>
      </c>
      <c r="V208" s="73">
        <f t="shared" si="67"/>
        <v>1263067090</v>
      </c>
      <c r="W208" s="74">
        <f t="shared" si="60"/>
        <v>-0.02040815968820598</v>
      </c>
      <c r="X208" s="75">
        <f t="shared" si="61"/>
        <v>0.00377563805333287</v>
      </c>
      <c r="Y208" s="70">
        <v>16738521</v>
      </c>
      <c r="Z208" s="72">
        <v>2092315</v>
      </c>
      <c r="AA208" s="73">
        <f t="shared" si="62"/>
        <v>18830836</v>
      </c>
      <c r="AB208" s="74">
        <f t="shared" si="63"/>
        <v>0.12499999253219565</v>
      </c>
      <c r="AC208" s="75">
        <f t="shared" si="64"/>
        <v>0.00037324464864023013</v>
      </c>
      <c r="AD208" s="70">
        <v>1654704</v>
      </c>
      <c r="AE208" s="75">
        <f t="shared" si="65"/>
        <v>0</v>
      </c>
      <c r="AF208" s="70">
        <v>0</v>
      </c>
      <c r="AG208" s="70">
        <v>4433295979</v>
      </c>
      <c r="AH208" s="72">
        <v>-24239812</v>
      </c>
      <c r="AI208" s="73">
        <v>4409056167</v>
      </c>
      <c r="AJ208" s="74">
        <f t="shared" si="66"/>
        <v>-0.0054676728363775235</v>
      </c>
      <c r="AK208" s="70">
        <v>0</v>
      </c>
      <c r="AL208" s="70">
        <v>0</v>
      </c>
      <c r="AM208" s="25">
        <v>0</v>
      </c>
      <c r="AN208" s="76"/>
    </row>
    <row r="209" spans="1:40" ht="12.75">
      <c r="A209" s="67" t="s">
        <v>423</v>
      </c>
      <c r="B209" s="68" t="s">
        <v>422</v>
      </c>
      <c r="C209" s="24">
        <v>3</v>
      </c>
      <c r="D209" s="24"/>
      <c r="E209" s="69">
        <f t="shared" si="51"/>
        <v>0.021612939465416828</v>
      </c>
      <c r="F209" s="70">
        <v>38022168</v>
      </c>
      <c r="G209" s="71">
        <f t="shared" si="52"/>
        <v>0.004746357203664491</v>
      </c>
      <c r="H209" s="70">
        <v>8349942</v>
      </c>
      <c r="I209" s="71">
        <f t="shared" si="53"/>
        <v>0.003195230642528518</v>
      </c>
      <c r="J209" s="70">
        <v>5621151</v>
      </c>
      <c r="K209" s="72">
        <v>-19257</v>
      </c>
      <c r="L209" s="73">
        <f t="shared" si="54"/>
        <v>5601894</v>
      </c>
      <c r="M209" s="74">
        <f t="shared" si="55"/>
        <v>-0.0034258108348272443</v>
      </c>
      <c r="N209" s="75">
        <f t="shared" si="56"/>
        <v>0.7899861432066325</v>
      </c>
      <c r="O209" s="70">
        <v>1389768657</v>
      </c>
      <c r="P209" s="72">
        <v>0</v>
      </c>
      <c r="Q209" s="73">
        <f t="shared" si="57"/>
        <v>1389768657</v>
      </c>
      <c r="R209" s="74">
        <f t="shared" si="58"/>
        <v>0</v>
      </c>
      <c r="S209" s="75">
        <f t="shared" si="59"/>
        <v>0.09767482593362949</v>
      </c>
      <c r="T209" s="70">
        <v>171832649</v>
      </c>
      <c r="U209" s="72">
        <v>-3403923</v>
      </c>
      <c r="V209" s="73">
        <f t="shared" si="67"/>
        <v>168428726</v>
      </c>
      <c r="W209" s="74">
        <f t="shared" si="60"/>
        <v>-0.019809524091082366</v>
      </c>
      <c r="X209" s="75">
        <f t="shared" si="61"/>
        <v>0.073683552775066</v>
      </c>
      <c r="Y209" s="70">
        <v>129626441</v>
      </c>
      <c r="Z209" s="72">
        <v>15126348</v>
      </c>
      <c r="AA209" s="73">
        <f t="shared" si="62"/>
        <v>144752789</v>
      </c>
      <c r="AB209" s="74">
        <f t="shared" si="63"/>
        <v>0.11669184067161113</v>
      </c>
      <c r="AC209" s="75">
        <f t="shared" si="64"/>
        <v>0.009100950773062161</v>
      </c>
      <c r="AD209" s="70">
        <v>16010681</v>
      </c>
      <c r="AE209" s="75">
        <f t="shared" si="65"/>
        <v>0</v>
      </c>
      <c r="AF209" s="70">
        <v>0</v>
      </c>
      <c r="AG209" s="70">
        <v>1759231689</v>
      </c>
      <c r="AH209" s="72">
        <v>11703168</v>
      </c>
      <c r="AI209" s="73">
        <v>1770934857</v>
      </c>
      <c r="AJ209" s="74">
        <f t="shared" si="66"/>
        <v>0.0066524313273667954</v>
      </c>
      <c r="AK209" s="70">
        <v>0</v>
      </c>
      <c r="AL209" s="70">
        <v>3169974</v>
      </c>
      <c r="AM209" s="25">
        <v>0</v>
      </c>
      <c r="AN209" s="76"/>
    </row>
    <row r="210" spans="1:40" ht="12.75">
      <c r="A210" s="67" t="s">
        <v>425</v>
      </c>
      <c r="B210" s="68" t="s">
        <v>424</v>
      </c>
      <c r="C210" s="24">
        <v>3</v>
      </c>
      <c r="D210" s="24"/>
      <c r="E210" s="69">
        <f t="shared" si="51"/>
        <v>0.05304105318632231</v>
      </c>
      <c r="F210" s="70">
        <v>62277516</v>
      </c>
      <c r="G210" s="71">
        <f t="shared" si="52"/>
        <v>0.00399872162215808</v>
      </c>
      <c r="H210" s="70">
        <v>4695051</v>
      </c>
      <c r="I210" s="71">
        <f t="shared" si="53"/>
        <v>0.003251037788149328</v>
      </c>
      <c r="J210" s="70">
        <v>3817167</v>
      </c>
      <c r="K210" s="72">
        <v>-13077</v>
      </c>
      <c r="L210" s="73">
        <f t="shared" si="54"/>
        <v>3804090</v>
      </c>
      <c r="M210" s="74">
        <f t="shared" si="55"/>
        <v>-0.00342583911052359</v>
      </c>
      <c r="N210" s="75">
        <f t="shared" si="56"/>
        <v>0.5365073152159411</v>
      </c>
      <c r="O210" s="70">
        <v>629933625</v>
      </c>
      <c r="P210" s="72">
        <v>0</v>
      </c>
      <c r="Q210" s="73">
        <f t="shared" si="57"/>
        <v>629933625</v>
      </c>
      <c r="R210" s="74">
        <f t="shared" si="58"/>
        <v>0</v>
      </c>
      <c r="S210" s="75">
        <f t="shared" si="59"/>
        <v>0.24758784444007068</v>
      </c>
      <c r="T210" s="70">
        <v>290702296</v>
      </c>
      <c r="U210" s="72">
        <v>-5932699</v>
      </c>
      <c r="V210" s="73">
        <f t="shared" si="67"/>
        <v>284769597</v>
      </c>
      <c r="W210" s="74">
        <f t="shared" si="60"/>
        <v>-0.020408160106172673</v>
      </c>
      <c r="X210" s="75">
        <f t="shared" si="61"/>
        <v>0.136987552803823</v>
      </c>
      <c r="Y210" s="70">
        <v>160842291</v>
      </c>
      <c r="Z210" s="72">
        <v>20105286</v>
      </c>
      <c r="AA210" s="73">
        <f t="shared" si="62"/>
        <v>180947577</v>
      </c>
      <c r="AB210" s="74">
        <f t="shared" si="63"/>
        <v>0.12499999766852364</v>
      </c>
      <c r="AC210" s="75">
        <f t="shared" si="64"/>
        <v>0.018626474943535556</v>
      </c>
      <c r="AD210" s="70">
        <v>21870052</v>
      </c>
      <c r="AE210" s="75">
        <f t="shared" si="65"/>
        <v>0</v>
      </c>
      <c r="AF210" s="70">
        <v>0</v>
      </c>
      <c r="AG210" s="70">
        <v>1174137998</v>
      </c>
      <c r="AH210" s="72">
        <v>14159510</v>
      </c>
      <c r="AI210" s="73">
        <v>1188297508</v>
      </c>
      <c r="AJ210" s="74">
        <f t="shared" si="66"/>
        <v>0.012059493879015063</v>
      </c>
      <c r="AK210" s="70">
        <v>0</v>
      </c>
      <c r="AL210" s="70">
        <v>0</v>
      </c>
      <c r="AM210" s="25">
        <v>0</v>
      </c>
      <c r="AN210" s="76"/>
    </row>
    <row r="211" spans="1:40" ht="12.75">
      <c r="A211" s="67" t="s">
        <v>427</v>
      </c>
      <c r="B211" s="68" t="s">
        <v>426</v>
      </c>
      <c r="C211" s="24">
        <v>3</v>
      </c>
      <c r="D211" s="24"/>
      <c r="E211" s="69">
        <f t="shared" si="51"/>
        <v>0.02200719259813619</v>
      </c>
      <c r="F211" s="70">
        <v>14212227</v>
      </c>
      <c r="G211" s="71">
        <f t="shared" si="52"/>
        <v>0.01253987340519754</v>
      </c>
      <c r="H211" s="70">
        <v>8098240</v>
      </c>
      <c r="I211" s="71">
        <f t="shared" si="53"/>
        <v>0.024949145839969263</v>
      </c>
      <c r="J211" s="70">
        <v>16112138</v>
      </c>
      <c r="K211" s="72">
        <v>-55196</v>
      </c>
      <c r="L211" s="73">
        <f t="shared" si="54"/>
        <v>16056942</v>
      </c>
      <c r="M211" s="74">
        <f t="shared" si="55"/>
        <v>-0.0034257402710925144</v>
      </c>
      <c r="N211" s="75">
        <f t="shared" si="56"/>
        <v>0.5523004602500403</v>
      </c>
      <c r="O211" s="70">
        <v>356675186</v>
      </c>
      <c r="P211" s="72">
        <v>-1540330</v>
      </c>
      <c r="Q211" s="73">
        <f t="shared" si="57"/>
        <v>355134856</v>
      </c>
      <c r="R211" s="74">
        <f t="shared" si="58"/>
        <v>-0.004318579089491244</v>
      </c>
      <c r="S211" s="75">
        <f t="shared" si="59"/>
        <v>0.07583561157896355</v>
      </c>
      <c r="T211" s="70">
        <v>48974576</v>
      </c>
      <c r="U211" s="72">
        <v>-716411</v>
      </c>
      <c r="V211" s="73">
        <f t="shared" si="67"/>
        <v>48258165</v>
      </c>
      <c r="W211" s="74">
        <f t="shared" si="60"/>
        <v>-0.014628222610850169</v>
      </c>
      <c r="X211" s="75">
        <f t="shared" si="61"/>
        <v>0.30007103462068024</v>
      </c>
      <c r="Y211" s="70">
        <v>193785629</v>
      </c>
      <c r="Z211" s="72">
        <v>6538151</v>
      </c>
      <c r="AA211" s="73">
        <f t="shared" si="62"/>
        <v>200323780</v>
      </c>
      <c r="AB211" s="74">
        <f t="shared" si="63"/>
        <v>0.033739091147981876</v>
      </c>
      <c r="AC211" s="75">
        <f t="shared" si="64"/>
        <v>0.012296681707012936</v>
      </c>
      <c r="AD211" s="70">
        <v>7941187</v>
      </c>
      <c r="AE211" s="75">
        <f t="shared" si="65"/>
        <v>0</v>
      </c>
      <c r="AF211" s="70">
        <v>0</v>
      </c>
      <c r="AG211" s="70">
        <v>645799183</v>
      </c>
      <c r="AH211" s="72">
        <v>4226214</v>
      </c>
      <c r="AI211" s="73">
        <v>650025397</v>
      </c>
      <c r="AJ211" s="74">
        <f t="shared" si="66"/>
        <v>0.0065441612675437525</v>
      </c>
      <c r="AK211" s="70">
        <v>21229089</v>
      </c>
      <c r="AL211" s="70">
        <v>4465100</v>
      </c>
      <c r="AM211" s="25">
        <v>0</v>
      </c>
      <c r="AN211" s="76"/>
    </row>
    <row r="212" spans="1:40" ht="12.75">
      <c r="A212" s="67" t="s">
        <v>429</v>
      </c>
      <c r="B212" s="68" t="s">
        <v>428</v>
      </c>
      <c r="C212" s="24">
        <v>3</v>
      </c>
      <c r="D212" s="24"/>
      <c r="E212" s="69">
        <f t="shared" si="51"/>
        <v>0.018341914762037226</v>
      </c>
      <c r="F212" s="70">
        <v>4927974</v>
      </c>
      <c r="G212" s="71">
        <f t="shared" si="52"/>
        <v>0.011761223098330355</v>
      </c>
      <c r="H212" s="70">
        <v>3159921</v>
      </c>
      <c r="I212" s="71">
        <f t="shared" si="53"/>
        <v>0.035789708569778596</v>
      </c>
      <c r="J212" s="70">
        <v>9615722</v>
      </c>
      <c r="K212" s="72">
        <v>-32941</v>
      </c>
      <c r="L212" s="73">
        <f t="shared" si="54"/>
        <v>9582781</v>
      </c>
      <c r="M212" s="74">
        <f t="shared" si="55"/>
        <v>-0.003425743797501633</v>
      </c>
      <c r="N212" s="75">
        <f t="shared" si="56"/>
        <v>0.5454433161832796</v>
      </c>
      <c r="O212" s="70">
        <v>146545795</v>
      </c>
      <c r="P212" s="72">
        <v>0</v>
      </c>
      <c r="Q212" s="73">
        <f t="shared" si="57"/>
        <v>146545795</v>
      </c>
      <c r="R212" s="74">
        <f t="shared" si="58"/>
        <v>0</v>
      </c>
      <c r="S212" s="75">
        <f t="shared" si="59"/>
        <v>0.012972804521329664</v>
      </c>
      <c r="T212" s="70">
        <v>3485440</v>
      </c>
      <c r="U212" s="72">
        <v>0</v>
      </c>
      <c r="V212" s="73">
        <f t="shared" si="67"/>
        <v>3485440</v>
      </c>
      <c r="W212" s="74">
        <f t="shared" si="60"/>
        <v>0</v>
      </c>
      <c r="X212" s="75">
        <f t="shared" si="61"/>
        <v>0.361864997271663</v>
      </c>
      <c r="Y212" s="70">
        <v>97223290</v>
      </c>
      <c r="Z212" s="72">
        <v>2777808</v>
      </c>
      <c r="AA212" s="73">
        <f t="shared" si="62"/>
        <v>100001098</v>
      </c>
      <c r="AB212" s="74">
        <f t="shared" si="63"/>
        <v>0.028571425632685336</v>
      </c>
      <c r="AC212" s="75">
        <f t="shared" si="64"/>
        <v>0.013826035593581549</v>
      </c>
      <c r="AD212" s="70">
        <v>3714680</v>
      </c>
      <c r="AE212" s="75">
        <f t="shared" si="65"/>
        <v>0</v>
      </c>
      <c r="AF212" s="70">
        <v>0</v>
      </c>
      <c r="AG212" s="70">
        <v>268672822</v>
      </c>
      <c r="AH212" s="72">
        <v>2744867</v>
      </c>
      <c r="AI212" s="73">
        <v>271417689</v>
      </c>
      <c r="AJ212" s="74">
        <f t="shared" si="66"/>
        <v>0.010216392486471892</v>
      </c>
      <c r="AK212" s="70">
        <v>385000</v>
      </c>
      <c r="AL212" s="70">
        <v>0</v>
      </c>
      <c r="AM212" s="25">
        <v>0</v>
      </c>
      <c r="AN212" s="76"/>
    </row>
    <row r="213" spans="1:40" ht="12.75">
      <c r="A213" s="67" t="s">
        <v>431</v>
      </c>
      <c r="B213" s="68" t="s">
        <v>430</v>
      </c>
      <c r="C213" s="24">
        <v>3</v>
      </c>
      <c r="D213" s="24"/>
      <c r="E213" s="69">
        <f t="shared" si="51"/>
        <v>0.04176551713680164</v>
      </c>
      <c r="F213" s="70">
        <v>36731316</v>
      </c>
      <c r="G213" s="71">
        <f t="shared" si="52"/>
        <v>0.0032008068322153865</v>
      </c>
      <c r="H213" s="70">
        <v>2814998</v>
      </c>
      <c r="I213" s="71">
        <f t="shared" si="53"/>
        <v>0.007785512760710009</v>
      </c>
      <c r="J213" s="70">
        <v>6847087</v>
      </c>
      <c r="K213" s="72">
        <v>-23456</v>
      </c>
      <c r="L213" s="73">
        <f t="shared" si="54"/>
        <v>6823631</v>
      </c>
      <c r="M213" s="74">
        <f t="shared" si="55"/>
        <v>-0.0034256903702260537</v>
      </c>
      <c r="N213" s="75">
        <f t="shared" si="56"/>
        <v>0.3770072437357383</v>
      </c>
      <c r="O213" s="70">
        <v>331564725</v>
      </c>
      <c r="P213" s="72">
        <v>0</v>
      </c>
      <c r="Q213" s="73">
        <f t="shared" si="57"/>
        <v>331564725</v>
      </c>
      <c r="R213" s="74">
        <f t="shared" si="58"/>
        <v>0</v>
      </c>
      <c r="S213" s="75">
        <f t="shared" si="59"/>
        <v>0.06150784504496745</v>
      </c>
      <c r="T213" s="70">
        <v>54094005</v>
      </c>
      <c r="U213" s="72">
        <v>0</v>
      </c>
      <c r="V213" s="73">
        <f t="shared" si="67"/>
        <v>54094005</v>
      </c>
      <c r="W213" s="74">
        <f t="shared" si="60"/>
        <v>0</v>
      </c>
      <c r="X213" s="75">
        <f t="shared" si="61"/>
        <v>0.49408636531833117</v>
      </c>
      <c r="Y213" s="70">
        <v>434531730</v>
      </c>
      <c r="Z213" s="72">
        <v>12415193</v>
      </c>
      <c r="AA213" s="73">
        <f t="shared" si="62"/>
        <v>446946923</v>
      </c>
      <c r="AB213" s="74">
        <f t="shared" si="63"/>
        <v>0.028571430215234225</v>
      </c>
      <c r="AC213" s="75">
        <f t="shared" si="64"/>
        <v>0.014646709171236033</v>
      </c>
      <c r="AD213" s="70">
        <v>12881270</v>
      </c>
      <c r="AE213" s="75">
        <f t="shared" si="65"/>
        <v>0</v>
      </c>
      <c r="AF213" s="70">
        <v>0</v>
      </c>
      <c r="AG213" s="70">
        <v>879465131</v>
      </c>
      <c r="AH213" s="72">
        <v>12391737</v>
      </c>
      <c r="AI213" s="73">
        <v>891856868</v>
      </c>
      <c r="AJ213" s="74">
        <f t="shared" si="66"/>
        <v>0.014090083350899786</v>
      </c>
      <c r="AK213" s="70">
        <v>27900</v>
      </c>
      <c r="AL213" s="70">
        <v>1226200</v>
      </c>
      <c r="AM213" s="25">
        <v>0</v>
      </c>
      <c r="AN213" s="76"/>
    </row>
    <row r="214" spans="1:40" ht="12.75">
      <c r="A214" s="67" t="s">
        <v>433</v>
      </c>
      <c r="B214" s="68" t="s">
        <v>432</v>
      </c>
      <c r="C214" s="24">
        <v>3</v>
      </c>
      <c r="D214" s="24"/>
      <c r="E214" s="69">
        <f t="shared" si="51"/>
        <v>0.05945741999640148</v>
      </c>
      <c r="F214" s="70">
        <v>21430320</v>
      </c>
      <c r="G214" s="71">
        <f t="shared" si="52"/>
        <v>0.007703896348581258</v>
      </c>
      <c r="H214" s="70">
        <v>2776726</v>
      </c>
      <c r="I214" s="71">
        <f t="shared" si="53"/>
        <v>0.014606025661233975</v>
      </c>
      <c r="J214" s="70">
        <v>5264470</v>
      </c>
      <c r="K214" s="72">
        <v>-18035</v>
      </c>
      <c r="L214" s="73">
        <f t="shared" si="54"/>
        <v>5246435</v>
      </c>
      <c r="M214" s="74">
        <f t="shared" si="55"/>
        <v>-0.003425795949069897</v>
      </c>
      <c r="N214" s="75">
        <f t="shared" si="56"/>
        <v>0.19379053179612016</v>
      </c>
      <c r="O214" s="70">
        <v>69848189</v>
      </c>
      <c r="P214" s="72">
        <v>0</v>
      </c>
      <c r="Q214" s="73">
        <f t="shared" si="57"/>
        <v>69848189</v>
      </c>
      <c r="R214" s="74">
        <f t="shared" si="58"/>
        <v>0</v>
      </c>
      <c r="S214" s="75">
        <f t="shared" si="59"/>
        <v>0.04780785444428325</v>
      </c>
      <c r="T214" s="70">
        <v>17231451</v>
      </c>
      <c r="U214" s="72">
        <v>0</v>
      </c>
      <c r="V214" s="73">
        <f t="shared" si="67"/>
        <v>17231451</v>
      </c>
      <c r="W214" s="74">
        <f t="shared" si="60"/>
        <v>0</v>
      </c>
      <c r="X214" s="75">
        <f t="shared" si="61"/>
        <v>0.6601962468967152</v>
      </c>
      <c r="Y214" s="70">
        <v>237955445</v>
      </c>
      <c r="Z214" s="72">
        <v>6791576</v>
      </c>
      <c r="AA214" s="73">
        <f t="shared" si="62"/>
        <v>244747021</v>
      </c>
      <c r="AB214" s="74">
        <f t="shared" si="63"/>
        <v>0.028541376727059135</v>
      </c>
      <c r="AC214" s="75">
        <f t="shared" si="64"/>
        <v>0.01643802485666474</v>
      </c>
      <c r="AD214" s="70">
        <v>5924780</v>
      </c>
      <c r="AE214" s="75">
        <f t="shared" si="65"/>
        <v>0</v>
      </c>
      <c r="AF214" s="70">
        <v>0</v>
      </c>
      <c r="AG214" s="70">
        <v>360431381</v>
      </c>
      <c r="AH214" s="72">
        <v>6773541</v>
      </c>
      <c r="AI214" s="73">
        <v>367204922</v>
      </c>
      <c r="AJ214" s="74">
        <f t="shared" si="66"/>
        <v>0.018792872532927427</v>
      </c>
      <c r="AK214" s="70">
        <v>0</v>
      </c>
      <c r="AL214" s="70">
        <v>222075</v>
      </c>
      <c r="AM214" s="25">
        <v>250305</v>
      </c>
      <c r="AN214" s="76"/>
    </row>
    <row r="215" spans="1:40" ht="12.75">
      <c r="A215" s="67" t="s">
        <v>435</v>
      </c>
      <c r="B215" s="68" t="s">
        <v>434</v>
      </c>
      <c r="C215" s="24">
        <v>3</v>
      </c>
      <c r="D215" s="24"/>
      <c r="E215" s="69">
        <f t="shared" si="51"/>
        <v>0.06267387046443226</v>
      </c>
      <c r="F215" s="70">
        <v>16871043</v>
      </c>
      <c r="G215" s="71">
        <f t="shared" si="52"/>
        <v>0.0035049727564389456</v>
      </c>
      <c r="H215" s="70">
        <v>943496</v>
      </c>
      <c r="I215" s="71">
        <f t="shared" si="53"/>
        <v>0.0017660271093907973</v>
      </c>
      <c r="J215" s="70">
        <v>475393</v>
      </c>
      <c r="K215" s="72">
        <v>-1629</v>
      </c>
      <c r="L215" s="73">
        <f t="shared" si="54"/>
        <v>473764</v>
      </c>
      <c r="M215" s="74">
        <f t="shared" si="55"/>
        <v>-0.0034266385916494353</v>
      </c>
      <c r="N215" s="75">
        <f t="shared" si="56"/>
        <v>0.24900511195849878</v>
      </c>
      <c r="O215" s="70">
        <v>67029145</v>
      </c>
      <c r="P215" s="72">
        <v>0</v>
      </c>
      <c r="Q215" s="73">
        <f t="shared" si="57"/>
        <v>67029145</v>
      </c>
      <c r="R215" s="74">
        <f t="shared" si="58"/>
        <v>0</v>
      </c>
      <c r="S215" s="75">
        <f t="shared" si="59"/>
        <v>0.020334166150834155</v>
      </c>
      <c r="T215" s="70">
        <v>5473710</v>
      </c>
      <c r="U215" s="72">
        <v>0</v>
      </c>
      <c r="V215" s="73">
        <f t="shared" si="67"/>
        <v>5473710</v>
      </c>
      <c r="W215" s="74">
        <f t="shared" si="60"/>
        <v>0</v>
      </c>
      <c r="X215" s="75">
        <f t="shared" si="61"/>
        <v>0.6425147894967776</v>
      </c>
      <c r="Y215" s="70">
        <v>172957160</v>
      </c>
      <c r="Z215" s="72">
        <v>4941633</v>
      </c>
      <c r="AA215" s="73">
        <f t="shared" si="62"/>
        <v>177898793</v>
      </c>
      <c r="AB215" s="74">
        <f t="shared" si="63"/>
        <v>0.028571427745460204</v>
      </c>
      <c r="AC215" s="75">
        <f t="shared" si="64"/>
        <v>0.020201062063627418</v>
      </c>
      <c r="AD215" s="70">
        <v>5437880</v>
      </c>
      <c r="AE215" s="75">
        <f t="shared" si="65"/>
        <v>0</v>
      </c>
      <c r="AF215" s="70">
        <v>0</v>
      </c>
      <c r="AG215" s="70">
        <v>269187827</v>
      </c>
      <c r="AH215" s="72">
        <v>4940004</v>
      </c>
      <c r="AI215" s="73">
        <v>274127831</v>
      </c>
      <c r="AJ215" s="74">
        <f t="shared" si="66"/>
        <v>0.01835151334684982</v>
      </c>
      <c r="AK215" s="70">
        <v>0</v>
      </c>
      <c r="AL215" s="70">
        <v>0</v>
      </c>
      <c r="AM215" s="25">
        <v>0</v>
      </c>
      <c r="AN215" s="76"/>
    </row>
    <row r="216" spans="1:40" ht="12.75">
      <c r="A216" s="67" t="s">
        <v>437</v>
      </c>
      <c r="B216" s="68" t="s">
        <v>436</v>
      </c>
      <c r="C216" s="24">
        <v>3</v>
      </c>
      <c r="D216" s="24"/>
      <c r="E216" s="69">
        <f t="shared" si="51"/>
        <v>0.0926718328295013</v>
      </c>
      <c r="F216" s="70">
        <v>3831774</v>
      </c>
      <c r="G216" s="71">
        <f t="shared" si="52"/>
        <v>0.025986743566896734</v>
      </c>
      <c r="H216" s="70">
        <v>1074494</v>
      </c>
      <c r="I216" s="71">
        <f t="shared" si="53"/>
        <v>0.06428285595253568</v>
      </c>
      <c r="J216" s="70">
        <v>2657953</v>
      </c>
      <c r="K216" s="72">
        <v>-9105</v>
      </c>
      <c r="L216" s="73">
        <f t="shared" si="54"/>
        <v>2648848</v>
      </c>
      <c r="M216" s="74">
        <f t="shared" si="55"/>
        <v>-0.0034255684731821817</v>
      </c>
      <c r="N216" s="75">
        <f t="shared" si="56"/>
        <v>0.4273689558233534</v>
      </c>
      <c r="O216" s="70">
        <v>17670755</v>
      </c>
      <c r="P216" s="72">
        <v>570024</v>
      </c>
      <c r="Q216" s="73">
        <f t="shared" si="57"/>
        <v>18240779</v>
      </c>
      <c r="R216" s="74">
        <f t="shared" si="58"/>
        <v>0.03225804443556599</v>
      </c>
      <c r="S216" s="75">
        <f t="shared" si="59"/>
        <v>0.04960852306099961</v>
      </c>
      <c r="T216" s="70">
        <v>2051202</v>
      </c>
      <c r="U216" s="72">
        <v>43643</v>
      </c>
      <c r="V216" s="73">
        <f t="shared" si="67"/>
        <v>2094845</v>
      </c>
      <c r="W216" s="74">
        <f t="shared" si="60"/>
        <v>0.021276792826840068</v>
      </c>
      <c r="X216" s="75">
        <f t="shared" si="61"/>
        <v>0.28679369776955826</v>
      </c>
      <c r="Y216" s="70">
        <v>11858281</v>
      </c>
      <c r="Z216" s="72">
        <v>-162442</v>
      </c>
      <c r="AA216" s="73">
        <f t="shared" si="62"/>
        <v>11695839</v>
      </c>
      <c r="AB216" s="74">
        <f t="shared" si="63"/>
        <v>-0.013698612809057232</v>
      </c>
      <c r="AC216" s="75">
        <f t="shared" si="64"/>
        <v>0.028299588751742717</v>
      </c>
      <c r="AD216" s="70">
        <v>1170125</v>
      </c>
      <c r="AE216" s="75">
        <f t="shared" si="65"/>
        <v>0.02498780224541229</v>
      </c>
      <c r="AF216" s="70">
        <v>1033190</v>
      </c>
      <c r="AG216" s="70">
        <v>41347774</v>
      </c>
      <c r="AH216" s="72">
        <v>442120</v>
      </c>
      <c r="AI216" s="73">
        <v>41789894</v>
      </c>
      <c r="AJ216" s="74">
        <f t="shared" si="66"/>
        <v>0.010692715888405504</v>
      </c>
      <c r="AK216" s="70">
        <v>0</v>
      </c>
      <c r="AL216" s="70">
        <v>0</v>
      </c>
      <c r="AM216" s="25">
        <v>0</v>
      </c>
      <c r="AN216" s="76"/>
    </row>
    <row r="217" spans="1:40" ht="12.75">
      <c r="A217" s="67" t="s">
        <v>439</v>
      </c>
      <c r="B217" s="68" t="s">
        <v>438</v>
      </c>
      <c r="C217" s="24">
        <v>3</v>
      </c>
      <c r="D217" s="24"/>
      <c r="E217" s="69">
        <f t="shared" si="51"/>
        <v>0.06041151895284512</v>
      </c>
      <c r="F217" s="70">
        <v>19959349</v>
      </c>
      <c r="G217" s="71">
        <f t="shared" si="52"/>
        <v>0.04503590454485868</v>
      </c>
      <c r="H217" s="70">
        <v>14879403</v>
      </c>
      <c r="I217" s="71">
        <f t="shared" si="53"/>
        <v>0.1892393835452342</v>
      </c>
      <c r="J217" s="70">
        <v>62522760</v>
      </c>
      <c r="K217" s="72">
        <v>-214185</v>
      </c>
      <c r="L217" s="73">
        <f t="shared" si="54"/>
        <v>62308575</v>
      </c>
      <c r="M217" s="74">
        <f t="shared" si="55"/>
        <v>-0.0034257124925387173</v>
      </c>
      <c r="N217" s="75">
        <f t="shared" si="56"/>
        <v>0.24197742079734794</v>
      </c>
      <c r="O217" s="70">
        <v>79946869</v>
      </c>
      <c r="P217" s="72">
        <v>2493097</v>
      </c>
      <c r="Q217" s="73">
        <f t="shared" si="57"/>
        <v>82439966</v>
      </c>
      <c r="R217" s="74">
        <f t="shared" si="58"/>
        <v>0.031184423244892803</v>
      </c>
      <c r="S217" s="75">
        <f t="shared" si="59"/>
        <v>0.030769156125463673</v>
      </c>
      <c r="T217" s="70">
        <v>10165815</v>
      </c>
      <c r="U217" s="72">
        <v>215844</v>
      </c>
      <c r="V217" s="73">
        <f t="shared" si="67"/>
        <v>10381659</v>
      </c>
      <c r="W217" s="74">
        <f t="shared" si="60"/>
        <v>0.02123233602027973</v>
      </c>
      <c r="X217" s="75">
        <f t="shared" si="61"/>
        <v>0.40420849386480284</v>
      </c>
      <c r="Y217" s="70">
        <v>133546359</v>
      </c>
      <c r="Z217" s="72">
        <v>-2740727</v>
      </c>
      <c r="AA217" s="73">
        <f t="shared" si="62"/>
        <v>130805632</v>
      </c>
      <c r="AB217" s="74">
        <f t="shared" si="63"/>
        <v>-0.02052266359429537</v>
      </c>
      <c r="AC217" s="75">
        <f t="shared" si="64"/>
        <v>0.028358122169447556</v>
      </c>
      <c r="AD217" s="70">
        <v>9369234</v>
      </c>
      <c r="AE217" s="75">
        <f t="shared" si="65"/>
        <v>0</v>
      </c>
      <c r="AF217" s="70">
        <v>0</v>
      </c>
      <c r="AG217" s="70">
        <v>330389789</v>
      </c>
      <c r="AH217" s="72">
        <v>-245971</v>
      </c>
      <c r="AI217" s="73">
        <v>330143818</v>
      </c>
      <c r="AJ217" s="74">
        <f t="shared" si="66"/>
        <v>-0.0007444872940670694</v>
      </c>
      <c r="AK217" s="70">
        <v>0</v>
      </c>
      <c r="AL217" s="70">
        <v>0</v>
      </c>
      <c r="AM217" s="25">
        <v>0</v>
      </c>
      <c r="AN217" s="76"/>
    </row>
    <row r="218" spans="1:40" ht="12.75">
      <c r="A218" s="67" t="s">
        <v>441</v>
      </c>
      <c r="B218" s="68" t="s">
        <v>440</v>
      </c>
      <c r="C218" s="24">
        <v>3</v>
      </c>
      <c r="D218" s="24"/>
      <c r="E218" s="69">
        <f t="shared" si="51"/>
        <v>0.047576724621894856</v>
      </c>
      <c r="F218" s="70">
        <v>32074062</v>
      </c>
      <c r="G218" s="71">
        <f t="shared" si="52"/>
        <v>0.01922134229415985</v>
      </c>
      <c r="H218" s="70">
        <v>12958154</v>
      </c>
      <c r="I218" s="71">
        <f t="shared" si="53"/>
        <v>0.06863076704412135</v>
      </c>
      <c r="J218" s="70">
        <v>46267739</v>
      </c>
      <c r="K218" s="72">
        <v>-158500</v>
      </c>
      <c r="L218" s="73">
        <f t="shared" si="54"/>
        <v>46109239</v>
      </c>
      <c r="M218" s="74">
        <f t="shared" si="55"/>
        <v>-0.0034257131086522295</v>
      </c>
      <c r="N218" s="75">
        <f t="shared" si="56"/>
        <v>0.6073973187976105</v>
      </c>
      <c r="O218" s="70">
        <v>409479623</v>
      </c>
      <c r="P218" s="72">
        <v>13209018</v>
      </c>
      <c r="Q218" s="73">
        <f t="shared" si="57"/>
        <v>422688641</v>
      </c>
      <c r="R218" s="74">
        <f t="shared" si="58"/>
        <v>0.032258059395546525</v>
      </c>
      <c r="S218" s="75">
        <f t="shared" si="59"/>
        <v>0.12539272174738456</v>
      </c>
      <c r="T218" s="70">
        <v>84534065</v>
      </c>
      <c r="U218" s="72">
        <v>1764028</v>
      </c>
      <c r="V218" s="73">
        <f t="shared" si="67"/>
        <v>86298093</v>
      </c>
      <c r="W218" s="74">
        <f t="shared" si="60"/>
        <v>0.020867658499564644</v>
      </c>
      <c r="X218" s="75">
        <f t="shared" si="61"/>
        <v>0.12308597003328668</v>
      </c>
      <c r="Y218" s="70">
        <v>82978958</v>
      </c>
      <c r="Z218" s="72">
        <v>-1136698</v>
      </c>
      <c r="AA218" s="73">
        <f t="shared" si="62"/>
        <v>81842260</v>
      </c>
      <c r="AB218" s="74">
        <f t="shared" si="63"/>
        <v>-0.013698629476643947</v>
      </c>
      <c r="AC218" s="75">
        <f t="shared" si="64"/>
        <v>0.006115894989106792</v>
      </c>
      <c r="AD218" s="70">
        <v>4123058</v>
      </c>
      <c r="AE218" s="75">
        <f t="shared" si="65"/>
        <v>0.0025792604724354283</v>
      </c>
      <c r="AF218" s="70">
        <v>1738820</v>
      </c>
      <c r="AG218" s="70">
        <v>674154479</v>
      </c>
      <c r="AH218" s="72">
        <v>13677848</v>
      </c>
      <c r="AI218" s="73">
        <v>687832327</v>
      </c>
      <c r="AJ218" s="74">
        <f t="shared" si="66"/>
        <v>0.020288892866645182</v>
      </c>
      <c r="AK218" s="70">
        <v>0</v>
      </c>
      <c r="AL218" s="70">
        <v>1624772</v>
      </c>
      <c r="AM218" s="25">
        <v>0</v>
      </c>
      <c r="AN218" s="76"/>
    </row>
    <row r="219" spans="1:40" ht="12.75">
      <c r="A219" s="67" t="s">
        <v>443</v>
      </c>
      <c r="B219" s="68" t="s">
        <v>442</v>
      </c>
      <c r="C219" s="24">
        <v>3</v>
      </c>
      <c r="D219" s="24"/>
      <c r="E219" s="69">
        <f t="shared" si="51"/>
        <v>0.065945941016942</v>
      </c>
      <c r="F219" s="70">
        <v>17486926</v>
      </c>
      <c r="G219" s="71">
        <f t="shared" si="52"/>
        <v>0.026723122745359658</v>
      </c>
      <c r="H219" s="70">
        <v>7086187</v>
      </c>
      <c r="I219" s="71">
        <f t="shared" si="53"/>
        <v>0.10724913682839048</v>
      </c>
      <c r="J219" s="70">
        <v>28439320</v>
      </c>
      <c r="K219" s="72">
        <v>-97425</v>
      </c>
      <c r="L219" s="73">
        <f t="shared" si="54"/>
        <v>28341895</v>
      </c>
      <c r="M219" s="74">
        <f t="shared" si="55"/>
        <v>-0.0034257148201855742</v>
      </c>
      <c r="N219" s="75">
        <f t="shared" si="56"/>
        <v>0.4105990226617075</v>
      </c>
      <c r="O219" s="70">
        <v>108878797</v>
      </c>
      <c r="P219" s="72">
        <v>3454976</v>
      </c>
      <c r="Q219" s="73">
        <f t="shared" si="57"/>
        <v>112333773</v>
      </c>
      <c r="R219" s="74">
        <f t="shared" si="58"/>
        <v>0.031732312398712485</v>
      </c>
      <c r="S219" s="75">
        <f t="shared" si="59"/>
        <v>0.040699867280545136</v>
      </c>
      <c r="T219" s="70">
        <v>10792409</v>
      </c>
      <c r="U219" s="72">
        <v>152709</v>
      </c>
      <c r="V219" s="73">
        <f t="shared" si="67"/>
        <v>10945118</v>
      </c>
      <c r="W219" s="74">
        <f t="shared" si="60"/>
        <v>0.014149667604331896</v>
      </c>
      <c r="X219" s="75">
        <f t="shared" si="61"/>
        <v>0.3230655504861947</v>
      </c>
      <c r="Y219" s="70">
        <v>85667492</v>
      </c>
      <c r="Z219" s="72">
        <v>-1798268</v>
      </c>
      <c r="AA219" s="73">
        <f t="shared" si="62"/>
        <v>83869224</v>
      </c>
      <c r="AB219" s="74">
        <f t="shared" si="63"/>
        <v>-0.020991253018122675</v>
      </c>
      <c r="AC219" s="75">
        <f t="shared" si="64"/>
        <v>0.025717358980860545</v>
      </c>
      <c r="AD219" s="70">
        <v>6819488</v>
      </c>
      <c r="AE219" s="75">
        <f t="shared" si="65"/>
        <v>0</v>
      </c>
      <c r="AF219" s="70">
        <v>0</v>
      </c>
      <c r="AG219" s="70">
        <v>265170619</v>
      </c>
      <c r="AH219" s="72">
        <v>1711992</v>
      </c>
      <c r="AI219" s="73">
        <v>266882611</v>
      </c>
      <c r="AJ219" s="74">
        <f t="shared" si="66"/>
        <v>0.006456190382087542</v>
      </c>
      <c r="AK219" s="70">
        <v>0</v>
      </c>
      <c r="AL219" s="70">
        <v>0</v>
      </c>
      <c r="AM219" s="25">
        <v>0</v>
      </c>
      <c r="AN219" s="76"/>
    </row>
    <row r="220" spans="1:40" ht="12.75">
      <c r="A220" s="67" t="s">
        <v>445</v>
      </c>
      <c r="B220" s="68" t="s">
        <v>444</v>
      </c>
      <c r="C220" s="24">
        <v>3</v>
      </c>
      <c r="D220" s="24"/>
      <c r="E220" s="69">
        <f t="shared" si="51"/>
        <v>0.06180382769992675</v>
      </c>
      <c r="F220" s="70">
        <v>81256846</v>
      </c>
      <c r="G220" s="71">
        <f t="shared" si="52"/>
        <v>0.017388048569964554</v>
      </c>
      <c r="H220" s="70">
        <v>22861011</v>
      </c>
      <c r="I220" s="71">
        <f t="shared" si="53"/>
        <v>0.025525983766651623</v>
      </c>
      <c r="J220" s="70">
        <v>33560396</v>
      </c>
      <c r="K220" s="72">
        <v>-114969</v>
      </c>
      <c r="L220" s="73">
        <f t="shared" si="54"/>
        <v>33445427</v>
      </c>
      <c r="M220" s="74">
        <f t="shared" si="55"/>
        <v>-0.0034257343089753767</v>
      </c>
      <c r="N220" s="75">
        <f t="shared" si="56"/>
        <v>0.5139409838795549</v>
      </c>
      <c r="O220" s="70">
        <v>675706100</v>
      </c>
      <c r="P220" s="72">
        <v>21790559</v>
      </c>
      <c r="Q220" s="73">
        <f t="shared" si="57"/>
        <v>697496659</v>
      </c>
      <c r="R220" s="74">
        <f t="shared" si="58"/>
        <v>0.03224857523115449</v>
      </c>
      <c r="S220" s="75">
        <f t="shared" si="59"/>
        <v>0.2586277286262522</v>
      </c>
      <c r="T220" s="70">
        <v>340031909</v>
      </c>
      <c r="U220" s="72">
        <v>7230853</v>
      </c>
      <c r="V220" s="73">
        <f t="shared" si="67"/>
        <v>347262762</v>
      </c>
      <c r="W220" s="74">
        <f t="shared" si="60"/>
        <v>0.02126521896508248</v>
      </c>
      <c r="X220" s="75">
        <f t="shared" si="61"/>
        <v>0.11398598285892306</v>
      </c>
      <c r="Y220" s="70">
        <v>149863557</v>
      </c>
      <c r="Z220" s="72">
        <v>-2065800</v>
      </c>
      <c r="AA220" s="73">
        <f t="shared" si="62"/>
        <v>147797757</v>
      </c>
      <c r="AB220" s="74">
        <f t="shared" si="63"/>
        <v>-0.013784538692085095</v>
      </c>
      <c r="AC220" s="75">
        <f t="shared" si="64"/>
        <v>0.006935817018958913</v>
      </c>
      <c r="AD220" s="70">
        <v>9118895</v>
      </c>
      <c r="AE220" s="75">
        <f t="shared" si="65"/>
        <v>0.0017916275797680166</v>
      </c>
      <c r="AF220" s="70">
        <v>2355550</v>
      </c>
      <c r="AG220" s="70">
        <v>1314754264</v>
      </c>
      <c r="AH220" s="72">
        <v>26840643</v>
      </c>
      <c r="AI220" s="73">
        <v>1341594907</v>
      </c>
      <c r="AJ220" s="74">
        <f t="shared" si="66"/>
        <v>0.020414950333258627</v>
      </c>
      <c r="AK220" s="70">
        <v>0</v>
      </c>
      <c r="AL220" s="70">
        <v>181881</v>
      </c>
      <c r="AM220" s="25">
        <v>0</v>
      </c>
      <c r="AN220" s="76"/>
    </row>
    <row r="221" spans="1:40" ht="12.75">
      <c r="A221" s="67" t="s">
        <v>447</v>
      </c>
      <c r="B221" s="68" t="s">
        <v>446</v>
      </c>
      <c r="C221" s="24">
        <v>3</v>
      </c>
      <c r="D221" s="24"/>
      <c r="E221" s="69">
        <f t="shared" si="51"/>
        <v>0.03509571368985733</v>
      </c>
      <c r="F221" s="70">
        <v>19838214</v>
      </c>
      <c r="G221" s="71">
        <f t="shared" si="52"/>
        <v>0.029133533185798945</v>
      </c>
      <c r="H221" s="70">
        <v>16468030</v>
      </c>
      <c r="I221" s="71">
        <f t="shared" si="53"/>
        <v>0.033803165836992874</v>
      </c>
      <c r="J221" s="70">
        <v>19107588</v>
      </c>
      <c r="K221" s="72">
        <v>-65458</v>
      </c>
      <c r="L221" s="73">
        <f t="shared" si="54"/>
        <v>19042130</v>
      </c>
      <c r="M221" s="74">
        <f t="shared" si="55"/>
        <v>-0.003425759441746389</v>
      </c>
      <c r="N221" s="75">
        <f t="shared" si="56"/>
        <v>0.37242655158293353</v>
      </c>
      <c r="O221" s="70">
        <v>210517948</v>
      </c>
      <c r="P221" s="72">
        <v>-2170289</v>
      </c>
      <c r="Q221" s="73">
        <f t="shared" si="57"/>
        <v>208347659</v>
      </c>
      <c r="R221" s="74">
        <f t="shared" si="58"/>
        <v>-0.010309282513052047</v>
      </c>
      <c r="S221" s="75">
        <f t="shared" si="59"/>
        <v>0.04071633828315312</v>
      </c>
      <c r="T221" s="70">
        <v>23015330</v>
      </c>
      <c r="U221" s="72">
        <v>0</v>
      </c>
      <c r="V221" s="73">
        <f t="shared" si="67"/>
        <v>23015330</v>
      </c>
      <c r="W221" s="74">
        <f t="shared" si="60"/>
        <v>0</v>
      </c>
      <c r="X221" s="75">
        <f t="shared" si="61"/>
        <v>0.4728252015429847</v>
      </c>
      <c r="Y221" s="70">
        <v>267269320</v>
      </c>
      <c r="Z221" s="72">
        <v>20095</v>
      </c>
      <c r="AA221" s="73">
        <f t="shared" si="62"/>
        <v>267289415</v>
      </c>
      <c r="AB221" s="74">
        <f t="shared" si="63"/>
        <v>7.518633264753321E-05</v>
      </c>
      <c r="AC221" s="75">
        <f t="shared" si="64"/>
        <v>0.015999495878279514</v>
      </c>
      <c r="AD221" s="70">
        <v>9043880</v>
      </c>
      <c r="AE221" s="75">
        <f t="shared" si="65"/>
        <v>0</v>
      </c>
      <c r="AF221" s="70">
        <v>0</v>
      </c>
      <c r="AG221" s="70">
        <v>565260310</v>
      </c>
      <c r="AH221" s="72">
        <v>-2215652</v>
      </c>
      <c r="AI221" s="73">
        <v>563044658</v>
      </c>
      <c r="AJ221" s="74">
        <f t="shared" si="66"/>
        <v>-0.003919702057269862</v>
      </c>
      <c r="AK221" s="70">
        <v>0</v>
      </c>
      <c r="AL221" s="70">
        <v>0</v>
      </c>
      <c r="AM221" s="25">
        <v>0</v>
      </c>
      <c r="AN221" s="76"/>
    </row>
    <row r="222" spans="1:40" ht="12.75">
      <c r="A222" s="67" t="s">
        <v>449</v>
      </c>
      <c r="B222" s="68" t="s">
        <v>448</v>
      </c>
      <c r="C222" s="24">
        <v>3</v>
      </c>
      <c r="D222" s="24"/>
      <c r="E222" s="69">
        <f t="shared" si="51"/>
        <v>0.05805044607936121</v>
      </c>
      <c r="F222" s="70">
        <v>80668900</v>
      </c>
      <c r="G222" s="71">
        <f t="shared" si="52"/>
        <v>0.02044175135251666</v>
      </c>
      <c r="H222" s="70">
        <v>28406562</v>
      </c>
      <c r="I222" s="71">
        <f t="shared" si="53"/>
        <v>0.016838882999630288</v>
      </c>
      <c r="J222" s="70">
        <v>23399892</v>
      </c>
      <c r="K222" s="72">
        <v>-80161</v>
      </c>
      <c r="L222" s="73">
        <f t="shared" si="54"/>
        <v>23319731</v>
      </c>
      <c r="M222" s="74">
        <f t="shared" si="55"/>
        <v>-0.0034256995716048606</v>
      </c>
      <c r="N222" s="75">
        <f t="shared" si="56"/>
        <v>0.3728948365777243</v>
      </c>
      <c r="O222" s="70">
        <v>518187513</v>
      </c>
      <c r="P222" s="72">
        <v>-5221280</v>
      </c>
      <c r="Q222" s="73">
        <f t="shared" si="57"/>
        <v>512966233</v>
      </c>
      <c r="R222" s="74">
        <f t="shared" si="58"/>
        <v>-0.010076043650245196</v>
      </c>
      <c r="S222" s="75">
        <f t="shared" si="59"/>
        <v>0.08111625657698593</v>
      </c>
      <c r="T222" s="70">
        <v>112721945</v>
      </c>
      <c r="U222" s="72">
        <v>0</v>
      </c>
      <c r="V222" s="73">
        <f t="shared" si="67"/>
        <v>112721945</v>
      </c>
      <c r="W222" s="74">
        <f t="shared" si="60"/>
        <v>0</v>
      </c>
      <c r="X222" s="75">
        <f t="shared" si="61"/>
        <v>0.4385504157638348</v>
      </c>
      <c r="Y222" s="70">
        <v>609424768</v>
      </c>
      <c r="Z222" s="72">
        <v>0</v>
      </c>
      <c r="AA222" s="73">
        <f t="shared" si="62"/>
        <v>609424768</v>
      </c>
      <c r="AB222" s="74">
        <f t="shared" si="63"/>
        <v>0</v>
      </c>
      <c r="AC222" s="75">
        <f t="shared" si="64"/>
        <v>0.012107410649946788</v>
      </c>
      <c r="AD222" s="70">
        <v>16824875</v>
      </c>
      <c r="AE222" s="75">
        <f t="shared" si="65"/>
        <v>0</v>
      </c>
      <c r="AF222" s="70">
        <v>0</v>
      </c>
      <c r="AG222" s="70">
        <v>1389634455</v>
      </c>
      <c r="AH222" s="72">
        <v>-5301441</v>
      </c>
      <c r="AI222" s="73">
        <v>1384333014</v>
      </c>
      <c r="AJ222" s="74">
        <f t="shared" si="66"/>
        <v>-0.003814989604586337</v>
      </c>
      <c r="AK222" s="70">
        <v>0</v>
      </c>
      <c r="AL222" s="70">
        <v>1573647</v>
      </c>
      <c r="AM222" s="25">
        <v>0</v>
      </c>
      <c r="AN222" s="76"/>
    </row>
    <row r="223" spans="1:40" ht="12.75">
      <c r="A223" s="67" t="s">
        <v>451</v>
      </c>
      <c r="B223" s="68" t="s">
        <v>450</v>
      </c>
      <c r="C223" s="24">
        <v>3</v>
      </c>
      <c r="D223" s="24"/>
      <c r="E223" s="69">
        <f t="shared" si="51"/>
        <v>0.10146528780466205</v>
      </c>
      <c r="F223" s="70">
        <v>144892342</v>
      </c>
      <c r="G223" s="71">
        <f t="shared" si="52"/>
        <v>0.00406798849273523</v>
      </c>
      <c r="H223" s="70">
        <v>5809084</v>
      </c>
      <c r="I223" s="71">
        <f t="shared" si="53"/>
        <v>0.013097307063262112</v>
      </c>
      <c r="J223" s="70">
        <v>18702943</v>
      </c>
      <c r="K223" s="72">
        <v>-64071</v>
      </c>
      <c r="L223" s="73">
        <f t="shared" si="54"/>
        <v>18638872</v>
      </c>
      <c r="M223" s="74">
        <f t="shared" si="55"/>
        <v>-0.003425717546163724</v>
      </c>
      <c r="N223" s="75">
        <f t="shared" si="56"/>
        <v>0.11028205162280061</v>
      </c>
      <c r="O223" s="70">
        <v>157482673</v>
      </c>
      <c r="P223" s="72">
        <v>-3258012</v>
      </c>
      <c r="Q223" s="73">
        <f t="shared" si="57"/>
        <v>154224661</v>
      </c>
      <c r="R223" s="74">
        <f t="shared" si="58"/>
        <v>-0.020688066426202963</v>
      </c>
      <c r="S223" s="75">
        <f t="shared" si="59"/>
        <v>0.032509914223525754</v>
      </c>
      <c r="T223" s="70">
        <v>46424129</v>
      </c>
      <c r="U223" s="72">
        <v>-1073208</v>
      </c>
      <c r="V223" s="73">
        <f t="shared" si="67"/>
        <v>45350921</v>
      </c>
      <c r="W223" s="74">
        <f t="shared" si="60"/>
        <v>-0.02311746118058564</v>
      </c>
      <c r="X223" s="75">
        <f t="shared" si="61"/>
        <v>0.7203083443350266</v>
      </c>
      <c r="Y223" s="70">
        <v>1028599684</v>
      </c>
      <c r="Z223" s="72">
        <v>13705136</v>
      </c>
      <c r="AA223" s="73">
        <f t="shared" si="62"/>
        <v>1042304820</v>
      </c>
      <c r="AB223" s="74">
        <f t="shared" si="63"/>
        <v>0.01332407175812432</v>
      </c>
      <c r="AC223" s="75">
        <f t="shared" si="64"/>
        <v>0.018269106457987648</v>
      </c>
      <c r="AD223" s="70">
        <v>26088268</v>
      </c>
      <c r="AE223" s="75">
        <f t="shared" si="65"/>
        <v>0</v>
      </c>
      <c r="AF223" s="70">
        <v>0</v>
      </c>
      <c r="AG223" s="70">
        <v>1427999123</v>
      </c>
      <c r="AH223" s="72">
        <v>9309845</v>
      </c>
      <c r="AI223" s="73">
        <v>1437308968</v>
      </c>
      <c r="AJ223" s="74">
        <f t="shared" si="66"/>
        <v>0.006519503303644536</v>
      </c>
      <c r="AK223" s="70">
        <v>0</v>
      </c>
      <c r="AL223" s="70">
        <v>6097</v>
      </c>
      <c r="AM223" s="25">
        <v>0</v>
      </c>
      <c r="AN223" s="76"/>
    </row>
    <row r="224" spans="1:40" ht="12.75">
      <c r="A224" s="67" t="s">
        <v>453</v>
      </c>
      <c r="B224" s="68" t="s">
        <v>452</v>
      </c>
      <c r="C224" s="24">
        <v>3</v>
      </c>
      <c r="D224" s="24"/>
      <c r="E224" s="69">
        <f t="shared" si="51"/>
        <v>0.07822669161766534</v>
      </c>
      <c r="F224" s="70">
        <v>10419859</v>
      </c>
      <c r="G224" s="71">
        <f t="shared" si="52"/>
        <v>0.00889296367212891</v>
      </c>
      <c r="H224" s="70">
        <v>1184550</v>
      </c>
      <c r="I224" s="71">
        <f t="shared" si="53"/>
        <v>0.001073349296499044</v>
      </c>
      <c r="J224" s="70">
        <v>142971</v>
      </c>
      <c r="K224" s="72">
        <v>-490</v>
      </c>
      <c r="L224" s="73">
        <f t="shared" si="54"/>
        <v>142481</v>
      </c>
      <c r="M224" s="74">
        <f t="shared" si="55"/>
        <v>-0.0034272684670317755</v>
      </c>
      <c r="N224" s="75">
        <f t="shared" si="56"/>
        <v>0.19089048509868717</v>
      </c>
      <c r="O224" s="70">
        <v>25426768</v>
      </c>
      <c r="P224" s="72">
        <v>242914</v>
      </c>
      <c r="Q224" s="73">
        <f t="shared" si="57"/>
        <v>25669682</v>
      </c>
      <c r="R224" s="74">
        <f t="shared" si="58"/>
        <v>0.009553475298158224</v>
      </c>
      <c r="S224" s="75">
        <f t="shared" si="59"/>
        <v>0.03265500314435015</v>
      </c>
      <c r="T224" s="70">
        <v>4349673</v>
      </c>
      <c r="U224" s="72">
        <v>0</v>
      </c>
      <c r="V224" s="73">
        <f t="shared" si="67"/>
        <v>4349673</v>
      </c>
      <c r="W224" s="74">
        <f t="shared" si="60"/>
        <v>0</v>
      </c>
      <c r="X224" s="75">
        <f t="shared" si="61"/>
        <v>0.6316657494300297</v>
      </c>
      <c r="Y224" s="70">
        <v>84138392</v>
      </c>
      <c r="Z224" s="72">
        <v>2403954</v>
      </c>
      <c r="AA224" s="73">
        <f t="shared" si="62"/>
        <v>86542346</v>
      </c>
      <c r="AB224" s="74">
        <f t="shared" si="63"/>
        <v>0.028571427892275382</v>
      </c>
      <c r="AC224" s="75">
        <f t="shared" si="64"/>
        <v>0.056595757740639636</v>
      </c>
      <c r="AD224" s="70">
        <v>7538601</v>
      </c>
      <c r="AE224" s="75">
        <f t="shared" si="65"/>
        <v>0</v>
      </c>
      <c r="AF224" s="70">
        <v>0</v>
      </c>
      <c r="AG224" s="70">
        <v>133200814</v>
      </c>
      <c r="AH224" s="72">
        <v>2646378</v>
      </c>
      <c r="AI224" s="73">
        <v>135847192</v>
      </c>
      <c r="AJ224" s="74">
        <f t="shared" si="66"/>
        <v>0.01986758128970593</v>
      </c>
      <c r="AK224" s="70">
        <v>0</v>
      </c>
      <c r="AL224" s="70">
        <v>0</v>
      </c>
      <c r="AM224" s="25">
        <v>0</v>
      </c>
      <c r="AN224" s="76"/>
    </row>
    <row r="225" spans="1:40" ht="12.75">
      <c r="A225" s="67" t="s">
        <v>455</v>
      </c>
      <c r="B225" s="68" t="s">
        <v>454</v>
      </c>
      <c r="C225" s="24">
        <v>3</v>
      </c>
      <c r="D225" s="24"/>
      <c r="E225" s="69">
        <f t="shared" si="51"/>
        <v>0.04648651517327959</v>
      </c>
      <c r="F225" s="70">
        <v>30242628</v>
      </c>
      <c r="G225" s="71">
        <f t="shared" si="52"/>
        <v>0.009824925861412077</v>
      </c>
      <c r="H225" s="70">
        <v>6391780</v>
      </c>
      <c r="I225" s="71">
        <f t="shared" si="53"/>
        <v>0.0011717365169951499</v>
      </c>
      <c r="J225" s="70">
        <v>762294</v>
      </c>
      <c r="K225" s="72">
        <v>-2612</v>
      </c>
      <c r="L225" s="73">
        <f t="shared" si="54"/>
        <v>759682</v>
      </c>
      <c r="M225" s="74">
        <f t="shared" si="55"/>
        <v>-0.003426499487074541</v>
      </c>
      <c r="N225" s="75">
        <f t="shared" si="56"/>
        <v>0.15391753220897011</v>
      </c>
      <c r="O225" s="70">
        <v>100133784</v>
      </c>
      <c r="P225" s="72">
        <v>779421</v>
      </c>
      <c r="Q225" s="73">
        <f t="shared" si="57"/>
        <v>100913205</v>
      </c>
      <c r="R225" s="74">
        <f t="shared" si="58"/>
        <v>0.007783796525656116</v>
      </c>
      <c r="S225" s="75">
        <f t="shared" si="59"/>
        <v>0.030519111538080387</v>
      </c>
      <c r="T225" s="70">
        <v>19854750</v>
      </c>
      <c r="U225" s="72">
        <v>0</v>
      </c>
      <c r="V225" s="73">
        <f t="shared" si="67"/>
        <v>19854750</v>
      </c>
      <c r="W225" s="74">
        <f t="shared" si="60"/>
        <v>0</v>
      </c>
      <c r="X225" s="75">
        <f t="shared" si="61"/>
        <v>0.7278085525292686</v>
      </c>
      <c r="Y225" s="70">
        <v>473488779</v>
      </c>
      <c r="Z225" s="72">
        <v>10171418</v>
      </c>
      <c r="AA225" s="73">
        <f t="shared" si="62"/>
        <v>483660197</v>
      </c>
      <c r="AB225" s="74">
        <f t="shared" si="63"/>
        <v>0.021481856489781778</v>
      </c>
      <c r="AC225" s="75">
        <f t="shared" si="64"/>
        <v>0.030271626171994175</v>
      </c>
      <c r="AD225" s="70">
        <v>19693744</v>
      </c>
      <c r="AE225" s="75">
        <f t="shared" si="65"/>
        <v>0</v>
      </c>
      <c r="AF225" s="70">
        <v>0</v>
      </c>
      <c r="AG225" s="70">
        <v>650567759</v>
      </c>
      <c r="AH225" s="72">
        <v>10948227</v>
      </c>
      <c r="AI225" s="73">
        <v>661515986</v>
      </c>
      <c r="AJ225" s="74">
        <f t="shared" si="66"/>
        <v>0.016828726675340824</v>
      </c>
      <c r="AK225" s="70">
        <v>0</v>
      </c>
      <c r="AL225" s="70">
        <v>0</v>
      </c>
      <c r="AM225" s="25">
        <v>0</v>
      </c>
      <c r="AN225" s="76"/>
    </row>
    <row r="226" spans="1:40" ht="12.75">
      <c r="A226" s="67" t="s">
        <v>457</v>
      </c>
      <c r="B226" s="68" t="s">
        <v>456</v>
      </c>
      <c r="C226" s="24">
        <v>3</v>
      </c>
      <c r="D226" s="24"/>
      <c r="E226" s="69">
        <f t="shared" si="51"/>
        <v>0.054588120432300324</v>
      </c>
      <c r="F226" s="70">
        <v>26533731</v>
      </c>
      <c r="G226" s="71">
        <f t="shared" si="52"/>
        <v>0.0029432108722204807</v>
      </c>
      <c r="H226" s="70">
        <v>1430611</v>
      </c>
      <c r="I226" s="71">
        <f t="shared" si="53"/>
        <v>0.00047254773775824916</v>
      </c>
      <c r="J226" s="70">
        <v>229692</v>
      </c>
      <c r="K226" s="72">
        <v>-787</v>
      </c>
      <c r="L226" s="73">
        <f t="shared" si="54"/>
        <v>228905</v>
      </c>
      <c r="M226" s="74">
        <f t="shared" si="55"/>
        <v>-0.0034263274297755253</v>
      </c>
      <c r="N226" s="75">
        <f t="shared" si="56"/>
        <v>0.16405360267904276</v>
      </c>
      <c r="O226" s="70">
        <v>79741785</v>
      </c>
      <c r="P226" s="72">
        <v>-24576</v>
      </c>
      <c r="Q226" s="73">
        <f t="shared" si="57"/>
        <v>79717209</v>
      </c>
      <c r="R226" s="74">
        <f t="shared" si="58"/>
        <v>-0.0003081947563626774</v>
      </c>
      <c r="S226" s="75">
        <f t="shared" si="59"/>
        <v>0.023190177570697693</v>
      </c>
      <c r="T226" s="70">
        <v>11272085</v>
      </c>
      <c r="U226" s="72">
        <v>0</v>
      </c>
      <c r="V226" s="73">
        <f t="shared" si="67"/>
        <v>11272085</v>
      </c>
      <c r="W226" s="74">
        <f t="shared" si="60"/>
        <v>0</v>
      </c>
      <c r="X226" s="75">
        <f t="shared" si="61"/>
        <v>0.7318139820434575</v>
      </c>
      <c r="Y226" s="70">
        <v>355713939</v>
      </c>
      <c r="Z226" s="72">
        <v>9376725</v>
      </c>
      <c r="AA226" s="73">
        <f t="shared" si="62"/>
        <v>365090664</v>
      </c>
      <c r="AB226" s="74">
        <f t="shared" si="63"/>
        <v>0.026360296777686858</v>
      </c>
      <c r="AC226" s="75">
        <f t="shared" si="64"/>
        <v>0.022938358664522967</v>
      </c>
      <c r="AD226" s="70">
        <v>11149683</v>
      </c>
      <c r="AE226" s="75">
        <f t="shared" si="65"/>
        <v>0</v>
      </c>
      <c r="AF226" s="70">
        <v>0</v>
      </c>
      <c r="AG226" s="70">
        <v>486071526</v>
      </c>
      <c r="AH226" s="72">
        <v>9351362</v>
      </c>
      <c r="AI226" s="73">
        <v>495422888</v>
      </c>
      <c r="AJ226" s="74">
        <f t="shared" si="66"/>
        <v>0.019238654189342497</v>
      </c>
      <c r="AK226" s="70">
        <v>0</v>
      </c>
      <c r="AL226" s="70">
        <v>248475</v>
      </c>
      <c r="AM226" s="25">
        <v>0</v>
      </c>
      <c r="AN226" s="76"/>
    </row>
    <row r="227" spans="1:40" ht="12.75">
      <c r="A227" s="67" t="s">
        <v>459</v>
      </c>
      <c r="B227" s="68" t="s">
        <v>458</v>
      </c>
      <c r="C227" s="24">
        <v>2</v>
      </c>
      <c r="D227" s="24"/>
      <c r="E227" s="69">
        <f t="shared" si="51"/>
        <v>0.05830070433811907</v>
      </c>
      <c r="F227" s="70">
        <v>11796012</v>
      </c>
      <c r="G227" s="71">
        <f t="shared" si="52"/>
        <v>0.021598649255703255</v>
      </c>
      <c r="H227" s="70">
        <v>4370066</v>
      </c>
      <c r="I227" s="71">
        <f t="shared" si="53"/>
        <v>0.0665813135865813</v>
      </c>
      <c r="J227" s="70">
        <v>13471432</v>
      </c>
      <c r="K227" s="72">
        <v>-46149</v>
      </c>
      <c r="L227" s="73">
        <f t="shared" si="54"/>
        <v>13425283</v>
      </c>
      <c r="M227" s="74">
        <f t="shared" si="55"/>
        <v>-0.0034256937198658614</v>
      </c>
      <c r="N227" s="75">
        <f t="shared" si="56"/>
        <v>0.10141408076130955</v>
      </c>
      <c r="O227" s="70">
        <v>20519164</v>
      </c>
      <c r="P227" s="72">
        <v>53297</v>
      </c>
      <c r="Q227" s="73">
        <f t="shared" si="57"/>
        <v>20572461</v>
      </c>
      <c r="R227" s="74">
        <f t="shared" si="58"/>
        <v>0.0025974255091484235</v>
      </c>
      <c r="S227" s="75">
        <f t="shared" si="59"/>
        <v>0.014720937581918869</v>
      </c>
      <c r="T227" s="70">
        <v>2978495</v>
      </c>
      <c r="U227" s="72">
        <v>0</v>
      </c>
      <c r="V227" s="73">
        <f t="shared" si="67"/>
        <v>2978495</v>
      </c>
      <c r="W227" s="74">
        <f t="shared" si="60"/>
        <v>0</v>
      </c>
      <c r="X227" s="75">
        <f t="shared" si="61"/>
        <v>0.7150415659232987</v>
      </c>
      <c r="Y227" s="70">
        <v>144674734</v>
      </c>
      <c r="Z227" s="72">
        <v>4133564</v>
      </c>
      <c r="AA227" s="73">
        <f t="shared" si="62"/>
        <v>148808298</v>
      </c>
      <c r="AB227" s="74">
        <f t="shared" si="63"/>
        <v>0.02857142975635262</v>
      </c>
      <c r="AC227" s="75">
        <f t="shared" si="64"/>
        <v>0.022342748553069277</v>
      </c>
      <c r="AD227" s="70">
        <v>4520620</v>
      </c>
      <c r="AE227" s="75">
        <f t="shared" si="65"/>
        <v>0</v>
      </c>
      <c r="AF227" s="70">
        <v>0</v>
      </c>
      <c r="AG227" s="70">
        <v>202330523</v>
      </c>
      <c r="AH227" s="72">
        <v>4140712</v>
      </c>
      <c r="AI227" s="73">
        <v>206471235</v>
      </c>
      <c r="AJ227" s="74">
        <f t="shared" si="66"/>
        <v>0.0204650882061922</v>
      </c>
      <c r="AK227" s="70">
        <v>0</v>
      </c>
      <c r="AL227" s="70">
        <v>0</v>
      </c>
      <c r="AM227" s="25">
        <v>0</v>
      </c>
      <c r="AN227" s="76"/>
    </row>
    <row r="228" spans="1:40" ht="12.75">
      <c r="A228" s="67" t="s">
        <v>461</v>
      </c>
      <c r="B228" s="68" t="s">
        <v>460</v>
      </c>
      <c r="C228" s="24">
        <v>3</v>
      </c>
      <c r="D228" s="24"/>
      <c r="E228" s="69">
        <f t="shared" si="51"/>
        <v>0.025693252677306017</v>
      </c>
      <c r="F228" s="70">
        <v>10100819</v>
      </c>
      <c r="G228" s="71">
        <f t="shared" si="52"/>
        <v>0.02083868746206578</v>
      </c>
      <c r="H228" s="70">
        <v>8192338</v>
      </c>
      <c r="I228" s="71">
        <f t="shared" si="53"/>
        <v>0.06925142723984835</v>
      </c>
      <c r="J228" s="70">
        <v>27224896</v>
      </c>
      <c r="K228" s="72">
        <v>-93265</v>
      </c>
      <c r="L228" s="73">
        <f t="shared" si="54"/>
        <v>27131631</v>
      </c>
      <c r="M228" s="74">
        <f t="shared" si="55"/>
        <v>-0.0034257247484067526</v>
      </c>
      <c r="N228" s="75">
        <f t="shared" si="56"/>
        <v>0.08031191318094094</v>
      </c>
      <c r="O228" s="70">
        <v>31573118</v>
      </c>
      <c r="P228" s="72">
        <v>666643</v>
      </c>
      <c r="Q228" s="73">
        <f t="shared" si="57"/>
        <v>32239761</v>
      </c>
      <c r="R228" s="74">
        <f t="shared" si="58"/>
        <v>0.021114259288550468</v>
      </c>
      <c r="S228" s="75">
        <f t="shared" si="59"/>
        <v>0.005832653471224199</v>
      </c>
      <c r="T228" s="70">
        <v>2292998</v>
      </c>
      <c r="U228" s="72">
        <v>0</v>
      </c>
      <c r="V228" s="73">
        <f t="shared" si="67"/>
        <v>2292998</v>
      </c>
      <c r="W228" s="74">
        <f t="shared" si="60"/>
        <v>0</v>
      </c>
      <c r="X228" s="75">
        <f t="shared" si="61"/>
        <v>0.7767727816253908</v>
      </c>
      <c r="Y228" s="70">
        <v>305373608</v>
      </c>
      <c r="Z228" s="72">
        <v>-11959176</v>
      </c>
      <c r="AA228" s="73">
        <f t="shared" si="62"/>
        <v>293414432</v>
      </c>
      <c r="AB228" s="74">
        <f t="shared" si="63"/>
        <v>-0.03916244130697765</v>
      </c>
      <c r="AC228" s="75">
        <f t="shared" si="64"/>
        <v>0.02116665686077973</v>
      </c>
      <c r="AD228" s="70">
        <v>8321273</v>
      </c>
      <c r="AE228" s="75">
        <f t="shared" si="65"/>
        <v>0.0001326274824442192</v>
      </c>
      <c r="AF228" s="70">
        <v>52140</v>
      </c>
      <c r="AG228" s="70">
        <v>393131190</v>
      </c>
      <c r="AH228" s="72">
        <v>-11385798</v>
      </c>
      <c r="AI228" s="73">
        <v>381745392</v>
      </c>
      <c r="AJ228" s="74">
        <f t="shared" si="66"/>
        <v>-0.028961828238558227</v>
      </c>
      <c r="AK228" s="70">
        <v>0</v>
      </c>
      <c r="AL228" s="70">
        <v>0</v>
      </c>
      <c r="AM228" s="25">
        <v>0</v>
      </c>
      <c r="AN228" s="76"/>
    </row>
    <row r="229" spans="1:40" ht="12.75">
      <c r="A229" s="67" t="s">
        <v>463</v>
      </c>
      <c r="B229" s="68" t="s">
        <v>462</v>
      </c>
      <c r="C229" s="24">
        <v>3</v>
      </c>
      <c r="D229" s="24"/>
      <c r="E229" s="69">
        <f t="shared" si="51"/>
        <v>0.0327553530172481</v>
      </c>
      <c r="F229" s="70">
        <v>17092807</v>
      </c>
      <c r="G229" s="71">
        <f t="shared" si="52"/>
        <v>0.08443123021643592</v>
      </c>
      <c r="H229" s="70">
        <v>44058958</v>
      </c>
      <c r="I229" s="71">
        <f t="shared" si="53"/>
        <v>0.004563431953661251</v>
      </c>
      <c r="J229" s="70">
        <v>2381347</v>
      </c>
      <c r="K229" s="72">
        <v>-8158</v>
      </c>
      <c r="L229" s="73">
        <f t="shared" si="54"/>
        <v>2373189</v>
      </c>
      <c r="M229" s="74">
        <f t="shared" si="55"/>
        <v>-0.0034257922091992473</v>
      </c>
      <c r="N229" s="75">
        <f t="shared" si="56"/>
        <v>0.1603043384361836</v>
      </c>
      <c r="O229" s="70">
        <v>83652010</v>
      </c>
      <c r="P229" s="72">
        <v>-862392</v>
      </c>
      <c r="Q229" s="73">
        <f t="shared" si="57"/>
        <v>82789618</v>
      </c>
      <c r="R229" s="74">
        <f t="shared" si="58"/>
        <v>-0.01030928007587624</v>
      </c>
      <c r="S229" s="75">
        <f t="shared" si="59"/>
        <v>0.010920382021374266</v>
      </c>
      <c r="T229" s="70">
        <v>5698610</v>
      </c>
      <c r="U229" s="72">
        <v>0</v>
      </c>
      <c r="V229" s="73">
        <f t="shared" si="67"/>
        <v>5698610</v>
      </c>
      <c r="W229" s="74">
        <f t="shared" si="60"/>
        <v>0</v>
      </c>
      <c r="X229" s="75">
        <f t="shared" si="61"/>
        <v>0.6813682660077134</v>
      </c>
      <c r="Y229" s="70">
        <v>355560090</v>
      </c>
      <c r="Z229" s="72">
        <v>-14222404</v>
      </c>
      <c r="AA229" s="73">
        <f t="shared" si="62"/>
        <v>341337686</v>
      </c>
      <c r="AB229" s="74">
        <f t="shared" si="63"/>
        <v>-0.040000001124985654</v>
      </c>
      <c r="AC229" s="75">
        <f t="shared" si="64"/>
        <v>0.025656998347383428</v>
      </c>
      <c r="AD229" s="70">
        <v>13388655</v>
      </c>
      <c r="AE229" s="75">
        <f t="shared" si="65"/>
        <v>0</v>
      </c>
      <c r="AF229" s="70">
        <v>0</v>
      </c>
      <c r="AG229" s="70">
        <v>521832477</v>
      </c>
      <c r="AH229" s="72">
        <v>-15092954</v>
      </c>
      <c r="AI229" s="73">
        <v>506739523</v>
      </c>
      <c r="AJ229" s="74">
        <f t="shared" si="66"/>
        <v>-0.028922987098788794</v>
      </c>
      <c r="AK229" s="70">
        <v>0</v>
      </c>
      <c r="AL229" s="70">
        <v>0</v>
      </c>
      <c r="AM229" s="25">
        <v>0</v>
      </c>
      <c r="AN229" s="76"/>
    </row>
    <row r="230" spans="1:40" ht="12.75">
      <c r="A230" s="67" t="s">
        <v>465</v>
      </c>
      <c r="B230" s="68" t="s">
        <v>464</v>
      </c>
      <c r="C230" s="24">
        <v>3</v>
      </c>
      <c r="D230" s="24"/>
      <c r="E230" s="69">
        <f t="shared" si="51"/>
        <v>0.07007619447580113</v>
      </c>
      <c r="F230" s="70">
        <v>33955555</v>
      </c>
      <c r="G230" s="71">
        <f t="shared" si="52"/>
        <v>0.03981100469302438</v>
      </c>
      <c r="H230" s="70">
        <v>19290499</v>
      </c>
      <c r="I230" s="71">
        <f t="shared" si="53"/>
        <v>0.0026502918079413435</v>
      </c>
      <c r="J230" s="70">
        <v>1284204</v>
      </c>
      <c r="K230" s="72">
        <v>-4399</v>
      </c>
      <c r="L230" s="73">
        <f t="shared" si="54"/>
        <v>1279805</v>
      </c>
      <c r="M230" s="74">
        <f t="shared" si="55"/>
        <v>-0.0034254682277893543</v>
      </c>
      <c r="N230" s="75">
        <f t="shared" si="56"/>
        <v>0.07583119584999853</v>
      </c>
      <c r="O230" s="70">
        <v>36744152</v>
      </c>
      <c r="P230" s="72">
        <v>-378806</v>
      </c>
      <c r="Q230" s="73">
        <f t="shared" si="57"/>
        <v>36365346</v>
      </c>
      <c r="R230" s="74">
        <f t="shared" si="58"/>
        <v>-0.010309286767592296</v>
      </c>
      <c r="S230" s="75">
        <f t="shared" si="59"/>
        <v>0.028832067834975442</v>
      </c>
      <c r="T230" s="70">
        <v>13970634</v>
      </c>
      <c r="U230" s="72">
        <v>-26156</v>
      </c>
      <c r="V230" s="73">
        <f t="shared" si="67"/>
        <v>13944478</v>
      </c>
      <c r="W230" s="74">
        <f t="shared" si="60"/>
        <v>-0.001872212814393391</v>
      </c>
      <c r="X230" s="75">
        <f t="shared" si="61"/>
        <v>0.7645935494640878</v>
      </c>
      <c r="Y230" s="70">
        <v>370485277</v>
      </c>
      <c r="Z230" s="72">
        <v>3543836</v>
      </c>
      <c r="AA230" s="73">
        <f t="shared" si="62"/>
        <v>374029113</v>
      </c>
      <c r="AB230" s="74">
        <f t="shared" si="63"/>
        <v>0.009565389557976955</v>
      </c>
      <c r="AC230" s="75">
        <f t="shared" si="64"/>
        <v>0.01820569587417139</v>
      </c>
      <c r="AD230" s="70">
        <v>8821605</v>
      </c>
      <c r="AE230" s="75">
        <f t="shared" si="65"/>
        <v>0</v>
      </c>
      <c r="AF230" s="70">
        <v>0</v>
      </c>
      <c r="AG230" s="70">
        <v>484551926</v>
      </c>
      <c r="AH230" s="72">
        <v>3134475</v>
      </c>
      <c r="AI230" s="73">
        <v>487686401</v>
      </c>
      <c r="AJ230" s="74">
        <f t="shared" si="66"/>
        <v>0.006468811352944658</v>
      </c>
      <c r="AK230" s="70">
        <v>0</v>
      </c>
      <c r="AL230" s="70">
        <v>0</v>
      </c>
      <c r="AM230" s="25">
        <v>0</v>
      </c>
      <c r="AN230" s="76"/>
    </row>
    <row r="231" spans="1:40" ht="12.75">
      <c r="A231" s="67" t="s">
        <v>467</v>
      </c>
      <c r="B231" s="68" t="s">
        <v>466</v>
      </c>
      <c r="C231" s="24">
        <v>3</v>
      </c>
      <c r="D231" s="24"/>
      <c r="E231" s="69">
        <f t="shared" si="51"/>
        <v>0.05202129568493848</v>
      </c>
      <c r="F231" s="70">
        <v>36984034</v>
      </c>
      <c r="G231" s="71">
        <f t="shared" si="52"/>
        <v>0.038180988115921466</v>
      </c>
      <c r="H231" s="70">
        <v>27144402</v>
      </c>
      <c r="I231" s="71">
        <f t="shared" si="53"/>
        <v>0.0355991551864125</v>
      </c>
      <c r="J231" s="70">
        <v>25308873</v>
      </c>
      <c r="K231" s="72">
        <v>-86701</v>
      </c>
      <c r="L231" s="73">
        <f t="shared" si="54"/>
        <v>25222172</v>
      </c>
      <c r="M231" s="74">
        <f t="shared" si="55"/>
        <v>-0.0034257155583340276</v>
      </c>
      <c r="N231" s="75">
        <f t="shared" si="56"/>
        <v>0.11508798622421543</v>
      </c>
      <c r="O231" s="70">
        <v>81820684</v>
      </c>
      <c r="P231" s="72">
        <v>-835029</v>
      </c>
      <c r="Q231" s="73">
        <f t="shared" si="57"/>
        <v>80985655</v>
      </c>
      <c r="R231" s="74">
        <f t="shared" si="58"/>
        <v>-0.010205597890137414</v>
      </c>
      <c r="S231" s="75">
        <f t="shared" si="59"/>
        <v>0.023665096365971784</v>
      </c>
      <c r="T231" s="70">
        <v>16824470</v>
      </c>
      <c r="U231" s="72">
        <v>-363</v>
      </c>
      <c r="V231" s="73">
        <f t="shared" si="67"/>
        <v>16824107</v>
      </c>
      <c r="W231" s="74">
        <f t="shared" si="60"/>
        <v>-2.1575716798211176E-05</v>
      </c>
      <c r="X231" s="75">
        <f t="shared" si="61"/>
        <v>0.7186835006547034</v>
      </c>
      <c r="Y231" s="70">
        <v>510941042</v>
      </c>
      <c r="Z231" s="72">
        <v>740140</v>
      </c>
      <c r="AA231" s="73">
        <f t="shared" si="62"/>
        <v>511681182</v>
      </c>
      <c r="AB231" s="74">
        <f t="shared" si="63"/>
        <v>0.0014485820068453222</v>
      </c>
      <c r="AC231" s="75">
        <f t="shared" si="64"/>
        <v>0.01676197776783695</v>
      </c>
      <c r="AD231" s="70">
        <v>11916765</v>
      </c>
      <c r="AE231" s="75">
        <f t="shared" si="65"/>
        <v>0</v>
      </c>
      <c r="AF231" s="70">
        <v>0</v>
      </c>
      <c r="AG231" s="70">
        <v>710940270</v>
      </c>
      <c r="AH231" s="72">
        <v>-181953</v>
      </c>
      <c r="AI231" s="73">
        <v>710758317</v>
      </c>
      <c r="AJ231" s="74">
        <f t="shared" si="66"/>
        <v>-0.0002559328929278405</v>
      </c>
      <c r="AK231" s="70">
        <v>822887</v>
      </c>
      <c r="AL231" s="70">
        <v>3780005</v>
      </c>
      <c r="AM231" s="25">
        <v>0</v>
      </c>
      <c r="AN231" s="76"/>
    </row>
    <row r="232" spans="1:40" ht="12.75">
      <c r="A232" s="67" t="s">
        <v>469</v>
      </c>
      <c r="B232" s="68" t="s">
        <v>468</v>
      </c>
      <c r="C232" s="24">
        <v>2</v>
      </c>
      <c r="D232" s="24" t="s">
        <v>553</v>
      </c>
      <c r="E232" s="69">
        <f t="shared" si="51"/>
        <v>0.06549285065213707</v>
      </c>
      <c r="F232" s="70">
        <v>52457514</v>
      </c>
      <c r="G232" s="71">
        <f t="shared" si="52"/>
        <v>0.012655366522889271</v>
      </c>
      <c r="H232" s="70">
        <v>10136512</v>
      </c>
      <c r="I232" s="71">
        <f t="shared" si="53"/>
        <v>0.04586389914206317</v>
      </c>
      <c r="J232" s="70">
        <v>36735401</v>
      </c>
      <c r="K232" s="72">
        <v>-125845</v>
      </c>
      <c r="L232" s="73">
        <f t="shared" si="54"/>
        <v>36609556</v>
      </c>
      <c r="M232" s="74">
        <f t="shared" si="55"/>
        <v>-0.0034257146124524406</v>
      </c>
      <c r="N232" s="75">
        <f t="shared" si="56"/>
        <v>0.053339516987087415</v>
      </c>
      <c r="O232" s="70">
        <v>42723113</v>
      </c>
      <c r="P232" s="72">
        <v>-544832</v>
      </c>
      <c r="Q232" s="73">
        <f t="shared" si="57"/>
        <v>42178281</v>
      </c>
      <c r="R232" s="74">
        <f t="shared" si="58"/>
        <v>-0.012752628770286472</v>
      </c>
      <c r="S232" s="75">
        <f t="shared" si="59"/>
        <v>0.02065928427464283</v>
      </c>
      <c r="T232" s="70">
        <v>16547374</v>
      </c>
      <c r="U232" s="72">
        <v>-44616</v>
      </c>
      <c r="V232" s="73">
        <f t="shared" si="67"/>
        <v>16502758</v>
      </c>
      <c r="W232" s="74">
        <f t="shared" si="60"/>
        <v>-0.0026962586329407918</v>
      </c>
      <c r="X232" s="75">
        <f t="shared" si="61"/>
        <v>0.782614247972942</v>
      </c>
      <c r="Y232" s="70">
        <v>626847014</v>
      </c>
      <c r="Z232" s="72">
        <v>8334954</v>
      </c>
      <c r="AA232" s="73">
        <f t="shared" si="62"/>
        <v>635181968</v>
      </c>
      <c r="AB232" s="74">
        <f t="shared" si="63"/>
        <v>0.013296631895577634</v>
      </c>
      <c r="AC232" s="75">
        <f t="shared" si="64"/>
        <v>0.019374834448238197</v>
      </c>
      <c r="AD232" s="70">
        <v>15518574</v>
      </c>
      <c r="AE232" s="75">
        <f t="shared" si="65"/>
        <v>0</v>
      </c>
      <c r="AF232" s="70">
        <v>0</v>
      </c>
      <c r="AG232" s="70">
        <v>800965502</v>
      </c>
      <c r="AH232" s="72">
        <v>7619661</v>
      </c>
      <c r="AI232" s="73">
        <v>808585163</v>
      </c>
      <c r="AJ232" s="74">
        <f t="shared" si="66"/>
        <v>0.009513095109556917</v>
      </c>
      <c r="AK232" s="70">
        <v>0</v>
      </c>
      <c r="AL232" s="70">
        <v>1144061</v>
      </c>
      <c r="AM232" s="25">
        <v>0</v>
      </c>
      <c r="AN232" s="76"/>
    </row>
    <row r="233" spans="1:40" ht="12.75">
      <c r="A233" s="67" t="s">
        <v>471</v>
      </c>
      <c r="B233" s="68" t="s">
        <v>470</v>
      </c>
      <c r="C233" s="24">
        <v>2</v>
      </c>
      <c r="D233" s="24"/>
      <c r="E233" s="69">
        <f t="shared" si="51"/>
        <v>0.02139151284570622</v>
      </c>
      <c r="F233" s="70">
        <v>4155478</v>
      </c>
      <c r="G233" s="71">
        <f t="shared" si="52"/>
        <v>0.04059623061479441</v>
      </c>
      <c r="H233" s="70">
        <v>7886153</v>
      </c>
      <c r="I233" s="71">
        <f t="shared" si="53"/>
        <v>0.16439407257731134</v>
      </c>
      <c r="J233" s="70">
        <v>31934906</v>
      </c>
      <c r="K233" s="72">
        <v>-109400</v>
      </c>
      <c r="L233" s="73">
        <f t="shared" si="54"/>
        <v>31825506</v>
      </c>
      <c r="M233" s="74">
        <f t="shared" si="55"/>
        <v>-0.003425718553860782</v>
      </c>
      <c r="N233" s="75">
        <f t="shared" si="56"/>
        <v>0.11486069804487127</v>
      </c>
      <c r="O233" s="70">
        <v>22312639</v>
      </c>
      <c r="P233" s="72">
        <v>-479540</v>
      </c>
      <c r="Q233" s="73">
        <f t="shared" si="57"/>
        <v>21833099</v>
      </c>
      <c r="R233" s="74">
        <f t="shared" si="58"/>
        <v>-0.021491854907884272</v>
      </c>
      <c r="S233" s="75">
        <f t="shared" si="59"/>
        <v>0.016002022503475877</v>
      </c>
      <c r="T233" s="70">
        <v>3108525</v>
      </c>
      <c r="U233" s="72">
        <v>0</v>
      </c>
      <c r="V233" s="73">
        <f t="shared" si="67"/>
        <v>3108525</v>
      </c>
      <c r="W233" s="74">
        <f t="shared" si="60"/>
        <v>0</v>
      </c>
      <c r="X233" s="75">
        <f t="shared" si="61"/>
        <v>0.6284967336034525</v>
      </c>
      <c r="Y233" s="70">
        <v>122090680</v>
      </c>
      <c r="Z233" s="72">
        <v>3651088</v>
      </c>
      <c r="AA233" s="73">
        <f t="shared" si="62"/>
        <v>125741768</v>
      </c>
      <c r="AB233" s="74">
        <f t="shared" si="63"/>
        <v>0.029904723276174727</v>
      </c>
      <c r="AC233" s="75">
        <f t="shared" si="64"/>
        <v>0.014253226826800984</v>
      </c>
      <c r="AD233" s="70">
        <v>2768807</v>
      </c>
      <c r="AE233" s="75">
        <f t="shared" si="65"/>
        <v>5.502983587462128E-06</v>
      </c>
      <c r="AF233" s="70">
        <v>1069</v>
      </c>
      <c r="AG233" s="70">
        <v>194258257</v>
      </c>
      <c r="AH233" s="72">
        <v>3062148</v>
      </c>
      <c r="AI233" s="73">
        <v>197320405</v>
      </c>
      <c r="AJ233" s="74">
        <f t="shared" si="66"/>
        <v>0.01576328361681944</v>
      </c>
      <c r="AK233" s="70">
        <v>0</v>
      </c>
      <c r="AL233" s="70">
        <v>0</v>
      </c>
      <c r="AM233" s="25">
        <v>0</v>
      </c>
      <c r="AN233" s="76"/>
    </row>
    <row r="234" spans="1:40" ht="12.75">
      <c r="A234" s="67" t="s">
        <v>473</v>
      </c>
      <c r="B234" s="68" t="s">
        <v>472</v>
      </c>
      <c r="C234" s="24">
        <v>3</v>
      </c>
      <c r="D234" s="24"/>
      <c r="E234" s="69">
        <f t="shared" si="51"/>
        <v>0.06428847703206224</v>
      </c>
      <c r="F234" s="70">
        <v>34078747</v>
      </c>
      <c r="G234" s="71">
        <f t="shared" si="52"/>
        <v>0.0011333203749308272</v>
      </c>
      <c r="H234" s="70">
        <v>600763</v>
      </c>
      <c r="I234" s="71">
        <f t="shared" si="53"/>
        <v>0.00031594760282139525</v>
      </c>
      <c r="J234" s="70">
        <v>167481</v>
      </c>
      <c r="K234" s="72">
        <v>-574</v>
      </c>
      <c r="L234" s="73">
        <f t="shared" si="54"/>
        <v>166907</v>
      </c>
      <c r="M234" s="74">
        <f t="shared" si="55"/>
        <v>-0.0034272544348314137</v>
      </c>
      <c r="N234" s="75">
        <f t="shared" si="56"/>
        <v>0.12157863005352584</v>
      </c>
      <c r="O234" s="70">
        <v>64447745</v>
      </c>
      <c r="P234" s="72">
        <v>-509208</v>
      </c>
      <c r="Q234" s="73">
        <f t="shared" si="57"/>
        <v>63938537</v>
      </c>
      <c r="R234" s="74">
        <f t="shared" si="58"/>
        <v>-0.007901098789414586</v>
      </c>
      <c r="S234" s="75">
        <f t="shared" si="59"/>
        <v>0.018195298335732548</v>
      </c>
      <c r="T234" s="70">
        <v>9645165</v>
      </c>
      <c r="U234" s="72">
        <v>-3680</v>
      </c>
      <c r="V234" s="73">
        <f t="shared" si="67"/>
        <v>9641485</v>
      </c>
      <c r="W234" s="74">
        <f t="shared" si="60"/>
        <v>-0.00038153831479295587</v>
      </c>
      <c r="X234" s="75">
        <f t="shared" si="61"/>
        <v>0.7640300408687707</v>
      </c>
      <c r="Y234" s="70">
        <v>405005495</v>
      </c>
      <c r="Z234" s="72">
        <v>4653743</v>
      </c>
      <c r="AA234" s="73">
        <f t="shared" si="62"/>
        <v>409659238</v>
      </c>
      <c r="AB234" s="74">
        <f t="shared" si="63"/>
        <v>0.011490567553904422</v>
      </c>
      <c r="AC234" s="75">
        <f t="shared" si="64"/>
        <v>0.030458285732156497</v>
      </c>
      <c r="AD234" s="70">
        <v>16145665</v>
      </c>
      <c r="AE234" s="75">
        <f t="shared" si="65"/>
        <v>0</v>
      </c>
      <c r="AF234" s="70">
        <v>0</v>
      </c>
      <c r="AG234" s="70">
        <v>530091061</v>
      </c>
      <c r="AH234" s="72">
        <v>4140281</v>
      </c>
      <c r="AI234" s="73">
        <v>534231342</v>
      </c>
      <c r="AJ234" s="74">
        <f t="shared" si="66"/>
        <v>0.007810508994793255</v>
      </c>
      <c r="AK234" s="70">
        <v>208580</v>
      </c>
      <c r="AL234" s="70">
        <v>271035</v>
      </c>
      <c r="AM234" s="25">
        <v>0</v>
      </c>
      <c r="AN234" s="76"/>
    </row>
    <row r="235" spans="1:40" ht="12.75">
      <c r="A235" s="67" t="s">
        <v>475</v>
      </c>
      <c r="B235" s="68" t="s">
        <v>474</v>
      </c>
      <c r="C235" s="24">
        <v>3</v>
      </c>
      <c r="D235" s="24"/>
      <c r="E235" s="69">
        <f t="shared" si="51"/>
        <v>0.061519376893323825</v>
      </c>
      <c r="F235" s="70">
        <v>9386538</v>
      </c>
      <c r="G235" s="71">
        <f t="shared" si="52"/>
        <v>0.011850059327797698</v>
      </c>
      <c r="H235" s="70">
        <v>1808065</v>
      </c>
      <c r="I235" s="71">
        <f t="shared" si="53"/>
        <v>0.02463080642109346</v>
      </c>
      <c r="J235" s="70">
        <v>3758133</v>
      </c>
      <c r="K235" s="72">
        <v>-12874</v>
      </c>
      <c r="L235" s="73">
        <f t="shared" si="54"/>
        <v>3745259</v>
      </c>
      <c r="M235" s="74">
        <f t="shared" si="55"/>
        <v>-0.003425637144826966</v>
      </c>
      <c r="N235" s="75">
        <f t="shared" si="56"/>
        <v>0.07977634551160828</v>
      </c>
      <c r="O235" s="70">
        <v>12172160</v>
      </c>
      <c r="P235" s="72">
        <v>-125486</v>
      </c>
      <c r="Q235" s="73">
        <f t="shared" si="57"/>
        <v>12046674</v>
      </c>
      <c r="R235" s="74">
        <f t="shared" si="58"/>
        <v>-0.010309263105315736</v>
      </c>
      <c r="S235" s="75">
        <f t="shared" si="59"/>
        <v>0.008788259577307195</v>
      </c>
      <c r="T235" s="70">
        <v>1340900</v>
      </c>
      <c r="U235" s="72">
        <v>0</v>
      </c>
      <c r="V235" s="73">
        <f t="shared" si="67"/>
        <v>1340900</v>
      </c>
      <c r="W235" s="74">
        <f t="shared" si="60"/>
        <v>0</v>
      </c>
      <c r="X235" s="75">
        <f t="shared" si="61"/>
        <v>0.782009701874171</v>
      </c>
      <c r="Y235" s="70">
        <v>119317915</v>
      </c>
      <c r="Z235" s="72">
        <v>1680534</v>
      </c>
      <c r="AA235" s="73">
        <f t="shared" si="62"/>
        <v>120998449</v>
      </c>
      <c r="AB235" s="74">
        <f t="shared" si="63"/>
        <v>0.014084506924211674</v>
      </c>
      <c r="AC235" s="75">
        <f t="shared" si="64"/>
        <v>0.031425450394698635</v>
      </c>
      <c r="AD235" s="70">
        <v>4794850</v>
      </c>
      <c r="AE235" s="75">
        <f t="shared" si="65"/>
        <v>0</v>
      </c>
      <c r="AF235" s="70">
        <v>0</v>
      </c>
      <c r="AG235" s="70">
        <v>152578561</v>
      </c>
      <c r="AH235" s="72">
        <v>1542174</v>
      </c>
      <c r="AI235" s="73">
        <v>154120735</v>
      </c>
      <c r="AJ235" s="74">
        <f t="shared" si="66"/>
        <v>0.010107409520004582</v>
      </c>
      <c r="AK235" s="70">
        <v>0</v>
      </c>
      <c r="AL235" s="70">
        <v>0</v>
      </c>
      <c r="AM235" s="25">
        <v>0</v>
      </c>
      <c r="AN235" s="76"/>
    </row>
    <row r="236" spans="1:40" ht="12.75">
      <c r="A236" s="67" t="s">
        <v>477</v>
      </c>
      <c r="B236" s="68" t="s">
        <v>476</v>
      </c>
      <c r="C236" s="24">
        <v>3</v>
      </c>
      <c r="D236" s="24"/>
      <c r="E236" s="69">
        <f t="shared" si="51"/>
        <v>0.02218303878206981</v>
      </c>
      <c r="F236" s="70">
        <v>372201</v>
      </c>
      <c r="G236" s="71">
        <f t="shared" si="52"/>
        <v>0.010874129771024213</v>
      </c>
      <c r="H236" s="70">
        <v>182453</v>
      </c>
      <c r="I236" s="71">
        <f t="shared" si="53"/>
        <v>0.0005042723988788119</v>
      </c>
      <c r="J236" s="70">
        <v>8461</v>
      </c>
      <c r="K236" s="72">
        <v>-29</v>
      </c>
      <c r="L236" s="73">
        <f t="shared" si="54"/>
        <v>8432</v>
      </c>
      <c r="M236" s="74">
        <f t="shared" si="55"/>
        <v>-0.0034274908403262028</v>
      </c>
      <c r="N236" s="75">
        <f t="shared" si="56"/>
        <v>0.05890379607870249</v>
      </c>
      <c r="O236" s="70">
        <v>988325</v>
      </c>
      <c r="P236" s="72">
        <v>-10189</v>
      </c>
      <c r="Q236" s="73">
        <f t="shared" si="57"/>
        <v>978136</v>
      </c>
      <c r="R236" s="74">
        <f t="shared" si="58"/>
        <v>-0.010309361799003365</v>
      </c>
      <c r="S236" s="75">
        <f t="shared" si="59"/>
        <v>0.0025303019376433</v>
      </c>
      <c r="T236" s="70">
        <v>42455</v>
      </c>
      <c r="U236" s="72">
        <v>0</v>
      </c>
      <c r="V236" s="73">
        <f t="shared" si="67"/>
        <v>42455</v>
      </c>
      <c r="W236" s="74">
        <f t="shared" si="60"/>
        <v>0</v>
      </c>
      <c r="X236" s="75">
        <f t="shared" si="61"/>
        <v>0.8903128562939883</v>
      </c>
      <c r="Y236" s="70">
        <v>14938230</v>
      </c>
      <c r="Z236" s="72">
        <v>210398</v>
      </c>
      <c r="AA236" s="73">
        <f t="shared" si="62"/>
        <v>15148628</v>
      </c>
      <c r="AB236" s="74">
        <f t="shared" si="63"/>
        <v>0.014084533442047686</v>
      </c>
      <c r="AC236" s="75">
        <f t="shared" si="64"/>
        <v>0.014691604737693126</v>
      </c>
      <c r="AD236" s="70">
        <v>246505</v>
      </c>
      <c r="AE236" s="75">
        <f t="shared" si="65"/>
        <v>0</v>
      </c>
      <c r="AF236" s="70">
        <v>0</v>
      </c>
      <c r="AG236" s="70">
        <v>16778630</v>
      </c>
      <c r="AH236" s="72">
        <v>200180</v>
      </c>
      <c r="AI236" s="73">
        <v>16978810</v>
      </c>
      <c r="AJ236" s="74">
        <f t="shared" si="66"/>
        <v>0.011930652264219428</v>
      </c>
      <c r="AK236" s="70">
        <v>0</v>
      </c>
      <c r="AL236" s="70">
        <v>0</v>
      </c>
      <c r="AM236" s="25">
        <v>0</v>
      </c>
      <c r="AN236" s="76"/>
    </row>
    <row r="237" spans="1:40" ht="12.75">
      <c r="A237" s="67" t="s">
        <v>479</v>
      </c>
      <c r="B237" s="68" t="s">
        <v>478</v>
      </c>
      <c r="C237" s="24">
        <v>3</v>
      </c>
      <c r="D237" s="24"/>
      <c r="E237" s="69">
        <f t="shared" si="51"/>
        <v>0.028923499144900496</v>
      </c>
      <c r="F237" s="70">
        <v>2475259</v>
      </c>
      <c r="G237" s="71">
        <f t="shared" si="52"/>
        <v>0.02048263559898225</v>
      </c>
      <c r="H237" s="70">
        <v>1752894</v>
      </c>
      <c r="I237" s="71">
        <f t="shared" si="53"/>
        <v>0.040655886407581145</v>
      </c>
      <c r="J237" s="70">
        <v>3479311</v>
      </c>
      <c r="K237" s="72">
        <v>-11919</v>
      </c>
      <c r="L237" s="73">
        <f t="shared" si="54"/>
        <v>3467392</v>
      </c>
      <c r="M237" s="74">
        <f t="shared" si="55"/>
        <v>-0.0034256782449168816</v>
      </c>
      <c r="N237" s="75">
        <f t="shared" si="56"/>
        <v>0.08913067676453502</v>
      </c>
      <c r="O237" s="70">
        <v>7627760</v>
      </c>
      <c r="P237" s="72">
        <v>-78637</v>
      </c>
      <c r="Q237" s="73">
        <f t="shared" si="57"/>
        <v>7549123</v>
      </c>
      <c r="R237" s="74">
        <f t="shared" si="58"/>
        <v>-0.01030931754538685</v>
      </c>
      <c r="S237" s="75">
        <f t="shared" si="59"/>
        <v>0.03524873955231856</v>
      </c>
      <c r="T237" s="70">
        <v>3016570</v>
      </c>
      <c r="U237" s="72">
        <v>0</v>
      </c>
      <c r="V237" s="73">
        <f t="shared" si="67"/>
        <v>3016570</v>
      </c>
      <c r="W237" s="74">
        <f t="shared" si="60"/>
        <v>0</v>
      </c>
      <c r="X237" s="75">
        <f t="shared" si="61"/>
        <v>0.768062319213451</v>
      </c>
      <c r="Y237" s="70">
        <v>65730400</v>
      </c>
      <c r="Z237" s="72">
        <v>925780</v>
      </c>
      <c r="AA237" s="73">
        <f t="shared" si="62"/>
        <v>66656180</v>
      </c>
      <c r="AB237" s="74">
        <f t="shared" si="63"/>
        <v>0.014084502756715309</v>
      </c>
      <c r="AC237" s="75">
        <f t="shared" si="64"/>
        <v>0.01749624331823151</v>
      </c>
      <c r="AD237" s="70">
        <v>1497320</v>
      </c>
      <c r="AE237" s="75">
        <f t="shared" si="65"/>
        <v>0</v>
      </c>
      <c r="AF237" s="70">
        <v>0</v>
      </c>
      <c r="AG237" s="70">
        <v>85579514</v>
      </c>
      <c r="AH237" s="72">
        <v>835224</v>
      </c>
      <c r="AI237" s="73">
        <v>86414738</v>
      </c>
      <c r="AJ237" s="74">
        <f t="shared" si="66"/>
        <v>0.009759625416895918</v>
      </c>
      <c r="AK237" s="70">
        <v>0</v>
      </c>
      <c r="AL237" s="70">
        <v>0</v>
      </c>
      <c r="AM237" s="25">
        <v>0</v>
      </c>
      <c r="AN237" s="76"/>
    </row>
    <row r="238" spans="1:40" ht="12.75">
      <c r="A238" s="67" t="s">
        <v>481</v>
      </c>
      <c r="B238" s="68" t="s">
        <v>480</v>
      </c>
      <c r="C238" s="24">
        <v>3</v>
      </c>
      <c r="D238" s="24"/>
      <c r="E238" s="69">
        <f t="shared" si="51"/>
        <v>0.07369240030411182</v>
      </c>
      <c r="F238" s="70">
        <v>50826830</v>
      </c>
      <c r="G238" s="71">
        <f t="shared" si="52"/>
        <v>0.005641370961141627</v>
      </c>
      <c r="H238" s="70">
        <v>3890944</v>
      </c>
      <c r="I238" s="71">
        <f t="shared" si="53"/>
        <v>0.009167852706709516</v>
      </c>
      <c r="J238" s="70">
        <v>6323215</v>
      </c>
      <c r="K238" s="72">
        <v>-21662</v>
      </c>
      <c r="L238" s="73">
        <f t="shared" si="54"/>
        <v>6301553</v>
      </c>
      <c r="M238" s="74">
        <f t="shared" si="55"/>
        <v>-0.0034257889380639437</v>
      </c>
      <c r="N238" s="75">
        <f t="shared" si="56"/>
        <v>0.15734809516889975</v>
      </c>
      <c r="O238" s="70">
        <v>108525504</v>
      </c>
      <c r="P238" s="72">
        <v>-1017630</v>
      </c>
      <c r="Q238" s="73">
        <f t="shared" si="57"/>
        <v>107507874</v>
      </c>
      <c r="R238" s="74">
        <f t="shared" si="58"/>
        <v>-0.009376874213825352</v>
      </c>
      <c r="S238" s="75">
        <f t="shared" si="59"/>
        <v>0.04383765427126152</v>
      </c>
      <c r="T238" s="70">
        <v>30235533</v>
      </c>
      <c r="U238" s="72">
        <v>0</v>
      </c>
      <c r="V238" s="73">
        <f t="shared" si="67"/>
        <v>30235533</v>
      </c>
      <c r="W238" s="74">
        <f t="shared" si="60"/>
        <v>0</v>
      </c>
      <c r="X238" s="75">
        <f t="shared" si="61"/>
        <v>0.6825307756764877</v>
      </c>
      <c r="Y238" s="70">
        <v>470752419</v>
      </c>
      <c r="Z238" s="72">
        <v>859665</v>
      </c>
      <c r="AA238" s="73">
        <f t="shared" si="62"/>
        <v>471612084</v>
      </c>
      <c r="AB238" s="74">
        <f t="shared" si="63"/>
        <v>0.001826150998493329</v>
      </c>
      <c r="AC238" s="75">
        <f t="shared" si="64"/>
        <v>0.02778185091138805</v>
      </c>
      <c r="AD238" s="70">
        <v>19161588</v>
      </c>
      <c r="AE238" s="75">
        <f t="shared" si="65"/>
        <v>0</v>
      </c>
      <c r="AF238" s="70">
        <v>0</v>
      </c>
      <c r="AG238" s="70">
        <v>689716033</v>
      </c>
      <c r="AH238" s="72">
        <v>-179627</v>
      </c>
      <c r="AI238" s="73">
        <v>689536406</v>
      </c>
      <c r="AJ238" s="74">
        <f t="shared" si="66"/>
        <v>-0.000260436167068194</v>
      </c>
      <c r="AK238" s="70">
        <v>21700</v>
      </c>
      <c r="AL238" s="70">
        <v>225570</v>
      </c>
      <c r="AM238" s="25">
        <v>0</v>
      </c>
      <c r="AN238" s="76"/>
    </row>
    <row r="239" spans="1:40" ht="12.75">
      <c r="A239" s="67" t="s">
        <v>483</v>
      </c>
      <c r="B239" s="68" t="s">
        <v>482</v>
      </c>
      <c r="C239" s="24">
        <v>2</v>
      </c>
      <c r="D239" s="24"/>
      <c r="E239" s="69">
        <f t="shared" si="51"/>
        <v>0.050475245586496326</v>
      </c>
      <c r="F239" s="70">
        <v>7013177</v>
      </c>
      <c r="G239" s="71">
        <f t="shared" si="52"/>
        <v>0.0035316090278812375</v>
      </c>
      <c r="H239" s="70">
        <v>490692</v>
      </c>
      <c r="I239" s="71">
        <f t="shared" si="53"/>
        <v>0.0002153402584802822</v>
      </c>
      <c r="J239" s="70">
        <v>29920</v>
      </c>
      <c r="K239" s="72">
        <v>-103</v>
      </c>
      <c r="L239" s="73">
        <f t="shared" si="54"/>
        <v>29817</v>
      </c>
      <c r="M239" s="74">
        <f t="shared" si="55"/>
        <v>-0.003442513368983957</v>
      </c>
      <c r="N239" s="75">
        <f t="shared" si="56"/>
        <v>0.1151724125522067</v>
      </c>
      <c r="O239" s="70">
        <v>16002389</v>
      </c>
      <c r="P239" s="72">
        <v>-126922</v>
      </c>
      <c r="Q239" s="73">
        <f t="shared" si="57"/>
        <v>15875467</v>
      </c>
      <c r="R239" s="74">
        <f t="shared" si="58"/>
        <v>-0.007931440736754993</v>
      </c>
      <c r="S239" s="75">
        <f t="shared" si="59"/>
        <v>0.010865758523825255</v>
      </c>
      <c r="T239" s="70">
        <v>1509720</v>
      </c>
      <c r="U239" s="72">
        <v>0</v>
      </c>
      <c r="V239" s="73">
        <f t="shared" si="67"/>
        <v>1509720</v>
      </c>
      <c r="W239" s="74">
        <f t="shared" si="60"/>
        <v>0</v>
      </c>
      <c r="X239" s="75">
        <f t="shared" si="61"/>
        <v>0.791307688266187</v>
      </c>
      <c r="Y239" s="70">
        <v>109946585</v>
      </c>
      <c r="Z239" s="72">
        <v>1054510</v>
      </c>
      <c r="AA239" s="73">
        <f t="shared" si="62"/>
        <v>111001095</v>
      </c>
      <c r="AB239" s="74">
        <f t="shared" si="63"/>
        <v>0.009591111902202328</v>
      </c>
      <c r="AC239" s="75">
        <f t="shared" si="64"/>
        <v>0.028431945784923158</v>
      </c>
      <c r="AD239" s="70">
        <v>3950417</v>
      </c>
      <c r="AE239" s="75">
        <f t="shared" si="65"/>
        <v>0</v>
      </c>
      <c r="AF239" s="70">
        <v>0</v>
      </c>
      <c r="AG239" s="70">
        <v>138942900</v>
      </c>
      <c r="AH239" s="72">
        <v>927485</v>
      </c>
      <c r="AI239" s="73">
        <v>139870385</v>
      </c>
      <c r="AJ239" s="74">
        <f t="shared" si="66"/>
        <v>0.006675296110848414</v>
      </c>
      <c r="AK239" s="70">
        <v>0</v>
      </c>
      <c r="AL239" s="70">
        <v>0</v>
      </c>
      <c r="AM239" s="25">
        <v>0</v>
      </c>
      <c r="AN239" s="76"/>
    </row>
    <row r="240" spans="1:40" ht="12.75">
      <c r="A240" s="67" t="s">
        <v>485</v>
      </c>
      <c r="B240" s="68" t="s">
        <v>484</v>
      </c>
      <c r="C240" s="24">
        <v>3</v>
      </c>
      <c r="D240" s="24"/>
      <c r="E240" s="69">
        <f t="shared" si="51"/>
        <v>0.12828184942917772</v>
      </c>
      <c r="F240" s="70">
        <v>204071589</v>
      </c>
      <c r="G240" s="71">
        <f t="shared" si="52"/>
        <v>0.009692716131019624</v>
      </c>
      <c r="H240" s="70">
        <v>15419235</v>
      </c>
      <c r="I240" s="71">
        <f t="shared" si="53"/>
        <v>0.009854735216163936</v>
      </c>
      <c r="J240" s="70">
        <v>15676976</v>
      </c>
      <c r="K240" s="72">
        <v>-53705</v>
      </c>
      <c r="L240" s="73">
        <f t="shared" si="54"/>
        <v>15623271</v>
      </c>
      <c r="M240" s="74">
        <f t="shared" si="55"/>
        <v>-0.003425724450940028</v>
      </c>
      <c r="N240" s="75">
        <f t="shared" si="56"/>
        <v>0.47034644375632595</v>
      </c>
      <c r="O240" s="70">
        <v>748230140</v>
      </c>
      <c r="P240" s="72">
        <v>15846761</v>
      </c>
      <c r="Q240" s="73">
        <f t="shared" si="57"/>
        <v>764076901</v>
      </c>
      <c r="R240" s="74">
        <f t="shared" si="58"/>
        <v>0.02117899313705807</v>
      </c>
      <c r="S240" s="75">
        <f t="shared" si="59"/>
        <v>0.20258387944707903</v>
      </c>
      <c r="T240" s="70">
        <v>322271735</v>
      </c>
      <c r="U240" s="72">
        <v>-3151329</v>
      </c>
      <c r="V240" s="73">
        <f t="shared" si="67"/>
        <v>319120406</v>
      </c>
      <c r="W240" s="74">
        <f t="shared" si="60"/>
        <v>-0.00977848398650288</v>
      </c>
      <c r="X240" s="75">
        <f t="shared" si="61"/>
        <v>0.1667245822616324</v>
      </c>
      <c r="Y240" s="70">
        <v>265226535</v>
      </c>
      <c r="Z240" s="72">
        <v>-3633240</v>
      </c>
      <c r="AA240" s="73">
        <f t="shared" si="62"/>
        <v>261593295</v>
      </c>
      <c r="AB240" s="74">
        <f t="shared" si="63"/>
        <v>-0.013698629362254421</v>
      </c>
      <c r="AC240" s="75">
        <f t="shared" si="64"/>
        <v>0.012515730897401493</v>
      </c>
      <c r="AD240" s="70">
        <v>19910105</v>
      </c>
      <c r="AE240" s="75">
        <f t="shared" si="65"/>
        <v>6.286119986510112E-08</v>
      </c>
      <c r="AF240" s="70">
        <v>100</v>
      </c>
      <c r="AG240" s="70">
        <v>1590806415</v>
      </c>
      <c r="AH240" s="72">
        <v>9008487</v>
      </c>
      <c r="AI240" s="73">
        <v>1599814902</v>
      </c>
      <c r="AJ240" s="74">
        <f t="shared" si="66"/>
        <v>0.0056628430178916524</v>
      </c>
      <c r="AK240" s="70">
        <v>3432520</v>
      </c>
      <c r="AL240" s="70">
        <v>16592850</v>
      </c>
      <c r="AM240" s="25">
        <v>0</v>
      </c>
      <c r="AN240" s="76"/>
    </row>
    <row r="241" spans="1:40" ht="12.75">
      <c r="A241" s="67" t="s">
        <v>487</v>
      </c>
      <c r="B241" s="68" t="s">
        <v>486</v>
      </c>
      <c r="C241" s="24">
        <v>3</v>
      </c>
      <c r="D241" s="24"/>
      <c r="E241" s="69">
        <f t="shared" si="51"/>
        <v>0.03719203530639635</v>
      </c>
      <c r="F241" s="70">
        <v>12343690</v>
      </c>
      <c r="G241" s="71">
        <f t="shared" si="52"/>
        <v>0.002239056526934804</v>
      </c>
      <c r="H241" s="70">
        <v>743122</v>
      </c>
      <c r="I241" s="71">
        <f t="shared" si="53"/>
        <v>0.00018601305538908425</v>
      </c>
      <c r="J241" s="70">
        <v>61736</v>
      </c>
      <c r="K241" s="72">
        <v>-212</v>
      </c>
      <c r="L241" s="73">
        <f t="shared" si="54"/>
        <v>61524</v>
      </c>
      <c r="M241" s="74">
        <f t="shared" si="55"/>
        <v>-0.003433976934041726</v>
      </c>
      <c r="N241" s="75">
        <f t="shared" si="56"/>
        <v>0.73322605142248</v>
      </c>
      <c r="O241" s="70">
        <v>243350895</v>
      </c>
      <c r="P241" s="72">
        <v>4492093</v>
      </c>
      <c r="Q241" s="73">
        <f t="shared" si="57"/>
        <v>247842988</v>
      </c>
      <c r="R241" s="74">
        <f t="shared" si="58"/>
        <v>0.018459323932217303</v>
      </c>
      <c r="S241" s="75">
        <f t="shared" si="59"/>
        <v>0.06159610994563532</v>
      </c>
      <c r="T241" s="70">
        <v>20443175</v>
      </c>
      <c r="U241" s="72">
        <v>-201536</v>
      </c>
      <c r="V241" s="73">
        <f t="shared" si="67"/>
        <v>20241639</v>
      </c>
      <c r="W241" s="74">
        <f t="shared" si="60"/>
        <v>-0.009858351259038774</v>
      </c>
      <c r="X241" s="75">
        <f t="shared" si="61"/>
        <v>0.13982314773205007</v>
      </c>
      <c r="Y241" s="70">
        <v>46406000</v>
      </c>
      <c r="Z241" s="72">
        <v>-585773</v>
      </c>
      <c r="AA241" s="73">
        <f t="shared" si="62"/>
        <v>45820227</v>
      </c>
      <c r="AB241" s="74">
        <f t="shared" si="63"/>
        <v>-0.01262278584665776</v>
      </c>
      <c r="AC241" s="75">
        <f t="shared" si="64"/>
        <v>0.025737586011114387</v>
      </c>
      <c r="AD241" s="70">
        <v>8542065</v>
      </c>
      <c r="AE241" s="75">
        <f t="shared" si="65"/>
        <v>0</v>
      </c>
      <c r="AF241" s="70">
        <v>0</v>
      </c>
      <c r="AG241" s="70">
        <v>331890683</v>
      </c>
      <c r="AH241" s="72">
        <v>3704572</v>
      </c>
      <c r="AI241" s="73">
        <v>335595255</v>
      </c>
      <c r="AJ241" s="74">
        <f t="shared" si="66"/>
        <v>0.01116202469594484</v>
      </c>
      <c r="AK241" s="70">
        <v>0</v>
      </c>
      <c r="AL241" s="70">
        <v>0</v>
      </c>
      <c r="AM241" s="25">
        <v>0</v>
      </c>
      <c r="AN241" s="76"/>
    </row>
    <row r="242" spans="1:40" ht="12.75">
      <c r="A242" s="67" t="s">
        <v>489</v>
      </c>
      <c r="B242" s="68" t="s">
        <v>488</v>
      </c>
      <c r="C242" s="24">
        <v>3</v>
      </c>
      <c r="D242" s="24"/>
      <c r="E242" s="69">
        <f t="shared" si="51"/>
        <v>0.03832724928773905</v>
      </c>
      <c r="F242" s="70">
        <v>21989790</v>
      </c>
      <c r="G242" s="71">
        <f t="shared" si="52"/>
        <v>0.007597007438360044</v>
      </c>
      <c r="H242" s="70">
        <v>4358690</v>
      </c>
      <c r="I242" s="71">
        <f t="shared" si="53"/>
        <v>0.01747660999322485</v>
      </c>
      <c r="J242" s="70">
        <v>10026991</v>
      </c>
      <c r="K242" s="72">
        <v>-34350</v>
      </c>
      <c r="L242" s="73">
        <f t="shared" si="54"/>
        <v>9992641</v>
      </c>
      <c r="M242" s="74">
        <f t="shared" si="55"/>
        <v>-0.0034257535485969818</v>
      </c>
      <c r="N242" s="75">
        <f t="shared" si="56"/>
        <v>0.34241302397397044</v>
      </c>
      <c r="O242" s="70">
        <v>196455280</v>
      </c>
      <c r="P242" s="72">
        <v>3736788</v>
      </c>
      <c r="Q242" s="73">
        <f t="shared" si="57"/>
        <v>200192068</v>
      </c>
      <c r="R242" s="74">
        <f t="shared" si="58"/>
        <v>0.019021061688950278</v>
      </c>
      <c r="S242" s="75">
        <f t="shared" si="59"/>
        <v>0.022813114289797584</v>
      </c>
      <c r="T242" s="70">
        <v>13088745</v>
      </c>
      <c r="U242" s="72">
        <v>-54189</v>
      </c>
      <c r="V242" s="73">
        <f t="shared" si="67"/>
        <v>13034556</v>
      </c>
      <c r="W242" s="74">
        <f t="shared" si="60"/>
        <v>-0.004140121913903892</v>
      </c>
      <c r="X242" s="75">
        <f t="shared" si="61"/>
        <v>0.54298804940423</v>
      </c>
      <c r="Y242" s="70">
        <v>311532745</v>
      </c>
      <c r="Z242" s="72">
        <v>-4234762</v>
      </c>
      <c r="AA242" s="73">
        <f t="shared" si="62"/>
        <v>307297983</v>
      </c>
      <c r="AB242" s="74">
        <f t="shared" si="63"/>
        <v>-0.013593312638772531</v>
      </c>
      <c r="AC242" s="75">
        <f t="shared" si="64"/>
        <v>0.02838494561267814</v>
      </c>
      <c r="AD242" s="70">
        <v>16285515</v>
      </c>
      <c r="AE242" s="75">
        <f t="shared" si="65"/>
        <v>0</v>
      </c>
      <c r="AF242" s="70">
        <v>0</v>
      </c>
      <c r="AG242" s="70">
        <v>573737756</v>
      </c>
      <c r="AH242" s="72">
        <v>-586513</v>
      </c>
      <c r="AI242" s="73">
        <v>573151243</v>
      </c>
      <c r="AJ242" s="74">
        <f t="shared" si="66"/>
        <v>-0.0010222666956573798</v>
      </c>
      <c r="AK242" s="70">
        <v>0</v>
      </c>
      <c r="AL242" s="70">
        <v>0</v>
      </c>
      <c r="AM242" s="25">
        <v>0</v>
      </c>
      <c r="AN242" s="76"/>
    </row>
    <row r="243" spans="1:40" ht="12.75">
      <c r="A243" s="67" t="s">
        <v>491</v>
      </c>
      <c r="B243" s="68" t="s">
        <v>490</v>
      </c>
      <c r="C243" s="24">
        <v>3</v>
      </c>
      <c r="D243" s="24"/>
      <c r="E243" s="69">
        <f t="shared" si="51"/>
        <v>0.0514651659403216</v>
      </c>
      <c r="F243" s="70">
        <v>43002738</v>
      </c>
      <c r="G243" s="71">
        <f t="shared" si="52"/>
        <v>0.0023936791625899278</v>
      </c>
      <c r="H243" s="70">
        <v>2000086</v>
      </c>
      <c r="I243" s="71">
        <f t="shared" si="53"/>
        <v>0.0005367271582742905</v>
      </c>
      <c r="J243" s="70">
        <v>448473</v>
      </c>
      <c r="K243" s="72">
        <v>-1536</v>
      </c>
      <c r="L243" s="73">
        <f t="shared" si="54"/>
        <v>446937</v>
      </c>
      <c r="M243" s="74">
        <f t="shared" si="55"/>
        <v>-0.0034249553484825175</v>
      </c>
      <c r="N243" s="75">
        <f t="shared" si="56"/>
        <v>0.24112542953204322</v>
      </c>
      <c r="O243" s="70">
        <v>201477125</v>
      </c>
      <c r="P243" s="72">
        <v>2084276</v>
      </c>
      <c r="Q243" s="73">
        <f t="shared" si="57"/>
        <v>203561401</v>
      </c>
      <c r="R243" s="74">
        <f t="shared" si="58"/>
        <v>0.01034497588746117</v>
      </c>
      <c r="S243" s="75">
        <f t="shared" si="59"/>
        <v>0.06839853540325211</v>
      </c>
      <c r="T243" s="70">
        <v>57151750</v>
      </c>
      <c r="U243" s="72">
        <v>0</v>
      </c>
      <c r="V243" s="73">
        <f t="shared" si="67"/>
        <v>57151750</v>
      </c>
      <c r="W243" s="74">
        <f t="shared" si="60"/>
        <v>0</v>
      </c>
      <c r="X243" s="75">
        <f t="shared" si="61"/>
        <v>0.6167365490398198</v>
      </c>
      <c r="Y243" s="70">
        <v>515326430</v>
      </c>
      <c r="Z243" s="72">
        <v>13895119</v>
      </c>
      <c r="AA243" s="73">
        <f t="shared" si="62"/>
        <v>529221549</v>
      </c>
      <c r="AB243" s="74">
        <f t="shared" si="63"/>
        <v>0.026963722780529616</v>
      </c>
      <c r="AC243" s="75">
        <f t="shared" si="64"/>
        <v>0.019343913763699108</v>
      </c>
      <c r="AD243" s="70">
        <v>16163190</v>
      </c>
      <c r="AE243" s="75">
        <f t="shared" si="65"/>
        <v>0</v>
      </c>
      <c r="AF243" s="70">
        <v>0</v>
      </c>
      <c r="AG243" s="70">
        <v>835569792</v>
      </c>
      <c r="AH243" s="72">
        <v>15977859</v>
      </c>
      <c r="AI243" s="73">
        <v>851547651</v>
      </c>
      <c r="AJ243" s="74">
        <f t="shared" si="66"/>
        <v>0.019122111824741505</v>
      </c>
      <c r="AK243" s="70">
        <v>362830</v>
      </c>
      <c r="AL243" s="70">
        <v>156215</v>
      </c>
      <c r="AM243" s="25">
        <v>0</v>
      </c>
      <c r="AN243" s="76"/>
    </row>
    <row r="244" spans="1:40" ht="12.75">
      <c r="A244" s="67" t="s">
        <v>493</v>
      </c>
      <c r="B244" s="68" t="s">
        <v>492</v>
      </c>
      <c r="C244" s="24">
        <v>3</v>
      </c>
      <c r="D244" s="24"/>
      <c r="E244" s="69">
        <f t="shared" si="51"/>
        <v>0.05991192352446125</v>
      </c>
      <c r="F244" s="70">
        <v>25509284</v>
      </c>
      <c r="G244" s="71">
        <f t="shared" si="52"/>
        <v>0.0023060185297256257</v>
      </c>
      <c r="H244" s="70">
        <v>981856</v>
      </c>
      <c r="I244" s="71">
        <f t="shared" si="53"/>
        <v>0.0005347201185491786</v>
      </c>
      <c r="J244" s="70">
        <v>227673</v>
      </c>
      <c r="K244" s="72">
        <v>-780</v>
      </c>
      <c r="L244" s="73">
        <f t="shared" si="54"/>
        <v>226893</v>
      </c>
      <c r="M244" s="74">
        <f t="shared" si="55"/>
        <v>-0.0034259661883490797</v>
      </c>
      <c r="N244" s="75">
        <f t="shared" si="56"/>
        <v>0.12948587764341157</v>
      </c>
      <c r="O244" s="70">
        <v>55132465</v>
      </c>
      <c r="P244" s="72">
        <v>209171</v>
      </c>
      <c r="Q244" s="73">
        <f t="shared" si="57"/>
        <v>55341636</v>
      </c>
      <c r="R244" s="74">
        <f t="shared" si="58"/>
        <v>0.0037939714830454254</v>
      </c>
      <c r="S244" s="75">
        <f t="shared" si="59"/>
        <v>0.09147195169705498</v>
      </c>
      <c r="T244" s="70">
        <v>38946905</v>
      </c>
      <c r="U244" s="72">
        <v>0</v>
      </c>
      <c r="V244" s="73">
        <f t="shared" si="67"/>
        <v>38946905</v>
      </c>
      <c r="W244" s="74">
        <f t="shared" si="60"/>
        <v>0</v>
      </c>
      <c r="X244" s="75">
        <f t="shared" si="61"/>
        <v>0.699231323007508</v>
      </c>
      <c r="Y244" s="70">
        <v>297718540</v>
      </c>
      <c r="Z244" s="72">
        <v>4237879</v>
      </c>
      <c r="AA244" s="73">
        <f t="shared" si="62"/>
        <v>301956419</v>
      </c>
      <c r="AB244" s="74">
        <f t="shared" si="63"/>
        <v>0.014234514921375068</v>
      </c>
      <c r="AC244" s="75">
        <f t="shared" si="64"/>
        <v>0.017058185479289337</v>
      </c>
      <c r="AD244" s="70">
        <v>7263030</v>
      </c>
      <c r="AE244" s="75">
        <f t="shared" si="65"/>
        <v>0</v>
      </c>
      <c r="AF244" s="70">
        <v>0</v>
      </c>
      <c r="AG244" s="70">
        <v>425779753</v>
      </c>
      <c r="AH244" s="72">
        <v>4446270</v>
      </c>
      <c r="AI244" s="73">
        <v>430226023</v>
      </c>
      <c r="AJ244" s="74">
        <f t="shared" si="66"/>
        <v>0.010442652495033037</v>
      </c>
      <c r="AK244" s="70">
        <v>0</v>
      </c>
      <c r="AL244" s="70">
        <v>0</v>
      </c>
      <c r="AM244" s="25">
        <v>0</v>
      </c>
      <c r="AN244" s="76"/>
    </row>
    <row r="245" spans="1:40" ht="12.75">
      <c r="A245" s="67" t="s">
        <v>495</v>
      </c>
      <c r="B245" s="68" t="s">
        <v>494</v>
      </c>
      <c r="C245" s="24">
        <v>3</v>
      </c>
      <c r="D245" s="24"/>
      <c r="E245" s="69">
        <f t="shared" si="51"/>
        <v>0.03736041272664667</v>
      </c>
      <c r="F245" s="70">
        <v>13975256</v>
      </c>
      <c r="G245" s="71">
        <f t="shared" si="52"/>
        <v>0.01504095178269516</v>
      </c>
      <c r="H245" s="70">
        <v>5626307</v>
      </c>
      <c r="I245" s="71">
        <f t="shared" si="53"/>
        <v>0.0009565587521400542</v>
      </c>
      <c r="J245" s="70">
        <v>357816</v>
      </c>
      <c r="K245" s="72">
        <v>-1226</v>
      </c>
      <c r="L245" s="73">
        <f t="shared" si="54"/>
        <v>356590</v>
      </c>
      <c r="M245" s="74">
        <f t="shared" si="55"/>
        <v>-0.0034263420305408365</v>
      </c>
      <c r="N245" s="75">
        <f t="shared" si="56"/>
        <v>0.09859387365844524</v>
      </c>
      <c r="O245" s="70">
        <v>36880605</v>
      </c>
      <c r="P245" s="72">
        <v>382736</v>
      </c>
      <c r="Q245" s="73">
        <f t="shared" si="57"/>
        <v>37263341</v>
      </c>
      <c r="R245" s="74">
        <f t="shared" si="58"/>
        <v>0.010377703944932573</v>
      </c>
      <c r="S245" s="75">
        <f t="shared" si="59"/>
        <v>0.00496634431160335</v>
      </c>
      <c r="T245" s="70">
        <v>1857740</v>
      </c>
      <c r="U245" s="72">
        <v>0</v>
      </c>
      <c r="V245" s="73">
        <f t="shared" si="67"/>
        <v>1857740</v>
      </c>
      <c r="W245" s="74">
        <f t="shared" si="60"/>
        <v>0</v>
      </c>
      <c r="X245" s="75">
        <f t="shared" si="61"/>
        <v>0.8231846689447805</v>
      </c>
      <c r="Y245" s="70">
        <v>307925305</v>
      </c>
      <c r="Z245" s="72">
        <v>8708741</v>
      </c>
      <c r="AA245" s="73">
        <f t="shared" si="62"/>
        <v>316634046</v>
      </c>
      <c r="AB245" s="74">
        <f t="shared" si="63"/>
        <v>0.028281991959056434</v>
      </c>
      <c r="AC245" s="75">
        <f t="shared" si="64"/>
        <v>0.019897189823689057</v>
      </c>
      <c r="AD245" s="70">
        <v>7442860</v>
      </c>
      <c r="AE245" s="75">
        <f t="shared" si="65"/>
        <v>0</v>
      </c>
      <c r="AF245" s="70">
        <v>0</v>
      </c>
      <c r="AG245" s="70">
        <v>374065889</v>
      </c>
      <c r="AH245" s="72">
        <v>9090251</v>
      </c>
      <c r="AI245" s="73">
        <v>383156140</v>
      </c>
      <c r="AJ245" s="74">
        <f t="shared" si="66"/>
        <v>0.024301202722069107</v>
      </c>
      <c r="AK245" s="70">
        <v>0</v>
      </c>
      <c r="AL245" s="70">
        <v>0</v>
      </c>
      <c r="AM245" s="25">
        <v>0</v>
      </c>
      <c r="AN245" s="76"/>
    </row>
    <row r="246" spans="1:40" ht="12.75">
      <c r="A246" s="67" t="s">
        <v>497</v>
      </c>
      <c r="B246" s="68" t="s">
        <v>496</v>
      </c>
      <c r="C246" s="24">
        <v>3</v>
      </c>
      <c r="D246" s="24"/>
      <c r="E246" s="69">
        <f t="shared" si="51"/>
        <v>0.05424377389402093</v>
      </c>
      <c r="F246" s="70">
        <v>16269514</v>
      </c>
      <c r="G246" s="71">
        <f t="shared" si="52"/>
        <v>0.010097808480070792</v>
      </c>
      <c r="H246" s="70">
        <v>3028669</v>
      </c>
      <c r="I246" s="71">
        <f t="shared" si="53"/>
        <v>0.016962871524854838</v>
      </c>
      <c r="J246" s="70">
        <v>5087730</v>
      </c>
      <c r="K246" s="72">
        <v>-17429</v>
      </c>
      <c r="L246" s="73">
        <f t="shared" si="54"/>
        <v>5070301</v>
      </c>
      <c r="M246" s="74">
        <f t="shared" si="55"/>
        <v>-0.0034256927942323983</v>
      </c>
      <c r="N246" s="75">
        <f t="shared" si="56"/>
        <v>0.10914131648030623</v>
      </c>
      <c r="O246" s="70">
        <v>32735115</v>
      </c>
      <c r="P246" s="72">
        <v>-364</v>
      </c>
      <c r="Q246" s="73">
        <f t="shared" si="57"/>
        <v>32734751</v>
      </c>
      <c r="R246" s="74">
        <f t="shared" si="58"/>
        <v>-1.111955769820879E-05</v>
      </c>
      <c r="S246" s="75">
        <f t="shared" si="59"/>
        <v>0.0336424967393917</v>
      </c>
      <c r="T246" s="70">
        <v>10090505</v>
      </c>
      <c r="U246" s="72">
        <v>0</v>
      </c>
      <c r="V246" s="73">
        <f t="shared" si="67"/>
        <v>10090505</v>
      </c>
      <c r="W246" s="74">
        <f t="shared" si="60"/>
        <v>0</v>
      </c>
      <c r="X246" s="75">
        <f t="shared" si="61"/>
        <v>0.7579300848417304</v>
      </c>
      <c r="Y246" s="70">
        <v>227328470</v>
      </c>
      <c r="Z246" s="72">
        <v>-9016067</v>
      </c>
      <c r="AA246" s="73">
        <f t="shared" si="62"/>
        <v>218312403</v>
      </c>
      <c r="AB246" s="74">
        <f t="shared" si="63"/>
        <v>-0.039660967233888476</v>
      </c>
      <c r="AC246" s="75">
        <f t="shared" si="64"/>
        <v>0.01798164803962513</v>
      </c>
      <c r="AD246" s="70">
        <v>5393295</v>
      </c>
      <c r="AE246" s="75">
        <f t="shared" si="65"/>
        <v>0</v>
      </c>
      <c r="AF246" s="70">
        <v>0</v>
      </c>
      <c r="AG246" s="70">
        <v>299933298</v>
      </c>
      <c r="AH246" s="72">
        <v>-9033860</v>
      </c>
      <c r="AI246" s="73">
        <v>290899438</v>
      </c>
      <c r="AJ246" s="74">
        <f t="shared" si="66"/>
        <v>-0.03011956345040423</v>
      </c>
      <c r="AK246" s="70">
        <v>0</v>
      </c>
      <c r="AL246" s="70">
        <v>343490</v>
      </c>
      <c r="AM246" s="25">
        <v>0</v>
      </c>
      <c r="AN246" s="76"/>
    </row>
    <row r="247" spans="1:40" ht="12.75">
      <c r="A247" s="67" t="s">
        <v>499</v>
      </c>
      <c r="B247" s="68" t="s">
        <v>498</v>
      </c>
      <c r="C247" s="24">
        <v>3</v>
      </c>
      <c r="D247" s="24"/>
      <c r="E247" s="69">
        <f t="shared" si="51"/>
        <v>0.054030212142184085</v>
      </c>
      <c r="F247" s="70">
        <v>16486566</v>
      </c>
      <c r="G247" s="71">
        <f t="shared" si="52"/>
        <v>0.04905052535924638</v>
      </c>
      <c r="H247" s="70">
        <v>14967084</v>
      </c>
      <c r="I247" s="71">
        <f t="shared" si="53"/>
        <v>0.01916272701155913</v>
      </c>
      <c r="J247" s="70">
        <v>5847239</v>
      </c>
      <c r="K247" s="72">
        <v>-20031</v>
      </c>
      <c r="L247" s="73">
        <f t="shared" si="54"/>
        <v>5827208</v>
      </c>
      <c r="M247" s="74">
        <f t="shared" si="55"/>
        <v>-0.0034257193865343968</v>
      </c>
      <c r="N247" s="75">
        <f t="shared" si="56"/>
        <v>0.15224508421667726</v>
      </c>
      <c r="O247" s="70">
        <v>46455465</v>
      </c>
      <c r="P247" s="72">
        <v>266158</v>
      </c>
      <c r="Q247" s="73">
        <f t="shared" si="57"/>
        <v>46721623</v>
      </c>
      <c r="R247" s="74">
        <f t="shared" si="58"/>
        <v>0.005729315162381864</v>
      </c>
      <c r="S247" s="75">
        <f t="shared" si="59"/>
        <v>0.018447393659233174</v>
      </c>
      <c r="T247" s="70">
        <v>5628965</v>
      </c>
      <c r="U247" s="72">
        <v>0</v>
      </c>
      <c r="V247" s="73">
        <f t="shared" si="67"/>
        <v>5628965</v>
      </c>
      <c r="W247" s="74">
        <f t="shared" si="60"/>
        <v>0</v>
      </c>
      <c r="X247" s="75">
        <f t="shared" si="61"/>
        <v>0.6806457934884713</v>
      </c>
      <c r="Y247" s="70">
        <v>207689575</v>
      </c>
      <c r="Z247" s="72">
        <v>-1032512</v>
      </c>
      <c r="AA247" s="73">
        <f t="shared" si="62"/>
        <v>206657063</v>
      </c>
      <c r="AB247" s="74">
        <f t="shared" si="63"/>
        <v>-0.004971419485065632</v>
      </c>
      <c r="AC247" s="75">
        <f t="shared" si="64"/>
        <v>0.026418264122628654</v>
      </c>
      <c r="AD247" s="70">
        <v>8061165</v>
      </c>
      <c r="AE247" s="75">
        <f t="shared" si="65"/>
        <v>0</v>
      </c>
      <c r="AF247" s="70">
        <v>0</v>
      </c>
      <c r="AG247" s="70">
        <v>305136059</v>
      </c>
      <c r="AH247" s="72">
        <v>-786385</v>
      </c>
      <c r="AI247" s="73">
        <v>304349674</v>
      </c>
      <c r="AJ247" s="74">
        <f t="shared" si="66"/>
        <v>-0.0025771618161981964</v>
      </c>
      <c r="AK247" s="70">
        <v>0</v>
      </c>
      <c r="AL247" s="70">
        <v>2610</v>
      </c>
      <c r="AM247" s="25">
        <v>0</v>
      </c>
      <c r="AN247" s="76"/>
    </row>
    <row r="248" spans="1:40" ht="12.75">
      <c r="A248" s="67" t="s">
        <v>501</v>
      </c>
      <c r="B248" s="68" t="s">
        <v>500</v>
      </c>
      <c r="C248" s="24">
        <v>3</v>
      </c>
      <c r="D248" s="24"/>
      <c r="E248" s="69">
        <f t="shared" si="51"/>
        <v>0.047426555402423146</v>
      </c>
      <c r="F248" s="70">
        <v>20023439</v>
      </c>
      <c r="G248" s="71">
        <f t="shared" si="52"/>
        <v>0.0013538335009687815</v>
      </c>
      <c r="H248" s="70">
        <v>571587</v>
      </c>
      <c r="I248" s="71">
        <f t="shared" si="53"/>
        <v>0.00018978733030252005</v>
      </c>
      <c r="J248" s="70">
        <v>80128</v>
      </c>
      <c r="K248" s="72">
        <v>-274</v>
      </c>
      <c r="L248" s="73">
        <f t="shared" si="54"/>
        <v>79854</v>
      </c>
      <c r="M248" s="74">
        <f t="shared" si="55"/>
        <v>-0.0034195287539936104</v>
      </c>
      <c r="N248" s="75">
        <f t="shared" si="56"/>
        <v>0.04515410508339827</v>
      </c>
      <c r="O248" s="70">
        <v>19064013</v>
      </c>
      <c r="P248" s="72">
        <v>14152</v>
      </c>
      <c r="Q248" s="73">
        <f t="shared" si="57"/>
        <v>19078165</v>
      </c>
      <c r="R248" s="74">
        <f t="shared" si="58"/>
        <v>0.0007423410800233927</v>
      </c>
      <c r="S248" s="75">
        <f t="shared" si="59"/>
        <v>0.003369051973038233</v>
      </c>
      <c r="T248" s="70">
        <v>1422410</v>
      </c>
      <c r="U248" s="72">
        <v>0</v>
      </c>
      <c r="V248" s="73">
        <f t="shared" si="67"/>
        <v>1422410</v>
      </c>
      <c r="W248" s="74">
        <f t="shared" si="60"/>
        <v>0</v>
      </c>
      <c r="X248" s="75">
        <f t="shared" si="61"/>
        <v>0.8378572616281802</v>
      </c>
      <c r="Y248" s="70">
        <v>353742405</v>
      </c>
      <c r="Z248" s="72">
        <v>5173055</v>
      </c>
      <c r="AA248" s="73">
        <f t="shared" si="62"/>
        <v>358915460</v>
      </c>
      <c r="AB248" s="74">
        <f t="shared" si="63"/>
        <v>0.014623791004078237</v>
      </c>
      <c r="AC248" s="75">
        <f t="shared" si="64"/>
        <v>0.06464940508168888</v>
      </c>
      <c r="AD248" s="70">
        <v>27294907</v>
      </c>
      <c r="AE248" s="75">
        <f t="shared" si="65"/>
        <v>0</v>
      </c>
      <c r="AF248" s="70">
        <v>0</v>
      </c>
      <c r="AG248" s="70">
        <v>422198889</v>
      </c>
      <c r="AH248" s="72">
        <v>5186933</v>
      </c>
      <c r="AI248" s="73">
        <v>427385822</v>
      </c>
      <c r="AJ248" s="74">
        <f t="shared" si="66"/>
        <v>0.012285520249201792</v>
      </c>
      <c r="AK248" s="70">
        <v>0</v>
      </c>
      <c r="AL248" s="70">
        <v>0</v>
      </c>
      <c r="AM248" s="25">
        <v>0</v>
      </c>
      <c r="AN248" s="76"/>
    </row>
    <row r="249" spans="1:40" ht="12.75">
      <c r="A249" s="67" t="s">
        <v>503</v>
      </c>
      <c r="B249" s="68" t="s">
        <v>502</v>
      </c>
      <c r="C249" s="24">
        <v>3</v>
      </c>
      <c r="D249" s="24"/>
      <c r="E249" s="69">
        <f t="shared" si="51"/>
        <v>0.07109633504882815</v>
      </c>
      <c r="F249" s="70">
        <v>70236429</v>
      </c>
      <c r="G249" s="71">
        <f t="shared" si="52"/>
        <v>0.008248706628243622</v>
      </c>
      <c r="H249" s="70">
        <v>8148939</v>
      </c>
      <c r="I249" s="71">
        <f t="shared" si="53"/>
        <v>0.019768919940077886</v>
      </c>
      <c r="J249" s="70">
        <v>19529816</v>
      </c>
      <c r="K249" s="72">
        <v>-66904</v>
      </c>
      <c r="L249" s="73">
        <f t="shared" si="54"/>
        <v>19462912</v>
      </c>
      <c r="M249" s="74">
        <f t="shared" si="55"/>
        <v>-0.0034257363203012256</v>
      </c>
      <c r="N249" s="75">
        <f t="shared" si="56"/>
        <v>0.3431317283527867</v>
      </c>
      <c r="O249" s="70">
        <v>338981570</v>
      </c>
      <c r="P249" s="72">
        <v>-13559263</v>
      </c>
      <c r="Q249" s="73">
        <f t="shared" si="57"/>
        <v>325422307</v>
      </c>
      <c r="R249" s="74">
        <f t="shared" si="58"/>
        <v>-0.040000000590002575</v>
      </c>
      <c r="S249" s="75">
        <f t="shared" si="59"/>
        <v>0.19375610788703948</v>
      </c>
      <c r="T249" s="70">
        <v>191412639</v>
      </c>
      <c r="U249" s="72">
        <v>-5785401</v>
      </c>
      <c r="V249" s="73">
        <f t="shared" si="67"/>
        <v>185627238</v>
      </c>
      <c r="W249" s="74">
        <f t="shared" si="60"/>
        <v>-0.030224759609526097</v>
      </c>
      <c r="X249" s="75">
        <f t="shared" si="61"/>
        <v>0.357059758064322</v>
      </c>
      <c r="Y249" s="70">
        <v>352741141</v>
      </c>
      <c r="Z249" s="72">
        <v>10078319</v>
      </c>
      <c r="AA249" s="73">
        <f t="shared" si="62"/>
        <v>362819460</v>
      </c>
      <c r="AB249" s="74">
        <f t="shared" si="63"/>
        <v>0.028571430515387488</v>
      </c>
      <c r="AC249" s="75">
        <f t="shared" si="64"/>
        <v>0.006938444078702146</v>
      </c>
      <c r="AD249" s="70">
        <v>6854524</v>
      </c>
      <c r="AE249" s="75">
        <f t="shared" si="65"/>
        <v>0</v>
      </c>
      <c r="AF249" s="70">
        <v>0</v>
      </c>
      <c r="AG249" s="70">
        <v>987905058</v>
      </c>
      <c r="AH249" s="72">
        <v>-9333249</v>
      </c>
      <c r="AI249" s="73">
        <v>978571809</v>
      </c>
      <c r="AJ249" s="74">
        <f t="shared" si="66"/>
        <v>-0.009447516159999253</v>
      </c>
      <c r="AK249" s="70">
        <v>0</v>
      </c>
      <c r="AL249" s="70">
        <v>494397</v>
      </c>
      <c r="AM249" s="25">
        <v>0</v>
      </c>
      <c r="AN249" s="76"/>
    </row>
    <row r="250" spans="1:40" ht="12.75">
      <c r="A250" s="67" t="s">
        <v>505</v>
      </c>
      <c r="B250" s="68" t="s">
        <v>504</v>
      </c>
      <c r="C250" s="24">
        <v>2</v>
      </c>
      <c r="D250" s="24"/>
      <c r="E250" s="69">
        <f t="shared" si="51"/>
        <v>0.04973504758529633</v>
      </c>
      <c r="F250" s="70">
        <v>15570213</v>
      </c>
      <c r="G250" s="71">
        <f t="shared" si="52"/>
        <v>0.0008916442516237385</v>
      </c>
      <c r="H250" s="70">
        <v>279141</v>
      </c>
      <c r="I250" s="71">
        <f t="shared" si="53"/>
        <v>0.00026780854729468567</v>
      </c>
      <c r="J250" s="70">
        <v>83841</v>
      </c>
      <c r="K250" s="72">
        <v>-287</v>
      </c>
      <c r="L250" s="73">
        <f t="shared" si="54"/>
        <v>83554</v>
      </c>
      <c r="M250" s="74">
        <f t="shared" si="55"/>
        <v>-0.003423146193389869</v>
      </c>
      <c r="N250" s="75">
        <f t="shared" si="56"/>
        <v>0.12764528818122303</v>
      </c>
      <c r="O250" s="70">
        <v>39961042</v>
      </c>
      <c r="P250" s="72">
        <v>-1594787</v>
      </c>
      <c r="Q250" s="73">
        <f t="shared" si="57"/>
        <v>38366255</v>
      </c>
      <c r="R250" s="74">
        <f t="shared" si="58"/>
        <v>-0.03990854392635707</v>
      </c>
      <c r="S250" s="75">
        <f t="shared" si="59"/>
        <v>0.02048983739216079</v>
      </c>
      <c r="T250" s="70">
        <v>6414614</v>
      </c>
      <c r="U250" s="72">
        <v>-187946</v>
      </c>
      <c r="V250" s="73">
        <f t="shared" si="67"/>
        <v>6226668</v>
      </c>
      <c r="W250" s="74">
        <f t="shared" si="60"/>
        <v>-0.029299658560904832</v>
      </c>
      <c r="X250" s="75">
        <f t="shared" si="61"/>
        <v>0.7856306884900304</v>
      </c>
      <c r="Y250" s="70">
        <v>245952055</v>
      </c>
      <c r="Z250" s="72">
        <v>7002385</v>
      </c>
      <c r="AA250" s="73">
        <f t="shared" si="62"/>
        <v>252954440</v>
      </c>
      <c r="AB250" s="74">
        <f t="shared" si="63"/>
        <v>0.028470528534514584</v>
      </c>
      <c r="AC250" s="75">
        <f t="shared" si="64"/>
        <v>0.015339685552371076</v>
      </c>
      <c r="AD250" s="70">
        <v>4802291</v>
      </c>
      <c r="AE250" s="75">
        <f t="shared" si="65"/>
        <v>0</v>
      </c>
      <c r="AF250" s="70">
        <v>0</v>
      </c>
      <c r="AG250" s="70">
        <v>313063197</v>
      </c>
      <c r="AH250" s="72">
        <v>5219365</v>
      </c>
      <c r="AI250" s="73">
        <v>318282562</v>
      </c>
      <c r="AJ250" s="74">
        <f t="shared" si="66"/>
        <v>0.016671921356504898</v>
      </c>
      <c r="AK250" s="70">
        <v>0</v>
      </c>
      <c r="AL250" s="70">
        <v>212396</v>
      </c>
      <c r="AM250" s="25">
        <v>0</v>
      </c>
      <c r="AN250" s="76"/>
    </row>
    <row r="251" spans="1:40" ht="12.75">
      <c r="A251" s="67" t="s">
        <v>507</v>
      </c>
      <c r="B251" s="68" t="s">
        <v>506</v>
      </c>
      <c r="C251" s="24">
        <v>3</v>
      </c>
      <c r="D251" s="24"/>
      <c r="E251" s="69">
        <f t="shared" si="51"/>
        <v>0.06632101905332295</v>
      </c>
      <c r="F251" s="70">
        <v>49039582</v>
      </c>
      <c r="G251" s="71">
        <f t="shared" si="52"/>
        <v>0.005076698193987794</v>
      </c>
      <c r="H251" s="70">
        <v>3753850</v>
      </c>
      <c r="I251" s="71">
        <f t="shared" si="53"/>
        <v>0.009881917421377851</v>
      </c>
      <c r="J251" s="70">
        <v>7306961</v>
      </c>
      <c r="K251" s="72">
        <v>-25032</v>
      </c>
      <c r="L251" s="73">
        <f t="shared" si="54"/>
        <v>7281929</v>
      </c>
      <c r="M251" s="74">
        <f t="shared" si="55"/>
        <v>-0.0034257744088137324</v>
      </c>
      <c r="N251" s="75">
        <f t="shared" si="56"/>
        <v>0.12174999589209191</v>
      </c>
      <c r="O251" s="70">
        <v>90025289</v>
      </c>
      <c r="P251" s="72">
        <v>-3037181</v>
      </c>
      <c r="Q251" s="73">
        <f t="shared" si="57"/>
        <v>86988108</v>
      </c>
      <c r="R251" s="74">
        <f t="shared" si="58"/>
        <v>-0.033736975840199745</v>
      </c>
      <c r="S251" s="75">
        <f t="shared" si="59"/>
        <v>0.019492130025738158</v>
      </c>
      <c r="T251" s="70">
        <v>14413016</v>
      </c>
      <c r="U251" s="72">
        <v>-393575</v>
      </c>
      <c r="V251" s="73">
        <f t="shared" si="67"/>
        <v>14019441</v>
      </c>
      <c r="W251" s="74">
        <f t="shared" si="60"/>
        <v>-0.02730691480533984</v>
      </c>
      <c r="X251" s="75">
        <f t="shared" si="61"/>
        <v>0.7529797385801676</v>
      </c>
      <c r="Y251" s="70">
        <v>556773888</v>
      </c>
      <c r="Z251" s="72">
        <v>6290248</v>
      </c>
      <c r="AA251" s="73">
        <f t="shared" si="62"/>
        <v>563064136</v>
      </c>
      <c r="AB251" s="74">
        <f t="shared" si="63"/>
        <v>0.011297670626392593</v>
      </c>
      <c r="AC251" s="75">
        <f t="shared" si="64"/>
        <v>0.024498500833313668</v>
      </c>
      <c r="AD251" s="70">
        <v>18114864</v>
      </c>
      <c r="AE251" s="75">
        <f t="shared" si="65"/>
        <v>0</v>
      </c>
      <c r="AF251" s="70">
        <v>0</v>
      </c>
      <c r="AG251" s="70">
        <v>739427450</v>
      </c>
      <c r="AH251" s="72">
        <v>2834460</v>
      </c>
      <c r="AI251" s="73">
        <v>742261910</v>
      </c>
      <c r="AJ251" s="74">
        <f t="shared" si="66"/>
        <v>0.003833317251070406</v>
      </c>
      <c r="AK251" s="70">
        <v>6770</v>
      </c>
      <c r="AL251" s="70">
        <v>1425032</v>
      </c>
      <c r="AM251" s="25">
        <v>0</v>
      </c>
      <c r="AN251" s="76"/>
    </row>
    <row r="252" spans="1:39" ht="12.75">
      <c r="A252" s="23"/>
      <c r="B252" s="78" t="s">
        <v>554</v>
      </c>
      <c r="C252" s="24"/>
      <c r="D252" s="24"/>
      <c r="E252" s="69">
        <f>+F252/$AG252</f>
        <v>0.048475016641649625</v>
      </c>
      <c r="F252" s="79">
        <f>SUM(F6:F251)</f>
        <v>12391109106</v>
      </c>
      <c r="G252" s="71">
        <f t="shared" si="52"/>
        <v>0.012641844568129014</v>
      </c>
      <c r="H252" s="79">
        <f>SUM(H6:H251)</f>
        <v>3231488841</v>
      </c>
      <c r="I252" s="71">
        <f t="shared" si="53"/>
        <v>0.015959162037119785</v>
      </c>
      <c r="J252" s="79">
        <f>SUM(J6:J251)</f>
        <v>4079456424</v>
      </c>
      <c r="K252" s="80">
        <f>SUM(K6:K251)</f>
        <v>-13975082</v>
      </c>
      <c r="L252" s="81">
        <f>SUM(L6:L251)</f>
        <v>4065481342</v>
      </c>
      <c r="M252" s="82">
        <f t="shared" si="55"/>
        <v>-0.0034257216029524623</v>
      </c>
      <c r="N252" s="75">
        <f t="shared" si="56"/>
        <v>0.43647273915076795</v>
      </c>
      <c r="O252" s="79">
        <f>SUM(O6:O251)</f>
        <v>111570489446</v>
      </c>
      <c r="P252" s="80">
        <f>SUM(P6:P251)</f>
        <v>-35754635</v>
      </c>
      <c r="Q252" s="81">
        <f>SUM(Q6:Q251)</f>
        <v>111534734811</v>
      </c>
      <c r="R252" s="82">
        <f t="shared" si="58"/>
        <v>-0.0003204667755563195</v>
      </c>
      <c r="S252" s="75">
        <f t="shared" si="59"/>
        <v>0.16467992121857586</v>
      </c>
      <c r="T252" s="79">
        <f>SUM(T6:T251)</f>
        <v>42095227867</v>
      </c>
      <c r="U252" s="80">
        <f>SUM(U6:U251)</f>
        <v>-149971752</v>
      </c>
      <c r="V252" s="81">
        <f>SUM(V6:V251)</f>
        <v>41945256115</v>
      </c>
      <c r="W252" s="82">
        <f t="shared" si="60"/>
        <v>-0.003562678232170074</v>
      </c>
      <c r="X252" s="75">
        <f t="shared" si="61"/>
        <v>0.3091047324403967</v>
      </c>
      <c r="Y252" s="79">
        <f>SUM(Y6:Y251)</f>
        <v>79012875708</v>
      </c>
      <c r="Z252" s="80">
        <f>SUM(Z6:Z251)</f>
        <v>548532012</v>
      </c>
      <c r="AA252" s="81">
        <f>SUM(AA6:AA251)</f>
        <v>79561407720</v>
      </c>
      <c r="AB252" s="82">
        <f t="shared" si="63"/>
        <v>0.006942311706602795</v>
      </c>
      <c r="AC252" s="75">
        <f t="shared" si="64"/>
        <v>0.010850991454987354</v>
      </c>
      <c r="AD252" s="79">
        <f>SUM(AD6:AD251)</f>
        <v>2773713726</v>
      </c>
      <c r="AE252" s="75">
        <f t="shared" si="65"/>
        <v>0.0018155924883736729</v>
      </c>
      <c r="AF252" s="79">
        <f>SUM(AF6:AF251)</f>
        <v>464098956</v>
      </c>
      <c r="AG252" s="79">
        <f>SUM(AG6:AG251)</f>
        <v>255618460074</v>
      </c>
      <c r="AH252" s="80">
        <f>SUM(AH6:AH251)</f>
        <v>348830543</v>
      </c>
      <c r="AI252" s="81">
        <f>SUM(AI6:AI251)</f>
        <v>255967290617</v>
      </c>
      <c r="AJ252" s="82">
        <f t="shared" si="66"/>
        <v>0.0013646531744969266</v>
      </c>
      <c r="AK252" s="79">
        <f>SUM(AK6:AK251)</f>
        <v>125519119</v>
      </c>
      <c r="AL252" s="79">
        <f>SUM(AL6:AL251)</f>
        <v>709566315</v>
      </c>
      <c r="AM252" s="79">
        <f>SUM(AM6:AM251)</f>
        <v>899945</v>
      </c>
    </row>
    <row r="253" spans="1:39" s="89" customFormat="1" ht="12.75">
      <c r="A253" s="45"/>
      <c r="B253" s="78" t="s">
        <v>555</v>
      </c>
      <c r="C253" s="83"/>
      <c r="D253" s="83"/>
      <c r="E253" s="84">
        <f t="shared" si="51"/>
        <v>0.05075010605599998</v>
      </c>
      <c r="F253" s="85">
        <f>+SUM(F6:F251)-F6</f>
        <v>10459647057</v>
      </c>
      <c r="G253" s="86">
        <f t="shared" si="52"/>
        <v>0.013775119900560174</v>
      </c>
      <c r="H253" s="85">
        <f>+SUM(H6:H251)-H6</f>
        <v>2839065837</v>
      </c>
      <c r="I253" s="86">
        <f t="shared" si="53"/>
        <v>0.018295063588827713</v>
      </c>
      <c r="J253" s="85">
        <f>+SUM(J6:J251)-J6</f>
        <v>3770630702</v>
      </c>
      <c r="K253" s="80">
        <f>+SUM(K6:K251)-K6</f>
        <v>-12917130</v>
      </c>
      <c r="L253" s="87">
        <f>+SUM(L6:L251)-L6</f>
        <v>3757713572</v>
      </c>
      <c r="M253" s="82">
        <f>+K253/J253</f>
        <v>-0.0034257213237956605</v>
      </c>
      <c r="N253" s="88">
        <f>+O253/$AG253</f>
        <v>0.3828280064253827</v>
      </c>
      <c r="O253" s="85">
        <f>+SUM(O6:O251)-O6</f>
        <v>78901230794</v>
      </c>
      <c r="P253" s="80">
        <f>+SUM(P6:P251)-P6</f>
        <v>-36202057</v>
      </c>
      <c r="Q253" s="87">
        <f>+SUM(Q6:Q251)-Q6</f>
        <v>78865028737</v>
      </c>
      <c r="R253" s="82">
        <f>+P253/O253</f>
        <v>-0.0004588275320383591</v>
      </c>
      <c r="S253" s="88">
        <f>+T253/$AG253</f>
        <v>0.13835686647727222</v>
      </c>
      <c r="T253" s="85">
        <f>+SUM(T6:T251)-T6</f>
        <v>28515487035</v>
      </c>
      <c r="U253" s="80">
        <f>+SUM(U6:U251)-U6</f>
        <v>-95431174</v>
      </c>
      <c r="V253" s="87">
        <f>+SUM(V6:V251)-V6</f>
        <v>28420055861</v>
      </c>
      <c r="W253" s="82">
        <f>+U253/T253</f>
        <v>-0.003346643663594715</v>
      </c>
      <c r="X253" s="88">
        <f>+Y253/$AG253</f>
        <v>0.3805640007214238</v>
      </c>
      <c r="Y253" s="85">
        <f>+SUM(Y6:Y251)-Y6</f>
        <v>78434616979</v>
      </c>
      <c r="Z253" s="80">
        <f>+SUM(Z6:Z251)-Z6</f>
        <v>502851524</v>
      </c>
      <c r="AA253" s="87">
        <f>+SUM(AA6:AA251)-AA6</f>
        <v>78937468503</v>
      </c>
      <c r="AB253" s="82">
        <f>+Z253/Y253</f>
        <v>0.006411091726687885</v>
      </c>
      <c r="AC253" s="88">
        <f>+AD253/$AG253</f>
        <v>0.013179033198046874</v>
      </c>
      <c r="AD253" s="85">
        <f>+SUM(AD6:AD251)-AD6</f>
        <v>2716211778</v>
      </c>
      <c r="AE253" s="88">
        <f t="shared" si="65"/>
        <v>0.002251803632486456</v>
      </c>
      <c r="AF253" s="85">
        <f>+SUM(AF6:AF251)-AF6</f>
        <v>464098956</v>
      </c>
      <c r="AG253" s="85">
        <f>+SUM(AG6:AG251)-AG6</f>
        <v>206100989138</v>
      </c>
      <c r="AH253" s="80">
        <f>+SUM(AH6:AH251)-AH6</f>
        <v>358301163</v>
      </c>
      <c r="AI253" s="87">
        <f>+SUM(AI6:AI251)-AI6</f>
        <v>206459290301</v>
      </c>
      <c r="AJ253" s="82">
        <f t="shared" si="66"/>
        <v>0.0017384737671496113</v>
      </c>
      <c r="AK253" s="85">
        <f>+SUM(AK6:AK251)-AK6</f>
        <v>106399752</v>
      </c>
      <c r="AL253" s="85">
        <f>+SUM(AL6:AL251)-AL6</f>
        <v>537280852</v>
      </c>
      <c r="AM253" s="85">
        <f>+SUM(AM6:AM251)-AM6</f>
        <v>899945</v>
      </c>
    </row>
    <row r="254" spans="6:38" ht="12.75">
      <c r="F254" s="48" t="s">
        <v>15</v>
      </c>
      <c r="G254" s="55" t="s">
        <v>519</v>
      </c>
      <c r="H254" s="48" t="s">
        <v>15</v>
      </c>
      <c r="I254" s="55" t="s">
        <v>520</v>
      </c>
      <c r="J254" s="48" t="s">
        <v>15</v>
      </c>
      <c r="K254" s="56" t="s">
        <v>521</v>
      </c>
      <c r="L254" s="50" t="s">
        <v>522</v>
      </c>
      <c r="M254" s="51" t="s">
        <v>523</v>
      </c>
      <c r="N254" s="55" t="s">
        <v>524</v>
      </c>
      <c r="O254" s="48" t="s">
        <v>15</v>
      </c>
      <c r="P254" s="56" t="s">
        <v>521</v>
      </c>
      <c r="Q254" s="50" t="s">
        <v>522</v>
      </c>
      <c r="R254" s="51" t="s">
        <v>523</v>
      </c>
      <c r="S254" s="55" t="s">
        <v>525</v>
      </c>
      <c r="T254" s="48" t="s">
        <v>15</v>
      </c>
      <c r="U254" s="56" t="s">
        <v>521</v>
      </c>
      <c r="V254" s="50" t="s">
        <v>522</v>
      </c>
      <c r="W254" s="51" t="s">
        <v>523</v>
      </c>
      <c r="X254" s="55" t="s">
        <v>526</v>
      </c>
      <c r="Y254" s="48" t="s">
        <v>15</v>
      </c>
      <c r="Z254" s="56" t="s">
        <v>527</v>
      </c>
      <c r="AA254" s="50" t="s">
        <v>522</v>
      </c>
      <c r="AB254" s="51" t="s">
        <v>523</v>
      </c>
      <c r="AC254" s="55" t="s">
        <v>528</v>
      </c>
      <c r="AD254" s="48" t="s">
        <v>15</v>
      </c>
      <c r="AE254" s="55" t="s">
        <v>529</v>
      </c>
      <c r="AF254" s="48" t="s">
        <v>15</v>
      </c>
      <c r="AG254" s="53" t="s">
        <v>530</v>
      </c>
      <c r="AH254" s="49" t="s">
        <v>531</v>
      </c>
      <c r="AI254" s="50" t="s">
        <v>532</v>
      </c>
      <c r="AJ254" s="51" t="s">
        <v>523</v>
      </c>
      <c r="AK254" s="54" t="s">
        <v>533</v>
      </c>
      <c r="AL254" s="48"/>
    </row>
    <row r="255" spans="6:39" ht="12.75">
      <c r="F255" s="57" t="s">
        <v>537</v>
      </c>
      <c r="G255" s="60" t="s">
        <v>536</v>
      </c>
      <c r="H255" s="57" t="s">
        <v>538</v>
      </c>
      <c r="I255" s="60" t="s">
        <v>536</v>
      </c>
      <c r="J255" s="57" t="s">
        <v>539</v>
      </c>
      <c r="K255" s="61" t="s">
        <v>540</v>
      </c>
      <c r="L255" s="62" t="s">
        <v>540</v>
      </c>
      <c r="M255" s="63" t="s">
        <v>540</v>
      </c>
      <c r="N255" s="60" t="s">
        <v>536</v>
      </c>
      <c r="O255" s="57" t="s">
        <v>541</v>
      </c>
      <c r="P255" s="61" t="s">
        <v>541</v>
      </c>
      <c r="Q255" s="62" t="s">
        <v>541</v>
      </c>
      <c r="R255" s="63" t="s">
        <v>541</v>
      </c>
      <c r="S255" s="60" t="s">
        <v>536</v>
      </c>
      <c r="T255" s="57" t="s">
        <v>542</v>
      </c>
      <c r="U255" s="61" t="s">
        <v>542</v>
      </c>
      <c r="V255" s="62" t="s">
        <v>542</v>
      </c>
      <c r="W255" s="63" t="s">
        <v>542</v>
      </c>
      <c r="X255" s="60" t="s">
        <v>536</v>
      </c>
      <c r="Y255" s="57" t="s">
        <v>543</v>
      </c>
      <c r="Z255" s="61" t="s">
        <v>543</v>
      </c>
      <c r="AA255" s="62" t="s">
        <v>543</v>
      </c>
      <c r="AB255" s="63" t="s">
        <v>543</v>
      </c>
      <c r="AC255" s="60" t="s">
        <v>536</v>
      </c>
      <c r="AD255" s="64" t="s">
        <v>544</v>
      </c>
      <c r="AE255" s="60" t="s">
        <v>536</v>
      </c>
      <c r="AF255" s="57" t="s">
        <v>545</v>
      </c>
      <c r="AG255" s="65" t="s">
        <v>546</v>
      </c>
      <c r="AH255" s="61" t="s">
        <v>14</v>
      </c>
      <c r="AI255" s="62" t="s">
        <v>547</v>
      </c>
      <c r="AJ255" s="63" t="s">
        <v>548</v>
      </c>
      <c r="AK255" s="57" t="s">
        <v>549</v>
      </c>
      <c r="AL255" s="57" t="s">
        <v>550</v>
      </c>
      <c r="AM255" s="57" t="s">
        <v>551</v>
      </c>
    </row>
    <row r="256" ht="12.75">
      <c r="AG256" s="90"/>
    </row>
    <row r="257" ht="12.75">
      <c r="AG257" s="90"/>
    </row>
    <row r="258" ht="12.75">
      <c r="AG258" s="90"/>
    </row>
    <row r="259" spans="32:33" ht="12.75">
      <c r="AF259" s="91"/>
      <c r="AG259" s="90"/>
    </row>
  </sheetData>
  <sheetProtection/>
  <printOptions horizontalCentered="1"/>
  <pageMargins left="0" right="0" top="0.25" bottom="0.25" header="0" footer="0"/>
  <pageSetup fitToHeight="5" fitToWidth="1" horizontalDpi="600" verticalDpi="600" orientation="landscape" paperSize="5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2014-10-07T17:26:30Z</dcterms:created>
  <dcterms:modified xsi:type="dcterms:W3CDTF">2014-10-08T16:36:00Z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