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250" windowHeight="5985" tabRatio="500" activeTab="1"/>
  </bookViews>
  <sheets>
    <sheet name="1st half" sheetId="1" r:id="rId1"/>
    <sheet name="2nd half" sheetId="2" r:id="rId2"/>
    <sheet name="1st &amp; 2nd half together" sheetId="3" r:id="rId3"/>
    <sheet name="avgrat2017" sheetId="4" r:id="rId4"/>
  </sheets>
  <externalReferences>
    <externalReference r:id="rId7"/>
  </externalReferences>
  <definedNames>
    <definedName name="_xlnm.Print_Area" localSheetId="2">'1st &amp; 2nd half together'!$A$8:$G$101</definedName>
    <definedName name="_xlnm.Print_Area" localSheetId="0">'1st half'!$A$8:$E$104</definedName>
    <definedName name="_xlnm.Print_Area" localSheetId="1">'2nd half'!$A$8:$E$104</definedName>
    <definedName name="_xlnm.Print_Area" localSheetId="3">'avgrat2017'!$A$7:$E$104</definedName>
    <definedName name="_xlnm.Print_Titles" localSheetId="2">'1st &amp; 2nd half together'!$1:$7</definedName>
    <definedName name="_xlnm.Print_Titles" localSheetId="0">'1st half'!$1:$7</definedName>
    <definedName name="_xlnm.Print_Titles" localSheetId="1">'2nd half'!$1:$7</definedName>
    <definedName name="_xlnm.Print_Titles" localSheetId="3">'avgrat2017'!$1:$6</definedName>
    <definedName name="wrn.avgrat._.exhibts." localSheetId="3" hidden="1">{#N/A,#N/A,FALSE,"COVPG";#N/A,#N/A,FALSE,"avgrat ex1";#N/A,#N/A,FALSE,"comp1314 ex2a pg2";#N/A,#N/A,FALSE,"comp1314 ex2a pg3";#N/A,#N/A,FALSE,"ARRAYTAX ex2b";#N/A,#N/A,FALSE,"ARRAYVAL ex2c";#N/A,#N/A,FALSE,"ARRAYRATE ex2d";#N/A,#N/A,FALSE,"2014arraytxdol ex3a";#N/A,#N/A,FALSE,"2014arrayval ex3b";#N/A,#N/A,FALSE,"2014arrayrate ex3c";#N/A,#N/A,FALSE,"history92to14 ex4a";#N/A,#N/A,FALSE,"04to14tax ex4b pg11";#N/A,#N/A,FALSE,"04to14tax ex4b pg12";#N/A,#N/A,FALSE,"04to14val ex4c pg13";#N/A,#N/A,FALSE,"04to14val ex4c pg14";#N/A,#N/A,FALSE,"04to14rate ex4d pg15";#N/A,#N/A,FALSE,"04to14rate ex4d pg16";#N/A,#N/A,FALSE,"04to14taxarray ex4e pg17";#N/A,#N/A,FALSE,"04to14taxarray ex4e pg18";#N/A,#N/A,FALSE,"compbndnb ex5 pg 19";#N/A,#N/A,FALSE,"compbndnb ex5 pg 20"}</definedName>
    <definedName name="wrn.avgrat._.exhibts." hidden="1">{#N/A,#N/A,FALSE,"COVPG";#N/A,#N/A,FALSE,"avgrat ex1";#N/A,#N/A,FALSE,"comp1314 ex2a pg2";#N/A,#N/A,FALSE,"comp1314 ex2a pg3";#N/A,#N/A,FALSE,"ARRAYTAX ex2b";#N/A,#N/A,FALSE,"ARRAYVAL ex2c";#N/A,#N/A,FALSE,"ARRAYRATE ex2d";#N/A,#N/A,FALSE,"2014arraytxdol ex3a";#N/A,#N/A,FALSE,"2014arrayval ex3b";#N/A,#N/A,FALSE,"2014arrayrate ex3c";#N/A,#N/A,FALSE,"history92to14 ex4a";#N/A,#N/A,FALSE,"04to14tax ex4b pg11";#N/A,#N/A,FALSE,"04to14tax ex4b pg12";#N/A,#N/A,FALSE,"04to14val ex4c pg13";#N/A,#N/A,FALSE,"04to14val ex4c pg14";#N/A,#N/A,FALSE,"04to14rate ex4d pg15";#N/A,#N/A,FALSE,"04to14rate ex4d pg16";#N/A,#N/A,FALSE,"04to14taxarray ex4e pg17";#N/A,#N/A,FALSE,"04to14taxarray ex4e pg18";#N/A,#N/A,FALSE,"compbndnb ex5 pg 19";#N/A,#N/A,FALSE,"compbndnb ex5 pg 20"}</definedName>
    <definedName name="wrn.handoutpkg." localSheetId="2" hidden="1">{#N/A,#N/A,FALSE,"COVPG";#N/A,#N/A,FALSE,"avgrat2005";#N/A,#N/A,FALSE,"comp0405bycnty";#N/A,#N/A,FALSE,"ARRAYTAX";#N/A,#N/A,FALSE,"ARRAYVAL";#N/A,#N/A,FALSE,"ARRAYRATE";#N/A,#N/A,FALSE,"2005arraytxdol";#N/A,#N/A,FALSE,"2005arrayval";#N/A,#N/A,FALSE,"2005arrayrate";#N/A,#N/A,FALSE,"history97to05";#N/A,#N/A,FALSE,"97to05tax";#N/A,#N/A,FALSE,"97to05val";#N/A,#N/A,FALSE,"97to05rate";#N/A,#N/A,FALSE,"97to05taxarray";#N/A,#N/A,FALSE,"compbndnb"}</definedName>
    <definedName name="wrn.handoutpkg." localSheetId="1" hidden="1">{#N/A,#N/A,FALSE,"COVPG";#N/A,#N/A,FALSE,"avgrat2005";#N/A,#N/A,FALSE,"comp0405bycnty";#N/A,#N/A,FALSE,"ARRAYTAX";#N/A,#N/A,FALSE,"ARRAYVAL";#N/A,#N/A,FALSE,"ARRAYRATE";#N/A,#N/A,FALSE,"2005arraytxdol";#N/A,#N/A,FALSE,"2005arrayval";#N/A,#N/A,FALSE,"2005arrayrate";#N/A,#N/A,FALSE,"history97to05";#N/A,#N/A,FALSE,"97to05tax";#N/A,#N/A,FALSE,"97to05val";#N/A,#N/A,FALSE,"97to05rate";#N/A,#N/A,FALSE,"97to05taxarray";#N/A,#N/A,FALSE,"compbndnb"}</definedName>
    <definedName name="wrn.handoutpkg." hidden="1">{#N/A,#N/A,FALSE,"COVPG";#N/A,#N/A,FALSE,"avgrat2005";#N/A,#N/A,FALSE,"comp0405bycnty";#N/A,#N/A,FALSE,"ARRAYTAX";#N/A,#N/A,FALSE,"ARRAYVAL";#N/A,#N/A,FALSE,"ARRAYRATE";#N/A,#N/A,FALSE,"2005arraytxdol";#N/A,#N/A,FALSE,"2005arrayval";#N/A,#N/A,FALSE,"2005arrayrate";#N/A,#N/A,FALSE,"history97to05";#N/A,#N/A,FALSE,"97to05tax";#N/A,#N/A,FALSE,"97to05val";#N/A,#N/A,FALSE,"97to05rate";#N/A,#N/A,FALSE,"97to05taxarray";#N/A,#N/A,FALSE,"compbndnb"}</definedName>
  </definedNames>
  <calcPr fullCalcOnLoad="1"/>
</workbook>
</file>

<file path=xl/sharedStrings.xml><?xml version="1.0" encoding="utf-8"?>
<sst xmlns="http://schemas.openxmlformats.org/spreadsheetml/2006/main" count="437" uniqueCount="125">
  <si>
    <t>CO#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</si>
  <si>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</si>
  <si>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</si>
  <si>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</si>
  <si>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</si>
  <si>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</si>
  <si>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</si>
  <si>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</si>
  <si>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</si>
  <si>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</si>
  <si>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</si>
  <si>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</si>
  <si>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</si>
  <si>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</si>
  <si>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</si>
  <si>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</si>
  <si>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</si>
  <si>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</si>
  <si>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</si>
  <si>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</si>
  <si>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</si>
  <si>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</si>
  <si>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</si>
  <si>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</si>
  <si>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</si>
  <si>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</si>
  <si>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</si>
  <si>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</si>
  <si>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</si>
  <si>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</si>
  <si>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</si>
  <si>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</si>
  <si>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</si>
  <si>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</si>
  <si>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</si>
  <si>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</si>
  <si>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</si>
  <si>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</si>
  <si>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</si>
  <si>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</si>
  <si>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</si>
  <si>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</si>
  <si>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</si>
  <si>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</si>
  <si>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</si>
  <si>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</si>
  <si>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</si>
  <si>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</si>
  <si>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</si>
  <si>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</si>
  <si>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</si>
  <si>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</si>
  <si>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</si>
  <si>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</si>
  <si>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</si>
  <si>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</si>
  <si>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</si>
  <si>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</si>
  <si>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</si>
  <si>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</si>
  <si>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</si>
  <si>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</si>
  <si>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</si>
  <si>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</si>
  <si>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</si>
  <si>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</si>
  <si>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</si>
  <si>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</si>
  <si>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</si>
  <si>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</si>
  <si>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</si>
  <si>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</si>
  <si>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</si>
  <si>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</si>
  <si>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</si>
  <si>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</si>
  <si>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</si>
  <si>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</si>
  <si>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</si>
  <si>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</si>
  <si>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</si>
  <si>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</si>
  <si>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</si>
  <si>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</si>
  <si>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</si>
  <si>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</si>
  <si>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</si>
  <si>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</si>
  <si>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</si>
  <si>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</si>
  <si>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</si>
  <si>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</si>
  <si>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</si>
  <si>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</si>
  <si>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</si>
  <si>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Entered Amount:</t>
  </si>
  <si>
    <t>%Change over prior yr.&gt;&gt;</t>
  </si>
  <si>
    <t>1st Half Distribution Date:</t>
  </si>
  <si>
    <t>2nd Half Distribution Date:</t>
  </si>
  <si>
    <t>Value</t>
  </si>
  <si>
    <t>Taxes Levied</t>
  </si>
  <si>
    <t>Average Rate</t>
  </si>
  <si>
    <t xml:space="preserve"> %chg value</t>
  </si>
  <si>
    <t xml:space="preserve">Total Property </t>
  </si>
  <si>
    <t>County Name</t>
  </si>
  <si>
    <t>1st Half Air Carrier</t>
  </si>
  <si>
    <t>Tax Distribution</t>
  </si>
  <si>
    <t>2nd Half Air Carrier</t>
  </si>
  <si>
    <t>Total Air Carrier</t>
  </si>
  <si>
    <t>%Cnty of</t>
  </si>
  <si>
    <t>State Total</t>
  </si>
  <si>
    <t>Nebraska Dept. of Revenue, Property Assessment Division</t>
  </si>
  <si>
    <t>Average</t>
  </si>
  <si>
    <t>Co#</t>
  </si>
  <si>
    <t>Tax Rate</t>
  </si>
  <si>
    <r>
      <t xml:space="preserve">Pursuant to Neb. Rev. Stat. </t>
    </r>
    <r>
      <rPr>
        <sz val="8"/>
        <rFont val="Calibri"/>
        <family val="2"/>
      </rPr>
      <t>§</t>
    </r>
    <r>
      <rPr>
        <sz val="8"/>
        <rFont val="Arial"/>
        <family val="2"/>
      </rPr>
      <t xml:space="preserve"> 77-1250 air carrier tax is distribute to credit of county general fund, based on</t>
    </r>
  </si>
  <si>
    <t>Nebraska Department of Revenue, Property Assessment Division</t>
  </si>
  <si>
    <t xml:space="preserve">Total </t>
  </si>
  <si>
    <t>Total Property</t>
  </si>
  <si>
    <t>%chg taxes</t>
  </si>
  <si>
    <t>Source: 2017 Certificate of Taxes Levied Reports (CTL)   as of December 13, 2017</t>
  </si>
  <si>
    <t>Tax Year 2017 Air Carrier Tax Distribution -- First Half in 2018</t>
  </si>
  <si>
    <t>statutory formula of county total taxes levied vs state total taxes levied per 2017 Certificate of Taxes Levied</t>
  </si>
  <si>
    <t>Tax Year 2017 Air Carrier Tax Distribution -- Second Half in 2018</t>
  </si>
  <si>
    <t>Tax Year 2017 Air Carrier Tax Distribution -- 1ST Half and 2ND Half and Total in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</si>
</sst>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%"/>
    <numFmt numFmtId="166" formatCode="[&lt;36526]mm/dd/yy;mm/dd/yyyy"/>
    <numFmt numFmtId="167" formatCode="0.000000%"/>
    <numFmt numFmtId="168" formatCode="&quot;$&quot;#,##0.00"/>
    <numFmt numFmtId="169" formatCode="0.000%"/>
    <numFmt numFmtId="170" formatCode="0.00000%"/>
    <numFmt numFmtId="171" formatCode="0.0000000000000000%"/>
    <numFmt numFmtId="172" formatCode="&quot;$&quot;#,##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5" fontId="5" fillId="0" borderId="10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0" fontId="1" fillId="0" borderId="0" xfId="57" applyFont="1" applyAlignment="1">
      <alignment horizontal="centerContinuous"/>
      <protection/>
    </xf>
    <xf numFmtId="0" fontId="1" fillId="0" borderId="0" xfId="0" applyFont="1" applyAlignment="1">
      <alignment horizontal="centerContinuous"/>
    </xf>
    <xf numFmtId="4" fontId="1" fillId="0" borderId="0" xfId="0" applyNumberFormat="1" applyFont="1" applyAlignment="1">
      <alignment horizontal="centerContinuous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" fontId="1" fillId="0" borderId="13" xfId="0" applyNumberFormat="1" applyFont="1" applyBorder="1" applyAlignment="1">
      <alignment horizontal="center"/>
    </xf>
    <xf numFmtId="0" fontId="1" fillId="0" borderId="0" xfId="58" applyFont="1" applyAlignment="1">
      <alignment horizontal="centerContinuous"/>
      <protection/>
    </xf>
    <xf numFmtId="4" fontId="1" fillId="0" borderId="0" xfId="58" applyNumberFormat="1" applyFont="1" applyAlignment="1">
      <alignment horizontal="centerContinuous"/>
      <protection/>
    </xf>
    <xf numFmtId="0" fontId="0" fillId="0" borderId="0" xfId="58">
      <alignment/>
      <protection/>
    </xf>
    <xf numFmtId="0" fontId="1" fillId="0" borderId="12" xfId="58" applyFont="1" applyBorder="1" applyAlignment="1">
      <alignment horizontal="center"/>
      <protection/>
    </xf>
    <xf numFmtId="4" fontId="1" fillId="0" borderId="12" xfId="58" applyNumberFormat="1" applyFont="1" applyBorder="1" applyAlignment="1">
      <alignment horizontal="center"/>
      <protection/>
    </xf>
    <xf numFmtId="4" fontId="6" fillId="0" borderId="12" xfId="58" applyNumberFormat="1" applyFont="1" applyBorder="1" applyAlignment="1">
      <alignment horizontal="center"/>
      <protection/>
    </xf>
    <xf numFmtId="0" fontId="1" fillId="0" borderId="13" xfId="58" applyFont="1" applyBorder="1" applyAlignment="1">
      <alignment horizontal="center"/>
      <protection/>
    </xf>
    <xf numFmtId="0" fontId="1" fillId="0" borderId="13" xfId="58" applyFont="1" applyBorder="1" applyAlignment="1">
      <alignment horizontal="left"/>
      <protection/>
    </xf>
    <xf numFmtId="4" fontId="1" fillId="0" borderId="13" xfId="58" applyNumberFormat="1" applyFont="1" applyBorder="1" applyAlignment="1">
      <alignment horizontal="center"/>
      <protection/>
    </xf>
    <xf numFmtId="4" fontId="6" fillId="0" borderId="13" xfId="58" applyNumberFormat="1" applyFont="1" applyBorder="1" applyAlignment="1">
      <alignment horizontal="center"/>
      <protection/>
    </xf>
    <xf numFmtId="0" fontId="0" fillId="0" borderId="10" xfId="58" applyBorder="1">
      <alignment/>
      <protection/>
    </xf>
    <xf numFmtId="4" fontId="0" fillId="0" borderId="10" xfId="58" applyNumberFormat="1" applyBorder="1">
      <alignment/>
      <protection/>
    </xf>
    <xf numFmtId="0" fontId="0" fillId="0" borderId="11" xfId="58" applyBorder="1">
      <alignment/>
      <protection/>
    </xf>
    <xf numFmtId="0" fontId="1" fillId="0" borderId="11" xfId="58" applyFont="1" applyBorder="1">
      <alignment/>
      <protection/>
    </xf>
    <xf numFmtId="4" fontId="0" fillId="0" borderId="0" xfId="58" applyNumberFormat="1">
      <alignment/>
      <protection/>
    </xf>
    <xf numFmtId="14" fontId="0" fillId="0" borderId="0" xfId="58" applyNumberFormat="1" applyAlignment="1">
      <alignment horizontal="center"/>
      <protection/>
    </xf>
    <xf numFmtId="4" fontId="0" fillId="0" borderId="10" xfId="58" applyNumberFormat="1" applyFont="1" applyBorder="1">
      <alignment/>
      <protection/>
    </xf>
    <xf numFmtId="14" fontId="0" fillId="0" borderId="10" xfId="0" applyNumberFormat="1" applyBorder="1" applyAlignment="1">
      <alignment horizontal="center"/>
    </xf>
    <xf numFmtId="4" fontId="1" fillId="0" borderId="11" xfId="58" applyNumberFormat="1" applyFont="1" applyBorder="1">
      <alignment/>
      <protection/>
    </xf>
    <xf numFmtId="0" fontId="0" fillId="0" borderId="0" xfId="58" applyAlignment="1">
      <alignment horizontal="centerContinuous"/>
      <protection/>
    </xf>
    <xf numFmtId="0" fontId="4" fillId="0" borderId="0" xfId="57" applyFont="1" applyAlignment="1">
      <alignment horizontal="centerContinuous"/>
      <protection/>
    </xf>
    <xf numFmtId="0" fontId="4" fillId="0" borderId="0" xfId="58" applyFont="1" applyAlignment="1">
      <alignment horizontal="centerContinuous"/>
      <protection/>
    </xf>
    <xf numFmtId="0" fontId="0" fillId="0" borderId="0" xfId="58" applyFont="1">
      <alignment/>
      <protection/>
    </xf>
    <xf numFmtId="4" fontId="1" fillId="0" borderId="11" xfId="0" applyNumberFormat="1" applyFont="1" applyBorder="1" applyAlignment="1">
      <alignment/>
    </xf>
    <xf numFmtId="0" fontId="0" fillId="33" borderId="0" xfId="0" applyFill="1" applyAlignment="1">
      <alignment/>
    </xf>
    <xf numFmtId="14" fontId="0" fillId="0" borderId="10" xfId="58" applyNumberFormat="1" applyFont="1" applyFill="1" applyBorder="1" applyAlignment="1">
      <alignment horizontal="center"/>
      <protection/>
    </xf>
    <xf numFmtId="0" fontId="1" fillId="0" borderId="0" xfId="56" applyFont="1" applyBorder="1" applyAlignment="1">
      <alignment horizontal="centerContinuous"/>
      <protection/>
    </xf>
    <xf numFmtId="0" fontId="0" fillId="0" borderId="0" xfId="56" applyAlignment="1">
      <alignment horizontal="centerContinuous"/>
      <protection/>
    </xf>
    <xf numFmtId="0" fontId="1" fillId="0" borderId="0" xfId="56" applyFont="1" applyAlignment="1">
      <alignment horizontal="centerContinuous"/>
      <protection/>
    </xf>
    <xf numFmtId="1" fontId="1" fillId="0" borderId="0" xfId="56" applyNumberFormat="1" applyFont="1" applyAlignment="1">
      <alignment horizontal="centerContinuous"/>
      <protection/>
    </xf>
    <xf numFmtId="166" fontId="1" fillId="0" borderId="0" xfId="56" applyNumberFormat="1" applyFont="1" applyAlignment="1">
      <alignment horizontal="centerContinuous"/>
      <protection/>
    </xf>
    <xf numFmtId="0" fontId="0" fillId="0" borderId="0" xfId="56">
      <alignment/>
      <protection/>
    </xf>
    <xf numFmtId="0" fontId="0" fillId="0" borderId="0" xfId="56" applyFont="1">
      <alignment/>
      <protection/>
    </xf>
    <xf numFmtId="0" fontId="4" fillId="0" borderId="0" xfId="56" applyFont="1" applyBorder="1" applyAlignment="1">
      <alignment horizontal="centerContinuous"/>
      <protection/>
    </xf>
    <xf numFmtId="2" fontId="1" fillId="0" borderId="0" xfId="56" applyNumberFormat="1" applyFont="1" applyAlignment="1">
      <alignment horizontal="centerContinuous"/>
      <protection/>
    </xf>
    <xf numFmtId="1" fontId="0" fillId="0" borderId="0" xfId="56" applyNumberFormat="1" applyFont="1" applyAlignment="1">
      <alignment horizontal="centerContinuous"/>
      <protection/>
    </xf>
    <xf numFmtId="2" fontId="0" fillId="0" borderId="0" xfId="56" applyNumberFormat="1" applyFont="1" applyAlignment="1">
      <alignment horizontal="centerContinuous"/>
      <protection/>
    </xf>
    <xf numFmtId="1" fontId="0" fillId="0" borderId="14" xfId="56" applyNumberFormat="1" applyFont="1" applyBorder="1" applyAlignment="1">
      <alignment horizontal="center"/>
      <protection/>
    </xf>
    <xf numFmtId="0" fontId="0" fillId="0" borderId="15" xfId="56" applyBorder="1" applyAlignment="1">
      <alignment horizontal="center"/>
      <protection/>
    </xf>
    <xf numFmtId="1" fontId="1" fillId="0" borderId="12" xfId="56" applyNumberFormat="1" applyFont="1" applyBorder="1" applyAlignment="1">
      <alignment horizontal="center"/>
      <protection/>
    </xf>
    <xf numFmtId="0" fontId="0" fillId="34" borderId="0" xfId="56" applyFont="1" applyFill="1">
      <alignment/>
      <protection/>
    </xf>
    <xf numFmtId="1" fontId="1" fillId="0" borderId="0" xfId="56" applyNumberFormat="1" applyFont="1">
      <alignment/>
      <protection/>
    </xf>
    <xf numFmtId="166" fontId="0" fillId="0" borderId="0" xfId="56" applyNumberFormat="1" applyFont="1">
      <alignment/>
      <protection/>
    </xf>
    <xf numFmtId="1" fontId="0" fillId="0" borderId="16" xfId="56" applyNumberFormat="1" applyFont="1" applyBorder="1" applyAlignment="1">
      <alignment horizontal="center"/>
      <protection/>
    </xf>
    <xf numFmtId="0" fontId="0" fillId="0" borderId="17" xfId="56" applyFont="1" applyBorder="1" applyAlignment="1">
      <alignment horizontal="center"/>
      <protection/>
    </xf>
    <xf numFmtId="1" fontId="1" fillId="0" borderId="18" xfId="56" applyNumberFormat="1" applyFont="1" applyBorder="1" applyAlignment="1">
      <alignment horizontal="center"/>
      <protection/>
    </xf>
    <xf numFmtId="2" fontId="1" fillId="0" borderId="18" xfId="56" applyNumberFormat="1" applyFont="1" applyBorder="1" applyAlignment="1">
      <alignment horizontal="center"/>
      <protection/>
    </xf>
    <xf numFmtId="0" fontId="1" fillId="0" borderId="18" xfId="56" applyFont="1" applyBorder="1" applyAlignment="1">
      <alignment horizontal="center"/>
      <protection/>
    </xf>
    <xf numFmtId="1" fontId="0" fillId="0" borderId="0" xfId="56" applyNumberFormat="1" applyFont="1">
      <alignment/>
      <protection/>
    </xf>
    <xf numFmtId="2" fontId="0" fillId="0" borderId="0" xfId="56" applyNumberFormat="1" applyFont="1">
      <alignment/>
      <protection/>
    </xf>
    <xf numFmtId="2" fontId="0" fillId="34" borderId="0" xfId="56" applyNumberFormat="1" applyFont="1" applyFill="1">
      <alignment/>
      <protection/>
    </xf>
    <xf numFmtId="1" fontId="1" fillId="0" borderId="19" xfId="56" applyNumberFormat="1" applyFont="1" applyBorder="1" applyAlignment="1">
      <alignment horizontal="center"/>
      <protection/>
    </xf>
    <xf numFmtId="0" fontId="1" fillId="0" borderId="20" xfId="56" applyFont="1" applyBorder="1" applyAlignment="1">
      <alignment horizontal="center"/>
      <protection/>
    </xf>
    <xf numFmtId="1" fontId="1" fillId="0" borderId="13" xfId="56" applyNumberFormat="1" applyFont="1" applyBorder="1" applyAlignment="1">
      <alignment horizontal="center"/>
      <protection/>
    </xf>
    <xf numFmtId="2" fontId="1" fillId="0" borderId="13" xfId="56" applyNumberFormat="1" applyFont="1" applyBorder="1" applyAlignment="1">
      <alignment horizontal="center"/>
      <protection/>
    </xf>
    <xf numFmtId="0" fontId="1" fillId="0" borderId="13" xfId="56" applyFont="1" applyBorder="1" applyAlignment="1">
      <alignment horizontal="center"/>
      <protection/>
    </xf>
    <xf numFmtId="1" fontId="0" fillId="0" borderId="10" xfId="56" applyNumberFormat="1" applyBorder="1">
      <alignment/>
      <protection/>
    </xf>
    <xf numFmtId="172" fontId="0" fillId="0" borderId="10" xfId="56" applyNumberFormat="1" applyBorder="1">
      <alignment/>
      <protection/>
    </xf>
    <xf numFmtId="168" fontId="0" fillId="0" borderId="10" xfId="56" applyNumberFormat="1" applyBorder="1">
      <alignment/>
      <protection/>
    </xf>
    <xf numFmtId="165" fontId="0" fillId="0" borderId="10" xfId="56" applyNumberFormat="1" applyFont="1" applyBorder="1">
      <alignment/>
      <protection/>
    </xf>
    <xf numFmtId="3" fontId="0" fillId="0" borderId="10" xfId="56" applyNumberFormat="1" applyBorder="1">
      <alignment/>
      <protection/>
    </xf>
    <xf numFmtId="4" fontId="0" fillId="0" borderId="10" xfId="56" applyNumberFormat="1" applyBorder="1">
      <alignment/>
      <protection/>
    </xf>
    <xf numFmtId="1" fontId="0" fillId="0" borderId="10" xfId="56" applyNumberFormat="1" applyFill="1" applyBorder="1">
      <alignment/>
      <protection/>
    </xf>
    <xf numFmtId="3" fontId="0" fillId="0" borderId="10" xfId="56" applyNumberFormat="1" applyFill="1" applyBorder="1">
      <alignment/>
      <protection/>
    </xf>
    <xf numFmtId="4" fontId="0" fillId="0" borderId="10" xfId="56" applyNumberFormat="1" applyFill="1" applyBorder="1">
      <alignment/>
      <protection/>
    </xf>
    <xf numFmtId="165" fontId="0" fillId="0" borderId="10" xfId="56" applyNumberFormat="1" applyFont="1" applyFill="1" applyBorder="1">
      <alignment/>
      <protection/>
    </xf>
    <xf numFmtId="1" fontId="1" fillId="0" borderId="21" xfId="56" applyNumberFormat="1" applyFont="1" applyBorder="1">
      <alignment/>
      <protection/>
    </xf>
    <xf numFmtId="1" fontId="1" fillId="0" borderId="22" xfId="56" applyNumberFormat="1" applyFont="1" applyBorder="1">
      <alignment/>
      <protection/>
    </xf>
    <xf numFmtId="172" fontId="1" fillId="0" borderId="11" xfId="56" applyNumberFormat="1" applyFont="1" applyBorder="1">
      <alignment/>
      <protection/>
    </xf>
    <xf numFmtId="168" fontId="1" fillId="0" borderId="11" xfId="56" applyNumberFormat="1" applyFont="1" applyBorder="1">
      <alignment/>
      <protection/>
    </xf>
    <xf numFmtId="165" fontId="1" fillId="0" borderId="11" xfId="56" applyNumberFormat="1" applyFont="1" applyBorder="1">
      <alignment/>
      <protection/>
    </xf>
    <xf numFmtId="1" fontId="6" fillId="0" borderId="0" xfId="56" applyNumberFormat="1" applyFont="1">
      <alignment/>
      <protection/>
    </xf>
    <xf numFmtId="10" fontId="6" fillId="0" borderId="0" xfId="56" applyNumberFormat="1" applyFont="1">
      <alignment/>
      <protection/>
    </xf>
    <xf numFmtId="1" fontId="4" fillId="0" borderId="0" xfId="56" applyNumberFormat="1" applyFont="1">
      <alignment/>
      <protection/>
    </xf>
    <xf numFmtId="1" fontId="5" fillId="0" borderId="0" xfId="56" applyNumberFormat="1" applyFont="1">
      <alignment/>
      <protection/>
    </xf>
    <xf numFmtId="10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3" fontId="4" fillId="0" borderId="0" xfId="56" applyNumberFormat="1" applyFont="1">
      <alignment/>
      <protection/>
    </xf>
    <xf numFmtId="165" fontId="4" fillId="0" borderId="0" xfId="56" applyNumberFormat="1" applyFont="1">
      <alignment/>
      <protection/>
    </xf>
    <xf numFmtId="10" fontId="5" fillId="0" borderId="0" xfId="56" applyNumberFormat="1" applyFont="1">
      <alignment/>
      <protection/>
    </xf>
    <xf numFmtId="1" fontId="0" fillId="0" borderId="0" xfId="56" applyNumberFormat="1">
      <alignment/>
      <protection/>
    </xf>
    <xf numFmtId="2" fontId="0" fillId="0" borderId="0" xfId="56" applyNumberFormat="1">
      <alignment/>
      <protection/>
    </xf>
    <xf numFmtId="4" fontId="0" fillId="0" borderId="10" xfId="0" applyNumberFormat="1" applyFill="1" applyBorder="1" applyAlignment="1">
      <alignment/>
    </xf>
    <xf numFmtId="4" fontId="0" fillId="0" borderId="10" xfId="58" applyNumberFormat="1" applyFill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Air 05 distrib in 2006" xfId="57"/>
    <cellStyle name="Normal_Air 06 distrib in 20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at9604\Property\CTL_ACCESS\CTL_2013\analysis\avgrate_exhibits\avgrat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grat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5.7109375" style="0" customWidth="1"/>
    <col min="2" max="2" width="18.28125" style="0" customWidth="1"/>
    <col min="3" max="3" width="21.421875" style="3" customWidth="1"/>
    <col min="4" max="4" width="11.7109375" style="3" customWidth="1"/>
    <col min="5" max="5" width="17.8515625" style="3" customWidth="1"/>
  </cols>
  <sheetData>
    <row r="1" spans="1:5" ht="12.75">
      <c r="A1" s="8" t="s">
        <v>116</v>
      </c>
      <c r="B1" s="9"/>
      <c r="C1" s="10"/>
      <c r="D1" s="10"/>
      <c r="E1" s="10"/>
    </row>
    <row r="2" spans="1:5" ht="12.75">
      <c r="A2" s="8" t="s">
        <v>121</v>
      </c>
      <c r="B2" s="9"/>
      <c r="C2" s="10"/>
      <c r="D2" s="10"/>
      <c r="E2" s="10"/>
    </row>
    <row r="3" spans="1:5" ht="12.75">
      <c r="A3" s="36" t="s">
        <v>115</v>
      </c>
      <c r="B3" s="9"/>
      <c r="C3" s="10"/>
      <c r="D3" s="10"/>
      <c r="E3" s="10"/>
    </row>
    <row r="4" spans="1:5" ht="12.75">
      <c r="A4" s="37" t="s">
        <v>122</v>
      </c>
      <c r="B4" s="9"/>
      <c r="C4" s="10"/>
      <c r="D4" s="10"/>
      <c r="E4" s="10"/>
    </row>
    <row r="5" spans="1:5" ht="12.75">
      <c r="A5" s="9"/>
      <c r="B5" s="9"/>
      <c r="C5" s="10"/>
      <c r="D5" s="10"/>
      <c r="E5" s="10"/>
    </row>
    <row r="6" spans="1:5" ht="12.75">
      <c r="A6" s="11"/>
      <c r="B6" s="11"/>
      <c r="C6" s="12" t="s">
        <v>103</v>
      </c>
      <c r="D6" s="21" t="s">
        <v>109</v>
      </c>
      <c r="E6" s="12" t="s">
        <v>105</v>
      </c>
    </row>
    <row r="7" spans="1:5" ht="12.75">
      <c r="A7" s="13" t="s">
        <v>0</v>
      </c>
      <c r="B7" s="14" t="s">
        <v>104</v>
      </c>
      <c r="C7" s="15" t="s">
        <v>100</v>
      </c>
      <c r="D7" s="25" t="s">
        <v>110</v>
      </c>
      <c r="E7" s="15" t="s">
        <v>106</v>
      </c>
    </row>
    <row r="8" spans="1:5" ht="12.75">
      <c r="A8" s="1">
        <v>1</v>
      </c>
      <c r="B8" s="1" t="s">
        <v>1</v>
      </c>
      <c r="C8" s="74">
        <v>58202723.94</v>
      </c>
      <c r="D8" s="6">
        <f>ROUND(+C8/$C$101,7)</f>
        <v>0.0143543</v>
      </c>
      <c r="E8" s="2">
        <f>ROUND(C8/$C$101*$E$104,2)</f>
        <v>6547.52</v>
      </c>
    </row>
    <row r="9" spans="1:5" ht="12.75">
      <c r="A9" s="1">
        <v>2</v>
      </c>
      <c r="B9" s="1" t="s">
        <v>2</v>
      </c>
      <c r="C9" s="77">
        <v>26159146.01</v>
      </c>
      <c r="D9" s="6">
        <f aca="true" t="shared" si="0" ref="D9:D72">ROUND(+C9/$C$101,7)</f>
        <v>0.0064515</v>
      </c>
      <c r="E9" s="2">
        <f aca="true" t="shared" si="1" ref="E9:E71">ROUND(C9/$C$101*$E$104,2)</f>
        <v>2942.77</v>
      </c>
    </row>
    <row r="10" spans="1:6" ht="12.75">
      <c r="A10" s="1">
        <v>3</v>
      </c>
      <c r="B10" s="1" t="s">
        <v>3</v>
      </c>
      <c r="C10" s="77">
        <v>2884096.24</v>
      </c>
      <c r="D10" s="6">
        <f t="shared" si="0"/>
        <v>0.0007113</v>
      </c>
      <c r="E10" s="2">
        <f t="shared" si="1"/>
        <v>324.45</v>
      </c>
      <c r="F10" s="40"/>
    </row>
    <row r="11" spans="1:5" ht="12.75">
      <c r="A11" s="1">
        <v>4</v>
      </c>
      <c r="B11" s="1" t="s">
        <v>4</v>
      </c>
      <c r="C11" s="77">
        <v>4148999.76</v>
      </c>
      <c r="D11" s="6">
        <f t="shared" si="0"/>
        <v>0.0010232</v>
      </c>
      <c r="E11" s="2">
        <f t="shared" si="1"/>
        <v>466.74</v>
      </c>
    </row>
    <row r="12" spans="1:5" ht="12.75">
      <c r="A12" s="1">
        <v>5</v>
      </c>
      <c r="B12" s="1" t="s">
        <v>5</v>
      </c>
      <c r="C12" s="77">
        <v>3123554.35</v>
      </c>
      <c r="D12" s="6">
        <f t="shared" si="0"/>
        <v>0.0007703</v>
      </c>
      <c r="E12" s="2">
        <f t="shared" si="1"/>
        <v>351.38</v>
      </c>
    </row>
    <row r="13" spans="1:5" ht="12.75">
      <c r="A13" s="1">
        <v>6</v>
      </c>
      <c r="B13" s="1" t="s">
        <v>6</v>
      </c>
      <c r="C13" s="77">
        <v>20927423.32</v>
      </c>
      <c r="D13" s="6">
        <f t="shared" si="0"/>
        <v>0.0051612</v>
      </c>
      <c r="E13" s="2">
        <f t="shared" si="1"/>
        <v>2354.23</v>
      </c>
    </row>
    <row r="14" spans="1:5" ht="12.75">
      <c r="A14" s="1">
        <v>7</v>
      </c>
      <c r="B14" s="1" t="s">
        <v>7</v>
      </c>
      <c r="C14" s="77">
        <v>22685492.48</v>
      </c>
      <c r="D14" s="6">
        <f t="shared" si="0"/>
        <v>0.0055948</v>
      </c>
      <c r="E14" s="2">
        <f t="shared" si="1"/>
        <v>2552.01</v>
      </c>
    </row>
    <row r="15" spans="1:5" ht="12.75">
      <c r="A15" s="1">
        <v>8</v>
      </c>
      <c r="B15" s="1" t="s">
        <v>8</v>
      </c>
      <c r="C15" s="77">
        <v>6972599.46</v>
      </c>
      <c r="D15" s="6">
        <f t="shared" si="0"/>
        <v>0.0017196</v>
      </c>
      <c r="E15" s="2">
        <f t="shared" si="1"/>
        <v>784.38</v>
      </c>
    </row>
    <row r="16" spans="1:5" ht="12.75">
      <c r="A16" s="1">
        <v>9</v>
      </c>
      <c r="B16" s="1" t="s">
        <v>9</v>
      </c>
      <c r="C16" s="77">
        <v>10344844.85</v>
      </c>
      <c r="D16" s="6">
        <f t="shared" si="0"/>
        <v>0.0025513</v>
      </c>
      <c r="E16" s="2">
        <f t="shared" si="1"/>
        <v>1163.74</v>
      </c>
    </row>
    <row r="17" spans="1:5" ht="12.75">
      <c r="A17" s="1">
        <v>10</v>
      </c>
      <c r="B17" s="1" t="s">
        <v>10</v>
      </c>
      <c r="C17" s="77">
        <v>100019854.99</v>
      </c>
      <c r="D17" s="6">
        <f t="shared" si="0"/>
        <v>0.0246674</v>
      </c>
      <c r="E17" s="2">
        <f t="shared" si="1"/>
        <v>11251.74</v>
      </c>
    </row>
    <row r="18" spans="1:5" ht="12.75">
      <c r="A18" s="1">
        <v>11</v>
      </c>
      <c r="B18" s="1" t="s">
        <v>11</v>
      </c>
      <c r="C18" s="77">
        <v>26999172.1</v>
      </c>
      <c r="D18" s="6">
        <f t="shared" si="0"/>
        <v>0.0066587</v>
      </c>
      <c r="E18" s="2">
        <f t="shared" si="1"/>
        <v>3037.27</v>
      </c>
    </row>
    <row r="19" spans="1:5" ht="12.75">
      <c r="A19" s="1">
        <v>12</v>
      </c>
      <c r="B19" s="1" t="s">
        <v>12</v>
      </c>
      <c r="C19" s="77">
        <v>30055099.73</v>
      </c>
      <c r="D19" s="6">
        <f t="shared" si="0"/>
        <v>0.0074123</v>
      </c>
      <c r="E19" s="2">
        <f t="shared" si="1"/>
        <v>3381.05</v>
      </c>
    </row>
    <row r="20" spans="1:5" ht="12.75">
      <c r="A20" s="1">
        <v>13</v>
      </c>
      <c r="B20" s="1" t="s">
        <v>13</v>
      </c>
      <c r="C20" s="77">
        <v>65339154.59</v>
      </c>
      <c r="D20" s="6">
        <f t="shared" si="0"/>
        <v>0.0161143</v>
      </c>
      <c r="E20" s="2">
        <f t="shared" si="1"/>
        <v>7350.33</v>
      </c>
    </row>
    <row r="21" spans="1:5" ht="12.75">
      <c r="A21" s="1">
        <v>14</v>
      </c>
      <c r="B21" s="1" t="s">
        <v>14</v>
      </c>
      <c r="C21" s="77">
        <v>26348471.22</v>
      </c>
      <c r="D21" s="6">
        <f t="shared" si="0"/>
        <v>0.0064982</v>
      </c>
      <c r="E21" s="2">
        <f t="shared" si="1"/>
        <v>2964.07</v>
      </c>
    </row>
    <row r="22" spans="1:5" ht="12.75">
      <c r="A22" s="1">
        <v>15</v>
      </c>
      <c r="B22" s="1" t="s">
        <v>15</v>
      </c>
      <c r="C22" s="77">
        <v>15900689.65</v>
      </c>
      <c r="D22" s="6">
        <f t="shared" si="0"/>
        <v>0.0039215</v>
      </c>
      <c r="E22" s="2">
        <f t="shared" si="1"/>
        <v>1788.75</v>
      </c>
    </row>
    <row r="23" spans="1:5" ht="12.75">
      <c r="A23" s="1">
        <v>16</v>
      </c>
      <c r="B23" s="1" t="s">
        <v>16</v>
      </c>
      <c r="C23" s="77">
        <v>22651860.25</v>
      </c>
      <c r="D23" s="6">
        <f t="shared" si="0"/>
        <v>0.0055865</v>
      </c>
      <c r="E23" s="2">
        <f t="shared" si="1"/>
        <v>2548.22</v>
      </c>
    </row>
    <row r="24" spans="1:5" ht="12.75">
      <c r="A24" s="1">
        <v>17</v>
      </c>
      <c r="B24" s="1" t="s">
        <v>17</v>
      </c>
      <c r="C24" s="77">
        <v>27742716.68</v>
      </c>
      <c r="D24" s="6">
        <f t="shared" si="0"/>
        <v>0.006842</v>
      </c>
      <c r="E24" s="2">
        <f t="shared" si="1"/>
        <v>3120.92</v>
      </c>
    </row>
    <row r="25" spans="1:5" ht="12.75">
      <c r="A25" s="1">
        <v>18</v>
      </c>
      <c r="B25" s="1" t="s">
        <v>18</v>
      </c>
      <c r="C25" s="77">
        <v>25963690.64</v>
      </c>
      <c r="D25" s="6">
        <f t="shared" si="0"/>
        <v>0.0064033</v>
      </c>
      <c r="E25" s="2">
        <f t="shared" si="1"/>
        <v>2920.79</v>
      </c>
    </row>
    <row r="26" spans="1:5" ht="12.75">
      <c r="A26" s="1">
        <v>19</v>
      </c>
      <c r="B26" s="1" t="s">
        <v>19</v>
      </c>
      <c r="C26" s="77">
        <v>28231996.22</v>
      </c>
      <c r="D26" s="6">
        <f t="shared" si="0"/>
        <v>0.0069627</v>
      </c>
      <c r="E26" s="2">
        <f t="shared" si="1"/>
        <v>3175.96</v>
      </c>
    </row>
    <row r="27" spans="1:5" ht="12.75">
      <c r="A27" s="1">
        <v>20</v>
      </c>
      <c r="B27" s="1" t="s">
        <v>20</v>
      </c>
      <c r="C27" s="77">
        <v>30209215.18</v>
      </c>
      <c r="D27" s="6">
        <f t="shared" si="0"/>
        <v>0.0074504</v>
      </c>
      <c r="E27" s="2">
        <f t="shared" si="1"/>
        <v>3398.39</v>
      </c>
    </row>
    <row r="28" spans="1:5" ht="12.75">
      <c r="A28" s="1">
        <v>21</v>
      </c>
      <c r="B28" s="1" t="s">
        <v>21</v>
      </c>
      <c r="C28" s="77">
        <v>42471944.93</v>
      </c>
      <c r="D28" s="6">
        <f t="shared" si="0"/>
        <v>0.0104746</v>
      </c>
      <c r="E28" s="2">
        <f t="shared" si="1"/>
        <v>4777.88</v>
      </c>
    </row>
    <row r="29" spans="1:5" ht="12.75">
      <c r="A29" s="1">
        <v>22</v>
      </c>
      <c r="B29" s="1" t="s">
        <v>22</v>
      </c>
      <c r="C29" s="77">
        <v>31277826.5</v>
      </c>
      <c r="D29" s="6">
        <f t="shared" si="0"/>
        <v>0.0077139</v>
      </c>
      <c r="E29" s="2">
        <f t="shared" si="1"/>
        <v>3518.6</v>
      </c>
    </row>
    <row r="30" spans="1:5" ht="12.75">
      <c r="A30" s="1">
        <v>23</v>
      </c>
      <c r="B30" s="1" t="s">
        <v>23</v>
      </c>
      <c r="C30" s="77">
        <v>14811639.26</v>
      </c>
      <c r="D30" s="6">
        <f t="shared" si="0"/>
        <v>0.0036529</v>
      </c>
      <c r="E30" s="2">
        <f t="shared" si="1"/>
        <v>1666.24</v>
      </c>
    </row>
    <row r="31" spans="1:5" ht="12.75">
      <c r="A31" s="1">
        <v>24</v>
      </c>
      <c r="B31" s="1" t="s">
        <v>24</v>
      </c>
      <c r="C31" s="77">
        <v>54550092.32</v>
      </c>
      <c r="D31" s="6">
        <f t="shared" si="0"/>
        <v>0.0134534</v>
      </c>
      <c r="E31" s="2">
        <f t="shared" si="1"/>
        <v>6136.62</v>
      </c>
    </row>
    <row r="32" spans="1:5" ht="12.75">
      <c r="A32" s="1">
        <v>25</v>
      </c>
      <c r="B32" s="1" t="s">
        <v>25</v>
      </c>
      <c r="C32" s="77">
        <v>6804993.44</v>
      </c>
      <c r="D32" s="6">
        <f t="shared" si="0"/>
        <v>0.0016783</v>
      </c>
      <c r="E32" s="2">
        <f t="shared" si="1"/>
        <v>765.53</v>
      </c>
    </row>
    <row r="33" spans="1:5" ht="12.75">
      <c r="A33" s="1">
        <v>26</v>
      </c>
      <c r="B33" s="1" t="s">
        <v>26</v>
      </c>
      <c r="C33" s="77">
        <v>20032794.54</v>
      </c>
      <c r="D33" s="6">
        <f t="shared" si="0"/>
        <v>0.0049406</v>
      </c>
      <c r="E33" s="2">
        <f t="shared" si="1"/>
        <v>2253.59</v>
      </c>
    </row>
    <row r="34" spans="1:5" ht="12.75">
      <c r="A34" s="1">
        <v>27</v>
      </c>
      <c r="B34" s="1" t="s">
        <v>27</v>
      </c>
      <c r="C34" s="77">
        <v>65071660.48</v>
      </c>
      <c r="D34" s="6">
        <f t="shared" si="0"/>
        <v>0.0160483</v>
      </c>
      <c r="E34" s="2">
        <f t="shared" si="1"/>
        <v>7320.24</v>
      </c>
    </row>
    <row r="35" spans="1:5" ht="12.75">
      <c r="A35" s="1">
        <v>28</v>
      </c>
      <c r="B35" s="1" t="s">
        <v>28</v>
      </c>
      <c r="C35" s="80">
        <v>973708266.4</v>
      </c>
      <c r="D35" s="6">
        <f t="shared" si="0"/>
        <v>0.2401409</v>
      </c>
      <c r="E35" s="98">
        <f>ROUND(C35/$C$101*$E$104,2)-0.03</f>
        <v>109537.33</v>
      </c>
    </row>
    <row r="36" spans="1:5" ht="12.75">
      <c r="A36" s="1">
        <v>29</v>
      </c>
      <c r="B36" s="1" t="s">
        <v>29</v>
      </c>
      <c r="C36" s="77">
        <v>8867637.54</v>
      </c>
      <c r="D36" s="6">
        <f t="shared" si="0"/>
        <v>0.002187</v>
      </c>
      <c r="E36" s="2">
        <f t="shared" si="1"/>
        <v>997.57</v>
      </c>
    </row>
    <row r="37" spans="1:5" ht="12.75">
      <c r="A37" s="1">
        <v>30</v>
      </c>
      <c r="B37" s="1" t="s">
        <v>30</v>
      </c>
      <c r="C37" s="77">
        <v>25197561.5</v>
      </c>
      <c r="D37" s="6">
        <f t="shared" si="0"/>
        <v>0.0062144</v>
      </c>
      <c r="E37" s="2">
        <f t="shared" si="1"/>
        <v>2834.6</v>
      </c>
    </row>
    <row r="38" spans="1:5" ht="12.75">
      <c r="A38" s="1">
        <v>31</v>
      </c>
      <c r="B38" s="1" t="s">
        <v>31</v>
      </c>
      <c r="C38" s="77">
        <v>12439310.78</v>
      </c>
      <c r="D38" s="6">
        <f t="shared" si="0"/>
        <v>0.0030678</v>
      </c>
      <c r="E38" s="2">
        <f t="shared" si="1"/>
        <v>1399.36</v>
      </c>
    </row>
    <row r="39" spans="1:5" ht="12.75">
      <c r="A39" s="1">
        <v>32</v>
      </c>
      <c r="B39" s="1" t="s">
        <v>32</v>
      </c>
      <c r="C39" s="77">
        <v>11860962.76</v>
      </c>
      <c r="D39" s="6">
        <f t="shared" si="0"/>
        <v>0.0029252</v>
      </c>
      <c r="E39" s="2">
        <f t="shared" si="1"/>
        <v>1334.3</v>
      </c>
    </row>
    <row r="40" spans="1:5" ht="12.75">
      <c r="A40" s="1">
        <v>33</v>
      </c>
      <c r="B40" s="1" t="s">
        <v>33</v>
      </c>
      <c r="C40" s="77">
        <v>13877758.28</v>
      </c>
      <c r="D40" s="6">
        <f t="shared" si="0"/>
        <v>0.0034226</v>
      </c>
      <c r="E40" s="2">
        <f t="shared" si="1"/>
        <v>1561.18</v>
      </c>
    </row>
    <row r="41" spans="1:5" ht="12.75">
      <c r="A41" s="1">
        <v>34</v>
      </c>
      <c r="B41" s="1" t="s">
        <v>34</v>
      </c>
      <c r="C41" s="77">
        <v>49740544.11</v>
      </c>
      <c r="D41" s="6">
        <f t="shared" si="0"/>
        <v>0.0122673</v>
      </c>
      <c r="E41" s="2">
        <f t="shared" si="1"/>
        <v>5595.57</v>
      </c>
    </row>
    <row r="42" spans="1:5" ht="12.75">
      <c r="A42" s="1">
        <v>35</v>
      </c>
      <c r="B42" s="1" t="s">
        <v>35</v>
      </c>
      <c r="C42" s="77">
        <v>7308587.26</v>
      </c>
      <c r="D42" s="6">
        <f t="shared" si="0"/>
        <v>0.0018025</v>
      </c>
      <c r="E42" s="2">
        <f t="shared" si="1"/>
        <v>822.18</v>
      </c>
    </row>
    <row r="43" spans="1:5" ht="12.75">
      <c r="A43" s="1">
        <v>36</v>
      </c>
      <c r="B43" s="1" t="s">
        <v>36</v>
      </c>
      <c r="C43" s="77">
        <v>6271719.12</v>
      </c>
      <c r="D43" s="6">
        <f t="shared" si="0"/>
        <v>0.0015468</v>
      </c>
      <c r="E43" s="2">
        <f t="shared" si="1"/>
        <v>705.54</v>
      </c>
    </row>
    <row r="44" spans="1:5" ht="12.75">
      <c r="A44" s="1">
        <v>37</v>
      </c>
      <c r="B44" s="1" t="s">
        <v>37</v>
      </c>
      <c r="C44" s="77">
        <v>10102034.99</v>
      </c>
      <c r="D44" s="6">
        <f t="shared" si="0"/>
        <v>0.0024914</v>
      </c>
      <c r="E44" s="2">
        <f t="shared" si="1"/>
        <v>1136.43</v>
      </c>
    </row>
    <row r="45" spans="1:5" ht="12.75">
      <c r="A45" s="1">
        <v>38</v>
      </c>
      <c r="B45" s="1" t="s">
        <v>38</v>
      </c>
      <c r="C45" s="77">
        <v>2630235.33</v>
      </c>
      <c r="D45" s="6">
        <f t="shared" si="0"/>
        <v>0.0006487</v>
      </c>
      <c r="E45" s="2">
        <f>ROUND(C45/$C$101*$E$104,2)</f>
        <v>295.89</v>
      </c>
    </row>
    <row r="46" spans="1:5" ht="12.75">
      <c r="A46" s="1">
        <v>39</v>
      </c>
      <c r="B46" s="1" t="s">
        <v>39</v>
      </c>
      <c r="C46" s="77">
        <v>10855457.58</v>
      </c>
      <c r="D46" s="6">
        <f t="shared" si="0"/>
        <v>0.0026772</v>
      </c>
      <c r="E46" s="2">
        <f t="shared" si="1"/>
        <v>1221.19</v>
      </c>
    </row>
    <row r="47" spans="1:5" ht="12.75">
      <c r="A47" s="1">
        <v>40</v>
      </c>
      <c r="B47" s="1" t="s">
        <v>40</v>
      </c>
      <c r="C47" s="77">
        <v>105382384.21</v>
      </c>
      <c r="D47" s="6">
        <f t="shared" si="0"/>
        <v>0.0259899</v>
      </c>
      <c r="E47" s="2">
        <f t="shared" si="1"/>
        <v>11855</v>
      </c>
    </row>
    <row r="48" spans="1:5" ht="12.75">
      <c r="A48" s="1">
        <v>41</v>
      </c>
      <c r="B48" s="1" t="s">
        <v>41</v>
      </c>
      <c r="C48" s="77">
        <v>33818658.99</v>
      </c>
      <c r="D48" s="6">
        <f t="shared" si="0"/>
        <v>0.0083405</v>
      </c>
      <c r="E48" s="2">
        <f t="shared" si="1"/>
        <v>3804.43</v>
      </c>
    </row>
    <row r="49" spans="1:5" ht="12.75">
      <c r="A49" s="1">
        <v>42</v>
      </c>
      <c r="B49" s="1" t="s">
        <v>42</v>
      </c>
      <c r="C49" s="77">
        <v>13034984.08</v>
      </c>
      <c r="D49" s="6">
        <f t="shared" si="0"/>
        <v>0.0032148</v>
      </c>
      <c r="E49" s="2">
        <f t="shared" si="1"/>
        <v>1466.37</v>
      </c>
    </row>
    <row r="50" spans="1:5" ht="12.75">
      <c r="A50" s="1">
        <v>43</v>
      </c>
      <c r="B50" s="1" t="s">
        <v>43</v>
      </c>
      <c r="C50" s="77">
        <v>5902384.22</v>
      </c>
      <c r="D50" s="6">
        <f t="shared" si="0"/>
        <v>0.0014557</v>
      </c>
      <c r="E50" s="2">
        <f t="shared" si="1"/>
        <v>663.99</v>
      </c>
    </row>
    <row r="51" spans="1:5" ht="12.75">
      <c r="A51" s="1">
        <v>44</v>
      </c>
      <c r="B51" s="1" t="s">
        <v>44</v>
      </c>
      <c r="C51" s="77">
        <v>9433079.28</v>
      </c>
      <c r="D51" s="6">
        <f t="shared" si="0"/>
        <v>0.0023264</v>
      </c>
      <c r="E51" s="2">
        <f t="shared" si="1"/>
        <v>1061.17</v>
      </c>
    </row>
    <row r="52" spans="1:5" ht="12.75">
      <c r="A52" s="1">
        <v>45</v>
      </c>
      <c r="B52" s="1" t="s">
        <v>45</v>
      </c>
      <c r="C52" s="77">
        <v>39412045.16</v>
      </c>
      <c r="D52" s="6">
        <f t="shared" si="0"/>
        <v>0.00972</v>
      </c>
      <c r="E52" s="2">
        <f t="shared" si="1"/>
        <v>4433.66</v>
      </c>
    </row>
    <row r="53" spans="1:5" ht="12.75">
      <c r="A53" s="1">
        <v>46</v>
      </c>
      <c r="B53" s="1" t="s">
        <v>46</v>
      </c>
      <c r="C53" s="77">
        <v>2937171.76</v>
      </c>
      <c r="D53" s="6">
        <f t="shared" si="0"/>
        <v>0.0007244</v>
      </c>
      <c r="E53" s="2">
        <f t="shared" si="1"/>
        <v>330.42</v>
      </c>
    </row>
    <row r="54" spans="1:5" ht="12.75">
      <c r="A54" s="1">
        <v>47</v>
      </c>
      <c r="B54" s="1" t="s">
        <v>47</v>
      </c>
      <c r="C54" s="77">
        <v>18084973.89</v>
      </c>
      <c r="D54" s="6">
        <f t="shared" si="0"/>
        <v>0.0044602</v>
      </c>
      <c r="E54" s="2">
        <f t="shared" si="1"/>
        <v>2034.47</v>
      </c>
    </row>
    <row r="55" spans="1:5" ht="12.75">
      <c r="A55" s="1">
        <v>48</v>
      </c>
      <c r="B55" s="1" t="s">
        <v>48</v>
      </c>
      <c r="C55" s="77">
        <v>26951525.7</v>
      </c>
      <c r="D55" s="6">
        <f t="shared" si="0"/>
        <v>0.0066469</v>
      </c>
      <c r="E55" s="2">
        <f t="shared" si="1"/>
        <v>3031.91</v>
      </c>
    </row>
    <row r="56" spans="1:5" ht="12.75">
      <c r="A56" s="1">
        <v>49</v>
      </c>
      <c r="B56" s="1" t="s">
        <v>49</v>
      </c>
      <c r="C56" s="77">
        <v>12706293</v>
      </c>
      <c r="D56" s="6">
        <f t="shared" si="0"/>
        <v>0.0031337</v>
      </c>
      <c r="E56" s="2">
        <f t="shared" si="1"/>
        <v>1429.4</v>
      </c>
    </row>
    <row r="57" spans="1:5" ht="12.75">
      <c r="A57" s="1">
        <v>50</v>
      </c>
      <c r="B57" s="1" t="s">
        <v>50</v>
      </c>
      <c r="C57" s="77">
        <v>24330934.24</v>
      </c>
      <c r="D57" s="6">
        <f t="shared" si="0"/>
        <v>0.0060006</v>
      </c>
      <c r="E57" s="2">
        <f t="shared" si="1"/>
        <v>2737.11</v>
      </c>
    </row>
    <row r="58" spans="1:5" ht="12.75">
      <c r="A58" s="1">
        <v>51</v>
      </c>
      <c r="B58" s="1" t="s">
        <v>51</v>
      </c>
      <c r="C58" s="77">
        <v>24590842.98</v>
      </c>
      <c r="D58" s="6">
        <f t="shared" si="0"/>
        <v>0.0060647</v>
      </c>
      <c r="E58" s="2">
        <f t="shared" si="1"/>
        <v>2766.35</v>
      </c>
    </row>
    <row r="59" spans="1:5" ht="12.75">
      <c r="A59" s="1">
        <v>52</v>
      </c>
      <c r="B59" s="1" t="s">
        <v>52</v>
      </c>
      <c r="C59" s="77">
        <v>3589097.64</v>
      </c>
      <c r="D59" s="6">
        <f t="shared" si="0"/>
        <v>0.0008852</v>
      </c>
      <c r="E59" s="2">
        <f t="shared" si="1"/>
        <v>403.76</v>
      </c>
    </row>
    <row r="60" spans="1:5" ht="12.75">
      <c r="A60" s="1">
        <v>53</v>
      </c>
      <c r="B60" s="1" t="s">
        <v>53</v>
      </c>
      <c r="C60" s="77">
        <v>11991393.92</v>
      </c>
      <c r="D60" s="6">
        <f t="shared" si="0"/>
        <v>0.0029574</v>
      </c>
      <c r="E60" s="2">
        <f t="shared" si="1"/>
        <v>1348.97</v>
      </c>
    </row>
    <row r="61" spans="1:5" ht="12.75">
      <c r="A61" s="1">
        <v>54</v>
      </c>
      <c r="B61" s="1" t="s">
        <v>54</v>
      </c>
      <c r="C61" s="77">
        <v>24999564.66</v>
      </c>
      <c r="D61" s="6">
        <f t="shared" si="0"/>
        <v>0.0061655</v>
      </c>
      <c r="E61" s="2">
        <f t="shared" si="1"/>
        <v>2812.33</v>
      </c>
    </row>
    <row r="62" spans="1:5" ht="12.75">
      <c r="A62" s="1">
        <v>55</v>
      </c>
      <c r="B62" s="1" t="s">
        <v>55</v>
      </c>
      <c r="C62" s="80">
        <v>500026660.68</v>
      </c>
      <c r="D62" s="6">
        <f t="shared" si="0"/>
        <v>0.1233191</v>
      </c>
      <c r="E62" s="2">
        <f t="shared" si="1"/>
        <v>56250.53</v>
      </c>
    </row>
    <row r="63" spans="1:5" ht="12.75">
      <c r="A63" s="1">
        <v>56</v>
      </c>
      <c r="B63" s="1" t="s">
        <v>56</v>
      </c>
      <c r="C63" s="77">
        <v>79415668.08</v>
      </c>
      <c r="D63" s="6">
        <f t="shared" si="0"/>
        <v>0.0195859</v>
      </c>
      <c r="E63" s="2">
        <f t="shared" si="1"/>
        <v>8933.87</v>
      </c>
    </row>
    <row r="64" spans="1:5" ht="12.75">
      <c r="A64" s="1">
        <v>57</v>
      </c>
      <c r="B64" s="1" t="s">
        <v>57</v>
      </c>
      <c r="C64" s="77">
        <v>3745456.9</v>
      </c>
      <c r="D64" s="6">
        <f t="shared" si="0"/>
        <v>0.0009237</v>
      </c>
      <c r="E64" s="2">
        <f t="shared" si="1"/>
        <v>421.35</v>
      </c>
    </row>
    <row r="65" spans="1:5" ht="12.75">
      <c r="A65" s="1">
        <v>58</v>
      </c>
      <c r="B65" s="1" t="s">
        <v>58</v>
      </c>
      <c r="C65" s="77">
        <v>3213970.62</v>
      </c>
      <c r="D65" s="6">
        <f t="shared" si="0"/>
        <v>0.0007926</v>
      </c>
      <c r="E65" s="2">
        <f t="shared" si="1"/>
        <v>361.56</v>
      </c>
    </row>
    <row r="66" spans="1:5" ht="12.75">
      <c r="A66" s="1">
        <v>59</v>
      </c>
      <c r="B66" s="1" t="s">
        <v>59</v>
      </c>
      <c r="C66" s="77">
        <v>63019192.57</v>
      </c>
      <c r="D66" s="6">
        <f t="shared" si="0"/>
        <v>0.0155421</v>
      </c>
      <c r="E66" s="2">
        <f t="shared" si="1"/>
        <v>7089.35</v>
      </c>
    </row>
    <row r="67" spans="1:5" ht="12.75">
      <c r="A67" s="1">
        <v>60</v>
      </c>
      <c r="B67" s="1" t="s">
        <v>60</v>
      </c>
      <c r="C67" s="77">
        <v>3299520.06</v>
      </c>
      <c r="D67" s="6">
        <f t="shared" si="0"/>
        <v>0.0008137</v>
      </c>
      <c r="E67" s="2">
        <f t="shared" si="1"/>
        <v>371.18</v>
      </c>
    </row>
    <row r="68" spans="1:5" ht="12.75">
      <c r="A68" s="1">
        <v>61</v>
      </c>
      <c r="B68" s="1" t="s">
        <v>61</v>
      </c>
      <c r="C68" s="77">
        <v>24335039.18</v>
      </c>
      <c r="D68" s="6">
        <f t="shared" si="0"/>
        <v>0.0060016</v>
      </c>
      <c r="E68" s="2">
        <f t="shared" si="1"/>
        <v>2737.57</v>
      </c>
    </row>
    <row r="69" spans="1:5" ht="12.75">
      <c r="A69" s="1">
        <v>62</v>
      </c>
      <c r="B69" s="1" t="s">
        <v>62</v>
      </c>
      <c r="C69" s="77">
        <v>17942619.54</v>
      </c>
      <c r="D69" s="6">
        <f t="shared" si="0"/>
        <v>0.0044251</v>
      </c>
      <c r="E69" s="2">
        <f t="shared" si="1"/>
        <v>2018.46</v>
      </c>
    </row>
    <row r="70" spans="1:5" ht="12.75">
      <c r="A70" s="1">
        <v>63</v>
      </c>
      <c r="B70" s="1" t="s">
        <v>63</v>
      </c>
      <c r="C70" s="77">
        <v>12839847.18</v>
      </c>
      <c r="D70" s="6">
        <f t="shared" si="0"/>
        <v>0.0031666</v>
      </c>
      <c r="E70" s="2">
        <f t="shared" si="1"/>
        <v>1444.42</v>
      </c>
    </row>
    <row r="71" spans="1:5" ht="12.75">
      <c r="A71" s="1">
        <v>64</v>
      </c>
      <c r="B71" s="1" t="s">
        <v>64</v>
      </c>
      <c r="C71" s="77">
        <v>16866768.54</v>
      </c>
      <c r="D71" s="6">
        <f t="shared" si="0"/>
        <v>0.0041598</v>
      </c>
      <c r="E71" s="2">
        <f t="shared" si="1"/>
        <v>1897.43</v>
      </c>
    </row>
    <row r="72" spans="1:5" ht="12.75">
      <c r="A72" s="1">
        <v>65</v>
      </c>
      <c r="B72" s="1" t="s">
        <v>65</v>
      </c>
      <c r="C72" s="77">
        <v>15457599.8</v>
      </c>
      <c r="D72" s="6">
        <f t="shared" si="0"/>
        <v>0.0038122</v>
      </c>
      <c r="E72" s="2">
        <f aca="true" t="shared" si="2" ref="E72:E100">ROUND(C72/$C$101*$E$104,2)</f>
        <v>1738.9</v>
      </c>
    </row>
    <row r="73" spans="1:5" ht="12.75">
      <c r="A73" s="1">
        <v>66</v>
      </c>
      <c r="B73" s="1" t="s">
        <v>66</v>
      </c>
      <c r="C73" s="77">
        <v>38844891.13</v>
      </c>
      <c r="D73" s="6">
        <f aca="true" t="shared" si="3" ref="D73:D100">ROUND(+C73/$C$101,7)</f>
        <v>0.0095801</v>
      </c>
      <c r="E73" s="2">
        <f t="shared" si="2"/>
        <v>4369.86</v>
      </c>
    </row>
    <row r="74" spans="1:5" ht="12.75">
      <c r="A74" s="1">
        <v>67</v>
      </c>
      <c r="B74" s="1" t="s">
        <v>67</v>
      </c>
      <c r="C74" s="77">
        <v>9946631.3</v>
      </c>
      <c r="D74" s="6">
        <f t="shared" si="3"/>
        <v>0.0024531</v>
      </c>
      <c r="E74" s="2">
        <f t="shared" si="2"/>
        <v>1118.95</v>
      </c>
    </row>
    <row r="75" spans="1:5" ht="12.75">
      <c r="A75" s="1">
        <v>68</v>
      </c>
      <c r="B75" s="1" t="s">
        <v>68</v>
      </c>
      <c r="C75" s="77">
        <v>13713502.45</v>
      </c>
      <c r="D75" s="6">
        <f t="shared" si="3"/>
        <v>0.0033821</v>
      </c>
      <c r="E75" s="2">
        <f t="shared" si="2"/>
        <v>1542.7</v>
      </c>
    </row>
    <row r="76" spans="1:5" ht="12.75">
      <c r="A76" s="1">
        <v>69</v>
      </c>
      <c r="B76" s="1" t="s">
        <v>69</v>
      </c>
      <c r="C76" s="77">
        <v>30483651.4</v>
      </c>
      <c r="D76" s="6">
        <f t="shared" si="3"/>
        <v>0.007518</v>
      </c>
      <c r="E76" s="2">
        <f t="shared" si="2"/>
        <v>3429.26</v>
      </c>
    </row>
    <row r="77" spans="1:5" ht="12.75">
      <c r="A77" s="1">
        <v>70</v>
      </c>
      <c r="B77" s="1" t="s">
        <v>70</v>
      </c>
      <c r="C77" s="77">
        <v>23190342.88</v>
      </c>
      <c r="D77" s="6">
        <f t="shared" si="3"/>
        <v>0.0057193</v>
      </c>
      <c r="E77" s="2">
        <f t="shared" si="2"/>
        <v>2608.8</v>
      </c>
    </row>
    <row r="78" spans="1:5" ht="12.75">
      <c r="A78" s="1">
        <v>71</v>
      </c>
      <c r="B78" s="1" t="s">
        <v>71</v>
      </c>
      <c r="C78" s="77">
        <v>68863996.92</v>
      </c>
      <c r="D78" s="6">
        <f t="shared" si="3"/>
        <v>0.0169836</v>
      </c>
      <c r="E78" s="2">
        <f t="shared" si="2"/>
        <v>7746.86</v>
      </c>
    </row>
    <row r="79" spans="1:5" ht="12.75">
      <c r="A79" s="1">
        <v>72</v>
      </c>
      <c r="B79" s="1" t="s">
        <v>72</v>
      </c>
      <c r="C79" s="77">
        <v>20593338.16</v>
      </c>
      <c r="D79" s="6">
        <f t="shared" si="3"/>
        <v>0.0050788</v>
      </c>
      <c r="E79" s="2">
        <f t="shared" si="2"/>
        <v>2316.65</v>
      </c>
    </row>
    <row r="80" spans="1:5" ht="12.75">
      <c r="A80" s="1">
        <v>73</v>
      </c>
      <c r="B80" s="1" t="s">
        <v>73</v>
      </c>
      <c r="C80" s="77">
        <v>18988844.11</v>
      </c>
      <c r="D80" s="6">
        <f t="shared" si="3"/>
        <v>0.0046831</v>
      </c>
      <c r="E80" s="2">
        <f t="shared" si="2"/>
        <v>2136.15</v>
      </c>
    </row>
    <row r="81" spans="1:5" ht="12.75">
      <c r="A81" s="1">
        <v>74</v>
      </c>
      <c r="B81" s="1" t="s">
        <v>74</v>
      </c>
      <c r="C81" s="77">
        <v>22455794.74</v>
      </c>
      <c r="D81" s="6">
        <f t="shared" si="3"/>
        <v>0.0055382</v>
      </c>
      <c r="E81" s="2">
        <f t="shared" si="2"/>
        <v>2526.17</v>
      </c>
    </row>
    <row r="82" spans="1:5" ht="12.75">
      <c r="A82" s="1">
        <v>75</v>
      </c>
      <c r="B82" s="1" t="s">
        <v>75</v>
      </c>
      <c r="C82" s="77">
        <v>6441331.29</v>
      </c>
      <c r="D82" s="6">
        <f t="shared" si="3"/>
        <v>0.0015886</v>
      </c>
      <c r="E82" s="2">
        <f t="shared" si="2"/>
        <v>724.62</v>
      </c>
    </row>
    <row r="83" spans="1:5" ht="12.75">
      <c r="A83" s="1">
        <v>76</v>
      </c>
      <c r="B83" s="1" t="s">
        <v>76</v>
      </c>
      <c r="C83" s="77">
        <v>34329634.79</v>
      </c>
      <c r="D83" s="6">
        <f t="shared" si="3"/>
        <v>0.0084665</v>
      </c>
      <c r="E83" s="2">
        <f t="shared" si="2"/>
        <v>3861.91</v>
      </c>
    </row>
    <row r="84" spans="1:5" ht="12.75">
      <c r="A84" s="1">
        <v>77</v>
      </c>
      <c r="B84" s="1" t="s">
        <v>77</v>
      </c>
      <c r="C84" s="80">
        <v>333300154.58</v>
      </c>
      <c r="D84" s="6">
        <f t="shared" si="3"/>
        <v>0.0822002</v>
      </c>
      <c r="E84" s="2">
        <f t="shared" si="2"/>
        <v>37494.62</v>
      </c>
    </row>
    <row r="85" spans="1:5" ht="12.75">
      <c r="A85" s="1">
        <v>78</v>
      </c>
      <c r="B85" s="1" t="s">
        <v>78</v>
      </c>
      <c r="C85" s="77">
        <v>62726454.5</v>
      </c>
      <c r="D85" s="6">
        <f t="shared" si="3"/>
        <v>0.0154699</v>
      </c>
      <c r="E85" s="2">
        <f t="shared" si="2"/>
        <v>7056.42</v>
      </c>
    </row>
    <row r="86" spans="1:5" ht="12.75">
      <c r="A86" s="1">
        <v>79</v>
      </c>
      <c r="B86" s="1" t="s">
        <v>79</v>
      </c>
      <c r="C86" s="77">
        <v>60506132.13</v>
      </c>
      <c r="D86" s="6">
        <f t="shared" si="3"/>
        <v>0.0149223</v>
      </c>
      <c r="E86" s="2">
        <f t="shared" si="2"/>
        <v>6806.64</v>
      </c>
    </row>
    <row r="87" spans="1:5" ht="12.75">
      <c r="A87" s="1">
        <v>80</v>
      </c>
      <c r="B87" s="1" t="s">
        <v>80</v>
      </c>
      <c r="C87" s="77">
        <v>41739171.92</v>
      </c>
      <c r="D87" s="6">
        <f t="shared" si="3"/>
        <v>0.0102939</v>
      </c>
      <c r="E87" s="2">
        <f t="shared" si="2"/>
        <v>4695.45</v>
      </c>
    </row>
    <row r="88" spans="1:5" ht="12.75">
      <c r="A88" s="1">
        <v>81</v>
      </c>
      <c r="B88" s="1" t="s">
        <v>81</v>
      </c>
      <c r="C88" s="77">
        <v>15370728.38</v>
      </c>
      <c r="D88" s="6">
        <f t="shared" si="3"/>
        <v>0.0037908</v>
      </c>
      <c r="E88" s="2">
        <f t="shared" si="2"/>
        <v>1729.13</v>
      </c>
    </row>
    <row r="89" spans="1:5" ht="12.75">
      <c r="A89" s="1">
        <v>82</v>
      </c>
      <c r="B89" s="1" t="s">
        <v>82</v>
      </c>
      <c r="C89" s="77">
        <v>11069281.82</v>
      </c>
      <c r="D89" s="6">
        <f t="shared" si="3"/>
        <v>0.00273</v>
      </c>
      <c r="E89" s="2">
        <f t="shared" si="2"/>
        <v>1245.24</v>
      </c>
    </row>
    <row r="90" spans="1:5" ht="12.75">
      <c r="A90" s="1">
        <v>83</v>
      </c>
      <c r="B90" s="1" t="s">
        <v>83</v>
      </c>
      <c r="C90" s="77">
        <v>6368317.82</v>
      </c>
      <c r="D90" s="6">
        <f t="shared" si="3"/>
        <v>0.0015706</v>
      </c>
      <c r="E90" s="2">
        <f t="shared" si="2"/>
        <v>716.4</v>
      </c>
    </row>
    <row r="91" spans="1:5" ht="12.75">
      <c r="A91" s="1">
        <v>84</v>
      </c>
      <c r="B91" s="1" t="s">
        <v>84</v>
      </c>
      <c r="C91" s="77">
        <v>21950914.38</v>
      </c>
      <c r="D91" s="6">
        <f t="shared" si="3"/>
        <v>0.0054136</v>
      </c>
      <c r="E91" s="2">
        <f t="shared" si="2"/>
        <v>2469.37</v>
      </c>
    </row>
    <row r="92" spans="1:5" ht="12.75">
      <c r="A92" s="1">
        <v>85</v>
      </c>
      <c r="B92" s="1" t="s">
        <v>85</v>
      </c>
      <c r="C92" s="77">
        <v>19639362.63</v>
      </c>
      <c r="D92" s="6">
        <f t="shared" si="3"/>
        <v>0.0048436</v>
      </c>
      <c r="E92" s="2">
        <f t="shared" si="2"/>
        <v>2209.33</v>
      </c>
    </row>
    <row r="93" spans="1:5" ht="12.75">
      <c r="A93" s="1">
        <v>86</v>
      </c>
      <c r="B93" s="1" t="s">
        <v>86</v>
      </c>
      <c r="C93" s="77">
        <v>3867135.42</v>
      </c>
      <c r="D93" s="6">
        <f t="shared" si="3"/>
        <v>0.0009537</v>
      </c>
      <c r="E93" s="2">
        <f t="shared" si="2"/>
        <v>435.03</v>
      </c>
    </row>
    <row r="94" spans="1:5" ht="12.75">
      <c r="A94" s="1">
        <v>87</v>
      </c>
      <c r="B94" s="1" t="s">
        <v>87</v>
      </c>
      <c r="C94" s="77">
        <v>14996297.8</v>
      </c>
      <c r="D94" s="6">
        <f t="shared" si="3"/>
        <v>0.0036985</v>
      </c>
      <c r="E94" s="2">
        <f t="shared" si="2"/>
        <v>1687.01</v>
      </c>
    </row>
    <row r="95" spans="1:5" ht="12.75">
      <c r="A95" s="1">
        <v>88</v>
      </c>
      <c r="B95" s="1" t="s">
        <v>88</v>
      </c>
      <c r="C95" s="77">
        <v>15533829.8</v>
      </c>
      <c r="D95" s="6">
        <f t="shared" si="3"/>
        <v>0.003831</v>
      </c>
      <c r="E95" s="2">
        <f t="shared" si="2"/>
        <v>1747.48</v>
      </c>
    </row>
    <row r="96" spans="1:5" ht="12.75">
      <c r="A96" s="1">
        <v>89</v>
      </c>
      <c r="B96" s="1" t="s">
        <v>89</v>
      </c>
      <c r="C96" s="77">
        <v>53575534.61</v>
      </c>
      <c r="D96" s="6">
        <f t="shared" si="3"/>
        <v>0.0132131</v>
      </c>
      <c r="E96" s="2">
        <f t="shared" si="2"/>
        <v>6026.98</v>
      </c>
    </row>
    <row r="97" spans="1:5" ht="12.75">
      <c r="A97" s="1">
        <v>90</v>
      </c>
      <c r="B97" s="1" t="s">
        <v>90</v>
      </c>
      <c r="C97" s="77">
        <v>26367822.66</v>
      </c>
      <c r="D97" s="6">
        <f t="shared" si="3"/>
        <v>0.006503</v>
      </c>
      <c r="E97" s="2">
        <f t="shared" si="2"/>
        <v>2966.25</v>
      </c>
    </row>
    <row r="98" spans="1:5" ht="12.75">
      <c r="A98" s="1">
        <v>91</v>
      </c>
      <c r="B98" s="1" t="s">
        <v>91</v>
      </c>
      <c r="C98" s="77">
        <v>14447460.2</v>
      </c>
      <c r="D98" s="6">
        <f t="shared" si="3"/>
        <v>0.0035631</v>
      </c>
      <c r="E98" s="2">
        <f t="shared" si="2"/>
        <v>1625.27</v>
      </c>
    </row>
    <row r="99" spans="1:5" ht="12.75">
      <c r="A99" s="1">
        <v>92</v>
      </c>
      <c r="B99" s="1" t="s">
        <v>92</v>
      </c>
      <c r="C99" s="77">
        <v>4858199.74</v>
      </c>
      <c r="D99" s="6">
        <f t="shared" si="3"/>
        <v>0.0011982</v>
      </c>
      <c r="E99" s="2">
        <f t="shared" si="2"/>
        <v>546.52</v>
      </c>
    </row>
    <row r="100" spans="1:5" ht="12.75">
      <c r="A100" s="1">
        <v>93</v>
      </c>
      <c r="B100" s="1" t="s">
        <v>93</v>
      </c>
      <c r="C100" s="77">
        <v>40449267</v>
      </c>
      <c r="D100" s="6">
        <f t="shared" si="3"/>
        <v>0.0099758</v>
      </c>
      <c r="E100" s="2">
        <f t="shared" si="2"/>
        <v>4550.34</v>
      </c>
    </row>
    <row r="101" spans="1:5" ht="13.5" thickBot="1">
      <c r="A101" s="4"/>
      <c r="B101" s="5" t="s">
        <v>94</v>
      </c>
      <c r="C101" s="85">
        <f>SUM(C8:C100)</f>
        <v>4054737530.2199993</v>
      </c>
      <c r="D101" s="7">
        <f>SUM(D8:D100)</f>
        <v>0.9999996000000004</v>
      </c>
      <c r="E101" s="39">
        <f>SUM(E8:E100)</f>
        <v>456137.92000000004</v>
      </c>
    </row>
    <row r="102" ht="13.5" thickTop="1"/>
    <row r="103" ht="12.75">
      <c r="A103" t="s">
        <v>97</v>
      </c>
    </row>
    <row r="104" spans="2:5" ht="12.75">
      <c r="B104" s="33">
        <v>43195</v>
      </c>
      <c r="C104" s="3" t="s">
        <v>95</v>
      </c>
      <c r="E104" s="2">
        <v>456137.92</v>
      </c>
    </row>
  </sheetData>
  <sheetProtection/>
  <printOptions horizontalCentered="1"/>
  <pageMargins left="0.75" right="0.75" top="0.5" bottom="0.51" header="0.5" footer="0.22"/>
  <pageSetup fitToHeight="2" fitToWidth="1" horizontalDpi="600" verticalDpi="600" orientation="portrait" r:id="rId1"/>
  <headerFooter alignWithMargins="0">
    <oddFooter>&amp;C&amp;P of 2 pages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4"/>
  <sheetViews>
    <sheetView tabSelected="1" workbookViewId="0" topLeftCell="A1">
      <selection activeCell="E101" sqref="E101"/>
    </sheetView>
  </sheetViews>
  <sheetFormatPr defaultColWidth="9.140625" defaultRowHeight="12.75"/>
  <cols>
    <col min="1" max="1" width="5.7109375" style="18" customWidth="1"/>
    <col min="2" max="2" width="18.28125" style="18" customWidth="1"/>
    <col min="3" max="3" width="21.421875" style="30" customWidth="1"/>
    <col min="4" max="4" width="11.8515625" style="30" customWidth="1"/>
    <col min="5" max="5" width="18.421875" style="30" customWidth="1"/>
    <col min="6" max="16384" width="9.140625" style="18" customWidth="1"/>
  </cols>
  <sheetData>
    <row r="1" spans="1:5" ht="12.75">
      <c r="A1" s="8" t="s">
        <v>116</v>
      </c>
      <c r="B1" s="9"/>
      <c r="C1" s="10"/>
      <c r="D1" s="10"/>
      <c r="E1" s="10"/>
    </row>
    <row r="2" spans="1:5" ht="12.75">
      <c r="A2" s="8" t="s">
        <v>123</v>
      </c>
      <c r="B2" s="9"/>
      <c r="C2" s="10"/>
      <c r="D2" s="10"/>
      <c r="E2" s="10"/>
    </row>
    <row r="3" spans="1:5" ht="12.75">
      <c r="A3" s="36" t="s">
        <v>115</v>
      </c>
      <c r="B3" s="9"/>
      <c r="C3" s="10"/>
      <c r="D3" s="10"/>
      <c r="E3" s="10"/>
    </row>
    <row r="4" spans="1:5" ht="12.75">
      <c r="A4" s="37" t="s">
        <v>122</v>
      </c>
      <c r="B4" s="9"/>
      <c r="C4" s="10"/>
      <c r="D4" s="10"/>
      <c r="E4" s="10"/>
    </row>
    <row r="5" spans="1:5" ht="12.75">
      <c r="A5" s="16"/>
      <c r="B5" s="16"/>
      <c r="C5" s="17"/>
      <c r="D5" s="17"/>
      <c r="E5" s="17"/>
    </row>
    <row r="6" spans="1:5" ht="12.75">
      <c r="A6" s="19"/>
      <c r="B6" s="19"/>
      <c r="C6" s="20" t="s">
        <v>103</v>
      </c>
      <c r="D6" s="21" t="s">
        <v>109</v>
      </c>
      <c r="E6" s="20" t="s">
        <v>107</v>
      </c>
    </row>
    <row r="7" spans="1:5" ht="12.75">
      <c r="A7" s="22" t="s">
        <v>0</v>
      </c>
      <c r="B7" s="23" t="s">
        <v>104</v>
      </c>
      <c r="C7" s="24" t="s">
        <v>100</v>
      </c>
      <c r="D7" s="25" t="s">
        <v>110</v>
      </c>
      <c r="E7" s="24" t="s">
        <v>106</v>
      </c>
    </row>
    <row r="8" spans="1:5" ht="12.75">
      <c r="A8" s="26">
        <v>1</v>
      </c>
      <c r="B8" s="26" t="s">
        <v>1</v>
      </c>
      <c r="C8" s="74">
        <v>58202723.94</v>
      </c>
      <c r="D8" s="6">
        <f>ROUND(+C8/$C$101,7)</f>
        <v>0.0143543</v>
      </c>
      <c r="E8" s="27">
        <f>ROUND(C8/$C$101*$E$104,2)</f>
        <v>3678.49</v>
      </c>
    </row>
    <row r="9" spans="1:5" ht="12.75">
      <c r="A9" s="26">
        <v>2</v>
      </c>
      <c r="B9" s="26" t="s">
        <v>2</v>
      </c>
      <c r="C9" s="77">
        <v>26159146.01</v>
      </c>
      <c r="D9" s="6">
        <f aca="true" t="shared" si="0" ref="D9:D72">ROUND(+C9/$C$101,7)</f>
        <v>0.0064515</v>
      </c>
      <c r="E9" s="27">
        <f aca="true" t="shared" si="1" ref="E9:E39">ROUND(C9/$C$101*$E$104,2)</f>
        <v>1653.29</v>
      </c>
    </row>
    <row r="10" spans="1:5" ht="12.75">
      <c r="A10" s="26">
        <v>3</v>
      </c>
      <c r="B10" s="26" t="s">
        <v>3</v>
      </c>
      <c r="C10" s="77">
        <v>2884096.24</v>
      </c>
      <c r="D10" s="6">
        <f t="shared" si="0"/>
        <v>0.0007113</v>
      </c>
      <c r="E10" s="27">
        <f t="shared" si="1"/>
        <v>182.28</v>
      </c>
    </row>
    <row r="11" spans="1:5" ht="12.75">
      <c r="A11" s="26">
        <v>4</v>
      </c>
      <c r="B11" s="26" t="s">
        <v>4</v>
      </c>
      <c r="C11" s="77">
        <v>4148999.76</v>
      </c>
      <c r="D11" s="6">
        <f t="shared" si="0"/>
        <v>0.0010232</v>
      </c>
      <c r="E11" s="27">
        <f>ROUND(C11/$C$101*$E$104,2)</f>
        <v>262.22</v>
      </c>
    </row>
    <row r="12" spans="1:5" ht="12.75">
      <c r="A12" s="26">
        <v>5</v>
      </c>
      <c r="B12" s="26" t="s">
        <v>5</v>
      </c>
      <c r="C12" s="77">
        <v>3123554.35</v>
      </c>
      <c r="D12" s="6">
        <f t="shared" si="0"/>
        <v>0.0007703</v>
      </c>
      <c r="E12" s="27">
        <f t="shared" si="1"/>
        <v>197.41</v>
      </c>
    </row>
    <row r="13" spans="1:5" ht="12.75">
      <c r="A13" s="26">
        <v>6</v>
      </c>
      <c r="B13" s="26" t="s">
        <v>6</v>
      </c>
      <c r="C13" s="77">
        <v>20927423.32</v>
      </c>
      <c r="D13" s="6">
        <f t="shared" si="0"/>
        <v>0.0051612</v>
      </c>
      <c r="E13" s="27">
        <f t="shared" si="1"/>
        <v>1322.64</v>
      </c>
    </row>
    <row r="14" spans="1:5" ht="12.75">
      <c r="A14" s="26">
        <v>7</v>
      </c>
      <c r="B14" s="26" t="s">
        <v>7</v>
      </c>
      <c r="C14" s="77">
        <v>22685492.48</v>
      </c>
      <c r="D14" s="6">
        <f t="shared" si="0"/>
        <v>0.0055948</v>
      </c>
      <c r="E14" s="27">
        <f t="shared" si="1"/>
        <v>1433.75</v>
      </c>
    </row>
    <row r="15" spans="1:5" ht="12.75">
      <c r="A15" s="26">
        <v>8</v>
      </c>
      <c r="B15" s="26" t="s">
        <v>8</v>
      </c>
      <c r="C15" s="77">
        <v>6972599.46</v>
      </c>
      <c r="D15" s="6">
        <f t="shared" si="0"/>
        <v>0.0017196</v>
      </c>
      <c r="E15" s="27">
        <f t="shared" si="1"/>
        <v>440.68</v>
      </c>
    </row>
    <row r="16" spans="1:5" ht="12.75">
      <c r="A16" s="26">
        <v>9</v>
      </c>
      <c r="B16" s="26" t="s">
        <v>9</v>
      </c>
      <c r="C16" s="77">
        <v>10344844.85</v>
      </c>
      <c r="D16" s="6">
        <f t="shared" si="0"/>
        <v>0.0025513</v>
      </c>
      <c r="E16" s="27">
        <f t="shared" si="1"/>
        <v>653.81</v>
      </c>
    </row>
    <row r="17" spans="1:5" ht="12.75">
      <c r="A17" s="26">
        <v>10</v>
      </c>
      <c r="B17" s="26" t="s">
        <v>10</v>
      </c>
      <c r="C17" s="77">
        <v>100019854.99</v>
      </c>
      <c r="D17" s="6">
        <f t="shared" si="0"/>
        <v>0.0246674</v>
      </c>
      <c r="E17" s="27">
        <f t="shared" si="1"/>
        <v>6321.39</v>
      </c>
    </row>
    <row r="18" spans="1:5" ht="12.75">
      <c r="A18" s="26">
        <v>11</v>
      </c>
      <c r="B18" s="26" t="s">
        <v>11</v>
      </c>
      <c r="C18" s="77">
        <v>26999172.1</v>
      </c>
      <c r="D18" s="6">
        <f t="shared" si="0"/>
        <v>0.0066587</v>
      </c>
      <c r="E18" s="27">
        <f t="shared" si="1"/>
        <v>1706.38</v>
      </c>
    </row>
    <row r="19" spans="1:5" ht="12.75">
      <c r="A19" s="26">
        <v>12</v>
      </c>
      <c r="B19" s="26" t="s">
        <v>12</v>
      </c>
      <c r="C19" s="77">
        <v>30055099.73</v>
      </c>
      <c r="D19" s="6">
        <f t="shared" si="0"/>
        <v>0.0074123</v>
      </c>
      <c r="E19" s="27">
        <f t="shared" si="1"/>
        <v>1899.52</v>
      </c>
    </row>
    <row r="20" spans="1:5" ht="12.75">
      <c r="A20" s="26">
        <v>13</v>
      </c>
      <c r="B20" s="26" t="s">
        <v>13</v>
      </c>
      <c r="C20" s="77">
        <v>65339154.59</v>
      </c>
      <c r="D20" s="6">
        <f t="shared" si="0"/>
        <v>0.0161143</v>
      </c>
      <c r="E20" s="27">
        <f t="shared" si="1"/>
        <v>4129.52</v>
      </c>
    </row>
    <row r="21" spans="1:5" ht="12.75">
      <c r="A21" s="26">
        <v>14</v>
      </c>
      <c r="B21" s="26" t="s">
        <v>14</v>
      </c>
      <c r="C21" s="77">
        <v>26348471.22</v>
      </c>
      <c r="D21" s="6">
        <f t="shared" si="0"/>
        <v>0.0064982</v>
      </c>
      <c r="E21" s="27">
        <f t="shared" si="1"/>
        <v>1665.26</v>
      </c>
    </row>
    <row r="22" spans="1:5" ht="12.75">
      <c r="A22" s="26">
        <v>15</v>
      </c>
      <c r="B22" s="26" t="s">
        <v>15</v>
      </c>
      <c r="C22" s="77">
        <v>15900689.65</v>
      </c>
      <c r="D22" s="6">
        <f t="shared" si="0"/>
        <v>0.0039215</v>
      </c>
      <c r="E22" s="27">
        <f t="shared" si="1"/>
        <v>1004.94</v>
      </c>
    </row>
    <row r="23" spans="1:5" ht="12.75">
      <c r="A23" s="26">
        <v>16</v>
      </c>
      <c r="B23" s="26" t="s">
        <v>16</v>
      </c>
      <c r="C23" s="77">
        <v>22651860.25</v>
      </c>
      <c r="D23" s="6">
        <f t="shared" si="0"/>
        <v>0.0055865</v>
      </c>
      <c r="E23" s="27">
        <f t="shared" si="1"/>
        <v>1431.63</v>
      </c>
    </row>
    <row r="24" spans="1:5" ht="12.75">
      <c r="A24" s="26">
        <v>17</v>
      </c>
      <c r="B24" s="26" t="s">
        <v>17</v>
      </c>
      <c r="C24" s="77">
        <v>27742716.68</v>
      </c>
      <c r="D24" s="6">
        <f t="shared" si="0"/>
        <v>0.006842</v>
      </c>
      <c r="E24" s="27">
        <f t="shared" si="1"/>
        <v>1753.38</v>
      </c>
    </row>
    <row r="25" spans="1:5" ht="12.75">
      <c r="A25" s="26">
        <v>18</v>
      </c>
      <c r="B25" s="26" t="s">
        <v>18</v>
      </c>
      <c r="C25" s="77">
        <v>25963690.64</v>
      </c>
      <c r="D25" s="6">
        <f t="shared" si="0"/>
        <v>0.0064033</v>
      </c>
      <c r="E25" s="27">
        <f t="shared" si="1"/>
        <v>1640.94</v>
      </c>
    </row>
    <row r="26" spans="1:5" ht="12.75">
      <c r="A26" s="26">
        <v>19</v>
      </c>
      <c r="B26" s="26" t="s">
        <v>19</v>
      </c>
      <c r="C26" s="77">
        <v>28231996.22</v>
      </c>
      <c r="D26" s="6">
        <f t="shared" si="0"/>
        <v>0.0069627</v>
      </c>
      <c r="E26" s="27">
        <f t="shared" si="1"/>
        <v>1784.3</v>
      </c>
    </row>
    <row r="27" spans="1:5" ht="12.75">
      <c r="A27" s="26">
        <v>20</v>
      </c>
      <c r="B27" s="26" t="s">
        <v>20</v>
      </c>
      <c r="C27" s="77">
        <v>30209215.18</v>
      </c>
      <c r="D27" s="6">
        <f t="shared" si="0"/>
        <v>0.0074504</v>
      </c>
      <c r="E27" s="27">
        <f t="shared" si="1"/>
        <v>1909.26</v>
      </c>
    </row>
    <row r="28" spans="1:5" ht="12.75">
      <c r="A28" s="26">
        <v>21</v>
      </c>
      <c r="B28" s="26" t="s">
        <v>21</v>
      </c>
      <c r="C28" s="77">
        <v>42471944.93</v>
      </c>
      <c r="D28" s="6">
        <f t="shared" si="0"/>
        <v>0.0104746</v>
      </c>
      <c r="E28" s="27">
        <f t="shared" si="1"/>
        <v>2684.28</v>
      </c>
    </row>
    <row r="29" spans="1:5" ht="12.75">
      <c r="A29" s="26">
        <v>22</v>
      </c>
      <c r="B29" s="26" t="s">
        <v>22</v>
      </c>
      <c r="C29" s="77">
        <v>31277826.5</v>
      </c>
      <c r="D29" s="6">
        <f t="shared" si="0"/>
        <v>0.0077139</v>
      </c>
      <c r="E29" s="27">
        <f t="shared" si="1"/>
        <v>1976.8</v>
      </c>
    </row>
    <row r="30" spans="1:5" ht="12.75">
      <c r="A30" s="26">
        <v>23</v>
      </c>
      <c r="B30" s="26" t="s">
        <v>23</v>
      </c>
      <c r="C30" s="77">
        <v>14811639.26</v>
      </c>
      <c r="D30" s="6">
        <f t="shared" si="0"/>
        <v>0.0036529</v>
      </c>
      <c r="E30" s="27">
        <f t="shared" si="1"/>
        <v>936.12</v>
      </c>
    </row>
    <row r="31" spans="1:5" ht="12.75">
      <c r="A31" s="26">
        <v>24</v>
      </c>
      <c r="B31" s="26" t="s">
        <v>24</v>
      </c>
      <c r="C31" s="77">
        <v>54550092.32</v>
      </c>
      <c r="D31" s="6">
        <f t="shared" si="0"/>
        <v>0.0134534</v>
      </c>
      <c r="E31" s="27">
        <f t="shared" si="1"/>
        <v>3447.64</v>
      </c>
    </row>
    <row r="32" spans="1:5" ht="12.75">
      <c r="A32" s="26">
        <v>25</v>
      </c>
      <c r="B32" s="26" t="s">
        <v>25</v>
      </c>
      <c r="C32" s="77">
        <v>6804993.44</v>
      </c>
      <c r="D32" s="6">
        <f t="shared" si="0"/>
        <v>0.0016783</v>
      </c>
      <c r="E32" s="27">
        <f t="shared" si="1"/>
        <v>430.08</v>
      </c>
    </row>
    <row r="33" spans="1:5" ht="12.75">
      <c r="A33" s="26">
        <v>26</v>
      </c>
      <c r="B33" s="26" t="s">
        <v>26</v>
      </c>
      <c r="C33" s="77">
        <v>20032794.54</v>
      </c>
      <c r="D33" s="6">
        <f t="shared" si="0"/>
        <v>0.0049406</v>
      </c>
      <c r="E33" s="27">
        <f t="shared" si="1"/>
        <v>1266.1</v>
      </c>
    </row>
    <row r="34" spans="1:5" ht="12.75">
      <c r="A34" s="26">
        <v>27</v>
      </c>
      <c r="B34" s="26" t="s">
        <v>27</v>
      </c>
      <c r="C34" s="77">
        <v>65071660.48</v>
      </c>
      <c r="D34" s="6">
        <f t="shared" si="0"/>
        <v>0.0160483</v>
      </c>
      <c r="E34" s="27">
        <f t="shared" si="1"/>
        <v>4112.62</v>
      </c>
    </row>
    <row r="35" spans="1:5" ht="12.75">
      <c r="A35" s="26">
        <v>28</v>
      </c>
      <c r="B35" s="26" t="s">
        <v>28</v>
      </c>
      <c r="C35" s="80">
        <v>973708266.4</v>
      </c>
      <c r="D35" s="6">
        <f t="shared" si="0"/>
        <v>0.2401409</v>
      </c>
      <c r="E35" s="99">
        <f>ROUND(C35/$C$101*$E$104,2)</f>
        <v>61539.66</v>
      </c>
    </row>
    <row r="36" spans="1:5" ht="12.75">
      <c r="A36" s="26">
        <v>29</v>
      </c>
      <c r="B36" s="26" t="s">
        <v>29</v>
      </c>
      <c r="C36" s="77">
        <v>8867637.54</v>
      </c>
      <c r="D36" s="6">
        <f t="shared" si="0"/>
        <v>0.002187</v>
      </c>
      <c r="E36" s="99">
        <f t="shared" si="1"/>
        <v>560.45</v>
      </c>
    </row>
    <row r="37" spans="1:5" ht="12.75">
      <c r="A37" s="26">
        <v>30</v>
      </c>
      <c r="B37" s="26" t="s">
        <v>30</v>
      </c>
      <c r="C37" s="77">
        <v>25197561.5</v>
      </c>
      <c r="D37" s="6">
        <f t="shared" si="0"/>
        <v>0.0062144</v>
      </c>
      <c r="E37" s="99">
        <f t="shared" si="1"/>
        <v>1592.52</v>
      </c>
    </row>
    <row r="38" spans="1:5" ht="12.75">
      <c r="A38" s="26">
        <v>31</v>
      </c>
      <c r="B38" s="26" t="s">
        <v>31</v>
      </c>
      <c r="C38" s="77">
        <v>12439310.78</v>
      </c>
      <c r="D38" s="6">
        <f t="shared" si="0"/>
        <v>0.0030678</v>
      </c>
      <c r="E38" s="99">
        <f t="shared" si="1"/>
        <v>786.18</v>
      </c>
    </row>
    <row r="39" spans="1:5" ht="12.75">
      <c r="A39" s="26">
        <v>32</v>
      </c>
      <c r="B39" s="26" t="s">
        <v>32</v>
      </c>
      <c r="C39" s="77">
        <v>11860962.76</v>
      </c>
      <c r="D39" s="6">
        <f t="shared" si="0"/>
        <v>0.0029252</v>
      </c>
      <c r="E39" s="99">
        <f t="shared" si="1"/>
        <v>749.63</v>
      </c>
    </row>
    <row r="40" spans="1:5" ht="12.75">
      <c r="A40" s="26">
        <v>33</v>
      </c>
      <c r="B40" s="26" t="s">
        <v>33</v>
      </c>
      <c r="C40" s="77">
        <v>13877758.28</v>
      </c>
      <c r="D40" s="6">
        <f t="shared" si="0"/>
        <v>0.0034226</v>
      </c>
      <c r="E40" s="99">
        <f aca="true" t="shared" si="2" ref="E40:E71">ROUND(C40/$C$101*$E$104,2)</f>
        <v>877.09</v>
      </c>
    </row>
    <row r="41" spans="1:5" ht="12.75">
      <c r="A41" s="26">
        <v>34</v>
      </c>
      <c r="B41" s="26" t="s">
        <v>34</v>
      </c>
      <c r="C41" s="77">
        <v>49740544.11</v>
      </c>
      <c r="D41" s="6">
        <f t="shared" si="0"/>
        <v>0.0122673</v>
      </c>
      <c r="E41" s="99">
        <f t="shared" si="2"/>
        <v>3143.67</v>
      </c>
    </row>
    <row r="42" spans="1:5" ht="12.75">
      <c r="A42" s="26">
        <v>35</v>
      </c>
      <c r="B42" s="26" t="s">
        <v>35</v>
      </c>
      <c r="C42" s="77">
        <v>7308587.26</v>
      </c>
      <c r="D42" s="6">
        <f t="shared" si="0"/>
        <v>0.0018025</v>
      </c>
      <c r="E42" s="99">
        <f t="shared" si="2"/>
        <v>461.91</v>
      </c>
    </row>
    <row r="43" spans="1:5" ht="12.75">
      <c r="A43" s="26">
        <v>36</v>
      </c>
      <c r="B43" s="26" t="s">
        <v>36</v>
      </c>
      <c r="C43" s="77">
        <v>6271719.12</v>
      </c>
      <c r="D43" s="6">
        <f t="shared" si="0"/>
        <v>0.0015468</v>
      </c>
      <c r="E43" s="99">
        <f t="shared" si="2"/>
        <v>396.38</v>
      </c>
    </row>
    <row r="44" spans="1:5" ht="12.75">
      <c r="A44" s="26">
        <v>37</v>
      </c>
      <c r="B44" s="26" t="s">
        <v>37</v>
      </c>
      <c r="C44" s="77">
        <v>10102034.99</v>
      </c>
      <c r="D44" s="6">
        <f t="shared" si="0"/>
        <v>0.0024914</v>
      </c>
      <c r="E44" s="99">
        <f t="shared" si="2"/>
        <v>638.46</v>
      </c>
    </row>
    <row r="45" spans="1:5" ht="12.75">
      <c r="A45" s="26">
        <v>38</v>
      </c>
      <c r="B45" s="26" t="s">
        <v>38</v>
      </c>
      <c r="C45" s="77">
        <v>2630235.33</v>
      </c>
      <c r="D45" s="6">
        <f t="shared" si="0"/>
        <v>0.0006487</v>
      </c>
      <c r="E45" s="99">
        <f>ROUND(C45/$C$101*$E$104,2)</f>
        <v>166.23</v>
      </c>
    </row>
    <row r="46" spans="1:5" ht="12.75">
      <c r="A46" s="26">
        <v>39</v>
      </c>
      <c r="B46" s="26" t="s">
        <v>39</v>
      </c>
      <c r="C46" s="77">
        <v>10855457.58</v>
      </c>
      <c r="D46" s="6">
        <f t="shared" si="0"/>
        <v>0.0026772</v>
      </c>
      <c r="E46" s="27">
        <f t="shared" si="2"/>
        <v>686.08</v>
      </c>
    </row>
    <row r="47" spans="1:5" ht="12.75">
      <c r="A47" s="26">
        <v>40</v>
      </c>
      <c r="B47" s="26" t="s">
        <v>40</v>
      </c>
      <c r="C47" s="77">
        <v>105382384.21</v>
      </c>
      <c r="D47" s="6">
        <f t="shared" si="0"/>
        <v>0.0259899</v>
      </c>
      <c r="E47" s="27">
        <f t="shared" si="2"/>
        <v>6660.31</v>
      </c>
    </row>
    <row r="48" spans="1:5" ht="12.75">
      <c r="A48" s="26">
        <v>41</v>
      </c>
      <c r="B48" s="26" t="s">
        <v>41</v>
      </c>
      <c r="C48" s="77">
        <v>33818658.99</v>
      </c>
      <c r="D48" s="6">
        <f t="shared" si="0"/>
        <v>0.0083405</v>
      </c>
      <c r="E48" s="27">
        <f t="shared" si="2"/>
        <v>2137.38</v>
      </c>
    </row>
    <row r="49" spans="1:5" ht="12.75">
      <c r="A49" s="26">
        <v>42</v>
      </c>
      <c r="B49" s="26" t="s">
        <v>42</v>
      </c>
      <c r="C49" s="77">
        <v>13034984.08</v>
      </c>
      <c r="D49" s="6">
        <f t="shared" si="0"/>
        <v>0.0032148</v>
      </c>
      <c r="E49" s="27">
        <f t="shared" si="2"/>
        <v>823.83</v>
      </c>
    </row>
    <row r="50" spans="1:5" ht="12.75">
      <c r="A50" s="26">
        <v>43</v>
      </c>
      <c r="B50" s="26" t="s">
        <v>43</v>
      </c>
      <c r="C50" s="77">
        <v>5902384.22</v>
      </c>
      <c r="D50" s="6">
        <f t="shared" si="0"/>
        <v>0.0014557</v>
      </c>
      <c r="E50" s="27">
        <f t="shared" si="2"/>
        <v>373.04</v>
      </c>
    </row>
    <row r="51" spans="1:5" ht="12.75">
      <c r="A51" s="26">
        <v>44</v>
      </c>
      <c r="B51" s="26" t="s">
        <v>44</v>
      </c>
      <c r="C51" s="77">
        <v>9433079.28</v>
      </c>
      <c r="D51" s="6">
        <f t="shared" si="0"/>
        <v>0.0023264</v>
      </c>
      <c r="E51" s="27">
        <f t="shared" si="2"/>
        <v>596.18</v>
      </c>
    </row>
    <row r="52" spans="1:5" ht="12.75">
      <c r="A52" s="26">
        <v>45</v>
      </c>
      <c r="B52" s="26" t="s">
        <v>45</v>
      </c>
      <c r="C52" s="77">
        <v>39412045.16</v>
      </c>
      <c r="D52" s="6">
        <f t="shared" si="0"/>
        <v>0.00972</v>
      </c>
      <c r="E52" s="27">
        <f t="shared" si="2"/>
        <v>2490.89</v>
      </c>
    </row>
    <row r="53" spans="1:5" ht="12.75">
      <c r="A53" s="26">
        <v>46</v>
      </c>
      <c r="B53" s="26" t="s">
        <v>46</v>
      </c>
      <c r="C53" s="77">
        <v>2937171.76</v>
      </c>
      <c r="D53" s="6">
        <f t="shared" si="0"/>
        <v>0.0007244</v>
      </c>
      <c r="E53" s="27">
        <f t="shared" si="2"/>
        <v>185.63</v>
      </c>
    </row>
    <row r="54" spans="1:5" ht="12.75">
      <c r="A54" s="26">
        <v>47</v>
      </c>
      <c r="B54" s="26" t="s">
        <v>47</v>
      </c>
      <c r="C54" s="77">
        <v>18084973.89</v>
      </c>
      <c r="D54" s="6">
        <f t="shared" si="0"/>
        <v>0.0044602</v>
      </c>
      <c r="E54" s="27">
        <f t="shared" si="2"/>
        <v>1142.99</v>
      </c>
    </row>
    <row r="55" spans="1:5" ht="12.75">
      <c r="A55" s="26">
        <v>48</v>
      </c>
      <c r="B55" s="26" t="s">
        <v>48</v>
      </c>
      <c r="C55" s="77">
        <v>26951525.7</v>
      </c>
      <c r="D55" s="6">
        <f t="shared" si="0"/>
        <v>0.0066469</v>
      </c>
      <c r="E55" s="27">
        <f t="shared" si="2"/>
        <v>1703.37</v>
      </c>
    </row>
    <row r="56" spans="1:5" ht="12.75">
      <c r="A56" s="26">
        <v>49</v>
      </c>
      <c r="B56" s="26" t="s">
        <v>49</v>
      </c>
      <c r="C56" s="77">
        <v>12706293</v>
      </c>
      <c r="D56" s="6">
        <f t="shared" si="0"/>
        <v>0.0031337</v>
      </c>
      <c r="E56" s="27">
        <f t="shared" si="2"/>
        <v>803.05</v>
      </c>
    </row>
    <row r="57" spans="1:5" ht="12.75">
      <c r="A57" s="26">
        <v>50</v>
      </c>
      <c r="B57" s="26" t="s">
        <v>50</v>
      </c>
      <c r="C57" s="77">
        <v>24330934.24</v>
      </c>
      <c r="D57" s="6">
        <f t="shared" si="0"/>
        <v>0.0060006</v>
      </c>
      <c r="E57" s="27">
        <f t="shared" si="2"/>
        <v>1537.75</v>
      </c>
    </row>
    <row r="58" spans="1:5" ht="12.75">
      <c r="A58" s="26">
        <v>51</v>
      </c>
      <c r="B58" s="26" t="s">
        <v>51</v>
      </c>
      <c r="C58" s="77">
        <v>24590842.98</v>
      </c>
      <c r="D58" s="6">
        <f t="shared" si="0"/>
        <v>0.0060647</v>
      </c>
      <c r="E58" s="27">
        <f t="shared" si="2"/>
        <v>1554.17</v>
      </c>
    </row>
    <row r="59" spans="1:5" ht="12.75">
      <c r="A59" s="26">
        <v>52</v>
      </c>
      <c r="B59" s="26" t="s">
        <v>52</v>
      </c>
      <c r="C59" s="77">
        <v>3589097.64</v>
      </c>
      <c r="D59" s="6">
        <f t="shared" si="0"/>
        <v>0.0008852</v>
      </c>
      <c r="E59" s="27">
        <f t="shared" si="2"/>
        <v>226.84</v>
      </c>
    </row>
    <row r="60" spans="1:5" ht="12.75">
      <c r="A60" s="26">
        <v>53</v>
      </c>
      <c r="B60" s="26" t="s">
        <v>53</v>
      </c>
      <c r="C60" s="77">
        <v>11991393.92</v>
      </c>
      <c r="D60" s="6">
        <f t="shared" si="0"/>
        <v>0.0029574</v>
      </c>
      <c r="E60" s="27">
        <f t="shared" si="2"/>
        <v>757.87</v>
      </c>
    </row>
    <row r="61" spans="1:5" ht="12.75">
      <c r="A61" s="26">
        <v>54</v>
      </c>
      <c r="B61" s="26" t="s">
        <v>54</v>
      </c>
      <c r="C61" s="77">
        <v>24999564.66</v>
      </c>
      <c r="D61" s="6">
        <f t="shared" si="0"/>
        <v>0.0061655</v>
      </c>
      <c r="E61" s="27">
        <f t="shared" si="2"/>
        <v>1580.01</v>
      </c>
    </row>
    <row r="62" spans="1:5" ht="12.75">
      <c r="A62" s="26">
        <v>55</v>
      </c>
      <c r="B62" s="26" t="s">
        <v>55</v>
      </c>
      <c r="C62" s="80">
        <v>500026660.68</v>
      </c>
      <c r="D62" s="6">
        <f t="shared" si="0"/>
        <v>0.1233191</v>
      </c>
      <c r="E62" s="27">
        <f t="shared" si="2"/>
        <v>31602.35</v>
      </c>
    </row>
    <row r="63" spans="1:5" ht="12.75">
      <c r="A63" s="26">
        <v>56</v>
      </c>
      <c r="B63" s="26" t="s">
        <v>56</v>
      </c>
      <c r="C63" s="77">
        <v>79415668.08</v>
      </c>
      <c r="D63" s="6">
        <f t="shared" si="0"/>
        <v>0.0195859</v>
      </c>
      <c r="E63" s="27">
        <f t="shared" si="2"/>
        <v>5019.18</v>
      </c>
    </row>
    <row r="64" spans="1:5" ht="12.75">
      <c r="A64" s="26">
        <v>57</v>
      </c>
      <c r="B64" s="26" t="s">
        <v>57</v>
      </c>
      <c r="C64" s="77">
        <v>3745456.9</v>
      </c>
      <c r="D64" s="6">
        <f t="shared" si="0"/>
        <v>0.0009237</v>
      </c>
      <c r="E64" s="27">
        <f t="shared" si="2"/>
        <v>236.72</v>
      </c>
    </row>
    <row r="65" spans="1:5" ht="12.75">
      <c r="A65" s="26">
        <v>58</v>
      </c>
      <c r="B65" s="26" t="s">
        <v>58</v>
      </c>
      <c r="C65" s="77">
        <v>3213970.62</v>
      </c>
      <c r="D65" s="6">
        <f t="shared" si="0"/>
        <v>0.0007926</v>
      </c>
      <c r="E65" s="27">
        <f t="shared" si="2"/>
        <v>203.13</v>
      </c>
    </row>
    <row r="66" spans="1:5" ht="12.75">
      <c r="A66" s="26">
        <v>59</v>
      </c>
      <c r="B66" s="26" t="s">
        <v>59</v>
      </c>
      <c r="C66" s="77">
        <v>63019192.57</v>
      </c>
      <c r="D66" s="6">
        <f t="shared" si="0"/>
        <v>0.0155421</v>
      </c>
      <c r="E66" s="27">
        <f t="shared" si="2"/>
        <v>3982.9</v>
      </c>
    </row>
    <row r="67" spans="1:5" ht="12.75">
      <c r="A67" s="26">
        <v>60</v>
      </c>
      <c r="B67" s="26" t="s">
        <v>60</v>
      </c>
      <c r="C67" s="77">
        <v>3299520.06</v>
      </c>
      <c r="D67" s="6">
        <f t="shared" si="0"/>
        <v>0.0008137</v>
      </c>
      <c r="E67" s="27">
        <f t="shared" si="2"/>
        <v>208.53</v>
      </c>
    </row>
    <row r="68" spans="1:5" ht="12.75">
      <c r="A68" s="26">
        <v>61</v>
      </c>
      <c r="B68" s="26" t="s">
        <v>61</v>
      </c>
      <c r="C68" s="77">
        <v>24335039.18</v>
      </c>
      <c r="D68" s="6">
        <f t="shared" si="0"/>
        <v>0.0060016</v>
      </c>
      <c r="E68" s="27">
        <f t="shared" si="2"/>
        <v>1538.01</v>
      </c>
    </row>
    <row r="69" spans="1:5" ht="12.75">
      <c r="A69" s="26">
        <v>62</v>
      </c>
      <c r="B69" s="26" t="s">
        <v>62</v>
      </c>
      <c r="C69" s="77">
        <v>17942619.54</v>
      </c>
      <c r="D69" s="6">
        <f t="shared" si="0"/>
        <v>0.0044251</v>
      </c>
      <c r="E69" s="27">
        <f t="shared" si="2"/>
        <v>1134</v>
      </c>
    </row>
    <row r="70" spans="1:5" ht="12.75">
      <c r="A70" s="26">
        <v>63</v>
      </c>
      <c r="B70" s="26" t="s">
        <v>63</v>
      </c>
      <c r="C70" s="77">
        <v>12839847.18</v>
      </c>
      <c r="D70" s="6">
        <f t="shared" si="0"/>
        <v>0.0031666</v>
      </c>
      <c r="E70" s="27">
        <f t="shared" si="2"/>
        <v>811.5</v>
      </c>
    </row>
    <row r="71" spans="1:5" ht="12.75">
      <c r="A71" s="26">
        <v>64</v>
      </c>
      <c r="B71" s="26" t="s">
        <v>64</v>
      </c>
      <c r="C71" s="77">
        <v>16866768.54</v>
      </c>
      <c r="D71" s="6">
        <f t="shared" si="0"/>
        <v>0.0041598</v>
      </c>
      <c r="E71" s="27">
        <f t="shared" si="2"/>
        <v>1066</v>
      </c>
    </row>
    <row r="72" spans="1:5" ht="12.75">
      <c r="A72" s="26">
        <v>65</v>
      </c>
      <c r="B72" s="26" t="s">
        <v>65</v>
      </c>
      <c r="C72" s="77">
        <v>15457599.8</v>
      </c>
      <c r="D72" s="6">
        <f t="shared" si="0"/>
        <v>0.0038122</v>
      </c>
      <c r="E72" s="27">
        <f aca="true" t="shared" si="3" ref="E72:E100">ROUND(C72/$C$101*$E$104,2)</f>
        <v>976.94</v>
      </c>
    </row>
    <row r="73" spans="1:5" ht="12.75">
      <c r="A73" s="26">
        <v>66</v>
      </c>
      <c r="B73" s="26" t="s">
        <v>66</v>
      </c>
      <c r="C73" s="77">
        <v>38844891.13</v>
      </c>
      <c r="D73" s="6">
        <f aca="true" t="shared" si="4" ref="D73:D100">ROUND(+C73/$C$101,7)</f>
        <v>0.0095801</v>
      </c>
      <c r="E73" s="27">
        <f t="shared" si="3"/>
        <v>2455.05</v>
      </c>
    </row>
    <row r="74" spans="1:5" ht="12.75">
      <c r="A74" s="26">
        <v>67</v>
      </c>
      <c r="B74" s="26" t="s">
        <v>67</v>
      </c>
      <c r="C74" s="77">
        <v>9946631.3</v>
      </c>
      <c r="D74" s="6">
        <f t="shared" si="4"/>
        <v>0.0024531</v>
      </c>
      <c r="E74" s="27">
        <f t="shared" si="3"/>
        <v>628.64</v>
      </c>
    </row>
    <row r="75" spans="1:5" ht="12.75">
      <c r="A75" s="26">
        <v>68</v>
      </c>
      <c r="B75" s="26" t="s">
        <v>68</v>
      </c>
      <c r="C75" s="77">
        <v>13713502.45</v>
      </c>
      <c r="D75" s="6">
        <f t="shared" si="4"/>
        <v>0.0033821</v>
      </c>
      <c r="E75" s="27">
        <f t="shared" si="3"/>
        <v>866.71</v>
      </c>
    </row>
    <row r="76" spans="1:5" ht="12.75">
      <c r="A76" s="26">
        <v>69</v>
      </c>
      <c r="B76" s="26" t="s">
        <v>69</v>
      </c>
      <c r="C76" s="77">
        <v>30483651.4</v>
      </c>
      <c r="D76" s="6">
        <f t="shared" si="4"/>
        <v>0.007518</v>
      </c>
      <c r="E76" s="27">
        <f t="shared" si="3"/>
        <v>1926.61</v>
      </c>
    </row>
    <row r="77" spans="1:5" ht="12.75">
      <c r="A77" s="26">
        <v>70</v>
      </c>
      <c r="B77" s="26" t="s">
        <v>70</v>
      </c>
      <c r="C77" s="77">
        <v>23190342.88</v>
      </c>
      <c r="D77" s="6">
        <f t="shared" si="4"/>
        <v>0.0057193</v>
      </c>
      <c r="E77" s="27">
        <f t="shared" si="3"/>
        <v>1465.66</v>
      </c>
    </row>
    <row r="78" spans="1:5" ht="12.75">
      <c r="A78" s="26">
        <v>71</v>
      </c>
      <c r="B78" s="26" t="s">
        <v>71</v>
      </c>
      <c r="C78" s="77">
        <v>68863996.92</v>
      </c>
      <c r="D78" s="6">
        <f t="shared" si="4"/>
        <v>0.0169836</v>
      </c>
      <c r="E78" s="27">
        <f t="shared" si="3"/>
        <v>4352.3</v>
      </c>
    </row>
    <row r="79" spans="1:5" ht="12.75">
      <c r="A79" s="26">
        <v>72</v>
      </c>
      <c r="B79" s="26" t="s">
        <v>72</v>
      </c>
      <c r="C79" s="77">
        <v>20593338.16</v>
      </c>
      <c r="D79" s="6">
        <f t="shared" si="4"/>
        <v>0.0050788</v>
      </c>
      <c r="E79" s="27">
        <f t="shared" si="3"/>
        <v>1301.53</v>
      </c>
    </row>
    <row r="80" spans="1:5" ht="12.75">
      <c r="A80" s="26">
        <v>73</v>
      </c>
      <c r="B80" s="26" t="s">
        <v>73</v>
      </c>
      <c r="C80" s="77">
        <v>18988844.11</v>
      </c>
      <c r="D80" s="6">
        <f t="shared" si="4"/>
        <v>0.0046831</v>
      </c>
      <c r="E80" s="27">
        <f t="shared" si="3"/>
        <v>1200.12</v>
      </c>
    </row>
    <row r="81" spans="1:5" ht="12.75">
      <c r="A81" s="26">
        <v>74</v>
      </c>
      <c r="B81" s="26" t="s">
        <v>74</v>
      </c>
      <c r="C81" s="77">
        <v>22455794.74</v>
      </c>
      <c r="D81" s="6">
        <f t="shared" si="4"/>
        <v>0.0055382</v>
      </c>
      <c r="E81" s="27">
        <f t="shared" si="3"/>
        <v>1419.24</v>
      </c>
    </row>
    <row r="82" spans="1:5" ht="12.75">
      <c r="A82" s="26">
        <v>75</v>
      </c>
      <c r="B82" s="26" t="s">
        <v>75</v>
      </c>
      <c r="C82" s="77">
        <v>6441331.29</v>
      </c>
      <c r="D82" s="6">
        <f t="shared" si="4"/>
        <v>0.0015886</v>
      </c>
      <c r="E82" s="27">
        <f t="shared" si="3"/>
        <v>407.1</v>
      </c>
    </row>
    <row r="83" spans="1:5" ht="12.75">
      <c r="A83" s="26">
        <v>76</v>
      </c>
      <c r="B83" s="26" t="s">
        <v>76</v>
      </c>
      <c r="C83" s="77">
        <v>34329634.79</v>
      </c>
      <c r="D83" s="6">
        <f t="shared" si="4"/>
        <v>0.0084665</v>
      </c>
      <c r="E83" s="27">
        <f t="shared" si="3"/>
        <v>2169.68</v>
      </c>
    </row>
    <row r="84" spans="1:5" ht="12.75">
      <c r="A84" s="26">
        <v>77</v>
      </c>
      <c r="B84" s="26" t="s">
        <v>77</v>
      </c>
      <c r="C84" s="80">
        <v>333300154.58</v>
      </c>
      <c r="D84" s="6">
        <f t="shared" si="4"/>
        <v>0.0822002</v>
      </c>
      <c r="E84" s="27">
        <f t="shared" si="3"/>
        <v>21065.01</v>
      </c>
    </row>
    <row r="85" spans="1:5" ht="12.75">
      <c r="A85" s="26">
        <v>78</v>
      </c>
      <c r="B85" s="26" t="s">
        <v>78</v>
      </c>
      <c r="C85" s="77">
        <v>62726454.5</v>
      </c>
      <c r="D85" s="6">
        <f t="shared" si="4"/>
        <v>0.0154699</v>
      </c>
      <c r="E85" s="27">
        <f t="shared" si="3"/>
        <v>3964.4</v>
      </c>
    </row>
    <row r="86" spans="1:5" ht="12.75">
      <c r="A86" s="26">
        <v>79</v>
      </c>
      <c r="B86" s="26" t="s">
        <v>79</v>
      </c>
      <c r="C86" s="77">
        <v>60506132.13</v>
      </c>
      <c r="D86" s="6">
        <f t="shared" si="4"/>
        <v>0.0149223</v>
      </c>
      <c r="E86" s="27">
        <f t="shared" si="3"/>
        <v>3824.07</v>
      </c>
    </row>
    <row r="87" spans="1:5" ht="12.75">
      <c r="A87" s="26">
        <v>80</v>
      </c>
      <c r="B87" s="26" t="s">
        <v>80</v>
      </c>
      <c r="C87" s="77">
        <v>41739171.92</v>
      </c>
      <c r="D87" s="6">
        <f t="shared" si="4"/>
        <v>0.0102939</v>
      </c>
      <c r="E87" s="27">
        <f t="shared" si="3"/>
        <v>2637.97</v>
      </c>
    </row>
    <row r="88" spans="1:5" ht="12.75">
      <c r="A88" s="26">
        <v>81</v>
      </c>
      <c r="B88" s="26" t="s">
        <v>81</v>
      </c>
      <c r="C88" s="77">
        <v>15370728.38</v>
      </c>
      <c r="D88" s="6">
        <f t="shared" si="4"/>
        <v>0.0037908</v>
      </c>
      <c r="E88" s="27">
        <f t="shared" si="3"/>
        <v>971.45</v>
      </c>
    </row>
    <row r="89" spans="1:5" ht="12.75">
      <c r="A89" s="26">
        <v>82</v>
      </c>
      <c r="B89" s="26" t="s">
        <v>82</v>
      </c>
      <c r="C89" s="77">
        <v>11069281.82</v>
      </c>
      <c r="D89" s="6">
        <f t="shared" si="4"/>
        <v>0.00273</v>
      </c>
      <c r="E89" s="27">
        <f t="shared" si="3"/>
        <v>699.59</v>
      </c>
    </row>
    <row r="90" spans="1:5" ht="12.75">
      <c r="A90" s="26">
        <v>83</v>
      </c>
      <c r="B90" s="26" t="s">
        <v>83</v>
      </c>
      <c r="C90" s="77">
        <v>6368317.82</v>
      </c>
      <c r="D90" s="6">
        <f t="shared" si="4"/>
        <v>0.0015706</v>
      </c>
      <c r="E90" s="27">
        <f t="shared" si="3"/>
        <v>402.49</v>
      </c>
    </row>
    <row r="91" spans="1:5" ht="12.75">
      <c r="A91" s="26">
        <v>84</v>
      </c>
      <c r="B91" s="26" t="s">
        <v>84</v>
      </c>
      <c r="C91" s="77">
        <v>21950914.38</v>
      </c>
      <c r="D91" s="6">
        <f t="shared" si="4"/>
        <v>0.0054136</v>
      </c>
      <c r="E91" s="27">
        <f t="shared" si="3"/>
        <v>1387.33</v>
      </c>
    </row>
    <row r="92" spans="1:5" ht="12.75">
      <c r="A92" s="26">
        <v>85</v>
      </c>
      <c r="B92" s="26" t="s">
        <v>85</v>
      </c>
      <c r="C92" s="77">
        <v>19639362.63</v>
      </c>
      <c r="D92" s="6">
        <f t="shared" si="4"/>
        <v>0.0048436</v>
      </c>
      <c r="E92" s="27">
        <f t="shared" si="3"/>
        <v>1241.23</v>
      </c>
    </row>
    <row r="93" spans="1:5" ht="12.75">
      <c r="A93" s="26">
        <v>86</v>
      </c>
      <c r="B93" s="26" t="s">
        <v>86</v>
      </c>
      <c r="C93" s="77">
        <v>3867135.42</v>
      </c>
      <c r="D93" s="6">
        <f t="shared" si="4"/>
        <v>0.0009537</v>
      </c>
      <c r="E93" s="27">
        <f t="shared" si="3"/>
        <v>244.41</v>
      </c>
    </row>
    <row r="94" spans="1:5" ht="12.75">
      <c r="A94" s="26">
        <v>87</v>
      </c>
      <c r="B94" s="26" t="s">
        <v>87</v>
      </c>
      <c r="C94" s="77">
        <v>14996297.8</v>
      </c>
      <c r="D94" s="6">
        <f t="shared" si="4"/>
        <v>0.0036985</v>
      </c>
      <c r="E94" s="27">
        <f t="shared" si="3"/>
        <v>947.79</v>
      </c>
    </row>
    <row r="95" spans="1:5" ht="12.75">
      <c r="A95" s="26">
        <v>88</v>
      </c>
      <c r="B95" s="26" t="s">
        <v>88</v>
      </c>
      <c r="C95" s="77">
        <v>15533829.8</v>
      </c>
      <c r="D95" s="6">
        <f t="shared" si="4"/>
        <v>0.003831</v>
      </c>
      <c r="E95" s="27">
        <f t="shared" si="3"/>
        <v>981.76</v>
      </c>
    </row>
    <row r="96" spans="1:5" ht="12.75">
      <c r="A96" s="26">
        <v>89</v>
      </c>
      <c r="B96" s="26" t="s">
        <v>89</v>
      </c>
      <c r="C96" s="77">
        <v>53575534.61</v>
      </c>
      <c r="D96" s="6">
        <f t="shared" si="4"/>
        <v>0.0132131</v>
      </c>
      <c r="E96" s="27">
        <f t="shared" si="3"/>
        <v>3386.05</v>
      </c>
    </row>
    <row r="97" spans="1:5" ht="12.75">
      <c r="A97" s="26">
        <v>90</v>
      </c>
      <c r="B97" s="26" t="s">
        <v>90</v>
      </c>
      <c r="C97" s="77">
        <v>26367822.66</v>
      </c>
      <c r="D97" s="6">
        <f t="shared" si="4"/>
        <v>0.006503</v>
      </c>
      <c r="E97" s="27">
        <f t="shared" si="3"/>
        <v>1666.48</v>
      </c>
    </row>
    <row r="98" spans="1:5" ht="12.75">
      <c r="A98" s="26">
        <v>91</v>
      </c>
      <c r="B98" s="26" t="s">
        <v>91</v>
      </c>
      <c r="C98" s="77">
        <v>14447460.2</v>
      </c>
      <c r="D98" s="6">
        <f t="shared" si="4"/>
        <v>0.0035631</v>
      </c>
      <c r="E98" s="27">
        <f t="shared" si="3"/>
        <v>913.1</v>
      </c>
    </row>
    <row r="99" spans="1:5" ht="12.75">
      <c r="A99" s="26">
        <v>92</v>
      </c>
      <c r="B99" s="26" t="s">
        <v>92</v>
      </c>
      <c r="C99" s="77">
        <v>4858199.74</v>
      </c>
      <c r="D99" s="6">
        <f t="shared" si="4"/>
        <v>0.0011982</v>
      </c>
      <c r="E99" s="27">
        <f t="shared" si="3"/>
        <v>307.04</v>
      </c>
    </row>
    <row r="100" spans="1:5" ht="12.75">
      <c r="A100" s="26">
        <v>93</v>
      </c>
      <c r="B100" s="26" t="s">
        <v>93</v>
      </c>
      <c r="C100" s="77">
        <v>40449267</v>
      </c>
      <c r="D100" s="6">
        <f t="shared" si="4"/>
        <v>0.0099758</v>
      </c>
      <c r="E100" s="27">
        <f t="shared" si="3"/>
        <v>2556.45</v>
      </c>
    </row>
    <row r="101" spans="1:5" ht="13.5" thickBot="1">
      <c r="A101" s="28"/>
      <c r="B101" s="29" t="s">
        <v>94</v>
      </c>
      <c r="C101" s="85">
        <f>SUM(C8:C100)</f>
        <v>4054737530.2199993</v>
      </c>
      <c r="D101" s="7">
        <f>SUM(D8:D100)</f>
        <v>0.9999996000000004</v>
      </c>
      <c r="E101" s="34">
        <f>SUM(E8:E100)</f>
        <v>256264.82000000004</v>
      </c>
    </row>
    <row r="102" ht="13.5" thickTop="1"/>
    <row r="103" ht="12.75">
      <c r="A103" s="38" t="s">
        <v>98</v>
      </c>
    </row>
    <row r="104" spans="2:5" ht="12.75">
      <c r="B104" s="41">
        <v>43314</v>
      </c>
      <c r="C104" s="30" t="s">
        <v>95</v>
      </c>
      <c r="E104" s="27">
        <v>256264.82</v>
      </c>
    </row>
  </sheetData>
  <sheetProtection/>
  <printOptions horizontalCentered="1"/>
  <pageMargins left="0.75" right="0.75" top="0.5" bottom="0.51" header="0.5" footer="0.22"/>
  <pageSetup fitToHeight="2" horizontalDpi="600" verticalDpi="600" orientation="portrait" r:id="rId1"/>
  <headerFooter alignWithMargins="0">
    <oddFooter>&amp;C&amp;P of 4 pages</oddFooter>
  </headerFooter>
  <rowBreaks count="1" manualBreakCount="1">
    <brk id="5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7109375" style="18" customWidth="1"/>
    <col min="2" max="2" width="18.28125" style="18" customWidth="1"/>
    <col min="3" max="3" width="21.421875" style="30" customWidth="1"/>
    <col min="4" max="4" width="10.140625" style="30" bestFit="1" customWidth="1"/>
    <col min="5" max="5" width="18.7109375" style="30" bestFit="1" customWidth="1"/>
    <col min="6" max="6" width="18.421875" style="30" customWidth="1"/>
    <col min="7" max="7" width="18.7109375" style="18" bestFit="1" customWidth="1"/>
    <col min="8" max="16384" width="9.140625" style="18" customWidth="1"/>
  </cols>
  <sheetData>
    <row r="1" spans="1:7" ht="12.75">
      <c r="A1" s="8" t="s">
        <v>116</v>
      </c>
      <c r="B1" s="16"/>
      <c r="C1" s="17"/>
      <c r="D1" s="17"/>
      <c r="E1" s="17"/>
      <c r="F1" s="17"/>
      <c r="G1" s="35"/>
    </row>
    <row r="2" spans="1:7" ht="12.75">
      <c r="A2" s="8" t="s">
        <v>124</v>
      </c>
      <c r="B2" s="16"/>
      <c r="C2" s="17"/>
      <c r="D2" s="17"/>
      <c r="E2" s="17"/>
      <c r="F2" s="17"/>
      <c r="G2" s="35"/>
    </row>
    <row r="3" spans="1:7" ht="12.75">
      <c r="A3" s="36" t="s">
        <v>115</v>
      </c>
      <c r="B3" s="16"/>
      <c r="C3" s="17"/>
      <c r="D3" s="17"/>
      <c r="E3" s="17"/>
      <c r="F3" s="17"/>
      <c r="G3" s="35"/>
    </row>
    <row r="4" spans="1:7" ht="12.75">
      <c r="A4" s="37" t="s">
        <v>122</v>
      </c>
      <c r="B4" s="16"/>
      <c r="C4" s="17"/>
      <c r="D4" s="17"/>
      <c r="E4" s="17"/>
      <c r="F4" s="17"/>
      <c r="G4" s="35"/>
    </row>
    <row r="5" spans="1:7" ht="12.75">
      <c r="A5" s="37"/>
      <c r="B5" s="16"/>
      <c r="C5" s="17"/>
      <c r="D5" s="17"/>
      <c r="E5" s="17"/>
      <c r="F5" s="17"/>
      <c r="G5" s="35"/>
    </row>
    <row r="6" spans="1:7" ht="12.75">
      <c r="A6" s="19"/>
      <c r="B6" s="19"/>
      <c r="C6" s="20" t="s">
        <v>103</v>
      </c>
      <c r="D6" s="21" t="s">
        <v>109</v>
      </c>
      <c r="E6" s="20" t="s">
        <v>105</v>
      </c>
      <c r="F6" s="20" t="s">
        <v>107</v>
      </c>
      <c r="G6" s="20" t="s">
        <v>108</v>
      </c>
    </row>
    <row r="7" spans="1:7" ht="12.75">
      <c r="A7" s="22" t="s">
        <v>0</v>
      </c>
      <c r="B7" s="23" t="s">
        <v>104</v>
      </c>
      <c r="C7" s="24" t="s">
        <v>100</v>
      </c>
      <c r="D7" s="25" t="s">
        <v>110</v>
      </c>
      <c r="E7" s="24" t="s">
        <v>106</v>
      </c>
      <c r="F7" s="24" t="s">
        <v>106</v>
      </c>
      <c r="G7" s="24" t="s">
        <v>106</v>
      </c>
    </row>
    <row r="8" spans="1:7" ht="12.75">
      <c r="A8" s="26">
        <v>1</v>
      </c>
      <c r="B8" s="26" t="s">
        <v>1</v>
      </c>
      <c r="C8" s="2">
        <f>'1st half'!C8</f>
        <v>58202723.94</v>
      </c>
      <c r="D8" s="6">
        <f>ROUND(+C8/$C$101,7)</f>
        <v>0.0143543</v>
      </c>
      <c r="E8" s="32">
        <f>'1st half'!E8</f>
        <v>6547.52</v>
      </c>
      <c r="F8" s="27">
        <f>'2nd half'!E8</f>
        <v>3678.49</v>
      </c>
      <c r="G8" s="27">
        <f>+E8+F8</f>
        <v>10226.01</v>
      </c>
    </row>
    <row r="9" spans="1:7" ht="12.75">
      <c r="A9" s="26">
        <v>2</v>
      </c>
      <c r="B9" s="26" t="s">
        <v>2</v>
      </c>
      <c r="C9" s="2">
        <f>'1st half'!C9</f>
        <v>26159146.01</v>
      </c>
      <c r="D9" s="6">
        <f aca="true" t="shared" si="0" ref="D9:D72">ROUND(+C9/$C$101,7)</f>
        <v>0.0064515</v>
      </c>
      <c r="E9" s="32">
        <f>'1st half'!E9</f>
        <v>2942.77</v>
      </c>
      <c r="F9" s="27">
        <f>'2nd half'!E9</f>
        <v>1653.29</v>
      </c>
      <c r="G9" s="27">
        <f aca="true" t="shared" si="1" ref="G9:G72">+E9+F9</f>
        <v>4596.0599999999995</v>
      </c>
    </row>
    <row r="10" spans="1:7" ht="12.75">
      <c r="A10" s="26">
        <v>3</v>
      </c>
      <c r="B10" s="26" t="s">
        <v>3</v>
      </c>
      <c r="C10" s="2">
        <f>'1st half'!C10</f>
        <v>2884096.24</v>
      </c>
      <c r="D10" s="6">
        <f t="shared" si="0"/>
        <v>0.0007113</v>
      </c>
      <c r="E10" s="32">
        <f>'1st half'!E10</f>
        <v>324.45</v>
      </c>
      <c r="F10" s="27">
        <f>'2nd half'!E10</f>
        <v>182.28</v>
      </c>
      <c r="G10" s="27">
        <f t="shared" si="1"/>
        <v>506.73</v>
      </c>
    </row>
    <row r="11" spans="1:7" ht="12.75">
      <c r="A11" s="26">
        <v>4</v>
      </c>
      <c r="B11" s="26" t="s">
        <v>4</v>
      </c>
      <c r="C11" s="2">
        <f>'1st half'!C11</f>
        <v>4148999.76</v>
      </c>
      <c r="D11" s="6">
        <f t="shared" si="0"/>
        <v>0.0010232</v>
      </c>
      <c r="E11" s="32">
        <f>'1st half'!E11</f>
        <v>466.74</v>
      </c>
      <c r="F11" s="27">
        <f>'2nd half'!E11</f>
        <v>262.22</v>
      </c>
      <c r="G11" s="27">
        <f t="shared" si="1"/>
        <v>728.96</v>
      </c>
    </row>
    <row r="12" spans="1:7" ht="12.75">
      <c r="A12" s="26">
        <v>5</v>
      </c>
      <c r="B12" s="26" t="s">
        <v>5</v>
      </c>
      <c r="C12" s="2">
        <f>'1st half'!C12</f>
        <v>3123554.35</v>
      </c>
      <c r="D12" s="6">
        <f t="shared" si="0"/>
        <v>0.0007703</v>
      </c>
      <c r="E12" s="32">
        <f>'1st half'!E12</f>
        <v>351.38</v>
      </c>
      <c r="F12" s="27">
        <f>'2nd half'!E12</f>
        <v>197.41</v>
      </c>
      <c r="G12" s="27">
        <f t="shared" si="1"/>
        <v>548.79</v>
      </c>
    </row>
    <row r="13" spans="1:7" ht="12.75">
      <c r="A13" s="26">
        <v>6</v>
      </c>
      <c r="B13" s="26" t="s">
        <v>6</v>
      </c>
      <c r="C13" s="2">
        <f>'1st half'!C13</f>
        <v>20927423.32</v>
      </c>
      <c r="D13" s="6">
        <f t="shared" si="0"/>
        <v>0.0051612</v>
      </c>
      <c r="E13" s="32">
        <f>'1st half'!E13</f>
        <v>2354.23</v>
      </c>
      <c r="F13" s="27">
        <f>'2nd half'!E13</f>
        <v>1322.64</v>
      </c>
      <c r="G13" s="27">
        <f t="shared" si="1"/>
        <v>3676.87</v>
      </c>
    </row>
    <row r="14" spans="1:7" ht="12.75">
      <c r="A14" s="26">
        <v>7</v>
      </c>
      <c r="B14" s="26" t="s">
        <v>7</v>
      </c>
      <c r="C14" s="2">
        <f>'1st half'!C14</f>
        <v>22685492.48</v>
      </c>
      <c r="D14" s="6">
        <f t="shared" si="0"/>
        <v>0.0055948</v>
      </c>
      <c r="E14" s="32">
        <f>'1st half'!E14</f>
        <v>2552.01</v>
      </c>
      <c r="F14" s="27">
        <f>'2nd half'!E14</f>
        <v>1433.75</v>
      </c>
      <c r="G14" s="27">
        <f t="shared" si="1"/>
        <v>3985.76</v>
      </c>
    </row>
    <row r="15" spans="1:7" ht="12.75">
      <c r="A15" s="26">
        <v>8</v>
      </c>
      <c r="B15" s="26" t="s">
        <v>8</v>
      </c>
      <c r="C15" s="2">
        <f>'1st half'!C15</f>
        <v>6972599.46</v>
      </c>
      <c r="D15" s="6">
        <f t="shared" si="0"/>
        <v>0.0017196</v>
      </c>
      <c r="E15" s="32">
        <f>'1st half'!E15</f>
        <v>784.38</v>
      </c>
      <c r="F15" s="27">
        <f>'2nd half'!E15</f>
        <v>440.68</v>
      </c>
      <c r="G15" s="27">
        <f t="shared" si="1"/>
        <v>1225.06</v>
      </c>
    </row>
    <row r="16" spans="1:7" ht="12.75">
      <c r="A16" s="26">
        <v>9</v>
      </c>
      <c r="B16" s="26" t="s">
        <v>9</v>
      </c>
      <c r="C16" s="2">
        <f>'1st half'!C16</f>
        <v>10344844.85</v>
      </c>
      <c r="D16" s="6">
        <f t="shared" si="0"/>
        <v>0.0025513</v>
      </c>
      <c r="E16" s="32">
        <f>'1st half'!E16</f>
        <v>1163.74</v>
      </c>
      <c r="F16" s="27">
        <f>'2nd half'!E16</f>
        <v>653.81</v>
      </c>
      <c r="G16" s="27">
        <f t="shared" si="1"/>
        <v>1817.55</v>
      </c>
    </row>
    <row r="17" spans="1:7" ht="12.75">
      <c r="A17" s="26">
        <v>10</v>
      </c>
      <c r="B17" s="26" t="s">
        <v>10</v>
      </c>
      <c r="C17" s="2">
        <f>'1st half'!C17</f>
        <v>100019854.99</v>
      </c>
      <c r="D17" s="6">
        <f t="shared" si="0"/>
        <v>0.0246674</v>
      </c>
      <c r="E17" s="32">
        <f>'1st half'!E17</f>
        <v>11251.74</v>
      </c>
      <c r="F17" s="27">
        <f>'2nd half'!E17</f>
        <v>6321.39</v>
      </c>
      <c r="G17" s="27">
        <f t="shared" si="1"/>
        <v>17573.13</v>
      </c>
    </row>
    <row r="18" spans="1:7" ht="12.75">
      <c r="A18" s="26">
        <v>11</v>
      </c>
      <c r="B18" s="26" t="s">
        <v>11</v>
      </c>
      <c r="C18" s="2">
        <f>'1st half'!C18</f>
        <v>26999172.1</v>
      </c>
      <c r="D18" s="6">
        <f t="shared" si="0"/>
        <v>0.0066587</v>
      </c>
      <c r="E18" s="32">
        <f>'1st half'!E18</f>
        <v>3037.27</v>
      </c>
      <c r="F18" s="27">
        <f>'2nd half'!E18</f>
        <v>1706.38</v>
      </c>
      <c r="G18" s="27">
        <f t="shared" si="1"/>
        <v>4743.65</v>
      </c>
    </row>
    <row r="19" spans="1:7" ht="12.75">
      <c r="A19" s="26">
        <v>12</v>
      </c>
      <c r="B19" s="26" t="s">
        <v>12</v>
      </c>
      <c r="C19" s="2">
        <f>'1st half'!C19</f>
        <v>30055099.73</v>
      </c>
      <c r="D19" s="6">
        <f t="shared" si="0"/>
        <v>0.0074123</v>
      </c>
      <c r="E19" s="32">
        <f>'1st half'!E19</f>
        <v>3381.05</v>
      </c>
      <c r="F19" s="27">
        <f>'2nd half'!E19</f>
        <v>1899.52</v>
      </c>
      <c r="G19" s="27">
        <f t="shared" si="1"/>
        <v>5280.57</v>
      </c>
    </row>
    <row r="20" spans="1:7" ht="12.75">
      <c r="A20" s="26">
        <v>13</v>
      </c>
      <c r="B20" s="26" t="s">
        <v>13</v>
      </c>
      <c r="C20" s="2">
        <f>'1st half'!C20</f>
        <v>65339154.59</v>
      </c>
      <c r="D20" s="6">
        <f t="shared" si="0"/>
        <v>0.0161143</v>
      </c>
      <c r="E20" s="32">
        <f>'1st half'!E20</f>
        <v>7350.33</v>
      </c>
      <c r="F20" s="27">
        <f>'2nd half'!E20</f>
        <v>4129.52</v>
      </c>
      <c r="G20" s="27">
        <f t="shared" si="1"/>
        <v>11479.85</v>
      </c>
    </row>
    <row r="21" spans="1:7" ht="12.75">
      <c r="A21" s="26">
        <v>14</v>
      </c>
      <c r="B21" s="26" t="s">
        <v>14</v>
      </c>
      <c r="C21" s="2">
        <f>'1st half'!C21</f>
        <v>26348471.22</v>
      </c>
      <c r="D21" s="6">
        <f t="shared" si="0"/>
        <v>0.0064982</v>
      </c>
      <c r="E21" s="32">
        <f>'1st half'!E21</f>
        <v>2964.07</v>
      </c>
      <c r="F21" s="27">
        <f>'2nd half'!E21</f>
        <v>1665.26</v>
      </c>
      <c r="G21" s="27">
        <f t="shared" si="1"/>
        <v>4629.33</v>
      </c>
    </row>
    <row r="22" spans="1:7" ht="12.75">
      <c r="A22" s="26">
        <v>15</v>
      </c>
      <c r="B22" s="26" t="s">
        <v>15</v>
      </c>
      <c r="C22" s="2">
        <f>'1st half'!C22</f>
        <v>15900689.65</v>
      </c>
      <c r="D22" s="6">
        <f t="shared" si="0"/>
        <v>0.0039215</v>
      </c>
      <c r="E22" s="32">
        <f>'1st half'!E22</f>
        <v>1788.75</v>
      </c>
      <c r="F22" s="27">
        <f>'2nd half'!E22</f>
        <v>1004.94</v>
      </c>
      <c r="G22" s="27">
        <f t="shared" si="1"/>
        <v>2793.69</v>
      </c>
    </row>
    <row r="23" spans="1:7" ht="12.75">
      <c r="A23" s="26">
        <v>16</v>
      </c>
      <c r="B23" s="26" t="s">
        <v>16</v>
      </c>
      <c r="C23" s="2">
        <f>'1st half'!C23</f>
        <v>22651860.25</v>
      </c>
      <c r="D23" s="6">
        <f t="shared" si="0"/>
        <v>0.0055865</v>
      </c>
      <c r="E23" s="32">
        <f>'1st half'!E23</f>
        <v>2548.22</v>
      </c>
      <c r="F23" s="27">
        <f>'2nd half'!E23</f>
        <v>1431.63</v>
      </c>
      <c r="G23" s="27">
        <f t="shared" si="1"/>
        <v>3979.85</v>
      </c>
    </row>
    <row r="24" spans="1:7" ht="12.75">
      <c r="A24" s="26">
        <v>17</v>
      </c>
      <c r="B24" s="26" t="s">
        <v>17</v>
      </c>
      <c r="C24" s="2">
        <f>'1st half'!C24</f>
        <v>27742716.68</v>
      </c>
      <c r="D24" s="6">
        <f t="shared" si="0"/>
        <v>0.006842</v>
      </c>
      <c r="E24" s="32">
        <f>'1st half'!E24</f>
        <v>3120.92</v>
      </c>
      <c r="F24" s="27">
        <f>'2nd half'!E24</f>
        <v>1753.38</v>
      </c>
      <c r="G24" s="27">
        <f t="shared" si="1"/>
        <v>4874.3</v>
      </c>
    </row>
    <row r="25" spans="1:7" ht="12.75">
      <c r="A25" s="26">
        <v>18</v>
      </c>
      <c r="B25" s="26" t="s">
        <v>18</v>
      </c>
      <c r="C25" s="2">
        <f>'1st half'!C25</f>
        <v>25963690.64</v>
      </c>
      <c r="D25" s="6">
        <f t="shared" si="0"/>
        <v>0.0064033</v>
      </c>
      <c r="E25" s="32">
        <f>'1st half'!E25</f>
        <v>2920.79</v>
      </c>
      <c r="F25" s="27">
        <f>'2nd half'!E25</f>
        <v>1640.94</v>
      </c>
      <c r="G25" s="27">
        <f t="shared" si="1"/>
        <v>4561.73</v>
      </c>
    </row>
    <row r="26" spans="1:7" ht="12.75">
      <c r="A26" s="26">
        <v>19</v>
      </c>
      <c r="B26" s="26" t="s">
        <v>19</v>
      </c>
      <c r="C26" s="2">
        <f>'1st half'!C26</f>
        <v>28231996.22</v>
      </c>
      <c r="D26" s="6">
        <f t="shared" si="0"/>
        <v>0.0069627</v>
      </c>
      <c r="E26" s="32">
        <f>'1st half'!E26</f>
        <v>3175.96</v>
      </c>
      <c r="F26" s="27">
        <f>'2nd half'!E26</f>
        <v>1784.3</v>
      </c>
      <c r="G26" s="27">
        <f t="shared" si="1"/>
        <v>4960.26</v>
      </c>
    </row>
    <row r="27" spans="1:7" ht="12.75">
      <c r="A27" s="26">
        <v>20</v>
      </c>
      <c r="B27" s="26" t="s">
        <v>20</v>
      </c>
      <c r="C27" s="2">
        <f>'1st half'!C27</f>
        <v>30209215.18</v>
      </c>
      <c r="D27" s="6">
        <f t="shared" si="0"/>
        <v>0.0074504</v>
      </c>
      <c r="E27" s="32">
        <f>'1st half'!E27</f>
        <v>3398.39</v>
      </c>
      <c r="F27" s="27">
        <f>'2nd half'!E27</f>
        <v>1909.26</v>
      </c>
      <c r="G27" s="27">
        <f t="shared" si="1"/>
        <v>5307.65</v>
      </c>
    </row>
    <row r="28" spans="1:7" ht="12.75">
      <c r="A28" s="26">
        <v>21</v>
      </c>
      <c r="B28" s="26" t="s">
        <v>21</v>
      </c>
      <c r="C28" s="2">
        <f>'1st half'!C28</f>
        <v>42471944.93</v>
      </c>
      <c r="D28" s="6">
        <f t="shared" si="0"/>
        <v>0.0104746</v>
      </c>
      <c r="E28" s="32">
        <f>'1st half'!E28</f>
        <v>4777.88</v>
      </c>
      <c r="F28" s="27">
        <f>'2nd half'!E28</f>
        <v>2684.28</v>
      </c>
      <c r="G28" s="27">
        <f t="shared" si="1"/>
        <v>7462.16</v>
      </c>
    </row>
    <row r="29" spans="1:7" ht="12.75">
      <c r="A29" s="26">
        <v>22</v>
      </c>
      <c r="B29" s="26" t="s">
        <v>22</v>
      </c>
      <c r="C29" s="2">
        <f>'1st half'!C29</f>
        <v>31277826.5</v>
      </c>
      <c r="D29" s="6">
        <f t="shared" si="0"/>
        <v>0.0077139</v>
      </c>
      <c r="E29" s="32">
        <f>'1st half'!E29</f>
        <v>3518.6</v>
      </c>
      <c r="F29" s="27">
        <f>'2nd half'!E29</f>
        <v>1976.8</v>
      </c>
      <c r="G29" s="27">
        <f t="shared" si="1"/>
        <v>5495.4</v>
      </c>
    </row>
    <row r="30" spans="1:7" ht="12.75">
      <c r="A30" s="26">
        <v>23</v>
      </c>
      <c r="B30" s="26" t="s">
        <v>23</v>
      </c>
      <c r="C30" s="2">
        <f>'1st half'!C30</f>
        <v>14811639.26</v>
      </c>
      <c r="D30" s="6">
        <f t="shared" si="0"/>
        <v>0.0036529</v>
      </c>
      <c r="E30" s="32">
        <f>'1st half'!E30</f>
        <v>1666.24</v>
      </c>
      <c r="F30" s="27">
        <f>'2nd half'!E30</f>
        <v>936.12</v>
      </c>
      <c r="G30" s="27">
        <f t="shared" si="1"/>
        <v>2602.36</v>
      </c>
    </row>
    <row r="31" spans="1:7" ht="12.75">
      <c r="A31" s="26">
        <v>24</v>
      </c>
      <c r="B31" s="26" t="s">
        <v>24</v>
      </c>
      <c r="C31" s="2">
        <f>'1st half'!C31</f>
        <v>54550092.32</v>
      </c>
      <c r="D31" s="6">
        <f t="shared" si="0"/>
        <v>0.0134534</v>
      </c>
      <c r="E31" s="32">
        <f>'1st half'!E31</f>
        <v>6136.62</v>
      </c>
      <c r="F31" s="27">
        <f>'2nd half'!E31</f>
        <v>3447.64</v>
      </c>
      <c r="G31" s="27">
        <f t="shared" si="1"/>
        <v>9584.26</v>
      </c>
    </row>
    <row r="32" spans="1:7" ht="12.75">
      <c r="A32" s="26">
        <v>25</v>
      </c>
      <c r="B32" s="26" t="s">
        <v>25</v>
      </c>
      <c r="C32" s="2">
        <f>'1st half'!C32</f>
        <v>6804993.44</v>
      </c>
      <c r="D32" s="6">
        <f t="shared" si="0"/>
        <v>0.0016783</v>
      </c>
      <c r="E32" s="32">
        <f>'1st half'!E32</f>
        <v>765.53</v>
      </c>
      <c r="F32" s="27">
        <f>'2nd half'!E32</f>
        <v>430.08</v>
      </c>
      <c r="G32" s="27">
        <f t="shared" si="1"/>
        <v>1195.61</v>
      </c>
    </row>
    <row r="33" spans="1:7" ht="12.75">
      <c r="A33" s="26">
        <v>26</v>
      </c>
      <c r="B33" s="26" t="s">
        <v>26</v>
      </c>
      <c r="C33" s="2">
        <f>'1st half'!C33</f>
        <v>20032794.54</v>
      </c>
      <c r="D33" s="6">
        <f t="shared" si="0"/>
        <v>0.0049406</v>
      </c>
      <c r="E33" s="32">
        <f>'1st half'!E33</f>
        <v>2253.59</v>
      </c>
      <c r="F33" s="27">
        <f>'2nd half'!E33</f>
        <v>1266.1</v>
      </c>
      <c r="G33" s="27">
        <f t="shared" si="1"/>
        <v>3519.69</v>
      </c>
    </row>
    <row r="34" spans="1:7" ht="12.75">
      <c r="A34" s="26">
        <v>27</v>
      </c>
      <c r="B34" s="26" t="s">
        <v>27</v>
      </c>
      <c r="C34" s="2">
        <f>'1st half'!C34</f>
        <v>65071660.48</v>
      </c>
      <c r="D34" s="6">
        <f t="shared" si="0"/>
        <v>0.0160483</v>
      </c>
      <c r="E34" s="32">
        <f>'1st half'!E34</f>
        <v>7320.24</v>
      </c>
      <c r="F34" s="27">
        <f>'2nd half'!E34</f>
        <v>4112.62</v>
      </c>
      <c r="G34" s="27">
        <f t="shared" si="1"/>
        <v>11432.86</v>
      </c>
    </row>
    <row r="35" spans="1:7" ht="12.75">
      <c r="A35" s="26">
        <v>28</v>
      </c>
      <c r="B35" s="26" t="s">
        <v>28</v>
      </c>
      <c r="C35" s="2">
        <f>'1st half'!C35</f>
        <v>973708266.4</v>
      </c>
      <c r="D35" s="6">
        <f t="shared" si="0"/>
        <v>0.2401409</v>
      </c>
      <c r="E35" s="32">
        <f>'1st half'!E35</f>
        <v>109537.33</v>
      </c>
      <c r="F35" s="27">
        <f>'2nd half'!E35</f>
        <v>61539.66</v>
      </c>
      <c r="G35" s="27">
        <f t="shared" si="1"/>
        <v>171076.99</v>
      </c>
    </row>
    <row r="36" spans="1:7" ht="12.75">
      <c r="A36" s="26">
        <v>29</v>
      </c>
      <c r="B36" s="26" t="s">
        <v>29</v>
      </c>
      <c r="C36" s="2">
        <f>'1st half'!C36</f>
        <v>8867637.54</v>
      </c>
      <c r="D36" s="6">
        <f t="shared" si="0"/>
        <v>0.002187</v>
      </c>
      <c r="E36" s="32">
        <f>'1st half'!E36</f>
        <v>997.57</v>
      </c>
      <c r="F36" s="27">
        <f>'2nd half'!E36</f>
        <v>560.45</v>
      </c>
      <c r="G36" s="27">
        <f t="shared" si="1"/>
        <v>1558.02</v>
      </c>
    </row>
    <row r="37" spans="1:7" ht="12.75">
      <c r="A37" s="26">
        <v>30</v>
      </c>
      <c r="B37" s="26" t="s">
        <v>30</v>
      </c>
      <c r="C37" s="2">
        <f>'1st half'!C37</f>
        <v>25197561.5</v>
      </c>
      <c r="D37" s="6">
        <f t="shared" si="0"/>
        <v>0.0062144</v>
      </c>
      <c r="E37" s="32">
        <f>'1st half'!E37</f>
        <v>2834.6</v>
      </c>
      <c r="F37" s="27">
        <f>'2nd half'!E37</f>
        <v>1592.52</v>
      </c>
      <c r="G37" s="27">
        <f t="shared" si="1"/>
        <v>4427.12</v>
      </c>
    </row>
    <row r="38" spans="1:7" ht="12.75">
      <c r="A38" s="26">
        <v>31</v>
      </c>
      <c r="B38" s="26" t="s">
        <v>31</v>
      </c>
      <c r="C38" s="2">
        <f>'1st half'!C38</f>
        <v>12439310.78</v>
      </c>
      <c r="D38" s="6">
        <f t="shared" si="0"/>
        <v>0.0030678</v>
      </c>
      <c r="E38" s="32">
        <f>'1st half'!E38</f>
        <v>1399.36</v>
      </c>
      <c r="F38" s="27">
        <f>'2nd half'!E38</f>
        <v>786.18</v>
      </c>
      <c r="G38" s="27">
        <f t="shared" si="1"/>
        <v>2185.54</v>
      </c>
    </row>
    <row r="39" spans="1:7" ht="12.75">
      <c r="A39" s="26">
        <v>32</v>
      </c>
      <c r="B39" s="26" t="s">
        <v>32</v>
      </c>
      <c r="C39" s="2">
        <f>'1st half'!C39</f>
        <v>11860962.76</v>
      </c>
      <c r="D39" s="6">
        <f t="shared" si="0"/>
        <v>0.0029252</v>
      </c>
      <c r="E39" s="32">
        <f>'1st half'!E39</f>
        <v>1334.3</v>
      </c>
      <c r="F39" s="27">
        <f>'2nd half'!E39</f>
        <v>749.63</v>
      </c>
      <c r="G39" s="27">
        <f t="shared" si="1"/>
        <v>2083.93</v>
      </c>
    </row>
    <row r="40" spans="1:7" ht="12.75">
      <c r="A40" s="26">
        <v>33</v>
      </c>
      <c r="B40" s="26" t="s">
        <v>33</v>
      </c>
      <c r="C40" s="2">
        <f>'1st half'!C40</f>
        <v>13877758.28</v>
      </c>
      <c r="D40" s="6">
        <f t="shared" si="0"/>
        <v>0.0034226</v>
      </c>
      <c r="E40" s="32">
        <f>'1st half'!E40</f>
        <v>1561.18</v>
      </c>
      <c r="F40" s="27">
        <f>'2nd half'!E40</f>
        <v>877.09</v>
      </c>
      <c r="G40" s="27">
        <f t="shared" si="1"/>
        <v>2438.27</v>
      </c>
    </row>
    <row r="41" spans="1:7" ht="12.75">
      <c r="A41" s="26">
        <v>34</v>
      </c>
      <c r="B41" s="26" t="s">
        <v>34</v>
      </c>
      <c r="C41" s="2">
        <f>'1st half'!C41</f>
        <v>49740544.11</v>
      </c>
      <c r="D41" s="6">
        <f t="shared" si="0"/>
        <v>0.0122673</v>
      </c>
      <c r="E41" s="32">
        <f>'1st half'!E41</f>
        <v>5595.57</v>
      </c>
      <c r="F41" s="27">
        <f>'2nd half'!E41</f>
        <v>3143.67</v>
      </c>
      <c r="G41" s="27">
        <f t="shared" si="1"/>
        <v>8739.24</v>
      </c>
    </row>
    <row r="42" spans="1:7" ht="12.75">
      <c r="A42" s="26">
        <v>35</v>
      </c>
      <c r="B42" s="26" t="s">
        <v>35</v>
      </c>
      <c r="C42" s="2">
        <f>'1st half'!C42</f>
        <v>7308587.26</v>
      </c>
      <c r="D42" s="6">
        <f t="shared" si="0"/>
        <v>0.0018025</v>
      </c>
      <c r="E42" s="32">
        <f>'1st half'!E42</f>
        <v>822.18</v>
      </c>
      <c r="F42" s="27">
        <f>'2nd half'!E42</f>
        <v>461.91</v>
      </c>
      <c r="G42" s="27">
        <f t="shared" si="1"/>
        <v>1284.09</v>
      </c>
    </row>
    <row r="43" spans="1:7" ht="12.75">
      <c r="A43" s="26">
        <v>36</v>
      </c>
      <c r="B43" s="26" t="s">
        <v>36</v>
      </c>
      <c r="C43" s="2">
        <f>'1st half'!C43</f>
        <v>6271719.12</v>
      </c>
      <c r="D43" s="6">
        <f t="shared" si="0"/>
        <v>0.0015468</v>
      </c>
      <c r="E43" s="32">
        <f>'1st half'!E43</f>
        <v>705.54</v>
      </c>
      <c r="F43" s="27">
        <f>'2nd half'!E43</f>
        <v>396.38</v>
      </c>
      <c r="G43" s="27">
        <f t="shared" si="1"/>
        <v>1101.92</v>
      </c>
    </row>
    <row r="44" spans="1:7" ht="12.75">
      <c r="A44" s="26">
        <v>37</v>
      </c>
      <c r="B44" s="26" t="s">
        <v>37</v>
      </c>
      <c r="C44" s="2">
        <f>'1st half'!C44</f>
        <v>10102034.99</v>
      </c>
      <c r="D44" s="6">
        <f t="shared" si="0"/>
        <v>0.0024914</v>
      </c>
      <c r="E44" s="32">
        <f>'1st half'!E44</f>
        <v>1136.43</v>
      </c>
      <c r="F44" s="27">
        <f>'2nd half'!E44</f>
        <v>638.46</v>
      </c>
      <c r="G44" s="27">
        <f t="shared" si="1"/>
        <v>1774.89</v>
      </c>
    </row>
    <row r="45" spans="1:7" ht="12.75">
      <c r="A45" s="26">
        <v>38</v>
      </c>
      <c r="B45" s="26" t="s">
        <v>38</v>
      </c>
      <c r="C45" s="2">
        <f>'1st half'!C45</f>
        <v>2630235.33</v>
      </c>
      <c r="D45" s="6">
        <f t="shared" si="0"/>
        <v>0.0006487</v>
      </c>
      <c r="E45" s="32">
        <f>'1st half'!E45</f>
        <v>295.89</v>
      </c>
      <c r="F45" s="27">
        <f>'2nd half'!E45</f>
        <v>166.23</v>
      </c>
      <c r="G45" s="27">
        <f t="shared" si="1"/>
        <v>462.12</v>
      </c>
    </row>
    <row r="46" spans="1:7" ht="12.75">
      <c r="A46" s="26">
        <v>39</v>
      </c>
      <c r="B46" s="26" t="s">
        <v>39</v>
      </c>
      <c r="C46" s="2">
        <f>'1st half'!C46</f>
        <v>10855457.58</v>
      </c>
      <c r="D46" s="6">
        <f t="shared" si="0"/>
        <v>0.0026772</v>
      </c>
      <c r="E46" s="32">
        <f>'1st half'!E46</f>
        <v>1221.19</v>
      </c>
      <c r="F46" s="27">
        <f>'2nd half'!E46</f>
        <v>686.08</v>
      </c>
      <c r="G46" s="27">
        <f t="shared" si="1"/>
        <v>1907.27</v>
      </c>
    </row>
    <row r="47" spans="1:7" ht="12.75">
      <c r="A47" s="26">
        <v>40</v>
      </c>
      <c r="B47" s="26" t="s">
        <v>40</v>
      </c>
      <c r="C47" s="2">
        <f>'1st half'!C47</f>
        <v>105382384.21</v>
      </c>
      <c r="D47" s="6">
        <f t="shared" si="0"/>
        <v>0.0259899</v>
      </c>
      <c r="E47" s="32">
        <f>'1st half'!E47</f>
        <v>11855</v>
      </c>
      <c r="F47" s="27">
        <f>'2nd half'!E47</f>
        <v>6660.31</v>
      </c>
      <c r="G47" s="27">
        <f t="shared" si="1"/>
        <v>18515.31</v>
      </c>
    </row>
    <row r="48" spans="1:7" ht="12.75">
      <c r="A48" s="26">
        <v>41</v>
      </c>
      <c r="B48" s="26" t="s">
        <v>41</v>
      </c>
      <c r="C48" s="2">
        <f>'1st half'!C48</f>
        <v>33818658.99</v>
      </c>
      <c r="D48" s="6">
        <f t="shared" si="0"/>
        <v>0.0083405</v>
      </c>
      <c r="E48" s="32">
        <f>'1st half'!E48</f>
        <v>3804.43</v>
      </c>
      <c r="F48" s="27">
        <f>'2nd half'!E48</f>
        <v>2137.38</v>
      </c>
      <c r="G48" s="27">
        <f t="shared" si="1"/>
        <v>5941.8099999999995</v>
      </c>
    </row>
    <row r="49" spans="1:7" ht="12.75">
      <c r="A49" s="26">
        <v>42</v>
      </c>
      <c r="B49" s="26" t="s">
        <v>42</v>
      </c>
      <c r="C49" s="2">
        <f>'1st half'!C49</f>
        <v>13034984.08</v>
      </c>
      <c r="D49" s="6">
        <f t="shared" si="0"/>
        <v>0.0032148</v>
      </c>
      <c r="E49" s="32">
        <f>'1st half'!E49</f>
        <v>1466.37</v>
      </c>
      <c r="F49" s="27">
        <f>'2nd half'!E49</f>
        <v>823.83</v>
      </c>
      <c r="G49" s="27">
        <f t="shared" si="1"/>
        <v>2290.2</v>
      </c>
    </row>
    <row r="50" spans="1:7" ht="12.75">
      <c r="A50" s="26">
        <v>43</v>
      </c>
      <c r="B50" s="26" t="s">
        <v>43</v>
      </c>
      <c r="C50" s="2">
        <f>'1st half'!C50</f>
        <v>5902384.22</v>
      </c>
      <c r="D50" s="6">
        <f t="shared" si="0"/>
        <v>0.0014557</v>
      </c>
      <c r="E50" s="32">
        <f>'1st half'!E50</f>
        <v>663.99</v>
      </c>
      <c r="F50" s="27">
        <f>'2nd half'!E50</f>
        <v>373.04</v>
      </c>
      <c r="G50" s="27">
        <f t="shared" si="1"/>
        <v>1037.03</v>
      </c>
    </row>
    <row r="51" spans="1:7" ht="12.75">
      <c r="A51" s="26">
        <v>44</v>
      </c>
      <c r="B51" s="26" t="s">
        <v>44</v>
      </c>
      <c r="C51" s="2">
        <f>'1st half'!C51</f>
        <v>9433079.28</v>
      </c>
      <c r="D51" s="6">
        <f t="shared" si="0"/>
        <v>0.0023264</v>
      </c>
      <c r="E51" s="32">
        <f>'1st half'!E51</f>
        <v>1061.17</v>
      </c>
      <c r="F51" s="27">
        <f>'2nd half'!E51</f>
        <v>596.18</v>
      </c>
      <c r="G51" s="27">
        <f t="shared" si="1"/>
        <v>1657.35</v>
      </c>
    </row>
    <row r="52" spans="1:7" ht="12.75">
      <c r="A52" s="26">
        <v>45</v>
      </c>
      <c r="B52" s="26" t="s">
        <v>45</v>
      </c>
      <c r="C52" s="2">
        <f>'1st half'!C52</f>
        <v>39412045.16</v>
      </c>
      <c r="D52" s="6">
        <f t="shared" si="0"/>
        <v>0.00972</v>
      </c>
      <c r="E52" s="32">
        <f>'1st half'!E52</f>
        <v>4433.66</v>
      </c>
      <c r="F52" s="27">
        <f>'2nd half'!E52</f>
        <v>2490.89</v>
      </c>
      <c r="G52" s="27">
        <f t="shared" si="1"/>
        <v>6924.549999999999</v>
      </c>
    </row>
    <row r="53" spans="1:7" ht="12.75">
      <c r="A53" s="26">
        <v>46</v>
      </c>
      <c r="B53" s="26" t="s">
        <v>46</v>
      </c>
      <c r="C53" s="2">
        <f>'1st half'!C53</f>
        <v>2937171.76</v>
      </c>
      <c r="D53" s="6">
        <f t="shared" si="0"/>
        <v>0.0007244</v>
      </c>
      <c r="E53" s="32">
        <f>'1st half'!E53</f>
        <v>330.42</v>
      </c>
      <c r="F53" s="27">
        <f>'2nd half'!E53</f>
        <v>185.63</v>
      </c>
      <c r="G53" s="27">
        <f t="shared" si="1"/>
        <v>516.05</v>
      </c>
    </row>
    <row r="54" spans="1:7" ht="12.75">
      <c r="A54" s="26">
        <v>47</v>
      </c>
      <c r="B54" s="26" t="s">
        <v>47</v>
      </c>
      <c r="C54" s="2">
        <f>'1st half'!C54</f>
        <v>18084973.89</v>
      </c>
      <c r="D54" s="6">
        <f t="shared" si="0"/>
        <v>0.0044602</v>
      </c>
      <c r="E54" s="32">
        <f>'1st half'!E54</f>
        <v>2034.47</v>
      </c>
      <c r="F54" s="27">
        <f>'2nd half'!E54</f>
        <v>1142.99</v>
      </c>
      <c r="G54" s="27">
        <f t="shared" si="1"/>
        <v>3177.46</v>
      </c>
    </row>
    <row r="55" spans="1:7" ht="12.75">
      <c r="A55" s="26">
        <v>48</v>
      </c>
      <c r="B55" s="26" t="s">
        <v>48</v>
      </c>
      <c r="C55" s="2">
        <f>'1st half'!C55</f>
        <v>26951525.7</v>
      </c>
      <c r="D55" s="6">
        <f t="shared" si="0"/>
        <v>0.0066469</v>
      </c>
      <c r="E55" s="32">
        <f>'1st half'!E55</f>
        <v>3031.91</v>
      </c>
      <c r="F55" s="27">
        <f>'2nd half'!E55</f>
        <v>1703.37</v>
      </c>
      <c r="G55" s="27">
        <f t="shared" si="1"/>
        <v>4735.28</v>
      </c>
    </row>
    <row r="56" spans="1:7" ht="12.75">
      <c r="A56" s="26">
        <v>49</v>
      </c>
      <c r="B56" s="26" t="s">
        <v>49</v>
      </c>
      <c r="C56" s="2">
        <f>'1st half'!C56</f>
        <v>12706293</v>
      </c>
      <c r="D56" s="6">
        <f t="shared" si="0"/>
        <v>0.0031337</v>
      </c>
      <c r="E56" s="32">
        <f>'1st half'!E56</f>
        <v>1429.4</v>
      </c>
      <c r="F56" s="27">
        <f>'2nd half'!E56</f>
        <v>803.05</v>
      </c>
      <c r="G56" s="27">
        <f t="shared" si="1"/>
        <v>2232.45</v>
      </c>
    </row>
    <row r="57" spans="1:7" ht="12.75">
      <c r="A57" s="26">
        <v>50</v>
      </c>
      <c r="B57" s="26" t="s">
        <v>50</v>
      </c>
      <c r="C57" s="2">
        <f>'1st half'!C57</f>
        <v>24330934.24</v>
      </c>
      <c r="D57" s="6">
        <f t="shared" si="0"/>
        <v>0.0060006</v>
      </c>
      <c r="E57" s="32">
        <f>'1st half'!E57</f>
        <v>2737.11</v>
      </c>
      <c r="F57" s="27">
        <f>'2nd half'!E57</f>
        <v>1537.75</v>
      </c>
      <c r="G57" s="27">
        <f t="shared" si="1"/>
        <v>4274.860000000001</v>
      </c>
    </row>
    <row r="58" spans="1:7" ht="12.75">
      <c r="A58" s="26">
        <v>51</v>
      </c>
      <c r="B58" s="26" t="s">
        <v>51</v>
      </c>
      <c r="C58" s="2">
        <f>'1st half'!C58</f>
        <v>24590842.98</v>
      </c>
      <c r="D58" s="6">
        <f t="shared" si="0"/>
        <v>0.0060647</v>
      </c>
      <c r="E58" s="32">
        <f>'1st half'!E58</f>
        <v>2766.35</v>
      </c>
      <c r="F58" s="27">
        <f>'2nd half'!E58</f>
        <v>1554.17</v>
      </c>
      <c r="G58" s="27">
        <f t="shared" si="1"/>
        <v>4320.52</v>
      </c>
    </row>
    <row r="59" spans="1:7" ht="12.75">
      <c r="A59" s="26">
        <v>52</v>
      </c>
      <c r="B59" s="26" t="s">
        <v>52</v>
      </c>
      <c r="C59" s="2">
        <f>'1st half'!C59</f>
        <v>3589097.64</v>
      </c>
      <c r="D59" s="6">
        <f t="shared" si="0"/>
        <v>0.0008852</v>
      </c>
      <c r="E59" s="32">
        <f>'1st half'!E59</f>
        <v>403.76</v>
      </c>
      <c r="F59" s="27">
        <f>'2nd half'!E59</f>
        <v>226.84</v>
      </c>
      <c r="G59" s="27">
        <f t="shared" si="1"/>
        <v>630.6</v>
      </c>
    </row>
    <row r="60" spans="1:7" ht="12.75">
      <c r="A60" s="26">
        <v>53</v>
      </c>
      <c r="B60" s="26" t="s">
        <v>53</v>
      </c>
      <c r="C60" s="2">
        <f>'1st half'!C60</f>
        <v>11991393.92</v>
      </c>
      <c r="D60" s="6">
        <f t="shared" si="0"/>
        <v>0.0029574</v>
      </c>
      <c r="E60" s="32">
        <f>'1st half'!E60</f>
        <v>1348.97</v>
      </c>
      <c r="F60" s="27">
        <f>'2nd half'!E60</f>
        <v>757.87</v>
      </c>
      <c r="G60" s="27">
        <f t="shared" si="1"/>
        <v>2106.84</v>
      </c>
    </row>
    <row r="61" spans="1:7" ht="12.75">
      <c r="A61" s="26">
        <v>54</v>
      </c>
      <c r="B61" s="26" t="s">
        <v>54</v>
      </c>
      <c r="C61" s="2">
        <f>'1st half'!C61</f>
        <v>24999564.66</v>
      </c>
      <c r="D61" s="6">
        <f t="shared" si="0"/>
        <v>0.0061655</v>
      </c>
      <c r="E61" s="32">
        <f>'1st half'!E61</f>
        <v>2812.33</v>
      </c>
      <c r="F61" s="27">
        <f>'2nd half'!E61</f>
        <v>1580.01</v>
      </c>
      <c r="G61" s="27">
        <f t="shared" si="1"/>
        <v>4392.34</v>
      </c>
    </row>
    <row r="62" spans="1:7" ht="12.75">
      <c r="A62" s="26">
        <v>55</v>
      </c>
      <c r="B62" s="26" t="s">
        <v>55</v>
      </c>
      <c r="C62" s="2">
        <f>'1st half'!C62</f>
        <v>500026660.68</v>
      </c>
      <c r="D62" s="6">
        <f t="shared" si="0"/>
        <v>0.1233191</v>
      </c>
      <c r="E62" s="32">
        <f>'1st half'!E62</f>
        <v>56250.53</v>
      </c>
      <c r="F62" s="27">
        <f>'2nd half'!E62</f>
        <v>31602.35</v>
      </c>
      <c r="G62" s="27">
        <f t="shared" si="1"/>
        <v>87852.88</v>
      </c>
    </row>
    <row r="63" spans="1:7" ht="12.75">
      <c r="A63" s="26">
        <v>56</v>
      </c>
      <c r="B63" s="26" t="s">
        <v>56</v>
      </c>
      <c r="C63" s="2">
        <f>'1st half'!C63</f>
        <v>79415668.08</v>
      </c>
      <c r="D63" s="6">
        <f t="shared" si="0"/>
        <v>0.0195859</v>
      </c>
      <c r="E63" s="32">
        <f>'1st half'!E63</f>
        <v>8933.87</v>
      </c>
      <c r="F63" s="27">
        <f>'2nd half'!E63</f>
        <v>5019.18</v>
      </c>
      <c r="G63" s="27">
        <f t="shared" si="1"/>
        <v>13953.050000000001</v>
      </c>
    </row>
    <row r="64" spans="1:7" ht="12.75">
      <c r="A64" s="26">
        <v>57</v>
      </c>
      <c r="B64" s="26" t="s">
        <v>57</v>
      </c>
      <c r="C64" s="2">
        <f>'1st half'!C64</f>
        <v>3745456.9</v>
      </c>
      <c r="D64" s="6">
        <f t="shared" si="0"/>
        <v>0.0009237</v>
      </c>
      <c r="E64" s="32">
        <f>'1st half'!E64</f>
        <v>421.35</v>
      </c>
      <c r="F64" s="27">
        <f>'2nd half'!E64</f>
        <v>236.72</v>
      </c>
      <c r="G64" s="27">
        <f t="shared" si="1"/>
        <v>658.07</v>
      </c>
    </row>
    <row r="65" spans="1:7" ht="12.75">
      <c r="A65" s="26">
        <v>58</v>
      </c>
      <c r="B65" s="26" t="s">
        <v>58</v>
      </c>
      <c r="C65" s="2">
        <f>'1st half'!C65</f>
        <v>3213970.62</v>
      </c>
      <c r="D65" s="6">
        <f t="shared" si="0"/>
        <v>0.0007926</v>
      </c>
      <c r="E65" s="32">
        <f>'1st half'!E65</f>
        <v>361.56</v>
      </c>
      <c r="F65" s="27">
        <f>'2nd half'!E65</f>
        <v>203.13</v>
      </c>
      <c r="G65" s="27">
        <f t="shared" si="1"/>
        <v>564.69</v>
      </c>
    </row>
    <row r="66" spans="1:7" ht="12.75">
      <c r="A66" s="26">
        <v>59</v>
      </c>
      <c r="B66" s="26" t="s">
        <v>59</v>
      </c>
      <c r="C66" s="2">
        <f>'1st half'!C66</f>
        <v>63019192.57</v>
      </c>
      <c r="D66" s="6">
        <f t="shared" si="0"/>
        <v>0.0155421</v>
      </c>
      <c r="E66" s="32">
        <f>'1st half'!E66</f>
        <v>7089.35</v>
      </c>
      <c r="F66" s="27">
        <f>'2nd half'!E66</f>
        <v>3982.9</v>
      </c>
      <c r="G66" s="27">
        <f t="shared" si="1"/>
        <v>11072.25</v>
      </c>
    </row>
    <row r="67" spans="1:7" ht="12.75">
      <c r="A67" s="26">
        <v>60</v>
      </c>
      <c r="B67" s="26" t="s">
        <v>60</v>
      </c>
      <c r="C67" s="2">
        <f>'1st half'!C67</f>
        <v>3299520.06</v>
      </c>
      <c r="D67" s="6">
        <f t="shared" si="0"/>
        <v>0.0008137</v>
      </c>
      <c r="E67" s="32">
        <f>'1st half'!E67</f>
        <v>371.18</v>
      </c>
      <c r="F67" s="27">
        <f>'2nd half'!E67</f>
        <v>208.53</v>
      </c>
      <c r="G67" s="27">
        <f t="shared" si="1"/>
        <v>579.71</v>
      </c>
    </row>
    <row r="68" spans="1:7" ht="12.75">
      <c r="A68" s="26">
        <v>61</v>
      </c>
      <c r="B68" s="26" t="s">
        <v>61</v>
      </c>
      <c r="C68" s="2">
        <f>'1st half'!C68</f>
        <v>24335039.18</v>
      </c>
      <c r="D68" s="6">
        <f t="shared" si="0"/>
        <v>0.0060016</v>
      </c>
      <c r="E68" s="32">
        <f>'1st half'!E68</f>
        <v>2737.57</v>
      </c>
      <c r="F68" s="27">
        <f>'2nd half'!E68</f>
        <v>1538.01</v>
      </c>
      <c r="G68" s="27">
        <f t="shared" si="1"/>
        <v>4275.58</v>
      </c>
    </row>
    <row r="69" spans="1:7" ht="12.75">
      <c r="A69" s="26">
        <v>62</v>
      </c>
      <c r="B69" s="26" t="s">
        <v>62</v>
      </c>
      <c r="C69" s="2">
        <f>'1st half'!C69</f>
        <v>17942619.54</v>
      </c>
      <c r="D69" s="6">
        <f t="shared" si="0"/>
        <v>0.0044251</v>
      </c>
      <c r="E69" s="32">
        <f>'1st half'!E69</f>
        <v>2018.46</v>
      </c>
      <c r="F69" s="27">
        <f>'2nd half'!E69</f>
        <v>1134</v>
      </c>
      <c r="G69" s="27">
        <f t="shared" si="1"/>
        <v>3152.46</v>
      </c>
    </row>
    <row r="70" spans="1:7" ht="12.75">
      <c r="A70" s="26">
        <v>63</v>
      </c>
      <c r="B70" s="26" t="s">
        <v>63</v>
      </c>
      <c r="C70" s="2">
        <f>'1st half'!C70</f>
        <v>12839847.18</v>
      </c>
      <c r="D70" s="6">
        <f t="shared" si="0"/>
        <v>0.0031666</v>
      </c>
      <c r="E70" s="32">
        <f>'1st half'!E70</f>
        <v>1444.42</v>
      </c>
      <c r="F70" s="27">
        <f>'2nd half'!E70</f>
        <v>811.5</v>
      </c>
      <c r="G70" s="27">
        <f t="shared" si="1"/>
        <v>2255.92</v>
      </c>
    </row>
    <row r="71" spans="1:7" ht="12.75">
      <c r="A71" s="26">
        <v>64</v>
      </c>
      <c r="B71" s="26" t="s">
        <v>64</v>
      </c>
      <c r="C71" s="2">
        <f>'1st half'!C71</f>
        <v>16866768.54</v>
      </c>
      <c r="D71" s="6">
        <f t="shared" si="0"/>
        <v>0.0041598</v>
      </c>
      <c r="E71" s="32">
        <f>'1st half'!E71</f>
        <v>1897.43</v>
      </c>
      <c r="F71" s="27">
        <f>'2nd half'!E71</f>
        <v>1066</v>
      </c>
      <c r="G71" s="27">
        <f t="shared" si="1"/>
        <v>2963.4300000000003</v>
      </c>
    </row>
    <row r="72" spans="1:7" ht="12.75">
      <c r="A72" s="26">
        <v>65</v>
      </c>
      <c r="B72" s="26" t="s">
        <v>65</v>
      </c>
      <c r="C72" s="2">
        <f>'1st half'!C72</f>
        <v>15457599.8</v>
      </c>
      <c r="D72" s="6">
        <f t="shared" si="0"/>
        <v>0.0038122</v>
      </c>
      <c r="E72" s="32">
        <f>'1st half'!E72</f>
        <v>1738.9</v>
      </c>
      <c r="F72" s="27">
        <f>'2nd half'!E72</f>
        <v>976.94</v>
      </c>
      <c r="G72" s="27">
        <f t="shared" si="1"/>
        <v>2715.84</v>
      </c>
    </row>
    <row r="73" spans="1:7" ht="12.75">
      <c r="A73" s="26">
        <v>66</v>
      </c>
      <c r="B73" s="26" t="s">
        <v>66</v>
      </c>
      <c r="C73" s="2">
        <f>'1st half'!C73</f>
        <v>38844891.13</v>
      </c>
      <c r="D73" s="6">
        <f aca="true" t="shared" si="2" ref="D73:D100">ROUND(+C73/$C$101,7)</f>
        <v>0.0095801</v>
      </c>
      <c r="E73" s="32">
        <f>'1st half'!E73</f>
        <v>4369.86</v>
      </c>
      <c r="F73" s="27">
        <f>'2nd half'!E73</f>
        <v>2455.05</v>
      </c>
      <c r="G73" s="27">
        <f aca="true" t="shared" si="3" ref="G73:G101">+E73+F73</f>
        <v>6824.91</v>
      </c>
    </row>
    <row r="74" spans="1:7" ht="12.75">
      <c r="A74" s="26">
        <v>67</v>
      </c>
      <c r="B74" s="26" t="s">
        <v>67</v>
      </c>
      <c r="C74" s="2">
        <f>'1st half'!C74</f>
        <v>9946631.3</v>
      </c>
      <c r="D74" s="6">
        <f t="shared" si="2"/>
        <v>0.0024531</v>
      </c>
      <c r="E74" s="32">
        <f>'1st half'!E74</f>
        <v>1118.95</v>
      </c>
      <c r="F74" s="27">
        <f>'2nd half'!E74</f>
        <v>628.64</v>
      </c>
      <c r="G74" s="27">
        <f t="shared" si="3"/>
        <v>1747.5900000000001</v>
      </c>
    </row>
    <row r="75" spans="1:7" ht="12.75">
      <c r="A75" s="26">
        <v>68</v>
      </c>
      <c r="B75" s="26" t="s">
        <v>68</v>
      </c>
      <c r="C75" s="2">
        <f>'1st half'!C75</f>
        <v>13713502.45</v>
      </c>
      <c r="D75" s="6">
        <f t="shared" si="2"/>
        <v>0.0033821</v>
      </c>
      <c r="E75" s="32">
        <f>'1st half'!E75</f>
        <v>1542.7</v>
      </c>
      <c r="F75" s="27">
        <f>'2nd half'!E75</f>
        <v>866.71</v>
      </c>
      <c r="G75" s="27">
        <f t="shared" si="3"/>
        <v>2409.41</v>
      </c>
    </row>
    <row r="76" spans="1:7" ht="12.75">
      <c r="A76" s="26">
        <v>69</v>
      </c>
      <c r="B76" s="26" t="s">
        <v>69</v>
      </c>
      <c r="C76" s="2">
        <f>'1st half'!C76</f>
        <v>30483651.4</v>
      </c>
      <c r="D76" s="6">
        <f t="shared" si="2"/>
        <v>0.007518</v>
      </c>
      <c r="E76" s="32">
        <f>'1st half'!E76</f>
        <v>3429.26</v>
      </c>
      <c r="F76" s="27">
        <f>'2nd half'!E76</f>
        <v>1926.61</v>
      </c>
      <c r="G76" s="27">
        <f t="shared" si="3"/>
        <v>5355.87</v>
      </c>
    </row>
    <row r="77" spans="1:7" ht="12.75">
      <c r="A77" s="26">
        <v>70</v>
      </c>
      <c r="B77" s="26" t="s">
        <v>70</v>
      </c>
      <c r="C77" s="2">
        <f>'1st half'!C77</f>
        <v>23190342.88</v>
      </c>
      <c r="D77" s="6">
        <f t="shared" si="2"/>
        <v>0.0057193</v>
      </c>
      <c r="E77" s="32">
        <f>'1st half'!E77</f>
        <v>2608.8</v>
      </c>
      <c r="F77" s="27">
        <f>'2nd half'!E77</f>
        <v>1465.66</v>
      </c>
      <c r="G77" s="27">
        <f t="shared" si="3"/>
        <v>4074.46</v>
      </c>
    </row>
    <row r="78" spans="1:7" ht="12.75">
      <c r="A78" s="26">
        <v>71</v>
      </c>
      <c r="B78" s="26" t="s">
        <v>71</v>
      </c>
      <c r="C78" s="2">
        <f>'1st half'!C78</f>
        <v>68863996.92</v>
      </c>
      <c r="D78" s="6">
        <f t="shared" si="2"/>
        <v>0.0169836</v>
      </c>
      <c r="E78" s="32">
        <f>'1st half'!E78</f>
        <v>7746.86</v>
      </c>
      <c r="F78" s="27">
        <f>'2nd half'!E78</f>
        <v>4352.3</v>
      </c>
      <c r="G78" s="27">
        <f t="shared" si="3"/>
        <v>12099.16</v>
      </c>
    </row>
    <row r="79" spans="1:7" ht="12.75">
      <c r="A79" s="26">
        <v>72</v>
      </c>
      <c r="B79" s="26" t="s">
        <v>72</v>
      </c>
      <c r="C79" s="2">
        <f>'1st half'!C79</f>
        <v>20593338.16</v>
      </c>
      <c r="D79" s="6">
        <f t="shared" si="2"/>
        <v>0.0050788</v>
      </c>
      <c r="E79" s="32">
        <f>'1st half'!E79</f>
        <v>2316.65</v>
      </c>
      <c r="F79" s="27">
        <f>'2nd half'!E79</f>
        <v>1301.53</v>
      </c>
      <c r="G79" s="27">
        <f t="shared" si="3"/>
        <v>3618.1800000000003</v>
      </c>
    </row>
    <row r="80" spans="1:7" ht="12.75">
      <c r="A80" s="26">
        <v>73</v>
      </c>
      <c r="B80" s="26" t="s">
        <v>73</v>
      </c>
      <c r="C80" s="2">
        <f>'1st half'!C80</f>
        <v>18988844.11</v>
      </c>
      <c r="D80" s="6">
        <f t="shared" si="2"/>
        <v>0.0046831</v>
      </c>
      <c r="E80" s="32">
        <f>'1st half'!E80</f>
        <v>2136.15</v>
      </c>
      <c r="F80" s="27">
        <f>'2nd half'!E80</f>
        <v>1200.12</v>
      </c>
      <c r="G80" s="27">
        <f t="shared" si="3"/>
        <v>3336.27</v>
      </c>
    </row>
    <row r="81" spans="1:7" ht="12.75">
      <c r="A81" s="26">
        <v>74</v>
      </c>
      <c r="B81" s="26" t="s">
        <v>74</v>
      </c>
      <c r="C81" s="2">
        <f>'1st half'!C81</f>
        <v>22455794.74</v>
      </c>
      <c r="D81" s="6">
        <f t="shared" si="2"/>
        <v>0.0055382</v>
      </c>
      <c r="E81" s="32">
        <f>'1st half'!E81</f>
        <v>2526.17</v>
      </c>
      <c r="F81" s="27">
        <f>'2nd half'!E81</f>
        <v>1419.24</v>
      </c>
      <c r="G81" s="27">
        <f t="shared" si="3"/>
        <v>3945.41</v>
      </c>
    </row>
    <row r="82" spans="1:7" ht="12.75">
      <c r="A82" s="26">
        <v>75</v>
      </c>
      <c r="B82" s="26" t="s">
        <v>75</v>
      </c>
      <c r="C82" s="2">
        <f>'1st half'!C82</f>
        <v>6441331.29</v>
      </c>
      <c r="D82" s="6">
        <f t="shared" si="2"/>
        <v>0.0015886</v>
      </c>
      <c r="E82" s="32">
        <f>'1st half'!E82</f>
        <v>724.62</v>
      </c>
      <c r="F82" s="27">
        <f>'2nd half'!E82</f>
        <v>407.1</v>
      </c>
      <c r="G82" s="27">
        <f t="shared" si="3"/>
        <v>1131.72</v>
      </c>
    </row>
    <row r="83" spans="1:7" ht="12.75">
      <c r="A83" s="26">
        <v>76</v>
      </c>
      <c r="B83" s="26" t="s">
        <v>76</v>
      </c>
      <c r="C83" s="2">
        <f>'1st half'!C83</f>
        <v>34329634.79</v>
      </c>
      <c r="D83" s="6">
        <f t="shared" si="2"/>
        <v>0.0084665</v>
      </c>
      <c r="E83" s="32">
        <f>'1st half'!E83</f>
        <v>3861.91</v>
      </c>
      <c r="F83" s="27">
        <f>'2nd half'!E83</f>
        <v>2169.68</v>
      </c>
      <c r="G83" s="27">
        <f t="shared" si="3"/>
        <v>6031.59</v>
      </c>
    </row>
    <row r="84" spans="1:7" ht="12.75">
      <c r="A84" s="26">
        <v>77</v>
      </c>
      <c r="B84" s="26" t="s">
        <v>77</v>
      </c>
      <c r="C84" s="2">
        <f>'1st half'!C84</f>
        <v>333300154.58</v>
      </c>
      <c r="D84" s="6">
        <f t="shared" si="2"/>
        <v>0.0822002</v>
      </c>
      <c r="E84" s="32">
        <f>'1st half'!E84</f>
        <v>37494.62</v>
      </c>
      <c r="F84" s="27">
        <f>'2nd half'!E84</f>
        <v>21065.01</v>
      </c>
      <c r="G84" s="27">
        <f t="shared" si="3"/>
        <v>58559.630000000005</v>
      </c>
    </row>
    <row r="85" spans="1:7" ht="12.75">
      <c r="A85" s="26">
        <v>78</v>
      </c>
      <c r="B85" s="26" t="s">
        <v>78</v>
      </c>
      <c r="C85" s="2">
        <f>'1st half'!C85</f>
        <v>62726454.5</v>
      </c>
      <c r="D85" s="6">
        <f t="shared" si="2"/>
        <v>0.0154699</v>
      </c>
      <c r="E85" s="32">
        <f>'1st half'!E85</f>
        <v>7056.42</v>
      </c>
      <c r="F85" s="27">
        <f>'2nd half'!E85</f>
        <v>3964.4</v>
      </c>
      <c r="G85" s="27">
        <f t="shared" si="3"/>
        <v>11020.82</v>
      </c>
    </row>
    <row r="86" spans="1:7" ht="12.75">
      <c r="A86" s="26">
        <v>79</v>
      </c>
      <c r="B86" s="26" t="s">
        <v>79</v>
      </c>
      <c r="C86" s="2">
        <f>'1st half'!C86</f>
        <v>60506132.13</v>
      </c>
      <c r="D86" s="6">
        <f t="shared" si="2"/>
        <v>0.0149223</v>
      </c>
      <c r="E86" s="32">
        <f>'1st half'!E86</f>
        <v>6806.64</v>
      </c>
      <c r="F86" s="27">
        <f>'2nd half'!E86</f>
        <v>3824.07</v>
      </c>
      <c r="G86" s="27">
        <f t="shared" si="3"/>
        <v>10630.710000000001</v>
      </c>
    </row>
    <row r="87" spans="1:7" ht="12.75">
      <c r="A87" s="26">
        <v>80</v>
      </c>
      <c r="B87" s="26" t="s">
        <v>80</v>
      </c>
      <c r="C87" s="2">
        <f>'1st half'!C87</f>
        <v>41739171.92</v>
      </c>
      <c r="D87" s="6">
        <f t="shared" si="2"/>
        <v>0.0102939</v>
      </c>
      <c r="E87" s="32">
        <f>'1st half'!E87</f>
        <v>4695.45</v>
      </c>
      <c r="F87" s="27">
        <f>'2nd half'!E87</f>
        <v>2637.97</v>
      </c>
      <c r="G87" s="27">
        <f t="shared" si="3"/>
        <v>7333.42</v>
      </c>
    </row>
    <row r="88" spans="1:7" ht="12.75">
      <c r="A88" s="26">
        <v>81</v>
      </c>
      <c r="B88" s="26" t="s">
        <v>81</v>
      </c>
      <c r="C88" s="2">
        <f>'1st half'!C88</f>
        <v>15370728.38</v>
      </c>
      <c r="D88" s="6">
        <f t="shared" si="2"/>
        <v>0.0037908</v>
      </c>
      <c r="E88" s="32">
        <f>'1st half'!E88</f>
        <v>1729.13</v>
      </c>
      <c r="F88" s="27">
        <f>'2nd half'!E88</f>
        <v>971.45</v>
      </c>
      <c r="G88" s="27">
        <f t="shared" si="3"/>
        <v>2700.58</v>
      </c>
    </row>
    <row r="89" spans="1:7" ht="12.75">
      <c r="A89" s="26">
        <v>82</v>
      </c>
      <c r="B89" s="26" t="s">
        <v>82</v>
      </c>
      <c r="C89" s="2">
        <f>'1st half'!C89</f>
        <v>11069281.82</v>
      </c>
      <c r="D89" s="6">
        <f t="shared" si="2"/>
        <v>0.00273</v>
      </c>
      <c r="E89" s="32">
        <f>'1st half'!E89</f>
        <v>1245.24</v>
      </c>
      <c r="F89" s="27">
        <f>'2nd half'!E89</f>
        <v>699.59</v>
      </c>
      <c r="G89" s="27">
        <f t="shared" si="3"/>
        <v>1944.83</v>
      </c>
    </row>
    <row r="90" spans="1:7" ht="12.75">
      <c r="A90" s="26">
        <v>83</v>
      </c>
      <c r="B90" s="26" t="s">
        <v>83</v>
      </c>
      <c r="C90" s="2">
        <f>'1st half'!C90</f>
        <v>6368317.82</v>
      </c>
      <c r="D90" s="6">
        <f t="shared" si="2"/>
        <v>0.0015706</v>
      </c>
      <c r="E90" s="32">
        <f>'1st half'!E90</f>
        <v>716.4</v>
      </c>
      <c r="F90" s="27">
        <f>'2nd half'!E90</f>
        <v>402.49</v>
      </c>
      <c r="G90" s="27">
        <f t="shared" si="3"/>
        <v>1118.8899999999999</v>
      </c>
    </row>
    <row r="91" spans="1:7" ht="12.75">
      <c r="A91" s="26">
        <v>84</v>
      </c>
      <c r="B91" s="26" t="s">
        <v>84</v>
      </c>
      <c r="C91" s="2">
        <f>'1st half'!C91</f>
        <v>21950914.38</v>
      </c>
      <c r="D91" s="6">
        <f t="shared" si="2"/>
        <v>0.0054136</v>
      </c>
      <c r="E91" s="32">
        <f>'1st half'!E91</f>
        <v>2469.37</v>
      </c>
      <c r="F91" s="27">
        <f>'2nd half'!E91</f>
        <v>1387.33</v>
      </c>
      <c r="G91" s="27">
        <f t="shared" si="3"/>
        <v>3856.7</v>
      </c>
    </row>
    <row r="92" spans="1:7" ht="12.75">
      <c r="A92" s="26">
        <v>85</v>
      </c>
      <c r="B92" s="26" t="s">
        <v>85</v>
      </c>
      <c r="C92" s="2">
        <f>'1st half'!C92</f>
        <v>19639362.63</v>
      </c>
      <c r="D92" s="6">
        <f t="shared" si="2"/>
        <v>0.0048436</v>
      </c>
      <c r="E92" s="32">
        <f>'1st half'!E92</f>
        <v>2209.33</v>
      </c>
      <c r="F92" s="27">
        <f>'2nd half'!E92</f>
        <v>1241.23</v>
      </c>
      <c r="G92" s="27">
        <f t="shared" si="3"/>
        <v>3450.56</v>
      </c>
    </row>
    <row r="93" spans="1:7" ht="12.75">
      <c r="A93" s="26">
        <v>86</v>
      </c>
      <c r="B93" s="26" t="s">
        <v>86</v>
      </c>
      <c r="C93" s="2">
        <f>'1st half'!C93</f>
        <v>3867135.42</v>
      </c>
      <c r="D93" s="6">
        <f t="shared" si="2"/>
        <v>0.0009537</v>
      </c>
      <c r="E93" s="32">
        <f>'1st half'!E93</f>
        <v>435.03</v>
      </c>
      <c r="F93" s="27">
        <f>'2nd half'!E93</f>
        <v>244.41</v>
      </c>
      <c r="G93" s="27">
        <f t="shared" si="3"/>
        <v>679.4399999999999</v>
      </c>
    </row>
    <row r="94" spans="1:7" ht="12.75">
      <c r="A94" s="26">
        <v>87</v>
      </c>
      <c r="B94" s="26" t="s">
        <v>87</v>
      </c>
      <c r="C94" s="2">
        <f>'1st half'!C94</f>
        <v>14996297.8</v>
      </c>
      <c r="D94" s="6">
        <f t="shared" si="2"/>
        <v>0.0036985</v>
      </c>
      <c r="E94" s="32">
        <f>'1st half'!E94</f>
        <v>1687.01</v>
      </c>
      <c r="F94" s="27">
        <f>'2nd half'!E94</f>
        <v>947.79</v>
      </c>
      <c r="G94" s="27">
        <f t="shared" si="3"/>
        <v>2634.8</v>
      </c>
    </row>
    <row r="95" spans="1:7" ht="12.75">
      <c r="A95" s="26">
        <v>88</v>
      </c>
      <c r="B95" s="26" t="s">
        <v>88</v>
      </c>
      <c r="C95" s="2">
        <f>'1st half'!C95</f>
        <v>15533829.8</v>
      </c>
      <c r="D95" s="6">
        <f t="shared" si="2"/>
        <v>0.003831</v>
      </c>
      <c r="E95" s="32">
        <f>'1st half'!E95</f>
        <v>1747.48</v>
      </c>
      <c r="F95" s="27">
        <f>'2nd half'!E95</f>
        <v>981.76</v>
      </c>
      <c r="G95" s="27">
        <f t="shared" si="3"/>
        <v>2729.24</v>
      </c>
    </row>
    <row r="96" spans="1:7" ht="12.75">
      <c r="A96" s="26">
        <v>89</v>
      </c>
      <c r="B96" s="26" t="s">
        <v>89</v>
      </c>
      <c r="C96" s="2">
        <f>'1st half'!C96</f>
        <v>53575534.61</v>
      </c>
      <c r="D96" s="6">
        <f t="shared" si="2"/>
        <v>0.0132131</v>
      </c>
      <c r="E96" s="32">
        <f>'1st half'!E96</f>
        <v>6026.98</v>
      </c>
      <c r="F96" s="27">
        <f>'2nd half'!E96</f>
        <v>3386.05</v>
      </c>
      <c r="G96" s="27">
        <f t="shared" si="3"/>
        <v>9413.029999999999</v>
      </c>
    </row>
    <row r="97" spans="1:7" ht="12.75">
      <c r="A97" s="26">
        <v>90</v>
      </c>
      <c r="B97" s="26" t="s">
        <v>90</v>
      </c>
      <c r="C97" s="2">
        <f>'1st half'!C97</f>
        <v>26367822.66</v>
      </c>
      <c r="D97" s="6">
        <f t="shared" si="2"/>
        <v>0.006503</v>
      </c>
      <c r="E97" s="32">
        <f>'1st half'!E97</f>
        <v>2966.25</v>
      </c>
      <c r="F97" s="27">
        <f>'2nd half'!E97</f>
        <v>1666.48</v>
      </c>
      <c r="G97" s="27">
        <f t="shared" si="3"/>
        <v>4632.73</v>
      </c>
    </row>
    <row r="98" spans="1:7" ht="12.75">
      <c r="A98" s="26">
        <v>91</v>
      </c>
      <c r="B98" s="26" t="s">
        <v>91</v>
      </c>
      <c r="C98" s="2">
        <f>'1st half'!C98</f>
        <v>14447460.2</v>
      </c>
      <c r="D98" s="6">
        <f t="shared" si="2"/>
        <v>0.0035631</v>
      </c>
      <c r="E98" s="32">
        <f>'1st half'!E98</f>
        <v>1625.27</v>
      </c>
      <c r="F98" s="27">
        <f>'2nd half'!E98</f>
        <v>913.1</v>
      </c>
      <c r="G98" s="27">
        <f t="shared" si="3"/>
        <v>2538.37</v>
      </c>
    </row>
    <row r="99" spans="1:7" ht="12.75">
      <c r="A99" s="26">
        <v>92</v>
      </c>
      <c r="B99" s="26" t="s">
        <v>92</v>
      </c>
      <c r="C99" s="2">
        <f>'1st half'!C99</f>
        <v>4858199.74</v>
      </c>
      <c r="D99" s="6">
        <f t="shared" si="2"/>
        <v>0.0011982</v>
      </c>
      <c r="E99" s="32">
        <f>'1st half'!E99</f>
        <v>546.52</v>
      </c>
      <c r="F99" s="27">
        <f>'2nd half'!E99</f>
        <v>307.04</v>
      </c>
      <c r="G99" s="27">
        <f t="shared" si="3"/>
        <v>853.56</v>
      </c>
    </row>
    <row r="100" spans="1:7" ht="12.75">
      <c r="A100" s="26">
        <v>93</v>
      </c>
      <c r="B100" s="26" t="s">
        <v>93</v>
      </c>
      <c r="C100" s="2">
        <f>'1st half'!C100</f>
        <v>40449267</v>
      </c>
      <c r="D100" s="6">
        <f t="shared" si="2"/>
        <v>0.0099758</v>
      </c>
      <c r="E100" s="32">
        <f>'1st half'!E100</f>
        <v>4550.34</v>
      </c>
      <c r="F100" s="27">
        <f>'2nd half'!E100</f>
        <v>2556.45</v>
      </c>
      <c r="G100" s="27">
        <f t="shared" si="3"/>
        <v>7106.79</v>
      </c>
    </row>
    <row r="101" spans="1:7" ht="13.5" thickBot="1">
      <c r="A101" s="28"/>
      <c r="B101" s="29" t="s">
        <v>94</v>
      </c>
      <c r="C101" s="39">
        <f>SUM(C8:C100)</f>
        <v>4054737530.2199993</v>
      </c>
      <c r="D101" s="7">
        <f>SUM(D8:D100)</f>
        <v>0.9999996000000004</v>
      </c>
      <c r="E101" s="34">
        <f>'1st half'!E101</f>
        <v>456137.92000000004</v>
      </c>
      <c r="F101" s="34">
        <f>'2nd half'!E101</f>
        <v>256264.82000000004</v>
      </c>
      <c r="G101" s="34">
        <f t="shared" si="3"/>
        <v>712402.7400000001</v>
      </c>
    </row>
    <row r="102" ht="13.5" thickTop="1"/>
    <row r="104" ht="12.75">
      <c r="B104" s="31"/>
    </row>
  </sheetData>
  <sheetProtection/>
  <printOptions horizontalCentered="1"/>
  <pageMargins left="0.5" right="0.5" top="0.5" bottom="0.75" header="0.25" footer="0.5"/>
  <pageSetup fitToHeight="2" horizontalDpi="600" verticalDpi="600" orientation="portrait" scale="86" r:id="rId1"/>
  <headerFooter alignWithMargins="0">
    <oddFooter>&amp;C&amp;P of 4 pages</oddFooter>
  </headerFooter>
  <rowBreaks count="1" manualBreakCount="1">
    <brk id="5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00390625" style="96" bestFit="1" customWidth="1"/>
    <col min="2" max="2" width="16.00390625" style="96" customWidth="1"/>
    <col min="3" max="3" width="16.57421875" style="96" customWidth="1"/>
    <col min="4" max="4" width="17.8515625" style="97" customWidth="1"/>
    <col min="5" max="5" width="16.140625" style="47" customWidth="1"/>
    <col min="6" max="6" width="10.140625" style="47" bestFit="1" customWidth="1"/>
    <col min="7" max="7" width="9.8515625" style="47" bestFit="1" customWidth="1"/>
    <col min="8" max="8" width="10.140625" style="47" bestFit="1" customWidth="1"/>
    <col min="9" max="16384" width="9.140625" style="47" customWidth="1"/>
  </cols>
  <sheetData>
    <row r="1" spans="1:17" ht="12.75">
      <c r="A1" s="42" t="s">
        <v>111</v>
      </c>
      <c r="B1" s="43"/>
      <c r="C1" s="44"/>
      <c r="D1" s="45"/>
      <c r="E1" s="46"/>
      <c r="H1" s="48"/>
      <c r="J1" s="48"/>
      <c r="K1" s="48"/>
      <c r="L1" s="48"/>
      <c r="N1" s="48"/>
      <c r="O1" s="48"/>
      <c r="P1" s="48"/>
      <c r="Q1" s="48"/>
    </row>
    <row r="2" spans="1:17" ht="12.75">
      <c r="A2" s="49" t="s">
        <v>120</v>
      </c>
      <c r="B2" s="43"/>
      <c r="C2" s="44"/>
      <c r="D2" s="45"/>
      <c r="E2" s="50"/>
      <c r="H2" s="48"/>
      <c r="J2" s="48"/>
      <c r="K2" s="48"/>
      <c r="L2" s="48"/>
      <c r="N2" s="48"/>
      <c r="O2" s="48"/>
      <c r="P2" s="48"/>
      <c r="Q2" s="48"/>
    </row>
    <row r="3" spans="1:17" ht="12.75">
      <c r="A3" s="45"/>
      <c r="B3" s="43"/>
      <c r="C3" s="51"/>
      <c r="D3" s="45"/>
      <c r="E3" s="52"/>
      <c r="H3" s="48"/>
      <c r="J3" s="48"/>
      <c r="K3" s="48"/>
      <c r="L3" s="48"/>
      <c r="N3" s="48"/>
      <c r="O3" s="48"/>
      <c r="P3" s="48"/>
      <c r="Q3" s="48"/>
    </row>
    <row r="4" spans="1:17" ht="12.75">
      <c r="A4" s="53"/>
      <c r="B4" s="54"/>
      <c r="C4" s="55">
        <v>2017</v>
      </c>
      <c r="D4" s="55">
        <f>+C4</f>
        <v>2017</v>
      </c>
      <c r="E4" s="55">
        <f>+C4</f>
        <v>2017</v>
      </c>
      <c r="G4" s="56"/>
      <c r="H4" s="57"/>
      <c r="J4" s="48"/>
      <c r="K4" s="48"/>
      <c r="L4" s="48"/>
      <c r="N4" s="48"/>
      <c r="O4" s="48"/>
      <c r="P4" s="58"/>
      <c r="Q4" s="48"/>
    </row>
    <row r="5" spans="1:17" ht="12.75">
      <c r="A5" s="59"/>
      <c r="B5" s="60"/>
      <c r="C5" s="61" t="s">
        <v>117</v>
      </c>
      <c r="D5" s="62" t="s">
        <v>118</v>
      </c>
      <c r="E5" s="63" t="s">
        <v>112</v>
      </c>
      <c r="G5" s="56"/>
      <c r="H5" s="57"/>
      <c r="J5" s="64"/>
      <c r="K5" s="65"/>
      <c r="L5" s="66"/>
      <c r="N5" s="48"/>
      <c r="O5" s="48"/>
      <c r="P5" s="48"/>
      <c r="Q5" s="48"/>
    </row>
    <row r="6" spans="1:17" ht="12.75">
      <c r="A6" s="67" t="s">
        <v>113</v>
      </c>
      <c r="B6" s="68" t="s">
        <v>104</v>
      </c>
      <c r="C6" s="69" t="s">
        <v>99</v>
      </c>
      <c r="D6" s="70" t="s">
        <v>100</v>
      </c>
      <c r="E6" s="71" t="s">
        <v>114</v>
      </c>
      <c r="J6" s="64"/>
      <c r="K6" s="65"/>
      <c r="L6" s="66"/>
      <c r="N6" s="64"/>
      <c r="O6" s="48"/>
      <c r="P6" s="64"/>
      <c r="Q6" s="65"/>
    </row>
    <row r="7" spans="1:5" ht="12.75">
      <c r="A7" s="72">
        <v>1</v>
      </c>
      <c r="B7" s="72" t="s">
        <v>1</v>
      </c>
      <c r="C7" s="73">
        <v>3772105664</v>
      </c>
      <c r="D7" s="74">
        <v>58202723.94</v>
      </c>
      <c r="E7" s="75">
        <f aca="true" t="shared" si="0" ref="E7:E70">ROUND(D7/C7,6)</f>
        <v>0.01543</v>
      </c>
    </row>
    <row r="8" spans="1:5" ht="12.75">
      <c r="A8" s="72">
        <v>2</v>
      </c>
      <c r="B8" s="72" t="s">
        <v>2</v>
      </c>
      <c r="C8" s="76">
        <v>2545973249</v>
      </c>
      <c r="D8" s="77">
        <v>26159146.01</v>
      </c>
      <c r="E8" s="75">
        <f t="shared" si="0"/>
        <v>0.010275</v>
      </c>
    </row>
    <row r="9" spans="1:5" ht="12.75">
      <c r="A9" s="72">
        <v>3</v>
      </c>
      <c r="B9" s="72" t="s">
        <v>3</v>
      </c>
      <c r="C9" s="76">
        <v>228974107</v>
      </c>
      <c r="D9" s="77">
        <v>2884096.24</v>
      </c>
      <c r="E9" s="75">
        <f t="shared" si="0"/>
        <v>0.012596</v>
      </c>
    </row>
    <row r="10" spans="1:5" ht="12.75">
      <c r="A10" s="72">
        <v>4</v>
      </c>
      <c r="B10" s="72" t="s">
        <v>4</v>
      </c>
      <c r="C10" s="76">
        <v>276403954</v>
      </c>
      <c r="D10" s="77">
        <v>4148999.76</v>
      </c>
      <c r="E10" s="75">
        <f t="shared" si="0"/>
        <v>0.015011</v>
      </c>
    </row>
    <row r="11" spans="1:5" ht="12.75">
      <c r="A11" s="72">
        <v>5</v>
      </c>
      <c r="B11" s="72" t="s">
        <v>5</v>
      </c>
      <c r="C11" s="76">
        <v>329890931</v>
      </c>
      <c r="D11" s="77">
        <v>3123554.35</v>
      </c>
      <c r="E11" s="75">
        <f t="shared" si="0"/>
        <v>0.009468</v>
      </c>
    </row>
    <row r="12" spans="1:5" ht="12.75">
      <c r="A12" s="72">
        <v>6</v>
      </c>
      <c r="B12" s="72" t="s">
        <v>6</v>
      </c>
      <c r="C12" s="76">
        <v>2392950213</v>
      </c>
      <c r="D12" s="77">
        <v>20927423.32</v>
      </c>
      <c r="E12" s="75">
        <f t="shared" si="0"/>
        <v>0.008745</v>
      </c>
    </row>
    <row r="13" spans="1:5" ht="12.75">
      <c r="A13" s="72">
        <v>7</v>
      </c>
      <c r="B13" s="72" t="s">
        <v>7</v>
      </c>
      <c r="C13" s="76">
        <v>1416243872</v>
      </c>
      <c r="D13" s="77">
        <v>22685492.48</v>
      </c>
      <c r="E13" s="75">
        <f t="shared" si="0"/>
        <v>0.016018</v>
      </c>
    </row>
    <row r="14" spans="1:5" ht="12.75">
      <c r="A14" s="72">
        <v>8</v>
      </c>
      <c r="B14" s="72" t="s">
        <v>8</v>
      </c>
      <c r="C14" s="76">
        <v>588178230</v>
      </c>
      <c r="D14" s="77">
        <v>6972599.46</v>
      </c>
      <c r="E14" s="75">
        <f t="shared" si="0"/>
        <v>0.011855</v>
      </c>
    </row>
    <row r="15" spans="1:5" ht="12.75">
      <c r="A15" s="72">
        <v>9</v>
      </c>
      <c r="B15" s="72" t="s">
        <v>9</v>
      </c>
      <c r="C15" s="76">
        <v>829021041</v>
      </c>
      <c r="D15" s="77">
        <v>10344844.85</v>
      </c>
      <c r="E15" s="75">
        <f t="shared" si="0"/>
        <v>0.012478</v>
      </c>
    </row>
    <row r="16" spans="1:5" ht="12.75">
      <c r="A16" s="72">
        <v>10</v>
      </c>
      <c r="B16" s="72" t="s">
        <v>10</v>
      </c>
      <c r="C16" s="76">
        <v>6134517295</v>
      </c>
      <c r="D16" s="77">
        <v>100019854.99</v>
      </c>
      <c r="E16" s="75">
        <f t="shared" si="0"/>
        <v>0.016304</v>
      </c>
    </row>
    <row r="17" spans="1:5" ht="12.75">
      <c r="A17" s="72">
        <v>11</v>
      </c>
      <c r="B17" s="72" t="s">
        <v>11</v>
      </c>
      <c r="C17" s="76">
        <v>1998753098</v>
      </c>
      <c r="D17" s="77">
        <v>26999172.1</v>
      </c>
      <c r="E17" s="75">
        <f t="shared" si="0"/>
        <v>0.013508</v>
      </c>
    </row>
    <row r="18" spans="1:5" ht="12.75">
      <c r="A18" s="72">
        <v>12</v>
      </c>
      <c r="B18" s="72" t="s">
        <v>12</v>
      </c>
      <c r="C18" s="76">
        <v>2445117390</v>
      </c>
      <c r="D18" s="77">
        <v>30055099.73</v>
      </c>
      <c r="E18" s="75">
        <f t="shared" si="0"/>
        <v>0.012292</v>
      </c>
    </row>
    <row r="19" spans="1:5" ht="12.75">
      <c r="A19" s="72">
        <v>13</v>
      </c>
      <c r="B19" s="72" t="s">
        <v>13</v>
      </c>
      <c r="C19" s="76">
        <v>3472387427</v>
      </c>
      <c r="D19" s="77">
        <v>65339154.59</v>
      </c>
      <c r="E19" s="75">
        <f t="shared" si="0"/>
        <v>0.018817</v>
      </c>
    </row>
    <row r="20" spans="1:5" ht="12.75">
      <c r="A20" s="72">
        <v>14</v>
      </c>
      <c r="B20" s="72" t="s">
        <v>14</v>
      </c>
      <c r="C20" s="76">
        <v>2618285730</v>
      </c>
      <c r="D20" s="77">
        <v>26348471.22</v>
      </c>
      <c r="E20" s="75">
        <f t="shared" si="0"/>
        <v>0.010063</v>
      </c>
    </row>
    <row r="21" spans="1:5" ht="12.75">
      <c r="A21" s="72">
        <v>15</v>
      </c>
      <c r="B21" s="72" t="s">
        <v>15</v>
      </c>
      <c r="C21" s="76">
        <v>1567549851</v>
      </c>
      <c r="D21" s="77">
        <v>15900689.65</v>
      </c>
      <c r="E21" s="75">
        <f t="shared" si="0"/>
        <v>0.010144</v>
      </c>
    </row>
    <row r="22" spans="1:5" ht="12.75">
      <c r="A22" s="72">
        <v>16</v>
      </c>
      <c r="B22" s="72" t="s">
        <v>16</v>
      </c>
      <c r="C22" s="76">
        <v>2107616494</v>
      </c>
      <c r="D22" s="77">
        <v>22651860.25</v>
      </c>
      <c r="E22" s="75">
        <f t="shared" si="0"/>
        <v>0.010748</v>
      </c>
    </row>
    <row r="23" spans="1:5" ht="12.75">
      <c r="A23" s="72">
        <v>17</v>
      </c>
      <c r="B23" s="72" t="s">
        <v>17</v>
      </c>
      <c r="C23" s="76">
        <v>1581404232</v>
      </c>
      <c r="D23" s="77">
        <v>27742716.68</v>
      </c>
      <c r="E23" s="75">
        <f t="shared" si="0"/>
        <v>0.017543</v>
      </c>
    </row>
    <row r="24" spans="1:5" ht="12.75">
      <c r="A24" s="72">
        <v>18</v>
      </c>
      <c r="B24" s="72" t="s">
        <v>18</v>
      </c>
      <c r="C24" s="76">
        <v>2270543111</v>
      </c>
      <c r="D24" s="77">
        <v>25963690.64</v>
      </c>
      <c r="E24" s="75">
        <f t="shared" si="0"/>
        <v>0.011435</v>
      </c>
    </row>
    <row r="25" spans="1:5" ht="12.75">
      <c r="A25" s="72">
        <v>19</v>
      </c>
      <c r="B25" s="72" t="s">
        <v>19</v>
      </c>
      <c r="C25" s="76">
        <v>1869168789</v>
      </c>
      <c r="D25" s="77">
        <v>28231996.22</v>
      </c>
      <c r="E25" s="75">
        <f t="shared" si="0"/>
        <v>0.015104</v>
      </c>
    </row>
    <row r="26" spans="1:5" ht="12.75">
      <c r="A26" s="72">
        <v>20</v>
      </c>
      <c r="B26" s="72" t="s">
        <v>20</v>
      </c>
      <c r="C26" s="76">
        <v>2634851847</v>
      </c>
      <c r="D26" s="77">
        <v>30209215.18</v>
      </c>
      <c r="E26" s="75">
        <f t="shared" si="0"/>
        <v>0.011465</v>
      </c>
    </row>
    <row r="27" spans="1:5" ht="12.75">
      <c r="A27" s="72">
        <v>21</v>
      </c>
      <c r="B27" s="72" t="s">
        <v>21</v>
      </c>
      <c r="C27" s="76">
        <v>3745052693</v>
      </c>
      <c r="D27" s="77">
        <v>42471944.93</v>
      </c>
      <c r="E27" s="75">
        <f t="shared" si="0"/>
        <v>0.011341</v>
      </c>
    </row>
    <row r="28" spans="1:5" ht="12.75">
      <c r="A28" s="72">
        <v>22</v>
      </c>
      <c r="B28" s="72" t="s">
        <v>22</v>
      </c>
      <c r="C28" s="76">
        <v>1745372425</v>
      </c>
      <c r="D28" s="77">
        <v>31277826.5</v>
      </c>
      <c r="E28" s="75">
        <f t="shared" si="0"/>
        <v>0.01792</v>
      </c>
    </row>
    <row r="29" spans="1:5" ht="12.75">
      <c r="A29" s="72">
        <v>23</v>
      </c>
      <c r="B29" s="72" t="s">
        <v>23</v>
      </c>
      <c r="C29" s="76">
        <v>909678978</v>
      </c>
      <c r="D29" s="77">
        <v>14811639.26</v>
      </c>
      <c r="E29" s="75">
        <f t="shared" si="0"/>
        <v>0.016282</v>
      </c>
    </row>
    <row r="30" spans="1:5" ht="12.75">
      <c r="A30" s="72">
        <v>24</v>
      </c>
      <c r="B30" s="72" t="s">
        <v>24</v>
      </c>
      <c r="C30" s="76">
        <v>3403279808</v>
      </c>
      <c r="D30" s="77">
        <v>54550092.32</v>
      </c>
      <c r="E30" s="75">
        <f t="shared" si="0"/>
        <v>0.016029</v>
      </c>
    </row>
    <row r="31" spans="1:5" ht="12.75">
      <c r="A31" s="72">
        <v>25</v>
      </c>
      <c r="B31" s="72" t="s">
        <v>25</v>
      </c>
      <c r="C31" s="76">
        <v>452901119</v>
      </c>
      <c r="D31" s="77">
        <v>6804993.44</v>
      </c>
      <c r="E31" s="75">
        <f t="shared" si="0"/>
        <v>0.015025</v>
      </c>
    </row>
    <row r="32" spans="1:5" ht="12.75">
      <c r="A32" s="72">
        <v>26</v>
      </c>
      <c r="B32" s="72" t="s">
        <v>26</v>
      </c>
      <c r="C32" s="76">
        <v>1483009771</v>
      </c>
      <c r="D32" s="77">
        <v>20032794.54</v>
      </c>
      <c r="E32" s="75">
        <f t="shared" si="0"/>
        <v>0.013508</v>
      </c>
    </row>
    <row r="33" spans="1:5" ht="12.75">
      <c r="A33" s="72">
        <v>27</v>
      </c>
      <c r="B33" s="72" t="s">
        <v>27</v>
      </c>
      <c r="C33" s="76">
        <v>4039832437</v>
      </c>
      <c r="D33" s="77">
        <v>65071660.48</v>
      </c>
      <c r="E33" s="75">
        <f t="shared" si="0"/>
        <v>0.016108</v>
      </c>
    </row>
    <row r="34" spans="1:5" ht="12.75">
      <c r="A34" s="78">
        <v>28</v>
      </c>
      <c r="B34" s="78" t="s">
        <v>28</v>
      </c>
      <c r="C34" s="79">
        <v>42202331785</v>
      </c>
      <c r="D34" s="80">
        <v>973708266.4</v>
      </c>
      <c r="E34" s="81">
        <f t="shared" si="0"/>
        <v>0.023072</v>
      </c>
    </row>
    <row r="35" spans="1:5" ht="12.75">
      <c r="A35" s="72">
        <v>29</v>
      </c>
      <c r="B35" s="72" t="s">
        <v>29</v>
      </c>
      <c r="C35" s="76">
        <v>917257900</v>
      </c>
      <c r="D35" s="77">
        <v>8867637.54</v>
      </c>
      <c r="E35" s="75">
        <f t="shared" si="0"/>
        <v>0.009668</v>
      </c>
    </row>
    <row r="36" spans="1:5" ht="12.75">
      <c r="A36" s="72">
        <v>30</v>
      </c>
      <c r="B36" s="72" t="s">
        <v>30</v>
      </c>
      <c r="C36" s="76">
        <v>2541155993</v>
      </c>
      <c r="D36" s="77">
        <v>25197561.5</v>
      </c>
      <c r="E36" s="75">
        <f t="shared" si="0"/>
        <v>0.009916</v>
      </c>
    </row>
    <row r="37" spans="1:5" ht="12.75">
      <c r="A37" s="72">
        <v>31</v>
      </c>
      <c r="B37" s="72" t="s">
        <v>31</v>
      </c>
      <c r="C37" s="76">
        <v>1015919524</v>
      </c>
      <c r="D37" s="77">
        <v>12439310.78</v>
      </c>
      <c r="E37" s="75">
        <f t="shared" si="0"/>
        <v>0.012244</v>
      </c>
    </row>
    <row r="38" spans="1:5" ht="12.75">
      <c r="A38" s="72">
        <v>32</v>
      </c>
      <c r="B38" s="72" t="s">
        <v>32</v>
      </c>
      <c r="C38" s="76">
        <v>971326317</v>
      </c>
      <c r="D38" s="77">
        <v>11860962.76</v>
      </c>
      <c r="E38" s="75">
        <f t="shared" si="0"/>
        <v>0.012211</v>
      </c>
    </row>
    <row r="39" spans="1:5" ht="12.75">
      <c r="A39" s="72">
        <v>33</v>
      </c>
      <c r="B39" s="72" t="s">
        <v>33</v>
      </c>
      <c r="C39" s="76">
        <v>1056915642</v>
      </c>
      <c r="D39" s="77">
        <v>13877758.28</v>
      </c>
      <c r="E39" s="75">
        <f t="shared" si="0"/>
        <v>0.01313</v>
      </c>
    </row>
    <row r="40" spans="1:5" ht="12.75">
      <c r="A40" s="72">
        <v>34</v>
      </c>
      <c r="B40" s="72" t="s">
        <v>34</v>
      </c>
      <c r="C40" s="76">
        <v>3229535029</v>
      </c>
      <c r="D40" s="77">
        <v>49740544.11</v>
      </c>
      <c r="E40" s="75">
        <f t="shared" si="0"/>
        <v>0.015402</v>
      </c>
    </row>
    <row r="41" spans="1:5" ht="12.75">
      <c r="A41" s="72">
        <v>35</v>
      </c>
      <c r="B41" s="72" t="s">
        <v>35</v>
      </c>
      <c r="C41" s="76">
        <v>748628133</v>
      </c>
      <c r="D41" s="77">
        <v>7308587.26</v>
      </c>
      <c r="E41" s="75">
        <f t="shared" si="0"/>
        <v>0.009763</v>
      </c>
    </row>
    <row r="42" spans="1:5" ht="12.75">
      <c r="A42" s="72">
        <v>36</v>
      </c>
      <c r="B42" s="72" t="s">
        <v>36</v>
      </c>
      <c r="C42" s="76">
        <v>465094296</v>
      </c>
      <c r="D42" s="77">
        <v>6271719.12</v>
      </c>
      <c r="E42" s="75">
        <f t="shared" si="0"/>
        <v>0.013485</v>
      </c>
    </row>
    <row r="43" spans="1:5" ht="12.75">
      <c r="A43" s="72">
        <v>37</v>
      </c>
      <c r="B43" s="72" t="s">
        <v>37</v>
      </c>
      <c r="C43" s="76">
        <v>892840801</v>
      </c>
      <c r="D43" s="77">
        <v>10102034.99</v>
      </c>
      <c r="E43" s="75">
        <f t="shared" si="0"/>
        <v>0.011314</v>
      </c>
    </row>
    <row r="44" spans="1:5" ht="12.75">
      <c r="A44" s="72">
        <v>38</v>
      </c>
      <c r="B44" s="72" t="s">
        <v>38</v>
      </c>
      <c r="C44" s="76">
        <v>284400299</v>
      </c>
      <c r="D44" s="77">
        <v>2630235.33</v>
      </c>
      <c r="E44" s="75">
        <f t="shared" si="0"/>
        <v>0.009248</v>
      </c>
    </row>
    <row r="45" spans="1:5" ht="12.75">
      <c r="A45" s="72">
        <v>39</v>
      </c>
      <c r="B45" s="72" t="s">
        <v>39</v>
      </c>
      <c r="C45" s="76">
        <v>951733469</v>
      </c>
      <c r="D45" s="77">
        <v>10855457.58</v>
      </c>
      <c r="E45" s="75">
        <f t="shared" si="0"/>
        <v>0.011406</v>
      </c>
    </row>
    <row r="46" spans="1:5" ht="12.75">
      <c r="A46" s="72">
        <v>40</v>
      </c>
      <c r="B46" s="72" t="s">
        <v>40</v>
      </c>
      <c r="C46" s="76">
        <v>5519448528</v>
      </c>
      <c r="D46" s="77">
        <v>105382384.21</v>
      </c>
      <c r="E46" s="75">
        <f t="shared" si="0"/>
        <v>0.019093</v>
      </c>
    </row>
    <row r="47" spans="1:5" ht="12.75">
      <c r="A47" s="72">
        <v>41</v>
      </c>
      <c r="B47" s="72" t="s">
        <v>41</v>
      </c>
      <c r="C47" s="76">
        <v>3036370845</v>
      </c>
      <c r="D47" s="77">
        <v>33818658.99</v>
      </c>
      <c r="E47" s="75">
        <f t="shared" si="0"/>
        <v>0.011138</v>
      </c>
    </row>
    <row r="48" spans="1:5" ht="12.75">
      <c r="A48" s="72">
        <v>42</v>
      </c>
      <c r="B48" s="72" t="s">
        <v>42</v>
      </c>
      <c r="C48" s="76">
        <v>1023267326</v>
      </c>
      <c r="D48" s="77">
        <v>13034984.08</v>
      </c>
      <c r="E48" s="75">
        <f t="shared" si="0"/>
        <v>0.012739</v>
      </c>
    </row>
    <row r="49" spans="1:5" ht="12.75">
      <c r="A49" s="72">
        <v>43</v>
      </c>
      <c r="B49" s="72" t="s">
        <v>43</v>
      </c>
      <c r="C49" s="76">
        <v>555423501</v>
      </c>
      <c r="D49" s="77">
        <v>5902384.22</v>
      </c>
      <c r="E49" s="75">
        <f t="shared" si="0"/>
        <v>0.010627</v>
      </c>
    </row>
    <row r="50" spans="1:5" ht="12.75">
      <c r="A50" s="72">
        <v>44</v>
      </c>
      <c r="B50" s="72" t="s">
        <v>44</v>
      </c>
      <c r="C50" s="76">
        <v>777450645</v>
      </c>
      <c r="D50" s="77">
        <v>9433079.28</v>
      </c>
      <c r="E50" s="75">
        <f t="shared" si="0"/>
        <v>0.012133</v>
      </c>
    </row>
    <row r="51" spans="1:5" ht="12.75">
      <c r="A51" s="72">
        <v>45</v>
      </c>
      <c r="B51" s="72" t="s">
        <v>45</v>
      </c>
      <c r="C51" s="76">
        <v>3467721156</v>
      </c>
      <c r="D51" s="77">
        <v>39412045.16</v>
      </c>
      <c r="E51" s="75">
        <f t="shared" si="0"/>
        <v>0.011365</v>
      </c>
    </row>
    <row r="52" spans="1:5" ht="12.75">
      <c r="A52" s="72">
        <v>46</v>
      </c>
      <c r="B52" s="72" t="s">
        <v>46</v>
      </c>
      <c r="C52" s="76">
        <v>304696612</v>
      </c>
      <c r="D52" s="77">
        <v>2937171.76</v>
      </c>
      <c r="E52" s="75">
        <f t="shared" si="0"/>
        <v>0.00964</v>
      </c>
    </row>
    <row r="53" spans="1:5" ht="12.75">
      <c r="A53" s="72">
        <v>47</v>
      </c>
      <c r="B53" s="72" t="s">
        <v>47</v>
      </c>
      <c r="C53" s="76">
        <v>1357506257</v>
      </c>
      <c r="D53" s="77">
        <v>18084973.89</v>
      </c>
      <c r="E53" s="75">
        <f t="shared" si="0"/>
        <v>0.013322</v>
      </c>
    </row>
    <row r="54" spans="1:5" ht="12.75">
      <c r="A54" s="72">
        <v>48</v>
      </c>
      <c r="B54" s="72" t="s">
        <v>48</v>
      </c>
      <c r="C54" s="76">
        <v>1947430059</v>
      </c>
      <c r="D54" s="77">
        <v>26951525.7</v>
      </c>
      <c r="E54" s="75">
        <f t="shared" si="0"/>
        <v>0.01384</v>
      </c>
    </row>
    <row r="55" spans="1:5" ht="12.75">
      <c r="A55" s="72">
        <v>49</v>
      </c>
      <c r="B55" s="72" t="s">
        <v>49</v>
      </c>
      <c r="C55" s="76">
        <v>912524856</v>
      </c>
      <c r="D55" s="77">
        <v>12706293</v>
      </c>
      <c r="E55" s="75">
        <f t="shared" si="0"/>
        <v>0.013924</v>
      </c>
    </row>
    <row r="56" spans="1:5" ht="12.75">
      <c r="A56" s="72">
        <v>50</v>
      </c>
      <c r="B56" s="72" t="s">
        <v>50</v>
      </c>
      <c r="C56" s="76">
        <v>2133774718</v>
      </c>
      <c r="D56" s="77">
        <v>24330934.24</v>
      </c>
      <c r="E56" s="75">
        <f t="shared" si="0"/>
        <v>0.011403</v>
      </c>
    </row>
    <row r="57" spans="1:5" ht="12.75">
      <c r="A57" s="72">
        <v>51</v>
      </c>
      <c r="B57" s="72" t="s">
        <v>51</v>
      </c>
      <c r="C57" s="76">
        <v>1719655590</v>
      </c>
      <c r="D57" s="77">
        <v>24590842.98</v>
      </c>
      <c r="E57" s="75">
        <f t="shared" si="0"/>
        <v>0.0143</v>
      </c>
    </row>
    <row r="58" spans="1:5" ht="12.75">
      <c r="A58" s="72">
        <v>52</v>
      </c>
      <c r="B58" s="72" t="s">
        <v>52</v>
      </c>
      <c r="C58" s="76">
        <v>477394541</v>
      </c>
      <c r="D58" s="77">
        <v>3589097.64</v>
      </c>
      <c r="E58" s="75">
        <f t="shared" si="0"/>
        <v>0.007518</v>
      </c>
    </row>
    <row r="59" spans="1:5" ht="12.75">
      <c r="A59" s="72">
        <v>53</v>
      </c>
      <c r="B59" s="72" t="s">
        <v>53</v>
      </c>
      <c r="C59" s="76">
        <v>699175051</v>
      </c>
      <c r="D59" s="77">
        <v>11991393.92</v>
      </c>
      <c r="E59" s="75">
        <f t="shared" si="0"/>
        <v>0.017151</v>
      </c>
    </row>
    <row r="60" spans="1:5" ht="12.75">
      <c r="A60" s="72">
        <v>54</v>
      </c>
      <c r="B60" s="72" t="s">
        <v>54</v>
      </c>
      <c r="C60" s="76">
        <v>2133534626</v>
      </c>
      <c r="D60" s="77">
        <v>24999564.66</v>
      </c>
      <c r="E60" s="75">
        <f t="shared" si="0"/>
        <v>0.011717</v>
      </c>
    </row>
    <row r="61" spans="1:5" ht="12.75">
      <c r="A61" s="78">
        <v>55</v>
      </c>
      <c r="B61" s="78" t="s">
        <v>55</v>
      </c>
      <c r="C61" s="79">
        <v>25435412800</v>
      </c>
      <c r="D61" s="80">
        <v>500026660.68</v>
      </c>
      <c r="E61" s="81">
        <f t="shared" si="0"/>
        <v>0.019659</v>
      </c>
    </row>
    <row r="62" spans="1:5" ht="12.75">
      <c r="A62" s="72">
        <v>56</v>
      </c>
      <c r="B62" s="72" t="s">
        <v>56</v>
      </c>
      <c r="C62" s="76">
        <v>4931435838</v>
      </c>
      <c r="D62" s="77">
        <v>79415668.08</v>
      </c>
      <c r="E62" s="75">
        <f t="shared" si="0"/>
        <v>0.016104</v>
      </c>
    </row>
    <row r="63" spans="1:5" ht="12.75">
      <c r="A63" s="72">
        <v>57</v>
      </c>
      <c r="B63" s="72" t="s">
        <v>57</v>
      </c>
      <c r="C63" s="76">
        <v>331032843</v>
      </c>
      <c r="D63" s="77">
        <v>3745456.9</v>
      </c>
      <c r="E63" s="75">
        <f t="shared" si="0"/>
        <v>0.011314</v>
      </c>
    </row>
    <row r="64" spans="1:5" ht="12.75">
      <c r="A64" s="72">
        <v>58</v>
      </c>
      <c r="B64" s="72" t="s">
        <v>58</v>
      </c>
      <c r="C64" s="76">
        <v>359207435</v>
      </c>
      <c r="D64" s="77">
        <v>3213970.62</v>
      </c>
      <c r="E64" s="75">
        <f t="shared" si="0"/>
        <v>0.008947</v>
      </c>
    </row>
    <row r="65" spans="1:5" ht="12.75">
      <c r="A65" s="72">
        <v>59</v>
      </c>
      <c r="B65" s="72" t="s">
        <v>59</v>
      </c>
      <c r="C65" s="76">
        <v>3937664227</v>
      </c>
      <c r="D65" s="77">
        <v>63019192.57</v>
      </c>
      <c r="E65" s="75">
        <f t="shared" si="0"/>
        <v>0.016004</v>
      </c>
    </row>
    <row r="66" spans="1:5" ht="12.75">
      <c r="A66" s="72">
        <v>60</v>
      </c>
      <c r="B66" s="72" t="s">
        <v>60</v>
      </c>
      <c r="C66" s="76">
        <v>297985735</v>
      </c>
      <c r="D66" s="77">
        <v>3299520.06</v>
      </c>
      <c r="E66" s="75">
        <f t="shared" si="0"/>
        <v>0.011073</v>
      </c>
    </row>
    <row r="67" spans="1:5" ht="12.75">
      <c r="A67" s="72">
        <v>61</v>
      </c>
      <c r="B67" s="72" t="s">
        <v>61</v>
      </c>
      <c r="C67" s="76">
        <v>1845773161</v>
      </c>
      <c r="D67" s="77">
        <v>24335039.18</v>
      </c>
      <c r="E67" s="75">
        <f t="shared" si="0"/>
        <v>0.013184</v>
      </c>
    </row>
    <row r="68" spans="1:5" ht="12.75">
      <c r="A68" s="72">
        <v>62</v>
      </c>
      <c r="B68" s="72" t="s">
        <v>62</v>
      </c>
      <c r="C68" s="76">
        <v>1090223281</v>
      </c>
      <c r="D68" s="77">
        <v>17942619.54</v>
      </c>
      <c r="E68" s="75">
        <f t="shared" si="0"/>
        <v>0.016458</v>
      </c>
    </row>
    <row r="69" spans="1:5" ht="12.75">
      <c r="A69" s="72">
        <v>63</v>
      </c>
      <c r="B69" s="72" t="s">
        <v>63</v>
      </c>
      <c r="C69" s="76">
        <v>1169794653</v>
      </c>
      <c r="D69" s="77">
        <v>12839847.18</v>
      </c>
      <c r="E69" s="75">
        <f t="shared" si="0"/>
        <v>0.010976</v>
      </c>
    </row>
    <row r="70" spans="1:5" ht="12.75">
      <c r="A70" s="72">
        <v>64</v>
      </c>
      <c r="B70" s="72" t="s">
        <v>64</v>
      </c>
      <c r="C70" s="76">
        <v>1138420626</v>
      </c>
      <c r="D70" s="77">
        <v>16866768.54</v>
      </c>
      <c r="E70" s="75">
        <f t="shared" si="0"/>
        <v>0.014816</v>
      </c>
    </row>
    <row r="71" spans="1:5" ht="12.75">
      <c r="A71" s="72">
        <v>65</v>
      </c>
      <c r="B71" s="72" t="s">
        <v>65</v>
      </c>
      <c r="C71" s="76">
        <v>1340251233</v>
      </c>
      <c r="D71" s="77">
        <v>15457599.8</v>
      </c>
      <c r="E71" s="75">
        <f aca="true" t="shared" si="1" ref="E71:E100">ROUND(D71/C71,6)</f>
        <v>0.011533</v>
      </c>
    </row>
    <row r="72" spans="1:5" ht="12.75">
      <c r="A72" s="72">
        <v>66</v>
      </c>
      <c r="B72" s="72" t="s">
        <v>66</v>
      </c>
      <c r="C72" s="76">
        <v>2371855502</v>
      </c>
      <c r="D72" s="77">
        <v>38844891.13</v>
      </c>
      <c r="E72" s="75">
        <f t="shared" si="1"/>
        <v>0.016377</v>
      </c>
    </row>
    <row r="73" spans="1:5" ht="12.75">
      <c r="A73" s="72">
        <v>67</v>
      </c>
      <c r="B73" s="72" t="s">
        <v>67</v>
      </c>
      <c r="C73" s="76">
        <v>773943696</v>
      </c>
      <c r="D73" s="77">
        <v>9946631.3</v>
      </c>
      <c r="E73" s="75">
        <f t="shared" si="1"/>
        <v>0.012852</v>
      </c>
    </row>
    <row r="74" spans="1:5" ht="12.75">
      <c r="A74" s="72">
        <v>68</v>
      </c>
      <c r="B74" s="72" t="s">
        <v>68</v>
      </c>
      <c r="C74" s="76">
        <v>1363559823</v>
      </c>
      <c r="D74" s="77">
        <v>13713502.45</v>
      </c>
      <c r="E74" s="75">
        <f t="shared" si="1"/>
        <v>0.010057</v>
      </c>
    </row>
    <row r="75" spans="1:5" ht="12.75">
      <c r="A75" s="72">
        <v>69</v>
      </c>
      <c r="B75" s="72" t="s">
        <v>69</v>
      </c>
      <c r="C75" s="76">
        <v>2302620858</v>
      </c>
      <c r="D75" s="77">
        <v>30483651.4</v>
      </c>
      <c r="E75" s="75">
        <f t="shared" si="1"/>
        <v>0.013239</v>
      </c>
    </row>
    <row r="76" spans="1:5" ht="12.75">
      <c r="A76" s="72">
        <v>70</v>
      </c>
      <c r="B76" s="72" t="s">
        <v>70</v>
      </c>
      <c r="C76" s="76">
        <v>1995239082</v>
      </c>
      <c r="D76" s="77">
        <v>23190342.88</v>
      </c>
      <c r="E76" s="75">
        <f t="shared" si="1"/>
        <v>0.011623</v>
      </c>
    </row>
    <row r="77" spans="1:5" ht="12.75">
      <c r="A77" s="72">
        <v>71</v>
      </c>
      <c r="B77" s="72" t="s">
        <v>71</v>
      </c>
      <c r="C77" s="76">
        <v>5388623994</v>
      </c>
      <c r="D77" s="77">
        <v>68863996.92</v>
      </c>
      <c r="E77" s="75">
        <f t="shared" si="1"/>
        <v>0.01278</v>
      </c>
    </row>
    <row r="78" spans="1:5" ht="12.75">
      <c r="A78" s="72">
        <v>72</v>
      </c>
      <c r="B78" s="72" t="s">
        <v>72</v>
      </c>
      <c r="C78" s="76">
        <v>1950149204</v>
      </c>
      <c r="D78" s="77">
        <v>20593338.16</v>
      </c>
      <c r="E78" s="75">
        <f t="shared" si="1"/>
        <v>0.01056</v>
      </c>
    </row>
    <row r="79" spans="1:5" ht="12.75">
      <c r="A79" s="72">
        <v>73</v>
      </c>
      <c r="B79" s="72" t="s">
        <v>73</v>
      </c>
      <c r="C79" s="76">
        <v>1296766748</v>
      </c>
      <c r="D79" s="77">
        <v>18988844.11</v>
      </c>
      <c r="E79" s="75">
        <f t="shared" si="1"/>
        <v>0.014643</v>
      </c>
    </row>
    <row r="80" spans="1:5" ht="12.75">
      <c r="A80" s="72">
        <v>74</v>
      </c>
      <c r="B80" s="72" t="s">
        <v>74</v>
      </c>
      <c r="C80" s="76">
        <v>1479425916</v>
      </c>
      <c r="D80" s="77">
        <v>22455794.74</v>
      </c>
      <c r="E80" s="75">
        <f t="shared" si="1"/>
        <v>0.015179</v>
      </c>
    </row>
    <row r="81" spans="1:5" ht="12.75">
      <c r="A81" s="72">
        <v>75</v>
      </c>
      <c r="B81" s="72" t="s">
        <v>75</v>
      </c>
      <c r="C81" s="76">
        <v>679212399</v>
      </c>
      <c r="D81" s="77">
        <v>6441331.29</v>
      </c>
      <c r="E81" s="75">
        <f t="shared" si="1"/>
        <v>0.009484</v>
      </c>
    </row>
    <row r="82" spans="1:5" ht="12.75">
      <c r="A82" s="72">
        <v>76</v>
      </c>
      <c r="B82" s="72" t="s">
        <v>76</v>
      </c>
      <c r="C82" s="76">
        <v>2373715299</v>
      </c>
      <c r="D82" s="77">
        <v>34329634.79</v>
      </c>
      <c r="E82" s="75">
        <f t="shared" si="1"/>
        <v>0.014462</v>
      </c>
    </row>
    <row r="83" spans="1:5" ht="12.75">
      <c r="A83" s="78">
        <v>77</v>
      </c>
      <c r="B83" s="78" t="s">
        <v>77</v>
      </c>
      <c r="C83" s="79">
        <v>14494248828</v>
      </c>
      <c r="D83" s="80">
        <v>333300154.58</v>
      </c>
      <c r="E83" s="81">
        <f t="shared" si="1"/>
        <v>0.022995</v>
      </c>
    </row>
    <row r="84" spans="1:5" ht="12.75">
      <c r="A84" s="72">
        <v>78</v>
      </c>
      <c r="B84" s="72" t="s">
        <v>78</v>
      </c>
      <c r="C84" s="76">
        <v>3798040771</v>
      </c>
      <c r="D84" s="77">
        <v>62726454.5</v>
      </c>
      <c r="E84" s="75">
        <f t="shared" si="1"/>
        <v>0.016515</v>
      </c>
    </row>
    <row r="85" spans="1:5" ht="12.75">
      <c r="A85" s="72">
        <v>79</v>
      </c>
      <c r="B85" s="72" t="s">
        <v>79</v>
      </c>
      <c r="C85" s="76">
        <v>2928764168</v>
      </c>
      <c r="D85" s="77">
        <v>60506132.13</v>
      </c>
      <c r="E85" s="75">
        <f t="shared" si="1"/>
        <v>0.020659</v>
      </c>
    </row>
    <row r="86" spans="1:5" ht="12.75">
      <c r="A86" s="72">
        <v>80</v>
      </c>
      <c r="B86" s="72" t="s">
        <v>80</v>
      </c>
      <c r="C86" s="76">
        <v>3112967025</v>
      </c>
      <c r="D86" s="77">
        <v>41739171.92</v>
      </c>
      <c r="E86" s="75">
        <f t="shared" si="1"/>
        <v>0.013408</v>
      </c>
    </row>
    <row r="87" spans="1:5" ht="12.75">
      <c r="A87" s="72">
        <v>81</v>
      </c>
      <c r="B87" s="72" t="s">
        <v>81</v>
      </c>
      <c r="C87" s="76">
        <v>1067692288</v>
      </c>
      <c r="D87" s="77">
        <v>15370728.38</v>
      </c>
      <c r="E87" s="75">
        <f t="shared" si="1"/>
        <v>0.014396</v>
      </c>
    </row>
    <row r="88" spans="1:5" ht="12.75">
      <c r="A88" s="72">
        <v>82</v>
      </c>
      <c r="B88" s="72" t="s">
        <v>82</v>
      </c>
      <c r="C88" s="76">
        <v>1003932031</v>
      </c>
      <c r="D88" s="77">
        <v>11069281.82</v>
      </c>
      <c r="E88" s="75">
        <f t="shared" si="1"/>
        <v>0.011026</v>
      </c>
    </row>
    <row r="89" spans="1:5" ht="12.75">
      <c r="A89" s="72">
        <v>83</v>
      </c>
      <c r="B89" s="72" t="s">
        <v>83</v>
      </c>
      <c r="C89" s="76">
        <v>670704983</v>
      </c>
      <c r="D89" s="77">
        <v>6368317.82</v>
      </c>
      <c r="E89" s="75">
        <f t="shared" si="1"/>
        <v>0.009495</v>
      </c>
    </row>
    <row r="90" spans="1:5" ht="12.75">
      <c r="A90" s="72">
        <v>84</v>
      </c>
      <c r="B90" s="72" t="s">
        <v>84</v>
      </c>
      <c r="C90" s="76">
        <v>1603105542</v>
      </c>
      <c r="D90" s="77">
        <v>21950914.38</v>
      </c>
      <c r="E90" s="75">
        <f t="shared" si="1"/>
        <v>0.013693</v>
      </c>
    </row>
    <row r="91" spans="1:5" ht="12.75">
      <c r="A91" s="72">
        <v>85</v>
      </c>
      <c r="B91" s="72" t="s">
        <v>85</v>
      </c>
      <c r="C91" s="76">
        <v>2039877010</v>
      </c>
      <c r="D91" s="77">
        <v>19639362.63</v>
      </c>
      <c r="E91" s="75">
        <f t="shared" si="1"/>
        <v>0.009628</v>
      </c>
    </row>
    <row r="92" spans="1:5" ht="12.75">
      <c r="A92" s="72">
        <v>86</v>
      </c>
      <c r="B92" s="72" t="s">
        <v>86</v>
      </c>
      <c r="C92" s="76">
        <v>288252432</v>
      </c>
      <c r="D92" s="77">
        <v>3867135.42</v>
      </c>
      <c r="E92" s="75">
        <f t="shared" si="1"/>
        <v>0.013416</v>
      </c>
    </row>
    <row r="93" spans="1:5" ht="12.75">
      <c r="A93" s="72">
        <v>87</v>
      </c>
      <c r="B93" s="72" t="s">
        <v>87</v>
      </c>
      <c r="C93" s="76">
        <v>1060034614</v>
      </c>
      <c r="D93" s="77">
        <v>14996297.8</v>
      </c>
      <c r="E93" s="75">
        <f t="shared" si="1"/>
        <v>0.014147</v>
      </c>
    </row>
    <row r="94" spans="1:5" ht="12.75">
      <c r="A94" s="72">
        <v>88</v>
      </c>
      <c r="B94" s="72" t="s">
        <v>88</v>
      </c>
      <c r="C94" s="76">
        <v>1080494987</v>
      </c>
      <c r="D94" s="77">
        <v>15533829.8</v>
      </c>
      <c r="E94" s="75">
        <f t="shared" si="1"/>
        <v>0.014377</v>
      </c>
    </row>
    <row r="95" spans="1:5" ht="12.75">
      <c r="A95" s="72">
        <v>89</v>
      </c>
      <c r="B95" s="72" t="s">
        <v>89</v>
      </c>
      <c r="C95" s="76">
        <v>3013533587</v>
      </c>
      <c r="D95" s="77">
        <v>53575534.61</v>
      </c>
      <c r="E95" s="75">
        <f t="shared" si="1"/>
        <v>0.017778</v>
      </c>
    </row>
    <row r="96" spans="1:5" ht="12.75">
      <c r="A96" s="72">
        <v>90</v>
      </c>
      <c r="B96" s="72" t="s">
        <v>90</v>
      </c>
      <c r="C96" s="76">
        <v>1908671867</v>
      </c>
      <c r="D96" s="77">
        <v>26367822.66</v>
      </c>
      <c r="E96" s="75">
        <f t="shared" si="1"/>
        <v>0.013815</v>
      </c>
    </row>
    <row r="97" spans="1:5" ht="12.75">
      <c r="A97" s="72">
        <v>91</v>
      </c>
      <c r="B97" s="72" t="s">
        <v>91</v>
      </c>
      <c r="C97" s="76">
        <v>1054288311</v>
      </c>
      <c r="D97" s="77">
        <v>14447460.2</v>
      </c>
      <c r="E97" s="75">
        <f t="shared" si="1"/>
        <v>0.013704</v>
      </c>
    </row>
    <row r="98" spans="1:5" ht="12.75">
      <c r="A98" s="72">
        <v>92</v>
      </c>
      <c r="B98" s="72" t="s">
        <v>92</v>
      </c>
      <c r="C98" s="76">
        <v>570019932</v>
      </c>
      <c r="D98" s="77">
        <v>4858199.74</v>
      </c>
      <c r="E98" s="75">
        <f t="shared" si="1"/>
        <v>0.008523</v>
      </c>
    </row>
    <row r="99" spans="1:5" ht="12.75">
      <c r="A99" s="72">
        <v>93</v>
      </c>
      <c r="B99" s="72" t="s">
        <v>93</v>
      </c>
      <c r="C99" s="76">
        <v>3454820150</v>
      </c>
      <c r="D99" s="77">
        <v>40449267</v>
      </c>
      <c r="E99" s="75">
        <f t="shared" si="1"/>
        <v>0.011708</v>
      </c>
    </row>
    <row r="100" spans="1:5" ht="13.5" thickBot="1">
      <c r="A100" s="82"/>
      <c r="B100" s="83" t="s">
        <v>94</v>
      </c>
      <c r="C100" s="84">
        <f>SUM(C7:C99)</f>
        <v>245203340134</v>
      </c>
      <c r="D100" s="85">
        <f>SUM(D7:D99)</f>
        <v>4054737530.2199993</v>
      </c>
      <c r="E100" s="86">
        <f t="shared" si="1"/>
        <v>0.016536</v>
      </c>
    </row>
    <row r="101" spans="1:5" ht="13.5" thickTop="1">
      <c r="A101" s="87" t="s">
        <v>96</v>
      </c>
      <c r="B101" s="57"/>
      <c r="C101" s="88">
        <f>+(C100-C104)/C104</f>
        <v>0.028863921542073533</v>
      </c>
      <c r="D101" s="88">
        <f>+(D100-D104)/D104</f>
        <v>0.038375663855544924</v>
      </c>
      <c r="E101" s="88">
        <f>+(E100-E104)/E104</f>
        <v>0.009215746109246161</v>
      </c>
    </row>
    <row r="102" spans="1:5" ht="12.75">
      <c r="A102" s="87"/>
      <c r="B102" s="57"/>
      <c r="C102" s="88"/>
      <c r="D102" s="88"/>
      <c r="E102" s="88"/>
    </row>
    <row r="103" spans="1:7" ht="12.75">
      <c r="A103" s="89"/>
      <c r="B103" s="90"/>
      <c r="C103" s="91" t="s">
        <v>99</v>
      </c>
      <c r="D103" s="91" t="s">
        <v>100</v>
      </c>
      <c r="E103" s="91" t="s">
        <v>101</v>
      </c>
      <c r="F103" s="92" t="s">
        <v>102</v>
      </c>
      <c r="G103" s="92" t="s">
        <v>119</v>
      </c>
    </row>
    <row r="104" spans="1:7" ht="12.75">
      <c r="A104" s="89">
        <v>2016</v>
      </c>
      <c r="B104" s="89" t="s">
        <v>94</v>
      </c>
      <c r="C104" s="93">
        <v>238324364379</v>
      </c>
      <c r="D104" s="93">
        <v>3904884976.949999</v>
      </c>
      <c r="E104" s="94">
        <v>0.016385</v>
      </c>
      <c r="F104" s="95">
        <f>+(C100-C104)/C104</f>
        <v>0.028863921542073533</v>
      </c>
      <c r="G104" s="95">
        <f>+(D100-D104)/D104</f>
        <v>0.038375663855544924</v>
      </c>
    </row>
  </sheetData>
  <sheetProtection/>
  <printOptions horizontalCentered="1"/>
  <pageMargins left="0.5" right="0.5" top="0.5" bottom="0.5" header="0" footer="0"/>
  <pageSetup fitToHeight="2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2018-07-27T19:15:25Z</cp:lastPrinted>
  <dcterms:created xsi:type="dcterms:W3CDTF">1998-12-30T16:34:09Z</dcterms:created>
  <dcterms:modified xsi:type="dcterms:W3CDTF">2018-07-27T19:18:40Z</dcterms:modified>
  <cp:category/>
  <cp:version/>
  <cp:contentType/>
  <cp:contentStatus/>
</cp:coreProperties>
</file>