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055" windowHeight="6045" activeTab="0"/>
  </bookViews>
  <sheets>
    <sheet name="taxcredit2017" sheetId="1" r:id="rId1"/>
    <sheet name="realprop value for txcredit2017" sheetId="2" r:id="rId2"/>
  </sheets>
  <definedNames>
    <definedName name="_xlnm.Print_Area" localSheetId="1">'realprop value for txcredit2017'!$A$10:$I$112</definedName>
    <definedName name="_xlnm.Print_Area" localSheetId="0">'taxcredit2017'!$A$11:$Q$104</definedName>
    <definedName name="_xlnm.Print_Titles" localSheetId="1">'realprop value for txcredit2017'!$1:$9</definedName>
    <definedName name="_xlnm.Print_Titles" localSheetId="0">'taxcredit2017'!$1:$10</definedName>
  </definedNames>
  <calcPr fullCalcOnLoad="1"/>
</workbook>
</file>

<file path=xl/sharedStrings.xml><?xml version="1.0" encoding="utf-8"?>
<sst xmlns="http://schemas.openxmlformats.org/spreadsheetml/2006/main" count="283" uniqueCount="154">
  <si>
    <t>State Totals</t>
  </si>
  <si>
    <t>Value Eligible</t>
  </si>
  <si>
    <t>County Name</t>
  </si>
  <si>
    <t>TIF Excess Real</t>
  </si>
  <si>
    <t>Nebraska Department of Revenue Property Assessment Division</t>
  </si>
  <si>
    <t>Total Agland</t>
  </si>
  <si>
    <t>Property Value</t>
  </si>
  <si>
    <t>1st half</t>
  </si>
  <si>
    <t>2nd half</t>
  </si>
  <si>
    <t>Total Tax Credit</t>
  </si>
  <si>
    <t>Public Service</t>
  </si>
  <si>
    <t>Railroad</t>
  </si>
  <si>
    <t>Real Property</t>
  </si>
  <si>
    <t>for Tax Credit*</t>
  </si>
  <si>
    <t>Counties'</t>
  </si>
  <si>
    <t>Companies'</t>
  </si>
  <si>
    <t>Adams</t>
  </si>
  <si>
    <t>Antelope</t>
  </si>
  <si>
    <t>Arthur</t>
  </si>
  <si>
    <t>Banner</t>
  </si>
  <si>
    <t>Blaine</t>
  </si>
  <si>
    <t>Boone</t>
  </si>
  <si>
    <t>Box Butte</t>
  </si>
  <si>
    <t>Boyd</t>
  </si>
  <si>
    <t>Brown</t>
  </si>
  <si>
    <t>Buffalo</t>
  </si>
  <si>
    <t>Burt</t>
  </si>
  <si>
    <t>Butler</t>
  </si>
  <si>
    <t>Cass</t>
  </si>
  <si>
    <t>Cedar</t>
  </si>
  <si>
    <t>Chase</t>
  </si>
  <si>
    <t>Cherry</t>
  </si>
  <si>
    <t>Cheyenne</t>
  </si>
  <si>
    <t>Clay</t>
  </si>
  <si>
    <t>Colfax</t>
  </si>
  <si>
    <t>Cuming</t>
  </si>
  <si>
    <t>Custer</t>
  </si>
  <si>
    <t>Dakota</t>
  </si>
  <si>
    <t>Dawes</t>
  </si>
  <si>
    <t>Dawson</t>
  </si>
  <si>
    <t>Deuel</t>
  </si>
  <si>
    <t>Dixon</t>
  </si>
  <si>
    <t>Dodge</t>
  </si>
  <si>
    <t>Douglas</t>
  </si>
  <si>
    <t>Dundy</t>
  </si>
  <si>
    <t>Fillmore</t>
  </si>
  <si>
    <t>Franklin</t>
  </si>
  <si>
    <t>Frontier</t>
  </si>
  <si>
    <t>Furnas</t>
  </si>
  <si>
    <t>Gage</t>
  </si>
  <si>
    <t>Garden</t>
  </si>
  <si>
    <t>Garfield</t>
  </si>
  <si>
    <t>Gosper</t>
  </si>
  <si>
    <t>Grant</t>
  </si>
  <si>
    <t>Greeley</t>
  </si>
  <si>
    <t>Hall</t>
  </si>
  <si>
    <t>Hamilton</t>
  </si>
  <si>
    <t>Harlan</t>
  </si>
  <si>
    <t>Hayes</t>
  </si>
  <si>
    <t>Hitchcock</t>
  </si>
  <si>
    <t>Holt</t>
  </si>
  <si>
    <t>Hooker</t>
  </si>
  <si>
    <t>Howard</t>
  </si>
  <si>
    <t>Jefferson</t>
  </si>
  <si>
    <t>Johnson</t>
  </si>
  <si>
    <t>Kearney</t>
  </si>
  <si>
    <t>Keith</t>
  </si>
  <si>
    <t>Keya Paha</t>
  </si>
  <si>
    <t>Kimball</t>
  </si>
  <si>
    <t>Knox</t>
  </si>
  <si>
    <t>Lancaster</t>
  </si>
  <si>
    <t>Lincoln</t>
  </si>
  <si>
    <t>Logan</t>
  </si>
  <si>
    <t>Loup</t>
  </si>
  <si>
    <t>Madison</t>
  </si>
  <si>
    <t>Merrick</t>
  </si>
  <si>
    <t>Morrill</t>
  </si>
  <si>
    <t>Nance</t>
  </si>
  <si>
    <t>Nemaha</t>
  </si>
  <si>
    <t>Nuckolls</t>
  </si>
  <si>
    <t>Otoe</t>
  </si>
  <si>
    <t>Pawnee</t>
  </si>
  <si>
    <t>Perkins</t>
  </si>
  <si>
    <t>Phelps</t>
  </si>
  <si>
    <t>Pierce</t>
  </si>
  <si>
    <t>Platte</t>
  </si>
  <si>
    <t>Polk</t>
  </si>
  <si>
    <t>Red Willow</t>
  </si>
  <si>
    <t>Richardson</t>
  </si>
  <si>
    <t>Rock</t>
  </si>
  <si>
    <t>Saline</t>
  </si>
  <si>
    <t>Sarpy</t>
  </si>
  <si>
    <t>Saunders</t>
  </si>
  <si>
    <t>Scotts Bluff</t>
  </si>
  <si>
    <t>Seward</t>
  </si>
  <si>
    <t>Sheridan</t>
  </si>
  <si>
    <t>Sherman</t>
  </si>
  <si>
    <t>Sioux</t>
  </si>
  <si>
    <t>Stanton</t>
  </si>
  <si>
    <t>Thayer</t>
  </si>
  <si>
    <t>Thomas</t>
  </si>
  <si>
    <t>Thurston</t>
  </si>
  <si>
    <t>Valley</t>
  </si>
  <si>
    <t>Washington</t>
  </si>
  <si>
    <t>Wayne</t>
  </si>
  <si>
    <t>Webster</t>
  </si>
  <si>
    <t>Wheeler</t>
  </si>
  <si>
    <t>York</t>
  </si>
  <si>
    <t>Co#</t>
  </si>
  <si>
    <t>McPherson</t>
  </si>
  <si>
    <t>for Tax Credit</t>
  </si>
  <si>
    <t>Pursuant to Neb. Rev. Stat. § 77-4212 and Directive 16-2</t>
  </si>
  <si>
    <t>NonAgland</t>
  </si>
  <si>
    <t xml:space="preserve">Real Property </t>
  </si>
  <si>
    <t xml:space="preserve">County's % of </t>
  </si>
  <si>
    <t xml:space="preserve">State Total </t>
  </si>
  <si>
    <t xml:space="preserve">NonAgland Real </t>
  </si>
  <si>
    <t>Agland</t>
  </si>
  <si>
    <t>NonAgland &amp; Agland Real Property Value Eligible for Property Tax Credit</t>
  </si>
  <si>
    <t>*Source: 2017 School District Taxable Value Reports -- Property Assessment Division</t>
  </si>
  <si>
    <t>Value</t>
  </si>
  <si>
    <t>Total</t>
  </si>
  <si>
    <t xml:space="preserve">Value Eligible </t>
  </si>
  <si>
    <t>Agland @ 120%</t>
  </si>
  <si>
    <t>Allocation</t>
  </si>
  <si>
    <t>Agland Portion</t>
  </si>
  <si>
    <t>NonAgland Portion</t>
  </si>
  <si>
    <t>NonAgland Credit Rate</t>
  </si>
  <si>
    <t>Agland Credit Rate</t>
  </si>
  <si>
    <t>$$ divided by 2</t>
  </si>
  <si>
    <t>for 1st &amp; 2nd half</t>
  </si>
  <si>
    <t>Recheck Total $$ available</t>
  </si>
  <si>
    <t>NonAg &amp; Agland</t>
  </si>
  <si>
    <t>for 2017</t>
  </si>
  <si>
    <t>Agland Value</t>
  </si>
  <si>
    <t xml:space="preserve">Agland </t>
  </si>
  <si>
    <t>Value @120%</t>
  </si>
  <si>
    <t xml:space="preserve">county's share </t>
  </si>
  <si>
    <t>Agland Credit $$</t>
  </si>
  <si>
    <t>Agland @120%</t>
  </si>
  <si>
    <t>Taxable</t>
  </si>
  <si>
    <t>Eligible for</t>
  </si>
  <si>
    <t>Agland Credit</t>
  </si>
  <si>
    <t xml:space="preserve">divided by county's </t>
  </si>
  <si>
    <t>Credit Monies Available&gt;</t>
  </si>
  <si>
    <t>Total Value for Credit Allocation&gt;&gt;</t>
  </si>
  <si>
    <t>NonAgland Credit $$</t>
  </si>
  <si>
    <t>NonAgland Value</t>
  </si>
  <si>
    <t>Taxable Agland Value</t>
  </si>
  <si>
    <t>Rate of credit Agland</t>
  </si>
  <si>
    <t>Rate of credit NonAgland</t>
  </si>
  <si>
    <t xml:space="preserve">NonAgland Real Property Rate of Credit = $87.95 per $100,000 Valuation </t>
  </si>
  <si>
    <t>Agricultural and Horticultural Land Rate of Credit = $105.56 per $100,000 Valuation</t>
  </si>
  <si>
    <t>2017 Certification of Real Property Tax Credit, pursuant to Neb. Rev. Stat. § 77-4212 and Directive 16-2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</si>
</sst>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000%"/>
    <numFmt numFmtId="166" formatCode="&quot;$&quot;#,##0"/>
    <numFmt numFmtId="167" formatCode="&quot;$&quot;#,##0.00"/>
    <numFmt numFmtId="168" formatCode="0.000000%"/>
    <numFmt numFmtId="169" formatCode="0.00000000"/>
    <numFmt numFmtId="170" formatCode="0.00000%"/>
    <numFmt numFmtId="171" formatCode="&quot;$&quot;#,##0.000"/>
    <numFmt numFmtId="172" formatCode="#,##0.000"/>
    <numFmt numFmtId="173" formatCode="0.000000000000%"/>
    <numFmt numFmtId="174" formatCode="0.0000000000%"/>
    <numFmt numFmtId="175" formatCode="[$-409]dddd\,\ mmmm\ dd\,\ yyyy"/>
    <numFmt numFmtId="176" formatCode="[$-409]mmmm\ d\,\ yyyy;@"/>
    <numFmt numFmtId="177" formatCode="0.0000000"/>
    <numFmt numFmtId="178" formatCode="#,##0.0000"/>
    <numFmt numFmtId="179" formatCode="#,##0.0000000"/>
    <numFmt numFmtId="180" formatCode="0.000000"/>
  </numFmts>
  <fonts count="47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165" fontId="0" fillId="0" borderId="0" xfId="0" applyNumberForma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3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 horizontal="center"/>
    </xf>
    <xf numFmtId="1" fontId="0" fillId="0" borderId="12" xfId="0" applyNumberFormat="1" applyBorder="1" applyAlignment="1">
      <alignment/>
    </xf>
    <xf numFmtId="3" fontId="0" fillId="0" borderId="12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0" xfId="0" applyFont="1" applyAlignment="1">
      <alignment/>
    </xf>
    <xf numFmtId="1" fontId="2" fillId="0" borderId="13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4" fontId="0" fillId="0" borderId="12" xfId="0" applyNumberFormat="1" applyBorder="1" applyAlignment="1">
      <alignment/>
    </xf>
    <xf numFmtId="4" fontId="0" fillId="0" borderId="12" xfId="0" applyNumberFormat="1" applyFill="1" applyBorder="1" applyAlignment="1">
      <alignment/>
    </xf>
    <xf numFmtId="166" fontId="2" fillId="0" borderId="13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1" fontId="2" fillId="0" borderId="10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1" fontId="2" fillId="0" borderId="13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2" fillId="0" borderId="0" xfId="0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 horizontal="center"/>
    </xf>
    <xf numFmtId="4" fontId="0" fillId="0" borderId="0" xfId="0" applyNumberFormat="1" applyFill="1" applyBorder="1" applyAlignment="1">
      <alignment/>
    </xf>
    <xf numFmtId="4" fontId="2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Fill="1" applyAlignment="1">
      <alignment horizontal="centerContinuous"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/>
    </xf>
    <xf numFmtId="167" fontId="2" fillId="0" borderId="12" xfId="0" applyNumberFormat="1" applyFont="1" applyBorder="1" applyAlignment="1">
      <alignment/>
    </xf>
    <xf numFmtId="1" fontId="2" fillId="0" borderId="10" xfId="0" applyNumberFormat="1" applyFont="1" applyFill="1" applyBorder="1" applyAlignment="1">
      <alignment horizontal="center"/>
    </xf>
    <xf numFmtId="166" fontId="2" fillId="0" borderId="12" xfId="0" applyNumberFormat="1" applyFont="1" applyBorder="1" applyAlignment="1">
      <alignment/>
    </xf>
    <xf numFmtId="166" fontId="0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Continuous"/>
    </xf>
    <xf numFmtId="167" fontId="0" fillId="0" borderId="12" xfId="0" applyNumberFormat="1" applyBorder="1" applyAlignment="1">
      <alignment/>
    </xf>
    <xf numFmtId="167" fontId="0" fillId="0" borderId="12" xfId="0" applyNumberFormat="1" applyFill="1" applyBorder="1" applyAlignment="1">
      <alignment/>
    </xf>
    <xf numFmtId="166" fontId="0" fillId="0" borderId="0" xfId="0" applyNumberFormat="1" applyAlignment="1">
      <alignment/>
    </xf>
    <xf numFmtId="0" fontId="6" fillId="0" borderId="0" xfId="0" applyFont="1" applyFill="1" applyAlignment="1">
      <alignment horizontal="centerContinuous"/>
    </xf>
    <xf numFmtId="176" fontId="5" fillId="0" borderId="0" xfId="0" applyNumberFormat="1" applyFont="1" applyFill="1" applyAlignment="1">
      <alignment horizontal="centerContinuous"/>
    </xf>
    <xf numFmtId="166" fontId="0" fillId="0" borderId="12" xfId="0" applyNumberFormat="1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1" fontId="2" fillId="0" borderId="11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1" fontId="2" fillId="33" borderId="13" xfId="0" applyNumberFormat="1" applyFont="1" applyFill="1" applyBorder="1" applyAlignment="1">
      <alignment horizontal="center"/>
    </xf>
    <xf numFmtId="166" fontId="2" fillId="34" borderId="12" xfId="0" applyNumberFormat="1" applyFont="1" applyFill="1" applyBorder="1" applyAlignment="1">
      <alignment/>
    </xf>
    <xf numFmtId="166" fontId="2" fillId="33" borderId="12" xfId="0" applyNumberFormat="1" applyFont="1" applyFill="1" applyBorder="1" applyAlignment="1">
      <alignment/>
    </xf>
    <xf numFmtId="3" fontId="0" fillId="0" borderId="12" xfId="0" applyNumberFormat="1" applyFill="1" applyBorder="1" applyAlignment="1">
      <alignment/>
    </xf>
    <xf numFmtId="3" fontId="0" fillId="0" borderId="0" xfId="0" applyNumberFormat="1" applyFont="1" applyAlignment="1">
      <alignment/>
    </xf>
    <xf numFmtId="0" fontId="0" fillId="33" borderId="10" xfId="0" applyFill="1" applyBorder="1" applyAlignment="1">
      <alignment/>
    </xf>
    <xf numFmtId="166" fontId="2" fillId="33" borderId="13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179" fontId="0" fillId="0" borderId="0" xfId="0" applyNumberFormat="1" applyAlignment="1">
      <alignment/>
    </xf>
    <xf numFmtId="177" fontId="0" fillId="0" borderId="0" xfId="0" applyNumberFormat="1" applyAlignment="1">
      <alignment/>
    </xf>
    <xf numFmtId="0" fontId="2" fillId="34" borderId="10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1" fontId="2" fillId="34" borderId="13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174" fontId="8" fillId="0" borderId="12" xfId="0" applyNumberFormat="1" applyFont="1" applyFill="1" applyBorder="1" applyAlignment="1">
      <alignment/>
    </xf>
    <xf numFmtId="165" fontId="7" fillId="0" borderId="12" xfId="0" applyNumberFormat="1" applyFont="1" applyBorder="1" applyAlignment="1">
      <alignment/>
    </xf>
    <xf numFmtId="174" fontId="8" fillId="0" borderId="12" xfId="0" applyNumberFormat="1" applyFont="1" applyBorder="1" applyAlignment="1">
      <alignment/>
    </xf>
    <xf numFmtId="166" fontId="0" fillId="0" borderId="12" xfId="0" applyNumberFormat="1" applyBorder="1" applyAlignment="1">
      <alignment/>
    </xf>
    <xf numFmtId="0" fontId="2" fillId="34" borderId="13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166" fontId="2" fillId="34" borderId="13" xfId="0" applyNumberFormat="1" applyFont="1" applyFill="1" applyBorder="1" applyAlignment="1">
      <alignment horizontal="center"/>
    </xf>
    <xf numFmtId="167" fontId="2" fillId="34" borderId="12" xfId="0" applyNumberFormat="1" applyFont="1" applyFill="1" applyBorder="1" applyAlignment="1">
      <alignment/>
    </xf>
    <xf numFmtId="167" fontId="2" fillId="33" borderId="12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/>
    </xf>
    <xf numFmtId="166" fontId="2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6" fontId="2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179" fontId="2" fillId="0" borderId="0" xfId="0" applyNumberFormat="1" applyFont="1" applyBorder="1" applyAlignment="1">
      <alignment/>
    </xf>
    <xf numFmtId="167" fontId="2" fillId="0" borderId="0" xfId="0" applyNumberFormat="1" applyFont="1" applyBorder="1" applyAlignment="1">
      <alignment/>
    </xf>
    <xf numFmtId="178" fontId="2" fillId="0" borderId="0" xfId="0" applyNumberFormat="1" applyFont="1" applyBorder="1" applyAlignment="1">
      <alignment/>
    </xf>
    <xf numFmtId="0" fontId="3" fillId="0" borderId="10" xfId="0" applyFont="1" applyBorder="1" applyAlignment="1">
      <alignment/>
    </xf>
    <xf numFmtId="177" fontId="0" fillId="0" borderId="12" xfId="0" applyNumberFormat="1" applyBorder="1" applyAlignment="1">
      <alignment/>
    </xf>
    <xf numFmtId="179" fontId="0" fillId="0" borderId="12" xfId="0" applyNumberFormat="1" applyBorder="1" applyAlignment="1">
      <alignment/>
    </xf>
    <xf numFmtId="0" fontId="1" fillId="0" borderId="0" xfId="0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1"/>
  <sheetViews>
    <sheetView tabSelected="1" workbookViewId="0" topLeftCell="A1">
      <selection activeCell="A11" sqref="A11"/>
    </sheetView>
  </sheetViews>
  <sheetFormatPr defaultColWidth="9.140625" defaultRowHeight="12.75"/>
  <cols>
    <col min="1" max="1" width="4.7109375" style="1" customWidth="1"/>
    <col min="2" max="2" width="16.7109375" style="1" customWidth="1"/>
    <col min="3" max="3" width="15.8515625" style="0" bestFit="1" customWidth="1"/>
    <col min="4" max="7" width="16.7109375" style="0" customWidth="1"/>
    <col min="8" max="13" width="15.7109375" style="0" customWidth="1"/>
    <col min="14" max="14" width="16.7109375" style="0" customWidth="1"/>
    <col min="15" max="15" width="1.57421875" style="0" customWidth="1"/>
    <col min="16" max="16" width="19.00390625" style="0" customWidth="1"/>
    <col min="17" max="17" width="18.00390625" style="0" customWidth="1"/>
    <col min="18" max="18" width="4.8515625" style="0" customWidth="1"/>
  </cols>
  <sheetData>
    <row r="1" spans="1:17" s="36" customFormat="1" ht="15">
      <c r="A1" s="38" t="s">
        <v>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43"/>
      <c r="P1" s="43"/>
      <c r="Q1" s="43"/>
    </row>
    <row r="2" spans="1:17" s="51" customFormat="1" ht="15">
      <c r="A2" s="38" t="s">
        <v>153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5"/>
      <c r="P2" s="35"/>
      <c r="Q2" s="35"/>
    </row>
    <row r="3" spans="1:17" s="36" customFormat="1" ht="15">
      <c r="A3" s="52" t="s">
        <v>151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43"/>
      <c r="P3" s="43"/>
      <c r="Q3" s="43"/>
    </row>
    <row r="4" spans="1:17" s="36" customFormat="1" ht="15">
      <c r="A4" s="52" t="s">
        <v>152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43"/>
      <c r="P4" s="43"/>
      <c r="Q4" s="43"/>
    </row>
    <row r="5" spans="1:17" s="3" customFormat="1" ht="15">
      <c r="A5" s="57">
        <v>42992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22"/>
      <c r="P5" s="22"/>
      <c r="Q5" s="22"/>
    </row>
    <row r="6" spans="1:17" ht="15.75">
      <c r="A6" s="38"/>
      <c r="K6" s="34"/>
      <c r="P6" s="101" t="s">
        <v>150</v>
      </c>
      <c r="Q6" s="101" t="s">
        <v>149</v>
      </c>
    </row>
    <row r="7" spans="1:17" ht="12.75">
      <c r="A7" s="5"/>
      <c r="B7" s="5"/>
      <c r="C7" s="73" t="s">
        <v>112</v>
      </c>
      <c r="D7" s="76" t="s">
        <v>114</v>
      </c>
      <c r="E7" s="61" t="s">
        <v>140</v>
      </c>
      <c r="F7" s="61" t="s">
        <v>135</v>
      </c>
      <c r="G7" s="76" t="s">
        <v>114</v>
      </c>
      <c r="H7" s="84"/>
      <c r="I7" s="84"/>
      <c r="J7" s="68"/>
      <c r="K7" s="68"/>
      <c r="L7" s="5" t="s">
        <v>121</v>
      </c>
      <c r="M7" s="5" t="s">
        <v>121</v>
      </c>
      <c r="N7" s="28"/>
      <c r="O7" s="39"/>
      <c r="P7" s="13" t="s">
        <v>137</v>
      </c>
      <c r="Q7" s="13" t="s">
        <v>137</v>
      </c>
    </row>
    <row r="8" spans="1:17" ht="12.75">
      <c r="A8" s="6"/>
      <c r="B8" s="6"/>
      <c r="C8" s="74" t="s">
        <v>113</v>
      </c>
      <c r="D8" s="77" t="s">
        <v>115</v>
      </c>
      <c r="E8" s="62" t="s">
        <v>134</v>
      </c>
      <c r="F8" s="62" t="s">
        <v>136</v>
      </c>
      <c r="G8" s="77" t="s">
        <v>115</v>
      </c>
      <c r="H8" s="74" t="s">
        <v>112</v>
      </c>
      <c r="I8" s="74" t="s">
        <v>112</v>
      </c>
      <c r="J8" s="62" t="s">
        <v>117</v>
      </c>
      <c r="K8" s="62" t="s">
        <v>117</v>
      </c>
      <c r="L8" s="6" t="s">
        <v>132</v>
      </c>
      <c r="M8" s="6" t="s">
        <v>132</v>
      </c>
      <c r="N8" s="24"/>
      <c r="O8" s="39"/>
      <c r="P8" s="13" t="s">
        <v>146</v>
      </c>
      <c r="Q8" s="13" t="s">
        <v>138</v>
      </c>
    </row>
    <row r="9" spans="1:17" ht="12.75">
      <c r="A9" s="6" t="s">
        <v>108</v>
      </c>
      <c r="B9" s="6" t="s">
        <v>2</v>
      </c>
      <c r="C9" s="74" t="s">
        <v>1</v>
      </c>
      <c r="D9" s="77" t="s">
        <v>116</v>
      </c>
      <c r="E9" s="62" t="s">
        <v>141</v>
      </c>
      <c r="F9" s="62" t="s">
        <v>110</v>
      </c>
      <c r="G9" s="77" t="s">
        <v>139</v>
      </c>
      <c r="H9" s="74" t="s">
        <v>7</v>
      </c>
      <c r="I9" s="74" t="s">
        <v>8</v>
      </c>
      <c r="J9" s="62" t="s">
        <v>7</v>
      </c>
      <c r="K9" s="62" t="s">
        <v>8</v>
      </c>
      <c r="L9" s="24" t="s">
        <v>7</v>
      </c>
      <c r="M9" s="24" t="s">
        <v>7</v>
      </c>
      <c r="N9" s="24" t="s">
        <v>9</v>
      </c>
      <c r="O9" s="39"/>
      <c r="P9" s="13" t="s">
        <v>143</v>
      </c>
      <c r="Q9" s="13" t="s">
        <v>143</v>
      </c>
    </row>
    <row r="10" spans="1:17" ht="12.75">
      <c r="A10" s="10"/>
      <c r="B10" s="10"/>
      <c r="C10" s="83" t="s">
        <v>13</v>
      </c>
      <c r="D10" s="78" t="s">
        <v>6</v>
      </c>
      <c r="E10" s="63" t="s">
        <v>142</v>
      </c>
      <c r="F10" s="70" t="s">
        <v>124</v>
      </c>
      <c r="G10" s="78" t="s">
        <v>6</v>
      </c>
      <c r="H10" s="85">
        <v>59505600</v>
      </c>
      <c r="I10" s="85">
        <v>59505600</v>
      </c>
      <c r="J10" s="69">
        <v>52494400</v>
      </c>
      <c r="K10" s="69">
        <v>52494400</v>
      </c>
      <c r="L10" s="27">
        <f aca="true" t="shared" si="0" ref="L10:M12">+H10+J10</f>
        <v>112000000</v>
      </c>
      <c r="M10" s="27">
        <f t="shared" si="0"/>
        <v>112000000</v>
      </c>
      <c r="N10" s="27" t="s">
        <v>133</v>
      </c>
      <c r="O10" s="40"/>
      <c r="P10" s="14" t="s">
        <v>147</v>
      </c>
      <c r="Q10" s="14" t="s">
        <v>148</v>
      </c>
    </row>
    <row r="11" spans="1:18" ht="12.75">
      <c r="A11" s="11">
        <v>1</v>
      </c>
      <c r="B11" s="7" t="s">
        <v>16</v>
      </c>
      <c r="C11" s="58">
        <f>'realprop value for txcredit2017'!G10</f>
        <v>1861017913</v>
      </c>
      <c r="D11" s="79">
        <f>ROUND(C11/$C$104,12)</f>
        <v>0.013753089538</v>
      </c>
      <c r="E11" s="66">
        <f>'realprop value for txcredit2017'!H10</f>
        <v>1618858225</v>
      </c>
      <c r="F11" s="82">
        <f>'realprop value for txcredit2017'!I10</f>
        <v>1942629870</v>
      </c>
      <c r="G11" s="81">
        <f>ROUND(F11/$F$104,12)</f>
        <v>0.016276804999</v>
      </c>
      <c r="H11" s="53">
        <f>+ROUND(D11*$H$10,2)</f>
        <v>818385.84</v>
      </c>
      <c r="I11" s="53">
        <f>+ROUND(D11*$I$10,2)</f>
        <v>818385.84</v>
      </c>
      <c r="J11" s="53">
        <f>+ROUND(G11*$J$10,2)</f>
        <v>854441.11</v>
      </c>
      <c r="K11" s="53">
        <f aca="true" t="shared" si="1" ref="K11:K42">+ROUND(G11*$K$10,2)</f>
        <v>854441.11</v>
      </c>
      <c r="L11" s="53">
        <f t="shared" si="0"/>
        <v>1672826.95</v>
      </c>
      <c r="M11" s="53">
        <f t="shared" si="0"/>
        <v>1672826.95</v>
      </c>
      <c r="N11" s="54">
        <f>+L11+M11</f>
        <v>3345653.9</v>
      </c>
      <c r="O11" s="41"/>
      <c r="P11" s="102">
        <f>+(H11+I11)/C11</f>
        <v>0.0008795034526892273</v>
      </c>
      <c r="Q11" s="103">
        <f>+(J11+K11)/E11</f>
        <v>0.0010556095608681235</v>
      </c>
      <c r="R11" s="21"/>
    </row>
    <row r="12" spans="1:18" ht="12.75">
      <c r="A12" s="11">
        <v>2</v>
      </c>
      <c r="B12" s="7" t="s">
        <v>17</v>
      </c>
      <c r="C12" s="66">
        <f>'realprop value for txcredit2017'!G11</f>
        <v>462627752</v>
      </c>
      <c r="D12" s="79">
        <f aca="true" t="shared" si="2" ref="D12:D75">ROUND(C12/$C$104,12)</f>
        <v>0.003418860641</v>
      </c>
      <c r="E12" s="66">
        <f>'realprop value for txcredit2017'!H11</f>
        <v>1945980620</v>
      </c>
      <c r="F12" s="8">
        <f>'realprop value for txcredit2017'!I11</f>
        <v>2335176744</v>
      </c>
      <c r="G12" s="81">
        <f aca="true" t="shared" si="3" ref="G12:G75">ROUND(F12/$F$104,12)</f>
        <v>0.019565856105</v>
      </c>
      <c r="H12" s="25">
        <f aca="true" t="shared" si="4" ref="H12:H37">+ROUND(D12*$H$10,2)</f>
        <v>203441.35</v>
      </c>
      <c r="I12" s="25">
        <f aca="true" t="shared" si="5" ref="I12:I37">+ROUND(D12*$I$10,2)</f>
        <v>203441.35</v>
      </c>
      <c r="J12" s="25">
        <f aca="true" t="shared" si="6" ref="J12:J42">+ROUND(G12*$J$10,2)</f>
        <v>1027097.88</v>
      </c>
      <c r="K12" s="25">
        <f t="shared" si="1"/>
        <v>1027097.88</v>
      </c>
      <c r="L12" s="25">
        <f t="shared" si="0"/>
        <v>1230539.23</v>
      </c>
      <c r="M12" s="25">
        <f t="shared" si="0"/>
        <v>1230539.23</v>
      </c>
      <c r="N12" s="26">
        <f>+L12+M12</f>
        <v>2461078.46</v>
      </c>
      <c r="O12" s="41"/>
      <c r="P12" s="102">
        <f aca="true" t="shared" si="7" ref="P12:P75">+(H12+I12)/C12</f>
        <v>0.0008795034414623704</v>
      </c>
      <c r="Q12" s="103">
        <f aca="true" t="shared" si="8" ref="Q12:Q75">+(J12+K12)/E12</f>
        <v>0.001055609567170304</v>
      </c>
      <c r="R12" s="21"/>
    </row>
    <row r="13" spans="1:18" ht="12.75">
      <c r="A13" s="11">
        <v>3</v>
      </c>
      <c r="B13" s="7" t="s">
        <v>18</v>
      </c>
      <c r="C13" s="8">
        <f>'realprop value for txcredit2017'!G12</f>
        <v>18921114</v>
      </c>
      <c r="D13" s="79">
        <f t="shared" si="2"/>
        <v>0.000139828732</v>
      </c>
      <c r="E13" s="66">
        <f>'realprop value for txcredit2017'!H12</f>
        <v>202256053</v>
      </c>
      <c r="F13" s="8">
        <f>'realprop value for txcredit2017'!I12</f>
        <v>242707264</v>
      </c>
      <c r="G13" s="81">
        <f t="shared" si="3"/>
        <v>0.002033582861</v>
      </c>
      <c r="H13" s="25">
        <f t="shared" si="4"/>
        <v>8320.59</v>
      </c>
      <c r="I13" s="25">
        <f t="shared" si="5"/>
        <v>8320.59</v>
      </c>
      <c r="J13" s="25">
        <f t="shared" si="6"/>
        <v>106751.71</v>
      </c>
      <c r="K13" s="25">
        <f t="shared" si="1"/>
        <v>106751.71</v>
      </c>
      <c r="L13" s="25">
        <f aca="true" t="shared" si="9" ref="L13:L75">+H13+J13</f>
        <v>115072.3</v>
      </c>
      <c r="M13" s="25">
        <f aca="true" t="shared" si="10" ref="M13:M75">+I13+K13</f>
        <v>115072.3</v>
      </c>
      <c r="N13" s="26">
        <f aca="true" t="shared" si="11" ref="N13:N76">+L13+M13</f>
        <v>230144.6</v>
      </c>
      <c r="O13" s="41"/>
      <c r="P13" s="102">
        <f t="shared" si="7"/>
        <v>0.0008795031835863365</v>
      </c>
      <c r="Q13" s="103">
        <f t="shared" si="8"/>
        <v>0.0010556095446003786</v>
      </c>
      <c r="R13" s="21"/>
    </row>
    <row r="14" spans="1:18" ht="12.75">
      <c r="A14" s="11">
        <v>4</v>
      </c>
      <c r="B14" s="7" t="s">
        <v>19</v>
      </c>
      <c r="C14" s="8">
        <f>'realprop value for txcredit2017'!G13</f>
        <v>37559981</v>
      </c>
      <c r="D14" s="79">
        <f t="shared" si="2"/>
        <v>0.000277571633</v>
      </c>
      <c r="E14" s="66">
        <f>'realprop value for txcredit2017'!H13</f>
        <v>221589424</v>
      </c>
      <c r="F14" s="8">
        <f>'realprop value for txcredit2017'!I13</f>
        <v>265907309</v>
      </c>
      <c r="G14" s="81">
        <f t="shared" si="3"/>
        <v>0.002227970178</v>
      </c>
      <c r="H14" s="25">
        <f t="shared" si="4"/>
        <v>16517.07</v>
      </c>
      <c r="I14" s="25">
        <f t="shared" si="5"/>
        <v>16517.07</v>
      </c>
      <c r="J14" s="25">
        <f t="shared" si="6"/>
        <v>116955.96</v>
      </c>
      <c r="K14" s="25">
        <f t="shared" si="1"/>
        <v>116955.96</v>
      </c>
      <c r="L14" s="25">
        <f t="shared" si="9"/>
        <v>133473.03</v>
      </c>
      <c r="M14" s="25">
        <f t="shared" si="10"/>
        <v>133473.03</v>
      </c>
      <c r="N14" s="26">
        <f t="shared" si="11"/>
        <v>266946.06</v>
      </c>
      <c r="O14" s="41"/>
      <c r="P14" s="102">
        <f t="shared" si="7"/>
        <v>0.000879503639791511</v>
      </c>
      <c r="Q14" s="103">
        <f t="shared" si="8"/>
        <v>0.0010556095854105385</v>
      </c>
      <c r="R14" s="21"/>
    </row>
    <row r="15" spans="1:18" ht="12.75">
      <c r="A15" s="11">
        <v>5</v>
      </c>
      <c r="B15" s="7" t="s">
        <v>20</v>
      </c>
      <c r="C15" s="8">
        <f>'realprop value for txcredit2017'!G14</f>
        <v>44396885</v>
      </c>
      <c r="D15" s="79">
        <f t="shared" si="2"/>
        <v>0.000328096968</v>
      </c>
      <c r="E15" s="66">
        <f>'realprop value for txcredit2017'!H14</f>
        <v>271177733</v>
      </c>
      <c r="F15" s="8">
        <f>'realprop value for txcredit2017'!I14</f>
        <v>325413280</v>
      </c>
      <c r="G15" s="81">
        <f t="shared" si="3"/>
        <v>0.002726555678</v>
      </c>
      <c r="H15" s="25">
        <f t="shared" si="4"/>
        <v>19523.61</v>
      </c>
      <c r="I15" s="25">
        <f t="shared" si="5"/>
        <v>19523.61</v>
      </c>
      <c r="J15" s="25">
        <f t="shared" si="6"/>
        <v>143128.9</v>
      </c>
      <c r="K15" s="25">
        <f t="shared" si="1"/>
        <v>143128.9</v>
      </c>
      <c r="L15" s="25">
        <f t="shared" si="9"/>
        <v>162652.51</v>
      </c>
      <c r="M15" s="25">
        <f t="shared" si="10"/>
        <v>162652.51</v>
      </c>
      <c r="N15" s="26">
        <f t="shared" si="11"/>
        <v>325305.02</v>
      </c>
      <c r="O15" s="41"/>
      <c r="P15" s="102">
        <f t="shared" si="7"/>
        <v>0.000879503595804075</v>
      </c>
      <c r="Q15" s="103">
        <f t="shared" si="8"/>
        <v>0.0010556095326602645</v>
      </c>
      <c r="R15" s="21"/>
    </row>
    <row r="16" spans="1:18" ht="12.75">
      <c r="A16" s="11">
        <v>6</v>
      </c>
      <c r="B16" s="7" t="s">
        <v>21</v>
      </c>
      <c r="C16" s="8">
        <f>'realprop value for txcredit2017'!G15</f>
        <v>479189827</v>
      </c>
      <c r="D16" s="79">
        <f t="shared" si="2"/>
        <v>0.003541255863</v>
      </c>
      <c r="E16" s="66">
        <f>'realprop value for txcredit2017'!H15</f>
        <v>1812774095</v>
      </c>
      <c r="F16" s="8">
        <f>'realprop value for txcredit2017'!I15</f>
        <v>2175328914</v>
      </c>
      <c r="G16" s="81">
        <f t="shared" si="3"/>
        <v>0.018226531513</v>
      </c>
      <c r="H16" s="25">
        <f t="shared" si="4"/>
        <v>210724.55</v>
      </c>
      <c r="I16" s="25">
        <f t="shared" si="5"/>
        <v>210724.55</v>
      </c>
      <c r="J16" s="25">
        <f t="shared" si="6"/>
        <v>956790.84</v>
      </c>
      <c r="K16" s="25">
        <f t="shared" si="1"/>
        <v>956790.84</v>
      </c>
      <c r="L16" s="25">
        <f t="shared" si="9"/>
        <v>1167515.39</v>
      </c>
      <c r="M16" s="25">
        <f t="shared" si="10"/>
        <v>1167515.39</v>
      </c>
      <c r="N16" s="26">
        <f t="shared" si="11"/>
        <v>2335030.78</v>
      </c>
      <c r="O16" s="41"/>
      <c r="P16" s="102">
        <f t="shared" si="7"/>
        <v>0.0008795034373715951</v>
      </c>
      <c r="Q16" s="103">
        <f t="shared" si="8"/>
        <v>0.0010556095683836434</v>
      </c>
      <c r="R16" s="21"/>
    </row>
    <row r="17" spans="1:18" ht="12.75">
      <c r="A17" s="11">
        <v>7</v>
      </c>
      <c r="B17" s="7" t="s">
        <v>22</v>
      </c>
      <c r="C17" s="8">
        <f>'realprop value for txcredit2017'!G16</f>
        <v>690114810</v>
      </c>
      <c r="D17" s="79">
        <f t="shared" si="2"/>
        <v>0.005100010433</v>
      </c>
      <c r="E17" s="66">
        <f>'realprop value for txcredit2017'!H16</f>
        <v>629514438</v>
      </c>
      <c r="F17" s="8">
        <f>'realprop value for txcredit2017'!I16</f>
        <v>755417326</v>
      </c>
      <c r="G17" s="81">
        <f t="shared" si="3"/>
        <v>0.006329450967</v>
      </c>
      <c r="H17" s="25">
        <f t="shared" si="4"/>
        <v>303479.18</v>
      </c>
      <c r="I17" s="25">
        <f t="shared" si="5"/>
        <v>303479.18</v>
      </c>
      <c r="J17" s="25">
        <f t="shared" si="6"/>
        <v>332260.73</v>
      </c>
      <c r="K17" s="25">
        <f t="shared" si="1"/>
        <v>332260.73</v>
      </c>
      <c r="L17" s="25">
        <f t="shared" si="9"/>
        <v>635739.9099999999</v>
      </c>
      <c r="M17" s="25">
        <f t="shared" si="10"/>
        <v>635739.9099999999</v>
      </c>
      <c r="N17" s="26">
        <f t="shared" si="11"/>
        <v>1271479.8199999998</v>
      </c>
      <c r="O17" s="41"/>
      <c r="P17" s="102">
        <f t="shared" si="7"/>
        <v>0.0008795034553743311</v>
      </c>
      <c r="Q17" s="103">
        <f t="shared" si="8"/>
        <v>0.001055609561730179</v>
      </c>
      <c r="R17" s="21"/>
    </row>
    <row r="18" spans="1:18" ht="12.75">
      <c r="A18" s="11">
        <v>8</v>
      </c>
      <c r="B18" s="7" t="s">
        <v>23</v>
      </c>
      <c r="C18" s="8">
        <f>'realprop value for txcredit2017'!G17</f>
        <v>59830662</v>
      </c>
      <c r="D18" s="79">
        <f t="shared" si="2"/>
        <v>0.000442153966</v>
      </c>
      <c r="E18" s="66">
        <f>'realprop value for txcredit2017'!H17</f>
        <v>496796275</v>
      </c>
      <c r="F18" s="8">
        <f>'realprop value for txcredit2017'!I17</f>
        <v>596155530</v>
      </c>
      <c r="G18" s="81">
        <f t="shared" si="3"/>
        <v>0.004995036605</v>
      </c>
      <c r="H18" s="25">
        <f t="shared" si="4"/>
        <v>26310.64</v>
      </c>
      <c r="I18" s="25">
        <f t="shared" si="5"/>
        <v>26310.64</v>
      </c>
      <c r="J18" s="25">
        <f t="shared" si="6"/>
        <v>262211.45</v>
      </c>
      <c r="K18" s="25">
        <f t="shared" si="1"/>
        <v>262211.45</v>
      </c>
      <c r="L18" s="25">
        <f t="shared" si="9"/>
        <v>288522.09</v>
      </c>
      <c r="M18" s="25">
        <f t="shared" si="10"/>
        <v>288522.09</v>
      </c>
      <c r="N18" s="26">
        <f t="shared" si="11"/>
        <v>577044.18</v>
      </c>
      <c r="O18" s="41"/>
      <c r="P18" s="102">
        <f t="shared" si="7"/>
        <v>0.0008795035562200532</v>
      </c>
      <c r="Q18" s="103">
        <f t="shared" si="8"/>
        <v>0.0010556095655105304</v>
      </c>
      <c r="R18" s="21"/>
    </row>
    <row r="19" spans="1:18" ht="12.75">
      <c r="A19" s="11">
        <v>9</v>
      </c>
      <c r="B19" s="7" t="s">
        <v>24</v>
      </c>
      <c r="C19" s="8">
        <f>'realprop value for txcredit2017'!G18</f>
        <v>170575556</v>
      </c>
      <c r="D19" s="79">
        <f t="shared" si="2"/>
        <v>0.00126056868</v>
      </c>
      <c r="E19" s="66">
        <f>'realprop value for txcredit2017'!H18</f>
        <v>608549791</v>
      </c>
      <c r="F19" s="8">
        <f>'realprop value for txcredit2017'!I18</f>
        <v>730259749</v>
      </c>
      <c r="G19" s="81">
        <f t="shared" si="3"/>
        <v>0.006118661983</v>
      </c>
      <c r="H19" s="25">
        <f t="shared" si="4"/>
        <v>75010.9</v>
      </c>
      <c r="I19" s="25">
        <f t="shared" si="5"/>
        <v>75010.9</v>
      </c>
      <c r="J19" s="25">
        <f t="shared" si="6"/>
        <v>321195.49</v>
      </c>
      <c r="K19" s="25">
        <f t="shared" si="1"/>
        <v>321195.49</v>
      </c>
      <c r="L19" s="25">
        <f t="shared" si="9"/>
        <v>396206.39</v>
      </c>
      <c r="M19" s="25">
        <f t="shared" si="10"/>
        <v>396206.39</v>
      </c>
      <c r="N19" s="26">
        <f t="shared" si="11"/>
        <v>792412.78</v>
      </c>
      <c r="O19" s="41"/>
      <c r="P19" s="102">
        <f t="shared" si="7"/>
        <v>0.0008795035086973423</v>
      </c>
      <c r="Q19" s="103">
        <f t="shared" si="8"/>
        <v>0.0010556095647397898</v>
      </c>
      <c r="R19" s="21"/>
    </row>
    <row r="20" spans="1:18" ht="12.75">
      <c r="A20" s="11">
        <v>10</v>
      </c>
      <c r="B20" s="7" t="s">
        <v>25</v>
      </c>
      <c r="C20" s="8">
        <f>'realprop value for txcredit2017'!G19</f>
        <v>3789528873</v>
      </c>
      <c r="D20" s="79">
        <f t="shared" si="2"/>
        <v>0.028004958755</v>
      </c>
      <c r="E20" s="66">
        <f>'realprop value for txcredit2017'!H19</f>
        <v>2000741445</v>
      </c>
      <c r="F20" s="8">
        <f>'realprop value for txcredit2017'!I19</f>
        <v>2400889734</v>
      </c>
      <c r="G20" s="81">
        <f t="shared" si="3"/>
        <v>0.02011644865</v>
      </c>
      <c r="H20" s="25">
        <f t="shared" si="4"/>
        <v>1666451.87</v>
      </c>
      <c r="I20" s="25">
        <f t="shared" si="5"/>
        <v>1666451.87</v>
      </c>
      <c r="J20" s="25">
        <f t="shared" si="6"/>
        <v>1056000.9</v>
      </c>
      <c r="K20" s="25">
        <f t="shared" si="1"/>
        <v>1056000.9</v>
      </c>
      <c r="L20" s="25">
        <f t="shared" si="9"/>
        <v>2722452.77</v>
      </c>
      <c r="M20" s="25">
        <f t="shared" si="10"/>
        <v>2722452.77</v>
      </c>
      <c r="N20" s="26">
        <f t="shared" si="11"/>
        <v>5444905.54</v>
      </c>
      <c r="O20" s="41"/>
      <c r="P20" s="102">
        <f t="shared" si="7"/>
        <v>0.0008795034558904126</v>
      </c>
      <c r="Q20" s="103">
        <f t="shared" si="8"/>
        <v>0.0010556095617842314</v>
      </c>
      <c r="R20" s="21"/>
    </row>
    <row r="21" spans="1:18" ht="12.75">
      <c r="A21" s="11">
        <v>11</v>
      </c>
      <c r="B21" s="7" t="s">
        <v>26</v>
      </c>
      <c r="C21" s="8">
        <f>'realprop value for txcredit2017'!G20</f>
        <v>391439653</v>
      </c>
      <c r="D21" s="79">
        <f t="shared" si="2"/>
        <v>0.002892774196</v>
      </c>
      <c r="E21" s="66">
        <f>'realprop value for txcredit2017'!H20</f>
        <v>1537134068</v>
      </c>
      <c r="F21" s="8">
        <f>'realprop value for txcredit2017'!I20</f>
        <v>1844560882</v>
      </c>
      <c r="G21" s="81">
        <f t="shared" si="3"/>
        <v>0.01545510972</v>
      </c>
      <c r="H21" s="25">
        <f t="shared" si="4"/>
        <v>172136.26</v>
      </c>
      <c r="I21" s="25">
        <f t="shared" si="5"/>
        <v>172136.26</v>
      </c>
      <c r="J21" s="25">
        <f t="shared" si="6"/>
        <v>811306.71</v>
      </c>
      <c r="K21" s="25">
        <f t="shared" si="1"/>
        <v>811306.71</v>
      </c>
      <c r="L21" s="25">
        <f t="shared" si="9"/>
        <v>983442.97</v>
      </c>
      <c r="M21" s="25">
        <f t="shared" si="10"/>
        <v>983442.97</v>
      </c>
      <c r="N21" s="26">
        <f t="shared" si="11"/>
        <v>1966885.94</v>
      </c>
      <c r="O21" s="41"/>
      <c r="P21" s="102">
        <f t="shared" si="7"/>
        <v>0.0008795034365105571</v>
      </c>
      <c r="Q21" s="103">
        <f t="shared" si="8"/>
        <v>0.001055609561832963</v>
      </c>
      <c r="R21" s="21"/>
    </row>
    <row r="22" spans="1:18" ht="12.75">
      <c r="A22" s="11">
        <v>12</v>
      </c>
      <c r="B22" s="7" t="s">
        <v>27</v>
      </c>
      <c r="C22" s="8">
        <f>'realprop value for txcredit2017'!G21</f>
        <v>538223081</v>
      </c>
      <c r="D22" s="79">
        <f t="shared" si="2"/>
        <v>0.003977516913</v>
      </c>
      <c r="E22" s="66">
        <f>'realprop value for txcredit2017'!H21</f>
        <v>1757472850</v>
      </c>
      <c r="F22" s="8">
        <f>'realprop value for txcredit2017'!I21</f>
        <v>2108967420</v>
      </c>
      <c r="G22" s="81">
        <f t="shared" si="3"/>
        <v>0.017670505316</v>
      </c>
      <c r="H22" s="25">
        <f t="shared" si="4"/>
        <v>236684.53</v>
      </c>
      <c r="I22" s="25">
        <f t="shared" si="5"/>
        <v>236684.53</v>
      </c>
      <c r="J22" s="25">
        <f t="shared" si="6"/>
        <v>927602.57</v>
      </c>
      <c r="K22" s="25">
        <f t="shared" si="1"/>
        <v>927602.57</v>
      </c>
      <c r="L22" s="25">
        <f t="shared" si="9"/>
        <v>1164287.0999999999</v>
      </c>
      <c r="M22" s="25">
        <f t="shared" si="10"/>
        <v>1164287.0999999999</v>
      </c>
      <c r="N22" s="26">
        <f t="shared" si="11"/>
        <v>2328574.1999999997</v>
      </c>
      <c r="O22" s="41"/>
      <c r="P22" s="102">
        <f t="shared" si="7"/>
        <v>0.0008795034563001211</v>
      </c>
      <c r="Q22" s="103">
        <f t="shared" si="8"/>
        <v>0.0010556095589186484</v>
      </c>
      <c r="R22" s="21"/>
    </row>
    <row r="23" spans="1:18" ht="12.75">
      <c r="A23" s="11">
        <v>13</v>
      </c>
      <c r="B23" s="7" t="s">
        <v>28</v>
      </c>
      <c r="C23" s="8">
        <f>'realprop value for txcredit2017'!G22</f>
        <v>2067165665</v>
      </c>
      <c r="D23" s="79">
        <f t="shared" si="2"/>
        <v>0.015276539941</v>
      </c>
      <c r="E23" s="66">
        <f>'realprop value for txcredit2017'!H22</f>
        <v>1269861176</v>
      </c>
      <c r="F23" s="8">
        <f>'realprop value for txcredit2017'!I22</f>
        <v>1523833411</v>
      </c>
      <c r="G23" s="81">
        <f t="shared" si="3"/>
        <v>0.012767815252</v>
      </c>
      <c r="H23" s="25">
        <f t="shared" si="4"/>
        <v>909039.68</v>
      </c>
      <c r="I23" s="25">
        <f t="shared" si="5"/>
        <v>909039.68</v>
      </c>
      <c r="J23" s="25">
        <f t="shared" si="6"/>
        <v>670238.8</v>
      </c>
      <c r="K23" s="25">
        <f t="shared" si="1"/>
        <v>670238.8</v>
      </c>
      <c r="L23" s="25">
        <f t="shared" si="9"/>
        <v>1579278.48</v>
      </c>
      <c r="M23" s="25">
        <f t="shared" si="10"/>
        <v>1579278.48</v>
      </c>
      <c r="N23" s="26">
        <f t="shared" si="11"/>
        <v>3158556.96</v>
      </c>
      <c r="O23" s="41"/>
      <c r="P23" s="102">
        <f t="shared" si="7"/>
        <v>0.0008795034625345328</v>
      </c>
      <c r="Q23" s="103">
        <f t="shared" si="8"/>
        <v>0.0010556095621589428</v>
      </c>
      <c r="R23" s="21"/>
    </row>
    <row r="24" spans="1:18" ht="12.75">
      <c r="A24" s="11">
        <v>14</v>
      </c>
      <c r="B24" s="7" t="s">
        <v>29</v>
      </c>
      <c r="C24" s="8">
        <f>'realprop value for txcredit2017'!G23</f>
        <v>505203065</v>
      </c>
      <c r="D24" s="79">
        <f t="shared" si="2"/>
        <v>0.003733496029</v>
      </c>
      <c r="E24" s="66">
        <f>'realprop value for txcredit2017'!H23</f>
        <v>1931644040</v>
      </c>
      <c r="F24" s="8">
        <f>'realprop value for txcredit2017'!I23</f>
        <v>2317972848</v>
      </c>
      <c r="G24" s="81">
        <f t="shared" si="3"/>
        <v>0.019421709006</v>
      </c>
      <c r="H24" s="25">
        <f t="shared" si="4"/>
        <v>222163.92</v>
      </c>
      <c r="I24" s="25">
        <f t="shared" si="5"/>
        <v>222163.92</v>
      </c>
      <c r="J24" s="25">
        <f t="shared" si="6"/>
        <v>1019530.96</v>
      </c>
      <c r="K24" s="25">
        <f t="shared" si="1"/>
        <v>1019530.96</v>
      </c>
      <c r="L24" s="25">
        <f t="shared" si="9"/>
        <v>1241694.88</v>
      </c>
      <c r="M24" s="25">
        <f t="shared" si="10"/>
        <v>1241694.88</v>
      </c>
      <c r="N24" s="26">
        <f t="shared" si="11"/>
        <v>2483389.76</v>
      </c>
      <c r="O24" s="41"/>
      <c r="P24" s="102">
        <f t="shared" si="7"/>
        <v>0.0008795034527353867</v>
      </c>
      <c r="Q24" s="103">
        <f t="shared" si="8"/>
        <v>0.0010556095625154623</v>
      </c>
      <c r="R24" s="21"/>
    </row>
    <row r="25" spans="1:18" ht="12.75">
      <c r="A25" s="11">
        <v>15</v>
      </c>
      <c r="B25" s="7" t="s">
        <v>30</v>
      </c>
      <c r="C25" s="8">
        <f>'realprop value for txcredit2017'!G24</f>
        <v>333282123</v>
      </c>
      <c r="D25" s="79">
        <f t="shared" si="2"/>
        <v>0.002462984825</v>
      </c>
      <c r="E25" s="66">
        <f>'realprop value for txcredit2017'!H24</f>
        <v>1147487897</v>
      </c>
      <c r="F25" s="8">
        <f>'realprop value for txcredit2017'!I24</f>
        <v>1376985476</v>
      </c>
      <c r="G25" s="81">
        <f t="shared" si="3"/>
        <v>0.011537413496</v>
      </c>
      <c r="H25" s="25">
        <f t="shared" si="4"/>
        <v>146561.39</v>
      </c>
      <c r="I25" s="25">
        <f t="shared" si="5"/>
        <v>146561.39</v>
      </c>
      <c r="J25" s="25">
        <f t="shared" si="6"/>
        <v>605649.6</v>
      </c>
      <c r="K25" s="25">
        <f t="shared" si="1"/>
        <v>605649.6</v>
      </c>
      <c r="L25" s="25">
        <f t="shared" si="9"/>
        <v>752210.99</v>
      </c>
      <c r="M25" s="25">
        <f t="shared" si="10"/>
        <v>752210.99</v>
      </c>
      <c r="N25" s="26">
        <f t="shared" si="11"/>
        <v>1504421.98</v>
      </c>
      <c r="O25" s="41"/>
      <c r="P25" s="102">
        <f t="shared" si="7"/>
        <v>0.0008795034589959091</v>
      </c>
      <c r="Q25" s="103">
        <f t="shared" si="8"/>
        <v>0.001055609565178708</v>
      </c>
      <c r="R25" s="21"/>
    </row>
    <row r="26" spans="1:18" ht="12.75">
      <c r="A26" s="11">
        <v>16</v>
      </c>
      <c r="B26" s="7" t="s">
        <v>31</v>
      </c>
      <c r="C26" s="8">
        <f>'realprop value for txcredit2017'!G25</f>
        <v>334154146</v>
      </c>
      <c r="D26" s="79">
        <f t="shared" si="2"/>
        <v>0.002469429153</v>
      </c>
      <c r="E26" s="66">
        <f>'realprop value for txcredit2017'!H25</f>
        <v>1692547429</v>
      </c>
      <c r="F26" s="8">
        <f>'realprop value for txcredit2017'!I25</f>
        <v>2031056915</v>
      </c>
      <c r="G26" s="81">
        <f t="shared" si="3"/>
        <v>0.017017712874</v>
      </c>
      <c r="H26" s="25">
        <f t="shared" si="4"/>
        <v>146944.86</v>
      </c>
      <c r="I26" s="25">
        <f t="shared" si="5"/>
        <v>146944.86</v>
      </c>
      <c r="J26" s="25">
        <f t="shared" si="6"/>
        <v>893334.63</v>
      </c>
      <c r="K26" s="25">
        <f t="shared" si="1"/>
        <v>893334.63</v>
      </c>
      <c r="L26" s="25">
        <f t="shared" si="9"/>
        <v>1040279.49</v>
      </c>
      <c r="M26" s="25">
        <f t="shared" si="10"/>
        <v>1040279.49</v>
      </c>
      <c r="N26" s="26">
        <f t="shared" si="11"/>
        <v>2080558.98</v>
      </c>
      <c r="O26" s="41"/>
      <c r="P26" s="102">
        <f t="shared" si="7"/>
        <v>0.0008795034373148253</v>
      </c>
      <c r="Q26" s="103">
        <f t="shared" si="8"/>
        <v>0.001055609567795456</v>
      </c>
      <c r="R26" s="21"/>
    </row>
    <row r="27" spans="1:18" ht="12.75">
      <c r="A27" s="11">
        <v>17</v>
      </c>
      <c r="B27" s="7" t="s">
        <v>32</v>
      </c>
      <c r="C27" s="8">
        <f>'realprop value for txcredit2017'!G26</f>
        <v>879413912</v>
      </c>
      <c r="D27" s="79">
        <f t="shared" si="2"/>
        <v>0.0064989478</v>
      </c>
      <c r="E27" s="66">
        <f>'realprop value for txcredit2017'!H26</f>
        <v>611249534</v>
      </c>
      <c r="F27" s="8">
        <f>'realprop value for txcredit2017'!I26</f>
        <v>733499441</v>
      </c>
      <c r="G27" s="81">
        <f t="shared" si="3"/>
        <v>0.006145806544</v>
      </c>
      <c r="H27" s="25">
        <f t="shared" si="4"/>
        <v>386723.79</v>
      </c>
      <c r="I27" s="25">
        <f t="shared" si="5"/>
        <v>386723.79</v>
      </c>
      <c r="J27" s="25">
        <f t="shared" si="6"/>
        <v>322620.43</v>
      </c>
      <c r="K27" s="25">
        <f t="shared" si="1"/>
        <v>322620.43</v>
      </c>
      <c r="L27" s="25">
        <f t="shared" si="9"/>
        <v>709344.22</v>
      </c>
      <c r="M27" s="25">
        <f t="shared" si="10"/>
        <v>709344.22</v>
      </c>
      <c r="N27" s="26">
        <f t="shared" si="11"/>
        <v>1418688.44</v>
      </c>
      <c r="O27" s="41"/>
      <c r="P27" s="102">
        <f t="shared" si="7"/>
        <v>0.0008795034618465303</v>
      </c>
      <c r="Q27" s="103">
        <f t="shared" si="8"/>
        <v>0.001055609573683536</v>
      </c>
      <c r="R27" s="21"/>
    </row>
    <row r="28" spans="1:18" ht="12.75">
      <c r="A28" s="11">
        <v>18</v>
      </c>
      <c r="B28" s="7" t="s">
        <v>33</v>
      </c>
      <c r="C28" s="8">
        <f>'realprop value for txcredit2017'!G27</f>
        <v>444637812</v>
      </c>
      <c r="D28" s="79">
        <f t="shared" si="2"/>
        <v>0.003285913369</v>
      </c>
      <c r="E28" s="66">
        <f>'realprop value for txcredit2017'!H27</f>
        <v>1705032165</v>
      </c>
      <c r="F28" s="8">
        <f>'realprop value for txcredit2017'!I27</f>
        <v>2046038598</v>
      </c>
      <c r="G28" s="81">
        <f t="shared" si="3"/>
        <v>0.017143240612</v>
      </c>
      <c r="H28" s="25">
        <f t="shared" si="4"/>
        <v>195530.25</v>
      </c>
      <c r="I28" s="25">
        <f t="shared" si="5"/>
        <v>195530.25</v>
      </c>
      <c r="J28" s="25">
        <f t="shared" si="6"/>
        <v>899924.13</v>
      </c>
      <c r="K28" s="25">
        <f t="shared" si="1"/>
        <v>899924.13</v>
      </c>
      <c r="L28" s="25">
        <f t="shared" si="9"/>
        <v>1095454.38</v>
      </c>
      <c r="M28" s="25">
        <f t="shared" si="10"/>
        <v>1095454.38</v>
      </c>
      <c r="N28" s="26">
        <f t="shared" si="11"/>
        <v>2190908.76</v>
      </c>
      <c r="O28" s="41"/>
      <c r="P28" s="102">
        <f t="shared" si="7"/>
        <v>0.0008795034732673613</v>
      </c>
      <c r="Q28" s="103">
        <f t="shared" si="8"/>
        <v>0.0010556095638230966</v>
      </c>
      <c r="R28" s="21"/>
    </row>
    <row r="29" spans="1:18" ht="12.75">
      <c r="A29" s="11">
        <v>19</v>
      </c>
      <c r="B29" s="7" t="s">
        <v>34</v>
      </c>
      <c r="C29" s="8">
        <f>'realprop value for txcredit2017'!G28</f>
        <v>517474837</v>
      </c>
      <c r="D29" s="79">
        <f t="shared" si="2"/>
        <v>0.003824185526</v>
      </c>
      <c r="E29" s="66">
        <f>'realprop value for txcredit2017'!H28</f>
        <v>1217295775</v>
      </c>
      <c r="F29" s="8">
        <f>'realprop value for txcredit2017'!I28</f>
        <v>1460754930</v>
      </c>
      <c r="G29" s="81">
        <f t="shared" si="3"/>
        <v>0.012239296592</v>
      </c>
      <c r="H29" s="25">
        <f t="shared" si="4"/>
        <v>227560.45</v>
      </c>
      <c r="I29" s="25">
        <f t="shared" si="5"/>
        <v>227560.45</v>
      </c>
      <c r="J29" s="25">
        <f t="shared" si="6"/>
        <v>642494.53</v>
      </c>
      <c r="K29" s="25">
        <f t="shared" si="1"/>
        <v>642494.53</v>
      </c>
      <c r="L29" s="25">
        <f t="shared" si="9"/>
        <v>870054.98</v>
      </c>
      <c r="M29" s="25">
        <f t="shared" si="10"/>
        <v>870054.98</v>
      </c>
      <c r="N29" s="26">
        <f t="shared" si="11"/>
        <v>1740109.96</v>
      </c>
      <c r="O29" s="41"/>
      <c r="P29" s="102">
        <f t="shared" si="7"/>
        <v>0.000879503441439801</v>
      </c>
      <c r="Q29" s="103">
        <f t="shared" si="8"/>
        <v>0.0010556095621049864</v>
      </c>
      <c r="R29" s="21"/>
    </row>
    <row r="30" spans="1:18" ht="12.75">
      <c r="A30" s="11">
        <v>20</v>
      </c>
      <c r="B30" s="7" t="s">
        <v>35</v>
      </c>
      <c r="C30" s="8">
        <f>'realprop value for txcredit2017'!G29</f>
        <v>545129690</v>
      </c>
      <c r="D30" s="79">
        <f t="shared" si="2"/>
        <v>0.004028557374</v>
      </c>
      <c r="E30" s="66">
        <f>'realprop value for txcredit2017'!H29</f>
        <v>1980449055</v>
      </c>
      <c r="F30" s="8">
        <f>'realprop value for txcredit2017'!I29</f>
        <v>2376538866</v>
      </c>
      <c r="G30" s="81">
        <f t="shared" si="3"/>
        <v>0.019912418878</v>
      </c>
      <c r="H30" s="25">
        <f t="shared" si="4"/>
        <v>239721.72</v>
      </c>
      <c r="I30" s="25">
        <f t="shared" si="5"/>
        <v>239721.72</v>
      </c>
      <c r="J30" s="25">
        <f t="shared" si="6"/>
        <v>1045290.48</v>
      </c>
      <c r="K30" s="25">
        <f t="shared" si="1"/>
        <v>1045290.48</v>
      </c>
      <c r="L30" s="25">
        <f t="shared" si="9"/>
        <v>1285012.2</v>
      </c>
      <c r="M30" s="25">
        <f t="shared" si="10"/>
        <v>1285012.2</v>
      </c>
      <c r="N30" s="26">
        <f t="shared" si="11"/>
        <v>2570024.4</v>
      </c>
      <c r="O30" s="41"/>
      <c r="P30" s="102">
        <f t="shared" si="7"/>
        <v>0.0008795034444005425</v>
      </c>
      <c r="Q30" s="103">
        <f t="shared" si="8"/>
        <v>0.0010556095622464776</v>
      </c>
      <c r="R30" s="21"/>
    </row>
    <row r="31" spans="1:18" ht="12.75">
      <c r="A31" s="11">
        <v>21</v>
      </c>
      <c r="B31" s="7" t="s">
        <v>36</v>
      </c>
      <c r="C31" s="8">
        <f>'realprop value for txcredit2017'!G30</f>
        <v>799824641</v>
      </c>
      <c r="D31" s="79">
        <f t="shared" si="2"/>
        <v>0.005910775939</v>
      </c>
      <c r="E31" s="66">
        <f>'realprop value for txcredit2017'!H30</f>
        <v>2791156969</v>
      </c>
      <c r="F31" s="8">
        <f>'realprop value for txcredit2017'!I30</f>
        <v>3349388363</v>
      </c>
      <c r="G31" s="81">
        <f t="shared" si="3"/>
        <v>0.028063679085</v>
      </c>
      <c r="H31" s="25">
        <f t="shared" si="4"/>
        <v>351724.27</v>
      </c>
      <c r="I31" s="25">
        <f t="shared" si="5"/>
        <v>351724.27</v>
      </c>
      <c r="J31" s="25">
        <f t="shared" si="6"/>
        <v>1473186</v>
      </c>
      <c r="K31" s="25">
        <f t="shared" si="1"/>
        <v>1473186</v>
      </c>
      <c r="L31" s="25">
        <f t="shared" si="9"/>
        <v>1824910.27</v>
      </c>
      <c r="M31" s="25">
        <f t="shared" si="10"/>
        <v>1824910.27</v>
      </c>
      <c r="N31" s="26">
        <f t="shared" si="11"/>
        <v>3649820.54</v>
      </c>
      <c r="O31" s="41"/>
      <c r="P31" s="102">
        <f t="shared" si="7"/>
        <v>0.000879503461059285</v>
      </c>
      <c r="Q31" s="103">
        <f t="shared" si="8"/>
        <v>0.00105560956718805</v>
      </c>
      <c r="R31" s="21"/>
    </row>
    <row r="32" spans="1:18" ht="12.75">
      <c r="A32" s="11">
        <v>22</v>
      </c>
      <c r="B32" s="7" t="s">
        <v>37</v>
      </c>
      <c r="C32" s="8">
        <f>'realprop value for txcredit2017'!G31</f>
        <v>1058346086</v>
      </c>
      <c r="D32" s="79">
        <f t="shared" si="2"/>
        <v>0.007821272638</v>
      </c>
      <c r="E32" s="66">
        <f>'realprop value for txcredit2017'!H31</f>
        <v>652043840</v>
      </c>
      <c r="F32" s="8">
        <f>'realprop value for txcredit2017'!I31</f>
        <v>782452608</v>
      </c>
      <c r="G32" s="81">
        <f t="shared" si="3"/>
        <v>0.006555972766</v>
      </c>
      <c r="H32" s="25">
        <f t="shared" si="4"/>
        <v>465409.52</v>
      </c>
      <c r="I32" s="25">
        <f t="shared" si="5"/>
        <v>465409.52</v>
      </c>
      <c r="J32" s="25">
        <f t="shared" si="6"/>
        <v>344151.86</v>
      </c>
      <c r="K32" s="25">
        <f t="shared" si="1"/>
        <v>344151.86</v>
      </c>
      <c r="L32" s="25">
        <f t="shared" si="9"/>
        <v>809561.38</v>
      </c>
      <c r="M32" s="25">
        <f t="shared" si="10"/>
        <v>809561.38</v>
      </c>
      <c r="N32" s="26">
        <f t="shared" si="11"/>
        <v>1619122.76</v>
      </c>
      <c r="O32" s="41"/>
      <c r="P32" s="102">
        <f t="shared" si="7"/>
        <v>0.0008795034557344222</v>
      </c>
      <c r="Q32" s="103">
        <f t="shared" si="8"/>
        <v>0.001055609573736637</v>
      </c>
      <c r="R32" s="21"/>
    </row>
    <row r="33" spans="1:18" ht="12.75">
      <c r="A33" s="11">
        <v>23</v>
      </c>
      <c r="B33" s="7" t="s">
        <v>38</v>
      </c>
      <c r="C33" s="8">
        <f>'realprop value for txcredit2017'!G32</f>
        <v>494685065</v>
      </c>
      <c r="D33" s="79">
        <f t="shared" si="2"/>
        <v>0.003655767064</v>
      </c>
      <c r="E33" s="66">
        <f>'realprop value for txcredit2017'!H32</f>
        <v>370873945</v>
      </c>
      <c r="F33" s="8">
        <f>'realprop value for txcredit2017'!I32</f>
        <v>445048734</v>
      </c>
      <c r="G33" s="81">
        <f t="shared" si="3"/>
        <v>0.003728950929</v>
      </c>
      <c r="H33" s="25">
        <f t="shared" si="4"/>
        <v>217538.61</v>
      </c>
      <c r="I33" s="25">
        <f t="shared" si="5"/>
        <v>217538.61</v>
      </c>
      <c r="J33" s="25">
        <f t="shared" si="6"/>
        <v>195749.04</v>
      </c>
      <c r="K33" s="25">
        <f t="shared" si="1"/>
        <v>195749.04</v>
      </c>
      <c r="L33" s="25">
        <f t="shared" si="9"/>
        <v>413287.65</v>
      </c>
      <c r="M33" s="25">
        <f t="shared" si="10"/>
        <v>413287.65</v>
      </c>
      <c r="N33" s="26">
        <f t="shared" si="11"/>
        <v>826575.3</v>
      </c>
      <c r="O33" s="41"/>
      <c r="P33" s="102">
        <f t="shared" si="7"/>
        <v>0.0008795034473094512</v>
      </c>
      <c r="Q33" s="103">
        <f t="shared" si="8"/>
        <v>0.0010556095548852858</v>
      </c>
      <c r="R33" s="21"/>
    </row>
    <row r="34" spans="1:18" ht="12.75">
      <c r="A34" s="11">
        <v>24</v>
      </c>
      <c r="B34" s="7" t="s">
        <v>39</v>
      </c>
      <c r="C34" s="8">
        <f>'realprop value for txcredit2017'!G33</f>
        <v>1424864134</v>
      </c>
      <c r="D34" s="79">
        <f t="shared" si="2"/>
        <v>0.010529873935</v>
      </c>
      <c r="E34" s="66">
        <f>'realprop value for txcredit2017'!H33</f>
        <v>1773112693</v>
      </c>
      <c r="F34" s="8">
        <f>'realprop value for txcredit2017'!I33</f>
        <v>2127735232</v>
      </c>
      <c r="G34" s="81">
        <f t="shared" si="3"/>
        <v>0.017827756073</v>
      </c>
      <c r="H34" s="25">
        <f t="shared" si="4"/>
        <v>626586.47</v>
      </c>
      <c r="I34" s="25">
        <f t="shared" si="5"/>
        <v>626586.47</v>
      </c>
      <c r="J34" s="25">
        <f t="shared" si="6"/>
        <v>935857.36</v>
      </c>
      <c r="K34" s="25">
        <f t="shared" si="1"/>
        <v>935857.36</v>
      </c>
      <c r="L34" s="25">
        <f t="shared" si="9"/>
        <v>1562443.83</v>
      </c>
      <c r="M34" s="25">
        <f t="shared" si="10"/>
        <v>1562443.83</v>
      </c>
      <c r="N34" s="26">
        <f t="shared" si="11"/>
        <v>3124887.66</v>
      </c>
      <c r="O34" s="41"/>
      <c r="P34" s="102">
        <f t="shared" si="7"/>
        <v>0.0008795034628894659</v>
      </c>
      <c r="Q34" s="103">
        <f t="shared" si="8"/>
        <v>0.0010556095658156794</v>
      </c>
      <c r="R34" s="21"/>
    </row>
    <row r="35" spans="1:18" ht="12.75">
      <c r="A35" s="11">
        <v>25</v>
      </c>
      <c r="B35" s="7" t="s">
        <v>40</v>
      </c>
      <c r="C35" s="8">
        <f>'realprop value for txcredit2017'!G34</f>
        <v>153065813</v>
      </c>
      <c r="D35" s="79">
        <f t="shared" si="2"/>
        <v>0.001131170107</v>
      </c>
      <c r="E35" s="66">
        <f>'realprop value for txcredit2017'!H34</f>
        <v>264738900</v>
      </c>
      <c r="F35" s="8">
        <f>'realprop value for txcredit2017'!I34</f>
        <v>317686680</v>
      </c>
      <c r="G35" s="81">
        <f t="shared" si="3"/>
        <v>0.002661816448</v>
      </c>
      <c r="H35" s="25">
        <f t="shared" si="4"/>
        <v>67310.96</v>
      </c>
      <c r="I35" s="25">
        <f t="shared" si="5"/>
        <v>67310.96</v>
      </c>
      <c r="J35" s="25">
        <f t="shared" si="6"/>
        <v>139730.46</v>
      </c>
      <c r="K35" s="25">
        <f t="shared" si="1"/>
        <v>139730.46</v>
      </c>
      <c r="L35" s="25">
        <f t="shared" si="9"/>
        <v>207041.41999999998</v>
      </c>
      <c r="M35" s="25">
        <f t="shared" si="10"/>
        <v>207041.41999999998</v>
      </c>
      <c r="N35" s="26">
        <f t="shared" si="11"/>
        <v>414082.83999999997</v>
      </c>
      <c r="O35" s="41"/>
      <c r="P35" s="102">
        <f t="shared" si="7"/>
        <v>0.0008795035113425361</v>
      </c>
      <c r="Q35" s="103">
        <f t="shared" si="8"/>
        <v>0.0010556095836312684</v>
      </c>
      <c r="R35" s="21"/>
    </row>
    <row r="36" spans="1:18" ht="12.75">
      <c r="A36" s="11">
        <v>26</v>
      </c>
      <c r="B36" s="7" t="s">
        <v>41</v>
      </c>
      <c r="C36" s="8">
        <f>'realprop value for txcredit2017'!G35</f>
        <v>273054262</v>
      </c>
      <c r="D36" s="79">
        <f t="shared" si="2"/>
        <v>0.002017895522</v>
      </c>
      <c r="E36" s="66">
        <f>'realprop value for txcredit2017'!H35</f>
        <v>1153963825</v>
      </c>
      <c r="F36" s="8">
        <f>'realprop value for txcredit2017'!I35</f>
        <v>1384756590</v>
      </c>
      <c r="G36" s="81">
        <f t="shared" si="3"/>
        <v>0.011602525697</v>
      </c>
      <c r="H36" s="25">
        <f t="shared" si="4"/>
        <v>120076.08</v>
      </c>
      <c r="I36" s="25">
        <f t="shared" si="5"/>
        <v>120076.08</v>
      </c>
      <c r="J36" s="25">
        <f t="shared" si="6"/>
        <v>609067.62</v>
      </c>
      <c r="K36" s="25">
        <f t="shared" si="1"/>
        <v>609067.62</v>
      </c>
      <c r="L36" s="25">
        <f t="shared" si="9"/>
        <v>729143.7</v>
      </c>
      <c r="M36" s="25">
        <f t="shared" si="10"/>
        <v>729143.7</v>
      </c>
      <c r="N36" s="26">
        <f t="shared" si="11"/>
        <v>1458287.4</v>
      </c>
      <c r="O36" s="41"/>
      <c r="P36" s="102">
        <f t="shared" si="7"/>
        <v>0.0008795034299812541</v>
      </c>
      <c r="Q36" s="103">
        <f t="shared" si="8"/>
        <v>0.0010556095551782136</v>
      </c>
      <c r="R36" s="21"/>
    </row>
    <row r="37" spans="1:18" ht="12.75">
      <c r="A37" s="11">
        <v>27</v>
      </c>
      <c r="B37" s="7" t="s">
        <v>42</v>
      </c>
      <c r="C37" s="8">
        <f>'realprop value for txcredit2017'!G36</f>
        <v>2177951775</v>
      </c>
      <c r="D37" s="79">
        <f t="shared" si="2"/>
        <v>0.016095259245</v>
      </c>
      <c r="E37" s="66">
        <f>'realprop value for txcredit2017'!H36</f>
        <v>1675213470</v>
      </c>
      <c r="F37" s="8">
        <f>'realprop value for txcredit2017'!I36</f>
        <v>2010256164</v>
      </c>
      <c r="G37" s="81">
        <f t="shared" si="3"/>
        <v>0.016843428635</v>
      </c>
      <c r="H37" s="25">
        <f t="shared" si="4"/>
        <v>957758.06</v>
      </c>
      <c r="I37" s="25">
        <f t="shared" si="5"/>
        <v>957758.06</v>
      </c>
      <c r="J37" s="25">
        <f t="shared" si="6"/>
        <v>884185.68</v>
      </c>
      <c r="K37" s="25">
        <f t="shared" si="1"/>
        <v>884185.68</v>
      </c>
      <c r="L37" s="25">
        <f t="shared" si="9"/>
        <v>1841943.7400000002</v>
      </c>
      <c r="M37" s="25">
        <f t="shared" si="10"/>
        <v>1841943.7400000002</v>
      </c>
      <c r="N37" s="26">
        <f t="shared" si="11"/>
        <v>3683887.4800000004</v>
      </c>
      <c r="O37" s="41"/>
      <c r="P37" s="102">
        <f t="shared" si="7"/>
        <v>0.0008795034591617622</v>
      </c>
      <c r="Q37" s="103">
        <f t="shared" si="8"/>
        <v>0.001055609563597886</v>
      </c>
      <c r="R37" s="21"/>
    </row>
    <row r="38" spans="1:18" ht="12.75">
      <c r="A38" s="11">
        <v>28</v>
      </c>
      <c r="B38" s="7" t="s">
        <v>43</v>
      </c>
      <c r="C38" s="8">
        <f>'realprop value for txcredit2017'!G37</f>
        <v>41300782810</v>
      </c>
      <c r="D38" s="79">
        <f t="shared" si="2"/>
        <v>0.305216494688</v>
      </c>
      <c r="E38" s="66">
        <f>'realprop value for txcredit2017'!H37</f>
        <v>316110135</v>
      </c>
      <c r="F38" s="8">
        <f>'realprop value for txcredit2017'!I37</f>
        <v>379332162</v>
      </c>
      <c r="G38" s="81">
        <f t="shared" si="3"/>
        <v>0.003178328371</v>
      </c>
      <c r="H38" s="26">
        <f>+ROUND(D38*$H$10,2)+0.04</f>
        <v>18162090.689999998</v>
      </c>
      <c r="I38" s="26">
        <f>+ROUND(D38*$I$10,2)+0.04</f>
        <v>18162090.689999998</v>
      </c>
      <c r="J38" s="26">
        <f>+ROUND(G38*$J$10,2)-0.04</f>
        <v>166844.4</v>
      </c>
      <c r="K38" s="26">
        <f>+ROUND(G38*$K$10,2)-0.04</f>
        <v>166844.4</v>
      </c>
      <c r="L38" s="25">
        <f t="shared" si="9"/>
        <v>18328935.089999996</v>
      </c>
      <c r="M38" s="25">
        <f t="shared" si="10"/>
        <v>18328935.089999996</v>
      </c>
      <c r="N38" s="26">
        <f t="shared" si="11"/>
        <v>36657870.17999999</v>
      </c>
      <c r="O38" s="41"/>
      <c r="P38" s="102">
        <f t="shared" si="7"/>
        <v>0.0008795034599490681</v>
      </c>
      <c r="Q38" s="103">
        <f t="shared" si="8"/>
        <v>0.0010556093052821605</v>
      </c>
      <c r="R38" s="21"/>
    </row>
    <row r="39" spans="1:18" ht="12.75">
      <c r="A39" s="11">
        <v>29</v>
      </c>
      <c r="B39" s="7" t="s">
        <v>44</v>
      </c>
      <c r="C39" s="8">
        <f>'realprop value for txcredit2017'!G38</f>
        <v>126580671</v>
      </c>
      <c r="D39" s="79">
        <f t="shared" si="2"/>
        <v>0.000935442528</v>
      </c>
      <c r="E39" s="66">
        <f>'realprop value for txcredit2017'!H38</f>
        <v>711042301</v>
      </c>
      <c r="F39" s="8">
        <f>'realprop value for txcredit2017'!I38</f>
        <v>853250761</v>
      </c>
      <c r="G39" s="81">
        <f t="shared" si="3"/>
        <v>0.007149172607</v>
      </c>
      <c r="H39" s="26">
        <f aca="true" t="shared" si="12" ref="H39:H70">+ROUND(D39*$H$10,2)</f>
        <v>55664.07</v>
      </c>
      <c r="I39" s="26">
        <f aca="true" t="shared" si="13" ref="I39:I70">+ROUND(D39*$I$10,2)</f>
        <v>55664.07</v>
      </c>
      <c r="J39" s="25">
        <f t="shared" si="6"/>
        <v>375291.53</v>
      </c>
      <c r="K39" s="25">
        <f t="shared" si="1"/>
        <v>375291.53</v>
      </c>
      <c r="L39" s="25">
        <f t="shared" si="9"/>
        <v>430955.60000000003</v>
      </c>
      <c r="M39" s="25">
        <f t="shared" si="10"/>
        <v>430955.60000000003</v>
      </c>
      <c r="N39" s="26">
        <f t="shared" si="11"/>
        <v>861911.2000000001</v>
      </c>
      <c r="O39" s="41"/>
      <c r="P39" s="102">
        <f t="shared" si="7"/>
        <v>0.0008795034749025781</v>
      </c>
      <c r="Q39" s="103">
        <f t="shared" si="8"/>
        <v>0.0010556095733606713</v>
      </c>
      <c r="R39" s="21"/>
    </row>
    <row r="40" spans="1:18" ht="12.75">
      <c r="A40" s="11">
        <v>30</v>
      </c>
      <c r="B40" s="7" t="s">
        <v>45</v>
      </c>
      <c r="C40" s="8">
        <f>'realprop value for txcredit2017'!G39</f>
        <v>417664085</v>
      </c>
      <c r="D40" s="79">
        <f t="shared" si="2"/>
        <v>0.003086575104</v>
      </c>
      <c r="E40" s="66">
        <f>'realprop value for txcredit2017'!H39</f>
        <v>2042903840</v>
      </c>
      <c r="F40" s="8">
        <f>'realprop value for txcredit2017'!I39</f>
        <v>2451484608</v>
      </c>
      <c r="G40" s="81">
        <f t="shared" si="3"/>
        <v>0.02054037032</v>
      </c>
      <c r="H40" s="26">
        <f t="shared" si="12"/>
        <v>183668.5</v>
      </c>
      <c r="I40" s="26">
        <f t="shared" si="13"/>
        <v>183668.5</v>
      </c>
      <c r="J40" s="25">
        <f t="shared" si="6"/>
        <v>1078254.42</v>
      </c>
      <c r="K40" s="25">
        <f t="shared" si="1"/>
        <v>1078254.42</v>
      </c>
      <c r="L40" s="25">
        <f t="shared" si="9"/>
        <v>1261922.92</v>
      </c>
      <c r="M40" s="25">
        <f t="shared" si="10"/>
        <v>1261922.92</v>
      </c>
      <c r="N40" s="26">
        <f t="shared" si="11"/>
        <v>2523845.84</v>
      </c>
      <c r="O40" s="41"/>
      <c r="P40" s="102">
        <f t="shared" si="7"/>
        <v>0.0008795034411445743</v>
      </c>
      <c r="Q40" s="103">
        <f t="shared" si="8"/>
        <v>0.0010556095679961127</v>
      </c>
      <c r="R40" s="21"/>
    </row>
    <row r="41" spans="1:18" ht="12.75">
      <c r="A41" s="11">
        <v>31</v>
      </c>
      <c r="B41" s="7" t="s">
        <v>46</v>
      </c>
      <c r="C41" s="8">
        <f>'realprop value for txcredit2017'!G40</f>
        <v>138820645</v>
      </c>
      <c r="D41" s="79">
        <f t="shared" si="2"/>
        <v>0.001025897036</v>
      </c>
      <c r="E41" s="66">
        <f>'realprop value for txcredit2017'!H40</f>
        <v>826241015</v>
      </c>
      <c r="F41" s="8">
        <f>'realprop value for txcredit2017'!I40</f>
        <v>991489218</v>
      </c>
      <c r="G41" s="81">
        <f t="shared" si="3"/>
        <v>0.008307437721</v>
      </c>
      <c r="H41" s="26">
        <f t="shared" si="12"/>
        <v>61046.62</v>
      </c>
      <c r="I41" s="26">
        <f t="shared" si="13"/>
        <v>61046.62</v>
      </c>
      <c r="J41" s="25">
        <f t="shared" si="6"/>
        <v>436093.96</v>
      </c>
      <c r="K41" s="25">
        <f t="shared" si="1"/>
        <v>436093.96</v>
      </c>
      <c r="L41" s="25">
        <f t="shared" si="9"/>
        <v>497140.58</v>
      </c>
      <c r="M41" s="25">
        <f t="shared" si="10"/>
        <v>497140.58</v>
      </c>
      <c r="N41" s="26">
        <f t="shared" si="11"/>
        <v>994281.16</v>
      </c>
      <c r="O41" s="41"/>
      <c r="P41" s="102">
        <f t="shared" si="7"/>
        <v>0.0008795034773105974</v>
      </c>
      <c r="Q41" s="103">
        <f t="shared" si="8"/>
        <v>0.0010556095669010089</v>
      </c>
      <c r="R41" s="21"/>
    </row>
    <row r="42" spans="1:18" ht="12.75">
      <c r="A42" s="11">
        <v>32</v>
      </c>
      <c r="B42" s="7" t="s">
        <v>47</v>
      </c>
      <c r="C42" s="8">
        <f>'realprop value for txcredit2017'!G41</f>
        <v>166698952</v>
      </c>
      <c r="D42" s="79">
        <f t="shared" si="2"/>
        <v>0.001231920229</v>
      </c>
      <c r="E42" s="66">
        <f>'realprop value for txcredit2017'!H41</f>
        <v>747517460</v>
      </c>
      <c r="F42" s="8">
        <f>'realprop value for txcredit2017'!I41</f>
        <v>897020952</v>
      </c>
      <c r="G42" s="81">
        <f t="shared" si="3"/>
        <v>0.007515911982</v>
      </c>
      <c r="H42" s="26">
        <f t="shared" si="12"/>
        <v>73306.15</v>
      </c>
      <c r="I42" s="26">
        <f t="shared" si="13"/>
        <v>73306.15</v>
      </c>
      <c r="J42" s="25">
        <f t="shared" si="6"/>
        <v>394543.29</v>
      </c>
      <c r="K42" s="25">
        <f t="shared" si="1"/>
        <v>394543.29</v>
      </c>
      <c r="L42" s="25">
        <f t="shared" si="9"/>
        <v>467849.43999999994</v>
      </c>
      <c r="M42" s="25">
        <f t="shared" si="10"/>
        <v>467849.43999999994</v>
      </c>
      <c r="N42" s="26">
        <f t="shared" si="11"/>
        <v>935698.8799999999</v>
      </c>
      <c r="O42" s="41"/>
      <c r="P42" s="102">
        <f t="shared" si="7"/>
        <v>0.0008795034296316391</v>
      </c>
      <c r="Q42" s="103">
        <f t="shared" si="8"/>
        <v>0.0010556095639558706</v>
      </c>
      <c r="R42" s="21"/>
    </row>
    <row r="43" spans="1:18" ht="12.75">
      <c r="A43" s="11">
        <v>33</v>
      </c>
      <c r="B43" s="7" t="s">
        <v>48</v>
      </c>
      <c r="C43" s="8">
        <f>'realprop value for txcredit2017'!G42</f>
        <v>233829895</v>
      </c>
      <c r="D43" s="79">
        <f t="shared" si="2"/>
        <v>0.001728023927</v>
      </c>
      <c r="E43" s="66">
        <f>'realprop value for txcredit2017'!H42</f>
        <v>780234495</v>
      </c>
      <c r="F43" s="8">
        <f>'realprop value for txcredit2017'!I42</f>
        <v>936281394</v>
      </c>
      <c r="G43" s="81">
        <f t="shared" si="3"/>
        <v>0.007844865309</v>
      </c>
      <c r="H43" s="26">
        <f t="shared" si="12"/>
        <v>102827.1</v>
      </c>
      <c r="I43" s="26">
        <f t="shared" si="13"/>
        <v>102827.1</v>
      </c>
      <c r="J43" s="25">
        <f aca="true" t="shared" si="14" ref="J43:J75">+ROUND(G43*$J$10,2)</f>
        <v>411811.5</v>
      </c>
      <c r="K43" s="25">
        <f aca="true" t="shared" si="15" ref="K43:K75">+ROUND(G43*$K$10,2)</f>
        <v>411811.5</v>
      </c>
      <c r="L43" s="25">
        <f t="shared" si="9"/>
        <v>514638.6</v>
      </c>
      <c r="M43" s="25">
        <f t="shared" si="10"/>
        <v>514638.6</v>
      </c>
      <c r="N43" s="26">
        <f t="shared" si="11"/>
        <v>1029277.2</v>
      </c>
      <c r="O43" s="41"/>
      <c r="P43" s="102">
        <f t="shared" si="7"/>
        <v>0.000879503452712922</v>
      </c>
      <c r="Q43" s="103">
        <f t="shared" si="8"/>
        <v>0.0010556095702997598</v>
      </c>
      <c r="R43" s="21"/>
    </row>
    <row r="44" spans="1:18" ht="12.75">
      <c r="A44" s="11">
        <v>34</v>
      </c>
      <c r="B44" s="7" t="s">
        <v>49</v>
      </c>
      <c r="C44" s="8">
        <f>'realprop value for txcredit2017'!G43</f>
        <v>1247839849</v>
      </c>
      <c r="D44" s="79">
        <f t="shared" si="2"/>
        <v>0.009221648568</v>
      </c>
      <c r="E44" s="66">
        <f>'realprop value for txcredit2017'!H43</f>
        <v>1709544135</v>
      </c>
      <c r="F44" s="8">
        <f>'realprop value for txcredit2017'!I43</f>
        <v>2051452962</v>
      </c>
      <c r="G44" s="81">
        <f t="shared" si="3"/>
        <v>0.0171886062</v>
      </c>
      <c r="H44" s="26">
        <f t="shared" si="12"/>
        <v>548739.73</v>
      </c>
      <c r="I44" s="26">
        <f t="shared" si="13"/>
        <v>548739.73</v>
      </c>
      <c r="J44" s="25">
        <f t="shared" si="14"/>
        <v>902305.57</v>
      </c>
      <c r="K44" s="25">
        <f t="shared" si="15"/>
        <v>902305.57</v>
      </c>
      <c r="L44" s="25">
        <f t="shared" si="9"/>
        <v>1451045.2999999998</v>
      </c>
      <c r="M44" s="25">
        <f t="shared" si="10"/>
        <v>1451045.2999999998</v>
      </c>
      <c r="N44" s="26">
        <f t="shared" si="11"/>
        <v>2902090.5999999996</v>
      </c>
      <c r="O44" s="41"/>
      <c r="P44" s="102">
        <f t="shared" si="7"/>
        <v>0.0008795034562163593</v>
      </c>
      <c r="Q44" s="103">
        <f t="shared" si="8"/>
        <v>0.001055609564593078</v>
      </c>
      <c r="R44" s="21"/>
    </row>
    <row r="45" spans="1:18" ht="12.75">
      <c r="A45" s="11">
        <v>35</v>
      </c>
      <c r="B45" s="7" t="s">
        <v>50</v>
      </c>
      <c r="C45" s="8">
        <f>'realprop value for txcredit2017'!G44</f>
        <v>172060081</v>
      </c>
      <c r="D45" s="79">
        <f t="shared" si="2"/>
        <v>0.001271539453</v>
      </c>
      <c r="E45" s="66">
        <f>'realprop value for txcredit2017'!H44</f>
        <v>536101446</v>
      </c>
      <c r="F45" s="8">
        <f>'realprop value for txcredit2017'!I44</f>
        <v>643321735</v>
      </c>
      <c r="G45" s="81">
        <f t="shared" si="3"/>
        <v>0.005390230323</v>
      </c>
      <c r="H45" s="26">
        <f t="shared" si="12"/>
        <v>75663.72</v>
      </c>
      <c r="I45" s="26">
        <f t="shared" si="13"/>
        <v>75663.72</v>
      </c>
      <c r="J45" s="25">
        <f t="shared" si="14"/>
        <v>282956.91</v>
      </c>
      <c r="K45" s="25">
        <f t="shared" si="15"/>
        <v>282956.91</v>
      </c>
      <c r="L45" s="25">
        <f t="shared" si="9"/>
        <v>358620.63</v>
      </c>
      <c r="M45" s="25">
        <f t="shared" si="10"/>
        <v>358620.63</v>
      </c>
      <c r="N45" s="26">
        <f t="shared" si="11"/>
        <v>717241.26</v>
      </c>
      <c r="O45" s="41"/>
      <c r="P45" s="102">
        <f t="shared" si="7"/>
        <v>0.0008795034799501227</v>
      </c>
      <c r="Q45" s="103">
        <f t="shared" si="8"/>
        <v>0.001055609575804054</v>
      </c>
      <c r="R45" s="21"/>
    </row>
    <row r="46" spans="1:18" ht="12.75">
      <c r="A46" s="11">
        <v>36</v>
      </c>
      <c r="B46" s="7" t="s">
        <v>51</v>
      </c>
      <c r="C46" s="8">
        <f>'realprop value for txcredit2017'!G45</f>
        <v>103534528</v>
      </c>
      <c r="D46" s="79">
        <f t="shared" si="2"/>
        <v>0.000765129462</v>
      </c>
      <c r="E46" s="66">
        <f>'realprop value for txcredit2017'!H45</f>
        <v>345914804</v>
      </c>
      <c r="F46" s="8">
        <f>'realprop value for txcredit2017'!I45</f>
        <v>415097765</v>
      </c>
      <c r="G46" s="81">
        <f t="shared" si="3"/>
        <v>0.003477999325</v>
      </c>
      <c r="H46" s="26">
        <f t="shared" si="12"/>
        <v>45529.49</v>
      </c>
      <c r="I46" s="26">
        <f t="shared" si="13"/>
        <v>45529.49</v>
      </c>
      <c r="J46" s="25">
        <f t="shared" si="14"/>
        <v>182575.49</v>
      </c>
      <c r="K46" s="25">
        <f t="shared" si="15"/>
        <v>182575.49</v>
      </c>
      <c r="L46" s="25">
        <f t="shared" si="9"/>
        <v>228104.97999999998</v>
      </c>
      <c r="M46" s="25">
        <f t="shared" si="10"/>
        <v>228104.97999999998</v>
      </c>
      <c r="N46" s="26">
        <f t="shared" si="11"/>
        <v>456209.95999999996</v>
      </c>
      <c r="O46" s="41"/>
      <c r="P46" s="102">
        <f t="shared" si="7"/>
        <v>0.0008795035024450973</v>
      </c>
      <c r="Q46" s="103">
        <f t="shared" si="8"/>
        <v>0.001055609577206762</v>
      </c>
      <c r="R46" s="21"/>
    </row>
    <row r="47" spans="1:18" ht="12.75">
      <c r="A47" s="11">
        <v>37</v>
      </c>
      <c r="B47" s="7" t="s">
        <v>52</v>
      </c>
      <c r="C47" s="8">
        <f>'realprop value for txcredit2017'!G46</f>
        <v>185309581</v>
      </c>
      <c r="D47" s="79">
        <f t="shared" si="2"/>
        <v>0.001369454448</v>
      </c>
      <c r="E47" s="66">
        <f>'realprop value for txcredit2017'!H46</f>
        <v>649333587</v>
      </c>
      <c r="F47" s="8">
        <f>'realprop value for txcredit2017'!I46</f>
        <v>779200304</v>
      </c>
      <c r="G47" s="81">
        <f t="shared" si="3"/>
        <v>0.006528722532</v>
      </c>
      <c r="H47" s="26">
        <f t="shared" si="12"/>
        <v>81490.21</v>
      </c>
      <c r="I47" s="26">
        <f t="shared" si="13"/>
        <v>81490.21</v>
      </c>
      <c r="J47" s="25">
        <f t="shared" si="14"/>
        <v>342721.37</v>
      </c>
      <c r="K47" s="25">
        <f t="shared" si="15"/>
        <v>342721.37</v>
      </c>
      <c r="L47" s="25">
        <f t="shared" si="9"/>
        <v>424211.58</v>
      </c>
      <c r="M47" s="25">
        <f t="shared" si="10"/>
        <v>424211.58</v>
      </c>
      <c r="N47" s="26">
        <f t="shared" si="11"/>
        <v>848423.16</v>
      </c>
      <c r="O47" s="41"/>
      <c r="P47" s="102">
        <f t="shared" si="7"/>
        <v>0.0008795034726240086</v>
      </c>
      <c r="Q47" s="103">
        <f t="shared" si="8"/>
        <v>0.0010556095568178272</v>
      </c>
      <c r="R47" s="21"/>
    </row>
    <row r="48" spans="1:18" ht="12.75">
      <c r="A48" s="11">
        <v>38</v>
      </c>
      <c r="B48" s="7" t="s">
        <v>53</v>
      </c>
      <c r="C48" s="8">
        <f>'realprop value for txcredit2017'!G47</f>
        <v>65512684</v>
      </c>
      <c r="D48" s="79">
        <f t="shared" si="2"/>
        <v>0.000484144619</v>
      </c>
      <c r="E48" s="66">
        <f>'realprop value for txcredit2017'!H47</f>
        <v>198306427</v>
      </c>
      <c r="F48" s="8">
        <f>'realprop value for txcredit2017'!I47</f>
        <v>237967712</v>
      </c>
      <c r="G48" s="81">
        <f t="shared" si="3"/>
        <v>0.001993871352</v>
      </c>
      <c r="H48" s="26">
        <f t="shared" si="12"/>
        <v>28809.32</v>
      </c>
      <c r="I48" s="26">
        <f t="shared" si="13"/>
        <v>28809.32</v>
      </c>
      <c r="J48" s="25">
        <f t="shared" si="14"/>
        <v>104667.08</v>
      </c>
      <c r="K48" s="25">
        <f t="shared" si="15"/>
        <v>104667.08</v>
      </c>
      <c r="L48" s="25">
        <f t="shared" si="9"/>
        <v>133476.4</v>
      </c>
      <c r="M48" s="25">
        <f t="shared" si="10"/>
        <v>133476.4</v>
      </c>
      <c r="N48" s="26">
        <f t="shared" si="11"/>
        <v>266952.8</v>
      </c>
      <c r="O48" s="41"/>
      <c r="P48" s="102">
        <f t="shared" si="7"/>
        <v>0.0008795035782689043</v>
      </c>
      <c r="Q48" s="103">
        <f t="shared" si="8"/>
        <v>0.0010556095592403568</v>
      </c>
      <c r="R48" s="21"/>
    </row>
    <row r="49" spans="1:18" ht="12.75">
      <c r="A49" s="11">
        <v>39</v>
      </c>
      <c r="B49" s="7" t="s">
        <v>54</v>
      </c>
      <c r="C49" s="8">
        <f>'realprop value for txcredit2017'!G48</f>
        <v>123911505</v>
      </c>
      <c r="D49" s="79">
        <f t="shared" si="2"/>
        <v>0.000915717152</v>
      </c>
      <c r="E49" s="66">
        <f>'realprop value for txcredit2017'!H48</f>
        <v>788136535</v>
      </c>
      <c r="F49" s="8">
        <f>'realprop value for txcredit2017'!I48</f>
        <v>945763842</v>
      </c>
      <c r="G49" s="81">
        <f t="shared" si="3"/>
        <v>0.007924316345</v>
      </c>
      <c r="H49" s="26">
        <f t="shared" si="12"/>
        <v>54490.3</v>
      </c>
      <c r="I49" s="26">
        <f t="shared" si="13"/>
        <v>54490.3</v>
      </c>
      <c r="J49" s="25">
        <f t="shared" si="14"/>
        <v>415982.23</v>
      </c>
      <c r="K49" s="25">
        <f t="shared" si="15"/>
        <v>415982.23</v>
      </c>
      <c r="L49" s="25">
        <f t="shared" si="9"/>
        <v>470472.52999999997</v>
      </c>
      <c r="M49" s="25">
        <f t="shared" si="10"/>
        <v>470472.52999999997</v>
      </c>
      <c r="N49" s="26">
        <f t="shared" si="11"/>
        <v>940945.0599999999</v>
      </c>
      <c r="O49" s="41"/>
      <c r="P49" s="102">
        <f t="shared" si="7"/>
        <v>0.0008795034811335719</v>
      </c>
      <c r="Q49" s="103">
        <f t="shared" si="8"/>
        <v>0.001055609558818384</v>
      </c>
      <c r="R49" s="21"/>
    </row>
    <row r="50" spans="1:18" ht="12.75">
      <c r="A50" s="11">
        <v>40</v>
      </c>
      <c r="B50" s="7" t="s">
        <v>55</v>
      </c>
      <c r="C50" s="8">
        <f>'realprop value for txcredit2017'!G49</f>
        <v>3735898447</v>
      </c>
      <c r="D50" s="79">
        <f t="shared" si="2"/>
        <v>0.02760862509</v>
      </c>
      <c r="E50" s="66">
        <f>'realprop value for txcredit2017'!H49</f>
        <v>1557338276</v>
      </c>
      <c r="F50" s="8">
        <f>'realprop value for txcredit2017'!I49</f>
        <v>1868805931</v>
      </c>
      <c r="G50" s="81">
        <f t="shared" si="3"/>
        <v>0.015658252861</v>
      </c>
      <c r="H50" s="26">
        <f t="shared" si="12"/>
        <v>1642867.8</v>
      </c>
      <c r="I50" s="26">
        <f t="shared" si="13"/>
        <v>1642867.8</v>
      </c>
      <c r="J50" s="25">
        <f t="shared" si="14"/>
        <v>821970.59</v>
      </c>
      <c r="K50" s="25">
        <f t="shared" si="15"/>
        <v>821970.59</v>
      </c>
      <c r="L50" s="25">
        <f t="shared" si="9"/>
        <v>2464838.39</v>
      </c>
      <c r="M50" s="25">
        <f t="shared" si="10"/>
        <v>2464838.39</v>
      </c>
      <c r="N50" s="26">
        <f t="shared" si="11"/>
        <v>4929676.78</v>
      </c>
      <c r="O50" s="41"/>
      <c r="P50" s="102">
        <f t="shared" si="7"/>
        <v>0.0008795034572308866</v>
      </c>
      <c r="Q50" s="103">
        <f t="shared" si="8"/>
        <v>0.0010556095649446428</v>
      </c>
      <c r="R50" s="21"/>
    </row>
    <row r="51" spans="1:18" ht="12.75">
      <c r="A51" s="11">
        <v>41</v>
      </c>
      <c r="B51" s="7" t="s">
        <v>56</v>
      </c>
      <c r="C51" s="8">
        <f>'realprop value for txcredit2017'!G50</f>
        <v>804299705</v>
      </c>
      <c r="D51" s="79">
        <f t="shared" si="2"/>
        <v>0.005943847064</v>
      </c>
      <c r="E51" s="66">
        <f>'realprop value for txcredit2017'!H50</f>
        <v>2018676980</v>
      </c>
      <c r="F51" s="8">
        <f>'realprop value for txcredit2017'!I50</f>
        <v>2422412376</v>
      </c>
      <c r="G51" s="81">
        <f t="shared" si="3"/>
        <v>0.020296781431</v>
      </c>
      <c r="H51" s="26">
        <f t="shared" si="12"/>
        <v>353692.19</v>
      </c>
      <c r="I51" s="26">
        <f t="shared" si="13"/>
        <v>353692.19</v>
      </c>
      <c r="J51" s="25">
        <f t="shared" si="14"/>
        <v>1065467.36</v>
      </c>
      <c r="K51" s="25">
        <f t="shared" si="15"/>
        <v>1065467.36</v>
      </c>
      <c r="L51" s="25">
        <f t="shared" si="9"/>
        <v>1419159.55</v>
      </c>
      <c r="M51" s="25">
        <f t="shared" si="10"/>
        <v>1419159.55</v>
      </c>
      <c r="N51" s="26">
        <f t="shared" si="11"/>
        <v>2838319.1</v>
      </c>
      <c r="O51" s="41"/>
      <c r="P51" s="102">
        <f t="shared" si="7"/>
        <v>0.0008795034681754608</v>
      </c>
      <c r="Q51" s="103">
        <f t="shared" si="8"/>
        <v>0.0010556095606737439</v>
      </c>
      <c r="R51" s="21"/>
    </row>
    <row r="52" spans="1:18" ht="12.75">
      <c r="A52" s="11">
        <v>42</v>
      </c>
      <c r="B52" s="7" t="s">
        <v>57</v>
      </c>
      <c r="C52" s="8">
        <f>'realprop value for txcredit2017'!G51</f>
        <v>216996819</v>
      </c>
      <c r="D52" s="79">
        <f t="shared" si="2"/>
        <v>0.001603625984</v>
      </c>
      <c r="E52" s="66">
        <f>'realprop value for txcredit2017'!H51</f>
        <v>758904465</v>
      </c>
      <c r="F52" s="8">
        <f>'realprop value for txcredit2017'!I51</f>
        <v>910685358</v>
      </c>
      <c r="G52" s="81">
        <f t="shared" si="3"/>
        <v>0.007630402588</v>
      </c>
      <c r="H52" s="26">
        <f t="shared" si="12"/>
        <v>95424.73</v>
      </c>
      <c r="I52" s="26">
        <f t="shared" si="13"/>
        <v>95424.73</v>
      </c>
      <c r="J52" s="25">
        <f t="shared" si="14"/>
        <v>400553.41</v>
      </c>
      <c r="K52" s="25">
        <f t="shared" si="15"/>
        <v>400553.41</v>
      </c>
      <c r="L52" s="25">
        <f t="shared" si="9"/>
        <v>495978.13999999996</v>
      </c>
      <c r="M52" s="25">
        <f t="shared" si="10"/>
        <v>495978.13999999996</v>
      </c>
      <c r="N52" s="26">
        <f t="shared" si="11"/>
        <v>991956.2799999999</v>
      </c>
      <c r="O52" s="41"/>
      <c r="P52" s="102">
        <f t="shared" si="7"/>
        <v>0.0008795034917078669</v>
      </c>
      <c r="Q52" s="103">
        <f t="shared" si="8"/>
        <v>0.001055609575310642</v>
      </c>
      <c r="R52" s="21"/>
    </row>
    <row r="53" spans="1:18" ht="12.75">
      <c r="A53" s="11">
        <v>43</v>
      </c>
      <c r="B53" s="7" t="s">
        <v>58</v>
      </c>
      <c r="C53" s="8">
        <f>'realprop value for txcredit2017'!G52</f>
        <v>48173447</v>
      </c>
      <c r="D53" s="79">
        <f t="shared" si="2"/>
        <v>0.0003560061</v>
      </c>
      <c r="E53" s="66">
        <f>'realprop value for txcredit2017'!H52</f>
        <v>482547455</v>
      </c>
      <c r="F53" s="8">
        <f>'realprop value for txcredit2017'!I52</f>
        <v>579056946</v>
      </c>
      <c r="G53" s="81">
        <f t="shared" si="3"/>
        <v>0.004851771889</v>
      </c>
      <c r="H53" s="26">
        <f t="shared" si="12"/>
        <v>21184.36</v>
      </c>
      <c r="I53" s="26">
        <f t="shared" si="13"/>
        <v>21184.36</v>
      </c>
      <c r="J53" s="25">
        <f t="shared" si="14"/>
        <v>254690.85</v>
      </c>
      <c r="K53" s="25">
        <f t="shared" si="15"/>
        <v>254690.85</v>
      </c>
      <c r="L53" s="25">
        <f t="shared" si="9"/>
        <v>275875.21</v>
      </c>
      <c r="M53" s="25">
        <f t="shared" si="10"/>
        <v>275875.21</v>
      </c>
      <c r="N53" s="26">
        <f t="shared" si="11"/>
        <v>551750.42</v>
      </c>
      <c r="O53" s="41"/>
      <c r="P53" s="102">
        <f t="shared" si="7"/>
        <v>0.0008795035987356272</v>
      </c>
      <c r="Q53" s="103">
        <f t="shared" si="8"/>
        <v>0.0010556095462155115</v>
      </c>
      <c r="R53" s="21"/>
    </row>
    <row r="54" spans="1:18" ht="12.75">
      <c r="A54" s="11">
        <v>44</v>
      </c>
      <c r="B54" s="7" t="s">
        <v>59</v>
      </c>
      <c r="C54" s="8">
        <f>'realprop value for txcredit2017'!G53</f>
        <v>190242216</v>
      </c>
      <c r="D54" s="79">
        <f t="shared" si="2"/>
        <v>0.001405907064</v>
      </c>
      <c r="E54" s="66">
        <f>'realprop value for txcredit2017'!H53</f>
        <v>509903260</v>
      </c>
      <c r="F54" s="8">
        <f>'realprop value for txcredit2017'!I53</f>
        <v>611883912</v>
      </c>
      <c r="G54" s="81">
        <f t="shared" si="3"/>
        <v>0.005126820745</v>
      </c>
      <c r="H54" s="26">
        <f t="shared" si="12"/>
        <v>83659.34</v>
      </c>
      <c r="I54" s="26">
        <f t="shared" si="13"/>
        <v>83659.34</v>
      </c>
      <c r="J54" s="25">
        <f t="shared" si="14"/>
        <v>269129.38</v>
      </c>
      <c r="K54" s="25">
        <f t="shared" si="15"/>
        <v>269129.38</v>
      </c>
      <c r="L54" s="25">
        <f t="shared" si="9"/>
        <v>352788.72</v>
      </c>
      <c r="M54" s="25">
        <f t="shared" si="10"/>
        <v>352788.72</v>
      </c>
      <c r="N54" s="26">
        <f t="shared" si="11"/>
        <v>705577.44</v>
      </c>
      <c r="O54" s="41"/>
      <c r="P54" s="102">
        <f t="shared" si="7"/>
        <v>0.000879503422100592</v>
      </c>
      <c r="Q54" s="103">
        <f t="shared" si="8"/>
        <v>0.0010556095679796203</v>
      </c>
      <c r="R54" s="21"/>
    </row>
    <row r="55" spans="1:18" ht="12.75">
      <c r="A55" s="11">
        <v>45</v>
      </c>
      <c r="B55" s="7" t="s">
        <v>60</v>
      </c>
      <c r="C55" s="8">
        <f>'realprop value for txcredit2017'!G54</f>
        <v>640016897</v>
      </c>
      <c r="D55" s="79">
        <f t="shared" si="2"/>
        <v>0.004729782356</v>
      </c>
      <c r="E55" s="66">
        <f>'realprop value for txcredit2017'!H54</f>
        <v>2667152595</v>
      </c>
      <c r="F55" s="8">
        <f>'realprop value for txcredit2017'!I54</f>
        <v>3200583114</v>
      </c>
      <c r="G55" s="81">
        <f t="shared" si="3"/>
        <v>0.026816877489</v>
      </c>
      <c r="H55" s="26">
        <f t="shared" si="12"/>
        <v>281448.54</v>
      </c>
      <c r="I55" s="26">
        <f t="shared" si="13"/>
        <v>281448.54</v>
      </c>
      <c r="J55" s="25">
        <f t="shared" si="14"/>
        <v>1407735.89</v>
      </c>
      <c r="K55" s="25">
        <f t="shared" si="15"/>
        <v>1407735.89</v>
      </c>
      <c r="L55" s="25">
        <f t="shared" si="9"/>
        <v>1689184.43</v>
      </c>
      <c r="M55" s="25">
        <f t="shared" si="10"/>
        <v>1689184.43</v>
      </c>
      <c r="N55" s="26">
        <f t="shared" si="11"/>
        <v>3378368.86</v>
      </c>
      <c r="O55" s="41"/>
      <c r="P55" s="102">
        <f t="shared" si="7"/>
        <v>0.0008795034672342408</v>
      </c>
      <c r="Q55" s="103">
        <f t="shared" si="8"/>
        <v>0.0010556095610270097</v>
      </c>
      <c r="R55" s="21"/>
    </row>
    <row r="56" spans="1:18" ht="12.75">
      <c r="A56" s="11">
        <v>46</v>
      </c>
      <c r="B56" s="7" t="s">
        <v>61</v>
      </c>
      <c r="C56" s="8">
        <f>'realprop value for txcredit2017'!G55</f>
        <v>78021757</v>
      </c>
      <c r="D56" s="79">
        <f t="shared" si="2"/>
        <v>0.000576587792</v>
      </c>
      <c r="E56" s="66">
        <f>'realprop value for txcredit2017'!H55</f>
        <v>209789708</v>
      </c>
      <c r="F56" s="8">
        <f>'realprop value for txcredit2017'!I55</f>
        <v>251747650</v>
      </c>
      <c r="G56" s="81">
        <f t="shared" si="3"/>
        <v>0.002109329971</v>
      </c>
      <c r="H56" s="26">
        <f t="shared" si="12"/>
        <v>34310.2</v>
      </c>
      <c r="I56" s="26">
        <f t="shared" si="13"/>
        <v>34310.2</v>
      </c>
      <c r="J56" s="25">
        <f t="shared" si="14"/>
        <v>110728.01</v>
      </c>
      <c r="K56" s="25">
        <f t="shared" si="15"/>
        <v>110728.01</v>
      </c>
      <c r="L56" s="25">
        <f t="shared" si="9"/>
        <v>145038.21</v>
      </c>
      <c r="M56" s="25">
        <f t="shared" si="10"/>
        <v>145038.21</v>
      </c>
      <c r="N56" s="26">
        <f t="shared" si="11"/>
        <v>290076.42</v>
      </c>
      <c r="O56" s="41"/>
      <c r="P56" s="102">
        <f t="shared" si="7"/>
        <v>0.0008795033928805268</v>
      </c>
      <c r="Q56" s="103">
        <f t="shared" si="8"/>
        <v>0.0010556095535439707</v>
      </c>
      <c r="R56" s="21"/>
    </row>
    <row r="57" spans="1:18" ht="12.75">
      <c r="A57" s="11">
        <v>47</v>
      </c>
      <c r="B57" s="7" t="s">
        <v>62</v>
      </c>
      <c r="C57" s="8">
        <f>'realprop value for txcredit2017'!G56</f>
        <v>411685326</v>
      </c>
      <c r="D57" s="79">
        <f t="shared" si="2"/>
        <v>0.003042391538</v>
      </c>
      <c r="E57" s="66">
        <f>'realprop value for txcredit2017'!H56</f>
        <v>896105919</v>
      </c>
      <c r="F57" s="8">
        <f>'realprop value for txcredit2017'!I56</f>
        <v>1075327103</v>
      </c>
      <c r="G57" s="81">
        <f t="shared" si="3"/>
        <v>0.009009894183</v>
      </c>
      <c r="H57" s="26">
        <f t="shared" si="12"/>
        <v>181039.33</v>
      </c>
      <c r="I57" s="26">
        <f t="shared" si="13"/>
        <v>181039.33</v>
      </c>
      <c r="J57" s="25">
        <f t="shared" si="14"/>
        <v>472968.99</v>
      </c>
      <c r="K57" s="25">
        <f t="shared" si="15"/>
        <v>472968.99</v>
      </c>
      <c r="L57" s="25">
        <f t="shared" si="9"/>
        <v>654008.32</v>
      </c>
      <c r="M57" s="25">
        <f t="shared" si="10"/>
        <v>654008.32</v>
      </c>
      <c r="N57" s="26">
        <f t="shared" si="11"/>
        <v>1308016.64</v>
      </c>
      <c r="O57" s="41"/>
      <c r="P57" s="102">
        <f t="shared" si="7"/>
        <v>0.0008795034389931109</v>
      </c>
      <c r="Q57" s="103">
        <f t="shared" si="8"/>
        <v>0.0010556095657259016</v>
      </c>
      <c r="R57" s="21"/>
    </row>
    <row r="58" spans="1:18" ht="12.75">
      <c r="A58" s="11">
        <v>48</v>
      </c>
      <c r="B58" s="7" t="s">
        <v>63</v>
      </c>
      <c r="C58" s="8">
        <f>'realprop value for txcredit2017'!G57</f>
        <v>500495943</v>
      </c>
      <c r="D58" s="79">
        <f t="shared" si="2"/>
        <v>0.003698709974</v>
      </c>
      <c r="E58" s="66">
        <f>'realprop value for txcredit2017'!H57</f>
        <v>1221535917</v>
      </c>
      <c r="F58" s="8">
        <f>'realprop value for txcredit2017'!I57</f>
        <v>1465843100</v>
      </c>
      <c r="G58" s="81">
        <f t="shared" si="3"/>
        <v>0.012281929083</v>
      </c>
      <c r="H58" s="26">
        <f t="shared" si="12"/>
        <v>220093.96</v>
      </c>
      <c r="I58" s="26">
        <f t="shared" si="13"/>
        <v>220093.96</v>
      </c>
      <c r="J58" s="25">
        <f t="shared" si="14"/>
        <v>644732.5</v>
      </c>
      <c r="K58" s="25">
        <f t="shared" si="15"/>
        <v>644732.5</v>
      </c>
      <c r="L58" s="25">
        <f t="shared" si="9"/>
        <v>864826.46</v>
      </c>
      <c r="M58" s="25">
        <f t="shared" si="10"/>
        <v>864826.46</v>
      </c>
      <c r="N58" s="26">
        <f t="shared" si="11"/>
        <v>1729652.92</v>
      </c>
      <c r="O58" s="41"/>
      <c r="P58" s="102">
        <f t="shared" si="7"/>
        <v>0.0008795034728183601</v>
      </c>
      <c r="Q58" s="103">
        <f t="shared" si="8"/>
        <v>0.001055609566656729</v>
      </c>
      <c r="R58" s="21"/>
    </row>
    <row r="59" spans="1:18" ht="12.75">
      <c r="A59" s="11">
        <v>49</v>
      </c>
      <c r="B59" s="7" t="s">
        <v>64</v>
      </c>
      <c r="C59" s="8">
        <f>'realprop value for txcredit2017'!G58</f>
        <v>232125069</v>
      </c>
      <c r="D59" s="79">
        <f t="shared" si="2"/>
        <v>0.00171542511</v>
      </c>
      <c r="E59" s="66">
        <f>'realprop value for txcredit2017'!H58</f>
        <v>638285052</v>
      </c>
      <c r="F59" s="8">
        <f>'realprop value for txcredit2017'!I58</f>
        <v>765942062</v>
      </c>
      <c r="G59" s="81">
        <f t="shared" si="3"/>
        <v>0.006417635071</v>
      </c>
      <c r="H59" s="26">
        <f t="shared" si="12"/>
        <v>102077.4</v>
      </c>
      <c r="I59" s="26">
        <f t="shared" si="13"/>
        <v>102077.4</v>
      </c>
      <c r="J59" s="25">
        <f t="shared" si="14"/>
        <v>336889.9</v>
      </c>
      <c r="K59" s="25">
        <f t="shared" si="15"/>
        <v>336889.9</v>
      </c>
      <c r="L59" s="25">
        <f t="shared" si="9"/>
        <v>438967.30000000005</v>
      </c>
      <c r="M59" s="25">
        <f t="shared" si="10"/>
        <v>438967.30000000005</v>
      </c>
      <c r="N59" s="26">
        <f t="shared" si="11"/>
        <v>877934.6000000001</v>
      </c>
      <c r="O59" s="41"/>
      <c r="P59" s="102">
        <f t="shared" si="7"/>
        <v>0.0008795034542348375</v>
      </c>
      <c r="Q59" s="103">
        <f t="shared" si="8"/>
        <v>0.0010556095554623767</v>
      </c>
      <c r="R59" s="21"/>
    </row>
    <row r="60" spans="1:18" ht="12.75">
      <c r="A60" s="11">
        <v>50</v>
      </c>
      <c r="B60" s="7" t="s">
        <v>65</v>
      </c>
      <c r="C60" s="8">
        <f>'realprop value for txcredit2017'!G59</f>
        <v>487650214</v>
      </c>
      <c r="D60" s="79">
        <f t="shared" si="2"/>
        <v>0.003603778883</v>
      </c>
      <c r="E60" s="66">
        <f>'realprop value for txcredit2017'!H59</f>
        <v>1521785490</v>
      </c>
      <c r="F60" s="8">
        <f>'realprop value for txcredit2017'!I59</f>
        <v>1826142588</v>
      </c>
      <c r="G60" s="81">
        <f t="shared" si="3"/>
        <v>0.015300787487</v>
      </c>
      <c r="H60" s="26">
        <f t="shared" si="12"/>
        <v>214445.02</v>
      </c>
      <c r="I60" s="26">
        <f t="shared" si="13"/>
        <v>214445.02</v>
      </c>
      <c r="J60" s="25">
        <f t="shared" si="14"/>
        <v>803205.66</v>
      </c>
      <c r="K60" s="25">
        <f t="shared" si="15"/>
        <v>803205.66</v>
      </c>
      <c r="L60" s="25">
        <f t="shared" si="9"/>
        <v>1017650.68</v>
      </c>
      <c r="M60" s="25">
        <f t="shared" si="10"/>
        <v>1017650.68</v>
      </c>
      <c r="N60" s="26">
        <f t="shared" si="11"/>
        <v>2035301.36</v>
      </c>
      <c r="O60" s="41"/>
      <c r="P60" s="102">
        <f t="shared" si="7"/>
        <v>0.0008795034385035664</v>
      </c>
      <c r="Q60" s="103">
        <f t="shared" si="8"/>
        <v>0.0010556095655768147</v>
      </c>
      <c r="R60" s="21"/>
    </row>
    <row r="61" spans="1:18" ht="12.75">
      <c r="A61" s="11">
        <v>51</v>
      </c>
      <c r="B61" s="7" t="s">
        <v>66</v>
      </c>
      <c r="C61" s="8">
        <f>'realprop value for txcredit2017'!G60</f>
        <v>853928849</v>
      </c>
      <c r="D61" s="79">
        <f t="shared" si="2"/>
        <v>0.006310610896</v>
      </c>
      <c r="E61" s="66">
        <f>'realprop value for txcredit2017'!H60</f>
        <v>769209621</v>
      </c>
      <c r="F61" s="8">
        <f>'realprop value for txcredit2017'!I60</f>
        <v>923051545</v>
      </c>
      <c r="G61" s="81">
        <f t="shared" si="3"/>
        <v>0.007734015746</v>
      </c>
      <c r="H61" s="26">
        <f t="shared" si="12"/>
        <v>375516.69</v>
      </c>
      <c r="I61" s="26">
        <f t="shared" si="13"/>
        <v>375516.69</v>
      </c>
      <c r="J61" s="25">
        <f t="shared" si="14"/>
        <v>405992.52</v>
      </c>
      <c r="K61" s="25">
        <f t="shared" si="15"/>
        <v>405992.52</v>
      </c>
      <c r="L61" s="25">
        <f t="shared" si="9"/>
        <v>781509.21</v>
      </c>
      <c r="M61" s="25">
        <f t="shared" si="10"/>
        <v>781509.21</v>
      </c>
      <c r="N61" s="26">
        <f t="shared" si="11"/>
        <v>1563018.42</v>
      </c>
      <c r="O61" s="41"/>
      <c r="P61" s="102">
        <f t="shared" si="7"/>
        <v>0.0008795034631743657</v>
      </c>
      <c r="Q61" s="103">
        <f t="shared" si="8"/>
        <v>0.001055609573557323</v>
      </c>
      <c r="R61" s="21"/>
    </row>
    <row r="62" spans="1:18" ht="12.75">
      <c r="A62" s="11">
        <v>52</v>
      </c>
      <c r="B62" s="7" t="s">
        <v>67</v>
      </c>
      <c r="C62" s="8">
        <f>'realprop value for txcredit2017'!G61</f>
        <v>36721062</v>
      </c>
      <c r="D62" s="79">
        <f t="shared" si="2"/>
        <v>0.000271371947</v>
      </c>
      <c r="E62" s="66">
        <f>'realprop value for txcredit2017'!H61</f>
        <v>417966590</v>
      </c>
      <c r="F62" s="8">
        <f>'realprop value for txcredit2017'!I61</f>
        <v>501559908</v>
      </c>
      <c r="G62" s="81">
        <f t="shared" si="3"/>
        <v>0.004202443782</v>
      </c>
      <c r="H62" s="26">
        <f t="shared" si="12"/>
        <v>16148.15</v>
      </c>
      <c r="I62" s="26">
        <f t="shared" si="13"/>
        <v>16148.15</v>
      </c>
      <c r="J62" s="25">
        <f t="shared" si="14"/>
        <v>220604.76</v>
      </c>
      <c r="K62" s="25">
        <f t="shared" si="15"/>
        <v>220604.76</v>
      </c>
      <c r="L62" s="25">
        <f t="shared" si="9"/>
        <v>236752.91</v>
      </c>
      <c r="M62" s="25">
        <f t="shared" si="10"/>
        <v>236752.91</v>
      </c>
      <c r="N62" s="26">
        <f t="shared" si="11"/>
        <v>473505.82</v>
      </c>
      <c r="O62" s="41"/>
      <c r="P62" s="102">
        <f t="shared" si="7"/>
        <v>0.0008795034304835737</v>
      </c>
      <c r="Q62" s="103">
        <f t="shared" si="8"/>
        <v>0.001055609540465902</v>
      </c>
      <c r="R62" s="21"/>
    </row>
    <row r="63" spans="1:18" ht="12.75">
      <c r="A63" s="11">
        <v>53</v>
      </c>
      <c r="B63" s="7" t="s">
        <v>68</v>
      </c>
      <c r="C63" s="8">
        <f>'realprop value for txcredit2017'!G62</f>
        <v>330851973</v>
      </c>
      <c r="D63" s="79">
        <f t="shared" si="2"/>
        <v>0.002445025798</v>
      </c>
      <c r="E63" s="66">
        <f>'realprop value for txcredit2017'!H62</f>
        <v>269216435</v>
      </c>
      <c r="F63" s="8">
        <f>'realprop value for txcredit2017'!I62</f>
        <v>323059722</v>
      </c>
      <c r="G63" s="81">
        <f t="shared" si="3"/>
        <v>0.00270683581</v>
      </c>
      <c r="H63" s="26">
        <f t="shared" si="12"/>
        <v>145492.73</v>
      </c>
      <c r="I63" s="26">
        <f t="shared" si="13"/>
        <v>145492.73</v>
      </c>
      <c r="J63" s="25">
        <f t="shared" si="14"/>
        <v>142093.72</v>
      </c>
      <c r="K63" s="25">
        <f t="shared" si="15"/>
        <v>142093.72</v>
      </c>
      <c r="L63" s="25">
        <f t="shared" si="9"/>
        <v>287586.45</v>
      </c>
      <c r="M63" s="25">
        <f t="shared" si="10"/>
        <v>287586.45</v>
      </c>
      <c r="N63" s="26">
        <f t="shared" si="11"/>
        <v>575172.9</v>
      </c>
      <c r="O63" s="41"/>
      <c r="P63" s="102">
        <f t="shared" si="7"/>
        <v>0.0008795034751084891</v>
      </c>
      <c r="Q63" s="103">
        <f t="shared" si="8"/>
        <v>0.0010556095507319233</v>
      </c>
      <c r="R63" s="21"/>
    </row>
    <row r="64" spans="1:18" ht="12.75">
      <c r="A64" s="11">
        <v>54</v>
      </c>
      <c r="B64" s="7" t="s">
        <v>69</v>
      </c>
      <c r="C64" s="8">
        <f>'realprop value for txcredit2017'!G63</f>
        <v>440633162</v>
      </c>
      <c r="D64" s="79">
        <f t="shared" si="2"/>
        <v>0.003256318646</v>
      </c>
      <c r="E64" s="66">
        <f>'realprop value for txcredit2017'!H63</f>
        <v>1601257815</v>
      </c>
      <c r="F64" s="8">
        <f>'realprop value for txcredit2017'!I63</f>
        <v>1921509378</v>
      </c>
      <c r="G64" s="81">
        <f t="shared" si="3"/>
        <v>0.016099841732</v>
      </c>
      <c r="H64" s="26">
        <f t="shared" si="12"/>
        <v>193769.19</v>
      </c>
      <c r="I64" s="26">
        <f t="shared" si="13"/>
        <v>193769.19</v>
      </c>
      <c r="J64" s="25">
        <f t="shared" si="14"/>
        <v>845151.53</v>
      </c>
      <c r="K64" s="25">
        <f t="shared" si="15"/>
        <v>845151.53</v>
      </c>
      <c r="L64" s="25">
        <f t="shared" si="9"/>
        <v>1038920.72</v>
      </c>
      <c r="M64" s="25">
        <f t="shared" si="10"/>
        <v>1038920.72</v>
      </c>
      <c r="N64" s="26">
        <f t="shared" si="11"/>
        <v>2077841.44</v>
      </c>
      <c r="O64" s="41"/>
      <c r="P64" s="102">
        <f t="shared" si="7"/>
        <v>0.0008795034360123807</v>
      </c>
      <c r="Q64" s="103">
        <f t="shared" si="8"/>
        <v>0.001055609561537097</v>
      </c>
      <c r="R64" s="21"/>
    </row>
    <row r="65" spans="1:18" ht="12.75">
      <c r="A65" s="11">
        <v>55</v>
      </c>
      <c r="B65" s="7" t="s">
        <v>70</v>
      </c>
      <c r="C65" s="8">
        <f>'realprop value for txcredit2017'!G64</f>
        <v>23410863832</v>
      </c>
      <c r="D65" s="79">
        <f t="shared" si="2"/>
        <v>0.173008386531</v>
      </c>
      <c r="E65" s="66">
        <f>'realprop value for txcredit2017'!H64</f>
        <v>1536893900</v>
      </c>
      <c r="F65" s="8">
        <f>'realprop value for txcredit2017'!I64</f>
        <v>1844272680</v>
      </c>
      <c r="G65" s="81">
        <f t="shared" si="3"/>
        <v>0.015452694948</v>
      </c>
      <c r="H65" s="26">
        <f t="shared" si="12"/>
        <v>10294967.85</v>
      </c>
      <c r="I65" s="26">
        <f t="shared" si="13"/>
        <v>10294967.85</v>
      </c>
      <c r="J65" s="25">
        <f t="shared" si="14"/>
        <v>811179.95</v>
      </c>
      <c r="K65" s="25">
        <f t="shared" si="15"/>
        <v>811179.95</v>
      </c>
      <c r="L65" s="25">
        <f t="shared" si="9"/>
        <v>11106147.799999999</v>
      </c>
      <c r="M65" s="25">
        <f t="shared" si="10"/>
        <v>11106147.799999999</v>
      </c>
      <c r="N65" s="26">
        <f t="shared" si="11"/>
        <v>22212295.599999998</v>
      </c>
      <c r="O65" s="41"/>
      <c r="P65" s="102">
        <f t="shared" si="7"/>
        <v>0.0008795034582131006</v>
      </c>
      <c r="Q65" s="103">
        <f t="shared" si="8"/>
        <v>0.0010556095641995845</v>
      </c>
      <c r="R65" s="21"/>
    </row>
    <row r="66" spans="1:18" ht="12.75">
      <c r="A66" s="11">
        <v>56</v>
      </c>
      <c r="B66" s="7" t="s">
        <v>71</v>
      </c>
      <c r="C66" s="8">
        <f>'realprop value for txcredit2017'!G65</f>
        <v>2759321159</v>
      </c>
      <c r="D66" s="79">
        <f t="shared" si="2"/>
        <v>0.020391631213</v>
      </c>
      <c r="E66" s="66">
        <f>'realprop value for txcredit2017'!H65</f>
        <v>1845272930</v>
      </c>
      <c r="F66" s="8">
        <f>'realprop value for txcredit2017'!I65</f>
        <v>2214327516</v>
      </c>
      <c r="G66" s="81">
        <f t="shared" si="3"/>
        <v>0.018553290948</v>
      </c>
      <c r="H66" s="26">
        <f t="shared" si="12"/>
        <v>1213416.25</v>
      </c>
      <c r="I66" s="26">
        <f t="shared" si="13"/>
        <v>1213416.25</v>
      </c>
      <c r="J66" s="25">
        <f t="shared" si="14"/>
        <v>973943.88</v>
      </c>
      <c r="K66" s="25">
        <f t="shared" si="15"/>
        <v>973943.88</v>
      </c>
      <c r="L66" s="25">
        <f t="shared" si="9"/>
        <v>2187360.13</v>
      </c>
      <c r="M66" s="25">
        <f t="shared" si="10"/>
        <v>2187360.13</v>
      </c>
      <c r="N66" s="26">
        <f t="shared" si="11"/>
        <v>4374720.26</v>
      </c>
      <c r="O66" s="41"/>
      <c r="P66" s="102">
        <f t="shared" si="7"/>
        <v>0.0008795034576111117</v>
      </c>
      <c r="Q66" s="103">
        <f t="shared" si="8"/>
        <v>0.0010556095677402041</v>
      </c>
      <c r="R66" s="21"/>
    </row>
    <row r="67" spans="1:18" ht="12.75">
      <c r="A67" s="11">
        <v>57</v>
      </c>
      <c r="B67" s="7" t="s">
        <v>72</v>
      </c>
      <c r="C67" s="8">
        <f>'realprop value for txcredit2017'!G66</f>
        <v>34244802</v>
      </c>
      <c r="D67" s="79">
        <f t="shared" si="2"/>
        <v>0.000253072163</v>
      </c>
      <c r="E67" s="66">
        <f>'realprop value for txcredit2017'!H66</f>
        <v>281790128</v>
      </c>
      <c r="F67" s="8">
        <f>'realprop value for txcredit2017'!I66</f>
        <v>338148154</v>
      </c>
      <c r="G67" s="81">
        <f t="shared" si="3"/>
        <v>0.002833257971</v>
      </c>
      <c r="H67" s="26">
        <f t="shared" si="12"/>
        <v>15059.21</v>
      </c>
      <c r="I67" s="26">
        <f t="shared" si="13"/>
        <v>15059.21</v>
      </c>
      <c r="J67" s="25">
        <f t="shared" si="14"/>
        <v>148730.18</v>
      </c>
      <c r="K67" s="25">
        <f t="shared" si="15"/>
        <v>148730.18</v>
      </c>
      <c r="L67" s="25">
        <f t="shared" si="9"/>
        <v>163789.38999999998</v>
      </c>
      <c r="M67" s="25">
        <f t="shared" si="10"/>
        <v>163789.38999999998</v>
      </c>
      <c r="N67" s="26">
        <f t="shared" si="11"/>
        <v>327578.77999999997</v>
      </c>
      <c r="O67" s="41"/>
      <c r="P67" s="102">
        <f t="shared" si="7"/>
        <v>0.000879503406093573</v>
      </c>
      <c r="Q67" s="103">
        <f t="shared" si="8"/>
        <v>0.0010556095847332168</v>
      </c>
      <c r="R67" s="21"/>
    </row>
    <row r="68" spans="1:18" ht="12.75">
      <c r="A68" s="11">
        <v>58</v>
      </c>
      <c r="B68" s="7" t="s">
        <v>73</v>
      </c>
      <c r="C68" s="8">
        <f>'realprop value for txcredit2017'!G67</f>
        <v>43768900</v>
      </c>
      <c r="D68" s="79">
        <f t="shared" si="2"/>
        <v>0.000323456102</v>
      </c>
      <c r="E68" s="66">
        <f>'realprop value for txcredit2017'!H67</f>
        <v>307626610</v>
      </c>
      <c r="F68" s="8">
        <f>'realprop value for txcredit2017'!I67</f>
        <v>369151932</v>
      </c>
      <c r="G68" s="81">
        <f t="shared" si="3"/>
        <v>0.003093030796</v>
      </c>
      <c r="H68" s="26">
        <f t="shared" si="12"/>
        <v>19247.45</v>
      </c>
      <c r="I68" s="26">
        <f t="shared" si="13"/>
        <v>19247.45</v>
      </c>
      <c r="J68" s="25">
        <f t="shared" si="14"/>
        <v>162366.8</v>
      </c>
      <c r="K68" s="25">
        <f t="shared" si="15"/>
        <v>162366.8</v>
      </c>
      <c r="L68" s="25">
        <f t="shared" si="9"/>
        <v>181614.25</v>
      </c>
      <c r="M68" s="25">
        <f t="shared" si="10"/>
        <v>181614.25</v>
      </c>
      <c r="N68" s="26">
        <f t="shared" si="11"/>
        <v>363228.5</v>
      </c>
      <c r="O68" s="41"/>
      <c r="P68" s="102">
        <f t="shared" si="7"/>
        <v>0.0008795034830667437</v>
      </c>
      <c r="Q68" s="103">
        <f t="shared" si="8"/>
        <v>0.001055609591120872</v>
      </c>
      <c r="R68" s="21"/>
    </row>
    <row r="69" spans="1:18" ht="12.75">
      <c r="A69" s="11">
        <v>59</v>
      </c>
      <c r="B69" s="7" t="s">
        <v>74</v>
      </c>
      <c r="C69" s="8">
        <f>'realprop value for txcredit2017'!G68</f>
        <v>2137370051</v>
      </c>
      <c r="D69" s="79">
        <f t="shared" si="2"/>
        <v>0.01579535666</v>
      </c>
      <c r="E69" s="66">
        <f>'realprop value for txcredit2017'!H68</f>
        <v>1608654072</v>
      </c>
      <c r="F69" s="8">
        <f>'realprop value for txcredit2017'!I68</f>
        <v>1930384886</v>
      </c>
      <c r="G69" s="81">
        <f t="shared" si="3"/>
        <v>0.016174207371</v>
      </c>
      <c r="H69" s="26">
        <f t="shared" si="12"/>
        <v>939912.18</v>
      </c>
      <c r="I69" s="26">
        <f t="shared" si="13"/>
        <v>939912.18</v>
      </c>
      <c r="J69" s="25">
        <f t="shared" si="14"/>
        <v>849055.31</v>
      </c>
      <c r="K69" s="25">
        <f t="shared" si="15"/>
        <v>849055.31</v>
      </c>
      <c r="L69" s="25">
        <f t="shared" si="9"/>
        <v>1788967.4900000002</v>
      </c>
      <c r="M69" s="25">
        <f t="shared" si="10"/>
        <v>1788967.4900000002</v>
      </c>
      <c r="N69" s="26">
        <f t="shared" si="11"/>
        <v>3577934.9800000004</v>
      </c>
      <c r="O69" s="41"/>
      <c r="P69" s="102">
        <f t="shared" si="7"/>
        <v>0.0008795034622668623</v>
      </c>
      <c r="Q69" s="103">
        <f t="shared" si="8"/>
        <v>0.0010556095617802906</v>
      </c>
      <c r="R69" s="21"/>
    </row>
    <row r="70" spans="1:18" ht="12.75">
      <c r="A70" s="11">
        <v>60</v>
      </c>
      <c r="B70" s="7" t="s">
        <v>109</v>
      </c>
      <c r="C70" s="8">
        <f>'realprop value for txcredit2017'!G69</f>
        <v>17840645</v>
      </c>
      <c r="D70" s="79">
        <f t="shared" si="2"/>
        <v>0.000131843969</v>
      </c>
      <c r="E70" s="66">
        <f>'realprop value for txcredit2017'!H69</f>
        <v>271457557</v>
      </c>
      <c r="F70" s="8">
        <f>'realprop value for txcredit2017'!I69</f>
        <v>325749068</v>
      </c>
      <c r="G70" s="81">
        <f t="shared" si="3"/>
        <v>0.002729369161</v>
      </c>
      <c r="H70" s="26">
        <f t="shared" si="12"/>
        <v>7845.45</v>
      </c>
      <c r="I70" s="26">
        <f t="shared" si="13"/>
        <v>7845.45</v>
      </c>
      <c r="J70" s="25">
        <f t="shared" si="14"/>
        <v>143276.6</v>
      </c>
      <c r="K70" s="25">
        <f t="shared" si="15"/>
        <v>143276.6</v>
      </c>
      <c r="L70" s="25">
        <f t="shared" si="9"/>
        <v>151122.05000000002</v>
      </c>
      <c r="M70" s="25">
        <f t="shared" si="10"/>
        <v>151122.05000000002</v>
      </c>
      <c r="N70" s="26">
        <f t="shared" si="11"/>
        <v>302244.10000000003</v>
      </c>
      <c r="O70" s="41"/>
      <c r="P70" s="102">
        <f t="shared" si="7"/>
        <v>0.0008795029551902411</v>
      </c>
      <c r="Q70" s="103">
        <f t="shared" si="8"/>
        <v>0.0010556095883527015</v>
      </c>
      <c r="R70" s="21"/>
    </row>
    <row r="71" spans="1:18" ht="12.75">
      <c r="A71" s="11">
        <v>61</v>
      </c>
      <c r="B71" s="7" t="s">
        <v>75</v>
      </c>
      <c r="C71" s="8">
        <f>'realprop value for txcredit2017'!G70</f>
        <v>609345721</v>
      </c>
      <c r="D71" s="79">
        <f t="shared" si="2"/>
        <v>0.004503119611</v>
      </c>
      <c r="E71" s="66">
        <f>'realprop value for txcredit2017'!H70</f>
        <v>1173041355</v>
      </c>
      <c r="F71" s="8">
        <f>'realprop value for txcredit2017'!I70</f>
        <v>1407649626</v>
      </c>
      <c r="G71" s="81">
        <f t="shared" si="3"/>
        <v>0.011794340664</v>
      </c>
      <c r="H71" s="26">
        <f aca="true" t="shared" si="16" ref="H71:H103">+ROUND(D71*$H$10,2)</f>
        <v>267960.83</v>
      </c>
      <c r="I71" s="26">
        <f aca="true" t="shared" si="17" ref="I71:I103">+ROUND(D71*$I$10,2)</f>
        <v>267960.83</v>
      </c>
      <c r="J71" s="25">
        <f t="shared" si="14"/>
        <v>619136.84</v>
      </c>
      <c r="K71" s="25">
        <f t="shared" si="15"/>
        <v>619136.84</v>
      </c>
      <c r="L71" s="25">
        <f t="shared" si="9"/>
        <v>887097.6699999999</v>
      </c>
      <c r="M71" s="25">
        <f t="shared" si="10"/>
        <v>887097.6699999999</v>
      </c>
      <c r="N71" s="26">
        <f t="shared" si="11"/>
        <v>1774195.3399999999</v>
      </c>
      <c r="O71" s="41"/>
      <c r="P71" s="102">
        <f t="shared" si="7"/>
        <v>0.0008795034436616648</v>
      </c>
      <c r="Q71" s="103">
        <f t="shared" si="8"/>
        <v>0.0010556095697069434</v>
      </c>
      <c r="R71" s="21"/>
    </row>
    <row r="72" spans="1:18" ht="12.75">
      <c r="A72" s="11">
        <v>62</v>
      </c>
      <c r="B72" s="7" t="s">
        <v>76</v>
      </c>
      <c r="C72" s="8">
        <f>'realprop value for txcredit2017'!G71</f>
        <v>411390597</v>
      </c>
      <c r="D72" s="79">
        <f t="shared" si="2"/>
        <v>0.003040213464</v>
      </c>
      <c r="E72" s="66">
        <f>'realprop value for txcredit2017'!H71</f>
        <v>588354440</v>
      </c>
      <c r="F72" s="8">
        <f>'realprop value for txcredit2017'!I71</f>
        <v>706025328</v>
      </c>
      <c r="G72" s="81">
        <f t="shared" si="3"/>
        <v>0.005915607891</v>
      </c>
      <c r="H72" s="26">
        <f t="shared" si="16"/>
        <v>180909.73</v>
      </c>
      <c r="I72" s="26">
        <f t="shared" si="17"/>
        <v>180909.73</v>
      </c>
      <c r="J72" s="25">
        <f t="shared" si="14"/>
        <v>310536.29</v>
      </c>
      <c r="K72" s="25">
        <f t="shared" si="15"/>
        <v>310536.29</v>
      </c>
      <c r="L72" s="25">
        <f t="shared" si="9"/>
        <v>491446.02</v>
      </c>
      <c r="M72" s="25">
        <f t="shared" si="10"/>
        <v>491446.02</v>
      </c>
      <c r="N72" s="26">
        <f t="shared" si="11"/>
        <v>982892.04</v>
      </c>
      <c r="O72" s="41"/>
      <c r="P72" s="102">
        <f t="shared" si="7"/>
        <v>0.0008795034758657841</v>
      </c>
      <c r="Q72" s="103">
        <f t="shared" si="8"/>
        <v>0.001055609574391926</v>
      </c>
      <c r="R72" s="21"/>
    </row>
    <row r="73" spans="1:18" ht="12.75">
      <c r="A73" s="11">
        <v>63</v>
      </c>
      <c r="B73" s="7" t="s">
        <v>77</v>
      </c>
      <c r="C73" s="8">
        <f>'realprop value for txcredit2017'!G72</f>
        <v>216453273</v>
      </c>
      <c r="D73" s="79">
        <f t="shared" si="2"/>
        <v>0.00159960913</v>
      </c>
      <c r="E73" s="66">
        <f>'realprop value for txcredit2017'!H72</f>
        <v>898116278</v>
      </c>
      <c r="F73" s="8">
        <f>'realprop value for txcredit2017'!I72</f>
        <v>1077739534</v>
      </c>
      <c r="G73" s="81">
        <f t="shared" si="3"/>
        <v>0.009030107333</v>
      </c>
      <c r="H73" s="26">
        <f t="shared" si="16"/>
        <v>95185.7</v>
      </c>
      <c r="I73" s="26">
        <f t="shared" si="17"/>
        <v>95185.7</v>
      </c>
      <c r="J73" s="25">
        <f t="shared" si="14"/>
        <v>474030.07</v>
      </c>
      <c r="K73" s="25">
        <f t="shared" si="15"/>
        <v>474030.07</v>
      </c>
      <c r="L73" s="25">
        <f t="shared" si="9"/>
        <v>569215.77</v>
      </c>
      <c r="M73" s="25">
        <f t="shared" si="10"/>
        <v>569215.77</v>
      </c>
      <c r="N73" s="26">
        <f t="shared" si="11"/>
        <v>1138431.54</v>
      </c>
      <c r="O73" s="41"/>
      <c r="P73" s="102">
        <f t="shared" si="7"/>
        <v>0.0008795034483031356</v>
      </c>
      <c r="Q73" s="103">
        <f t="shared" si="8"/>
        <v>0.001055609572193947</v>
      </c>
      <c r="R73" s="21"/>
    </row>
    <row r="74" spans="1:18" ht="12.75">
      <c r="A74" s="11">
        <v>64</v>
      </c>
      <c r="B74" s="7" t="s">
        <v>78</v>
      </c>
      <c r="C74" s="8">
        <f>'realprop value for txcredit2017'!G73</f>
        <v>319255340</v>
      </c>
      <c r="D74" s="79">
        <f t="shared" si="2"/>
        <v>0.002359325639</v>
      </c>
      <c r="E74" s="66">
        <f>'realprop value for txcredit2017'!H73</f>
        <v>789065570</v>
      </c>
      <c r="F74" s="8">
        <f>'realprop value for txcredit2017'!I73</f>
        <v>946878684</v>
      </c>
      <c r="G74" s="81">
        <f t="shared" si="3"/>
        <v>0.007933657325</v>
      </c>
      <c r="H74" s="26">
        <f t="shared" si="16"/>
        <v>140393.09</v>
      </c>
      <c r="I74" s="26">
        <f t="shared" si="17"/>
        <v>140393.09</v>
      </c>
      <c r="J74" s="25">
        <f t="shared" si="14"/>
        <v>416472.58</v>
      </c>
      <c r="K74" s="25">
        <f t="shared" si="15"/>
        <v>416472.58</v>
      </c>
      <c r="L74" s="25">
        <f t="shared" si="9"/>
        <v>556865.67</v>
      </c>
      <c r="M74" s="25">
        <f t="shared" si="10"/>
        <v>556865.67</v>
      </c>
      <c r="N74" s="26">
        <f t="shared" si="11"/>
        <v>1113731.34</v>
      </c>
      <c r="O74" s="41"/>
      <c r="P74" s="102">
        <f t="shared" si="7"/>
        <v>0.0008795034720484237</v>
      </c>
      <c r="Q74" s="103">
        <f t="shared" si="8"/>
        <v>0.0010556095610660089</v>
      </c>
      <c r="R74" s="21"/>
    </row>
    <row r="75" spans="1:18" ht="12.75">
      <c r="A75" s="11">
        <v>65</v>
      </c>
      <c r="B75" s="7" t="s">
        <v>79</v>
      </c>
      <c r="C75" s="8">
        <f>'realprop value for txcredit2017'!G74</f>
        <v>229045488</v>
      </c>
      <c r="D75" s="79">
        <f t="shared" si="2"/>
        <v>0.00169266673</v>
      </c>
      <c r="E75" s="66">
        <f>'realprop value for txcredit2017'!H74</f>
        <v>1047670555</v>
      </c>
      <c r="F75" s="8">
        <f>'realprop value for txcredit2017'!I74</f>
        <v>1257204666</v>
      </c>
      <c r="G75" s="81">
        <f t="shared" si="3"/>
        <v>0.010533800344</v>
      </c>
      <c r="H75" s="26">
        <f t="shared" si="16"/>
        <v>100723.15</v>
      </c>
      <c r="I75" s="26">
        <f t="shared" si="17"/>
        <v>100723.15</v>
      </c>
      <c r="J75" s="25">
        <f t="shared" si="14"/>
        <v>552965.53</v>
      </c>
      <c r="K75" s="25">
        <f t="shared" si="15"/>
        <v>552965.53</v>
      </c>
      <c r="L75" s="25">
        <f t="shared" si="9"/>
        <v>653688.68</v>
      </c>
      <c r="M75" s="25">
        <f t="shared" si="10"/>
        <v>653688.68</v>
      </c>
      <c r="N75" s="26">
        <f t="shared" si="11"/>
        <v>1307377.36</v>
      </c>
      <c r="O75" s="41"/>
      <c r="P75" s="102">
        <f t="shared" si="7"/>
        <v>0.0008795034635216215</v>
      </c>
      <c r="Q75" s="103">
        <f t="shared" si="8"/>
        <v>0.0010556095661197619</v>
      </c>
      <c r="R75" s="21"/>
    </row>
    <row r="76" spans="1:18" ht="12.75">
      <c r="A76" s="11">
        <v>66</v>
      </c>
      <c r="B76" s="7" t="s">
        <v>80</v>
      </c>
      <c r="C76" s="8">
        <f>'realprop value for txcredit2017'!G75</f>
        <v>973603341</v>
      </c>
      <c r="D76" s="79">
        <f aca="true" t="shared" si="18" ref="D76:D103">ROUND(C76/$C$104,12)</f>
        <v>0.007195016141</v>
      </c>
      <c r="E76" s="66">
        <f>'realprop value for txcredit2017'!H75</f>
        <v>1286474850</v>
      </c>
      <c r="F76" s="8">
        <f>'realprop value for txcredit2017'!I75</f>
        <v>1543769820</v>
      </c>
      <c r="G76" s="81">
        <f aca="true" t="shared" si="19" ref="G76:G103">ROUND(F76/$F$104,12)</f>
        <v>0.012934857387</v>
      </c>
      <c r="H76" s="26">
        <f t="shared" si="16"/>
        <v>428143.75</v>
      </c>
      <c r="I76" s="26">
        <f t="shared" si="17"/>
        <v>428143.75</v>
      </c>
      <c r="J76" s="25">
        <f aca="true" t="shared" si="20" ref="J76:J103">+ROUND(G76*$J$10,2)</f>
        <v>679007.58</v>
      </c>
      <c r="K76" s="25">
        <f aca="true" t="shared" si="21" ref="K76:K103">+ROUND(G76*$K$10,2)</f>
        <v>679007.58</v>
      </c>
      <c r="L76" s="25">
        <f aca="true" t="shared" si="22" ref="L76:L103">+H76+J76</f>
        <v>1107151.33</v>
      </c>
      <c r="M76" s="25">
        <f aca="true" t="shared" si="23" ref="M76:M103">+I76+K76</f>
        <v>1107151.33</v>
      </c>
      <c r="N76" s="26">
        <f t="shared" si="11"/>
        <v>2214302.66</v>
      </c>
      <c r="O76" s="41"/>
      <c r="P76" s="102">
        <f aca="true" t="shared" si="24" ref="P76:P104">+(H76+I76)/C76</f>
        <v>0.0008795034527310646</v>
      </c>
      <c r="Q76" s="103">
        <f aca="true" t="shared" si="25" ref="Q76:Q104">+(J76+K76)/E76</f>
        <v>0.0010556095674936824</v>
      </c>
      <c r="R76" s="21"/>
    </row>
    <row r="77" spans="1:18" ht="12.75">
      <c r="A77" s="11">
        <v>67</v>
      </c>
      <c r="B77" s="7" t="s">
        <v>81</v>
      </c>
      <c r="C77" s="8">
        <f>'realprop value for txcredit2017'!G76</f>
        <v>118097255</v>
      </c>
      <c r="D77" s="79">
        <f t="shared" si="18"/>
        <v>0.000872749322</v>
      </c>
      <c r="E77" s="66">
        <f>'realprop value for txcredit2017'!H76</f>
        <v>631847635</v>
      </c>
      <c r="F77" s="8">
        <f>'realprop value for txcredit2017'!I76</f>
        <v>758217162</v>
      </c>
      <c r="G77" s="81">
        <f t="shared" si="19"/>
        <v>0.006352910085</v>
      </c>
      <c r="H77" s="26">
        <f t="shared" si="16"/>
        <v>51933.47</v>
      </c>
      <c r="I77" s="26">
        <f t="shared" si="17"/>
        <v>51933.47</v>
      </c>
      <c r="J77" s="25">
        <f t="shared" si="20"/>
        <v>333492.2</v>
      </c>
      <c r="K77" s="25">
        <f t="shared" si="21"/>
        <v>333492.2</v>
      </c>
      <c r="L77" s="25">
        <f t="shared" si="22"/>
        <v>385425.67000000004</v>
      </c>
      <c r="M77" s="25">
        <f t="shared" si="23"/>
        <v>385425.67000000004</v>
      </c>
      <c r="N77" s="26">
        <f aca="true" t="shared" si="26" ref="N77:N103">+L77+M77</f>
        <v>770851.3400000001</v>
      </c>
      <c r="O77" s="41"/>
      <c r="P77" s="102">
        <f t="shared" si="24"/>
        <v>0.0008795034228356959</v>
      </c>
      <c r="Q77" s="103">
        <f t="shared" si="25"/>
        <v>0.0010556095537178041</v>
      </c>
      <c r="R77" s="21"/>
    </row>
    <row r="78" spans="1:18" ht="12.75">
      <c r="A78" s="11">
        <v>68</v>
      </c>
      <c r="B78" s="7" t="s">
        <v>82</v>
      </c>
      <c r="C78" s="8">
        <f>'realprop value for txcredit2017'!G77</f>
        <v>214501544</v>
      </c>
      <c r="D78" s="79">
        <f t="shared" si="18"/>
        <v>0.001585185677</v>
      </c>
      <c r="E78" s="66">
        <f>'realprop value for txcredit2017'!H77</f>
        <v>1037624329</v>
      </c>
      <c r="F78" s="8">
        <f>'realprop value for txcredit2017'!I77</f>
        <v>1245149195</v>
      </c>
      <c r="G78" s="81">
        <f t="shared" si="19"/>
        <v>0.010432790598</v>
      </c>
      <c r="H78" s="26">
        <f t="shared" si="16"/>
        <v>94327.42</v>
      </c>
      <c r="I78" s="26">
        <f t="shared" si="17"/>
        <v>94327.42</v>
      </c>
      <c r="J78" s="25">
        <f t="shared" si="20"/>
        <v>547663.08</v>
      </c>
      <c r="K78" s="25">
        <f t="shared" si="21"/>
        <v>547663.08</v>
      </c>
      <c r="L78" s="25">
        <f t="shared" si="22"/>
        <v>641990.5</v>
      </c>
      <c r="M78" s="25">
        <f t="shared" si="23"/>
        <v>641990.5</v>
      </c>
      <c r="N78" s="26">
        <f t="shared" si="26"/>
        <v>1283981</v>
      </c>
      <c r="O78" s="41"/>
      <c r="P78" s="102">
        <f t="shared" si="24"/>
        <v>0.000879503412805271</v>
      </c>
      <c r="Q78" s="103">
        <f t="shared" si="25"/>
        <v>0.0010556095586690894</v>
      </c>
      <c r="R78" s="21"/>
    </row>
    <row r="79" spans="1:18" ht="12.75">
      <c r="A79" s="11">
        <v>69</v>
      </c>
      <c r="B79" s="7" t="s">
        <v>83</v>
      </c>
      <c r="C79" s="8">
        <f>'realprop value for txcredit2017'!G78</f>
        <v>587004564</v>
      </c>
      <c r="D79" s="79">
        <f t="shared" si="18"/>
        <v>0.004338016454</v>
      </c>
      <c r="E79" s="66">
        <f>'realprop value for txcredit2017'!H78</f>
        <v>1517539033</v>
      </c>
      <c r="F79" s="8">
        <f>'realprop value for txcredit2017'!I78</f>
        <v>1821046840</v>
      </c>
      <c r="G79" s="81">
        <f t="shared" si="19"/>
        <v>0.015258091501</v>
      </c>
      <c r="H79" s="26">
        <f t="shared" si="16"/>
        <v>258136.27</v>
      </c>
      <c r="I79" s="26">
        <f t="shared" si="17"/>
        <v>258136.27</v>
      </c>
      <c r="J79" s="25">
        <f t="shared" si="20"/>
        <v>800964.36</v>
      </c>
      <c r="K79" s="25">
        <f t="shared" si="21"/>
        <v>800964.36</v>
      </c>
      <c r="L79" s="25">
        <f t="shared" si="22"/>
        <v>1059100.63</v>
      </c>
      <c r="M79" s="25">
        <f t="shared" si="23"/>
        <v>1059100.63</v>
      </c>
      <c r="N79" s="26">
        <f t="shared" si="26"/>
        <v>2118201.26</v>
      </c>
      <c r="O79" s="41"/>
      <c r="P79" s="102">
        <f t="shared" si="24"/>
        <v>0.0008795034513564701</v>
      </c>
      <c r="Q79" s="103">
        <f t="shared" si="25"/>
        <v>0.0010556095659913084</v>
      </c>
      <c r="R79" s="21"/>
    </row>
    <row r="80" spans="1:18" ht="12.75">
      <c r="A80" s="11">
        <v>70</v>
      </c>
      <c r="B80" s="7" t="s">
        <v>84</v>
      </c>
      <c r="C80" s="8">
        <f>'realprop value for txcredit2017'!G79</f>
        <v>458968771</v>
      </c>
      <c r="D80" s="79">
        <f t="shared" si="18"/>
        <v>0.003391820443</v>
      </c>
      <c r="E80" s="66">
        <f>'realprop value for txcredit2017'!H79</f>
        <v>1447663195</v>
      </c>
      <c r="F80" s="8">
        <f>'realprop value for txcredit2017'!I79</f>
        <v>1737195834</v>
      </c>
      <c r="G80" s="81">
        <f t="shared" si="19"/>
        <v>0.014555525102</v>
      </c>
      <c r="H80" s="26">
        <f t="shared" si="16"/>
        <v>201832.31</v>
      </c>
      <c r="I80" s="26">
        <f t="shared" si="17"/>
        <v>201832.31</v>
      </c>
      <c r="J80" s="25">
        <f t="shared" si="20"/>
        <v>764083.56</v>
      </c>
      <c r="K80" s="25">
        <f t="shared" si="21"/>
        <v>764083.56</v>
      </c>
      <c r="L80" s="25">
        <f t="shared" si="22"/>
        <v>965915.8700000001</v>
      </c>
      <c r="M80" s="25">
        <f t="shared" si="23"/>
        <v>965915.8700000001</v>
      </c>
      <c r="N80" s="26">
        <f t="shared" si="26"/>
        <v>1931831.7400000002</v>
      </c>
      <c r="O80" s="41"/>
      <c r="P80" s="102">
        <f t="shared" si="24"/>
        <v>0.0008795034553669012</v>
      </c>
      <c r="Q80" s="103">
        <f t="shared" si="25"/>
        <v>0.0010556095680805094</v>
      </c>
      <c r="R80" s="21"/>
    </row>
    <row r="81" spans="1:18" ht="12.75">
      <c r="A81" s="11">
        <v>71</v>
      </c>
      <c r="B81" s="7" t="s">
        <v>85</v>
      </c>
      <c r="C81" s="8">
        <f>'realprop value for txcredit2017'!G80</f>
        <v>2637397068</v>
      </c>
      <c r="D81" s="79">
        <f t="shared" si="18"/>
        <v>0.019490601229</v>
      </c>
      <c r="E81" s="66">
        <f>'realprop value for txcredit2017'!H80</f>
        <v>2391036615</v>
      </c>
      <c r="F81" s="8">
        <f>'realprop value for txcredit2017'!I80</f>
        <v>2869243938</v>
      </c>
      <c r="G81" s="81">
        <f t="shared" si="19"/>
        <v>0.024040670225</v>
      </c>
      <c r="H81" s="26">
        <f t="shared" si="16"/>
        <v>1159799.92</v>
      </c>
      <c r="I81" s="26">
        <f t="shared" si="17"/>
        <v>1159799.92</v>
      </c>
      <c r="J81" s="25">
        <f t="shared" si="20"/>
        <v>1262000.56</v>
      </c>
      <c r="K81" s="25">
        <f t="shared" si="21"/>
        <v>1262000.56</v>
      </c>
      <c r="L81" s="25">
        <f t="shared" si="22"/>
        <v>2421800.48</v>
      </c>
      <c r="M81" s="25">
        <f t="shared" si="23"/>
        <v>2421800.48</v>
      </c>
      <c r="N81" s="26">
        <f t="shared" si="26"/>
        <v>4843600.96</v>
      </c>
      <c r="O81" s="41"/>
      <c r="P81" s="102">
        <f t="shared" si="24"/>
        <v>0.0008795034574596713</v>
      </c>
      <c r="Q81" s="103">
        <f t="shared" si="25"/>
        <v>0.0010556095645570028</v>
      </c>
      <c r="R81" s="21"/>
    </row>
    <row r="82" spans="1:18" ht="12.75">
      <c r="A82" s="11">
        <v>72</v>
      </c>
      <c r="B82" s="7" t="s">
        <v>86</v>
      </c>
      <c r="C82" s="8">
        <f>'realprop value for txcredit2017'!G81</f>
        <v>337716194</v>
      </c>
      <c r="D82" s="79">
        <f t="shared" si="18"/>
        <v>0.002495753008</v>
      </c>
      <c r="E82" s="66">
        <f>'realprop value for txcredit2017'!H81</f>
        <v>1538543885</v>
      </c>
      <c r="F82" s="8">
        <f>'realprop value for txcredit2017'!I81</f>
        <v>1846252662</v>
      </c>
      <c r="G82" s="81">
        <f t="shared" si="19"/>
        <v>0.015469284717</v>
      </c>
      <c r="H82" s="26">
        <f t="shared" si="16"/>
        <v>148511.28</v>
      </c>
      <c r="I82" s="26">
        <f t="shared" si="17"/>
        <v>148511.28</v>
      </c>
      <c r="J82" s="25">
        <f t="shared" si="20"/>
        <v>812050.82</v>
      </c>
      <c r="K82" s="25">
        <f t="shared" si="21"/>
        <v>812050.82</v>
      </c>
      <c r="L82" s="25">
        <f t="shared" si="22"/>
        <v>960562.1</v>
      </c>
      <c r="M82" s="25">
        <f t="shared" si="23"/>
        <v>960562.1</v>
      </c>
      <c r="N82" s="26">
        <f t="shared" si="26"/>
        <v>1921124.2</v>
      </c>
      <c r="O82" s="41"/>
      <c r="P82" s="102">
        <f t="shared" si="24"/>
        <v>0.0008795034566805523</v>
      </c>
      <c r="Q82" s="103">
        <f t="shared" si="25"/>
        <v>0.0010556095642341719</v>
      </c>
      <c r="R82" s="21"/>
    </row>
    <row r="83" spans="1:18" ht="12.75">
      <c r="A83" s="11">
        <v>73</v>
      </c>
      <c r="B83" s="7" t="s">
        <v>87</v>
      </c>
      <c r="C83" s="8">
        <f>'realprop value for txcredit2017'!G82</f>
        <v>594661933</v>
      </c>
      <c r="D83" s="79">
        <f t="shared" si="18"/>
        <v>0.004394605099</v>
      </c>
      <c r="E83" s="66">
        <f>'realprop value for txcredit2017'!H82</f>
        <v>635881363</v>
      </c>
      <c r="F83" s="8">
        <f>'realprop value for txcredit2017'!I82</f>
        <v>763057636</v>
      </c>
      <c r="G83" s="81">
        <f t="shared" si="19"/>
        <v>0.006393467194</v>
      </c>
      <c r="H83" s="26">
        <f t="shared" si="16"/>
        <v>261503.61</v>
      </c>
      <c r="I83" s="26">
        <f t="shared" si="17"/>
        <v>261503.61</v>
      </c>
      <c r="J83" s="25">
        <f t="shared" si="20"/>
        <v>335621.22</v>
      </c>
      <c r="K83" s="25">
        <f t="shared" si="21"/>
        <v>335621.22</v>
      </c>
      <c r="L83" s="25">
        <f t="shared" si="22"/>
        <v>597124.83</v>
      </c>
      <c r="M83" s="25">
        <f t="shared" si="23"/>
        <v>597124.83</v>
      </c>
      <c r="N83" s="26">
        <f t="shared" si="26"/>
        <v>1194249.66</v>
      </c>
      <c r="O83" s="41"/>
      <c r="P83" s="102">
        <f t="shared" si="24"/>
        <v>0.0008795034472132588</v>
      </c>
      <c r="Q83" s="103">
        <f t="shared" si="25"/>
        <v>0.0010556095508652294</v>
      </c>
      <c r="R83" s="21"/>
    </row>
    <row r="84" spans="1:18" ht="12.75">
      <c r="A84" s="11">
        <v>74</v>
      </c>
      <c r="B84" s="7" t="s">
        <v>88</v>
      </c>
      <c r="C84" s="8">
        <f>'realprop value for txcredit2017'!G83</f>
        <v>355130573</v>
      </c>
      <c r="D84" s="79">
        <f t="shared" si="18"/>
        <v>0.002624446833</v>
      </c>
      <c r="E84" s="66">
        <f>'realprop value for txcredit2017'!H83</f>
        <v>1072111081</v>
      </c>
      <c r="F84" s="8">
        <f>'realprop value for txcredit2017'!I83</f>
        <v>1286533297</v>
      </c>
      <c r="G84" s="81">
        <f t="shared" si="19"/>
        <v>0.010779537535</v>
      </c>
      <c r="H84" s="26">
        <f t="shared" si="16"/>
        <v>156169.28</v>
      </c>
      <c r="I84" s="26">
        <f t="shared" si="17"/>
        <v>156169.28</v>
      </c>
      <c r="J84" s="25">
        <f t="shared" si="20"/>
        <v>565865.36</v>
      </c>
      <c r="K84" s="25">
        <f t="shared" si="21"/>
        <v>565865.36</v>
      </c>
      <c r="L84" s="25">
        <f t="shared" si="22"/>
        <v>722034.64</v>
      </c>
      <c r="M84" s="25">
        <f t="shared" si="23"/>
        <v>722034.64</v>
      </c>
      <c r="N84" s="26">
        <f t="shared" si="26"/>
        <v>1444069.28</v>
      </c>
      <c r="O84" s="41"/>
      <c r="P84" s="102">
        <f t="shared" si="24"/>
        <v>0.000879503438302959</v>
      </c>
      <c r="Q84" s="103">
        <f t="shared" si="25"/>
        <v>0.0010556095726054714</v>
      </c>
      <c r="R84" s="21"/>
    </row>
    <row r="85" spans="1:18" ht="12.75">
      <c r="A85" s="11">
        <v>75</v>
      </c>
      <c r="B85" s="7" t="s">
        <v>89</v>
      </c>
      <c r="C85" s="8">
        <f>'realprop value for txcredit2017'!G84</f>
        <v>68645643</v>
      </c>
      <c r="D85" s="79">
        <f t="shared" si="18"/>
        <v>0.000507297468</v>
      </c>
      <c r="E85" s="66">
        <f>'realprop value for txcredit2017'!H84</f>
        <v>585587820</v>
      </c>
      <c r="F85" s="8">
        <f>'realprop value for txcredit2017'!I84</f>
        <v>702705384</v>
      </c>
      <c r="G85" s="81">
        <f t="shared" si="19"/>
        <v>0.005887790919</v>
      </c>
      <c r="H85" s="26">
        <f t="shared" si="16"/>
        <v>30187.04</v>
      </c>
      <c r="I85" s="26">
        <f t="shared" si="17"/>
        <v>30187.04</v>
      </c>
      <c r="J85" s="25">
        <f t="shared" si="20"/>
        <v>309076.05</v>
      </c>
      <c r="K85" s="25">
        <f t="shared" si="21"/>
        <v>309076.05</v>
      </c>
      <c r="L85" s="25">
        <f t="shared" si="22"/>
        <v>339263.08999999997</v>
      </c>
      <c r="M85" s="25">
        <f t="shared" si="23"/>
        <v>339263.08999999997</v>
      </c>
      <c r="N85" s="26">
        <f t="shared" si="26"/>
        <v>678526.1799999999</v>
      </c>
      <c r="O85" s="41"/>
      <c r="P85" s="102">
        <f t="shared" si="24"/>
        <v>0.0008795034522438664</v>
      </c>
      <c r="Q85" s="103">
        <f t="shared" si="25"/>
        <v>0.0010556095582725748</v>
      </c>
      <c r="R85" s="21"/>
    </row>
    <row r="86" spans="1:18" ht="12.75">
      <c r="A86" s="11">
        <v>76</v>
      </c>
      <c r="B86" s="7" t="s">
        <v>90</v>
      </c>
      <c r="C86" s="8">
        <f>'realprop value for txcredit2017'!G85</f>
        <v>735413375</v>
      </c>
      <c r="D86" s="79">
        <f t="shared" si="18"/>
        <v>0.005434770898</v>
      </c>
      <c r="E86" s="66">
        <f>'realprop value for txcredit2017'!H85</f>
        <v>1470814655</v>
      </c>
      <c r="F86" s="8">
        <f>'realprop value for txcredit2017'!I85</f>
        <v>1764977586</v>
      </c>
      <c r="G86" s="81">
        <f t="shared" si="19"/>
        <v>0.014788301384</v>
      </c>
      <c r="H86" s="26">
        <f t="shared" si="16"/>
        <v>323399.3</v>
      </c>
      <c r="I86" s="26">
        <f t="shared" si="17"/>
        <v>323399.3</v>
      </c>
      <c r="J86" s="25">
        <f t="shared" si="20"/>
        <v>776303.01</v>
      </c>
      <c r="K86" s="25">
        <f t="shared" si="21"/>
        <v>776303.01</v>
      </c>
      <c r="L86" s="25">
        <f t="shared" si="22"/>
        <v>1099702.31</v>
      </c>
      <c r="M86" s="25">
        <f t="shared" si="23"/>
        <v>1099702.31</v>
      </c>
      <c r="N86" s="26">
        <f t="shared" si="26"/>
        <v>2199404.62</v>
      </c>
      <c r="O86" s="41"/>
      <c r="P86" s="102">
        <f t="shared" si="24"/>
        <v>0.0008795034493355523</v>
      </c>
      <c r="Q86" s="103">
        <f t="shared" si="25"/>
        <v>0.0010556095662508883</v>
      </c>
      <c r="R86" s="21"/>
    </row>
    <row r="87" spans="1:18" ht="12.75">
      <c r="A87" s="11">
        <v>77</v>
      </c>
      <c r="B87" s="7" t="s">
        <v>91</v>
      </c>
      <c r="C87" s="8">
        <f>'realprop value for txcredit2017'!G86</f>
        <v>13791260379</v>
      </c>
      <c r="D87" s="79">
        <f t="shared" si="18"/>
        <v>0.101918652961</v>
      </c>
      <c r="E87" s="66">
        <f>'realprop value for txcredit2017'!H86</f>
        <v>373249152</v>
      </c>
      <c r="F87" s="8">
        <f>'realprop value for txcredit2017'!I86</f>
        <v>447898982</v>
      </c>
      <c r="G87" s="81">
        <f t="shared" si="19"/>
        <v>0.003752832437</v>
      </c>
      <c r="H87" s="26">
        <f t="shared" si="16"/>
        <v>6064730.6</v>
      </c>
      <c r="I87" s="26">
        <f t="shared" si="17"/>
        <v>6064730.6</v>
      </c>
      <c r="J87" s="25">
        <f t="shared" si="20"/>
        <v>197002.69</v>
      </c>
      <c r="K87" s="25">
        <f t="shared" si="21"/>
        <v>197002.69</v>
      </c>
      <c r="L87" s="25">
        <f t="shared" si="22"/>
        <v>6261733.29</v>
      </c>
      <c r="M87" s="25">
        <f t="shared" si="23"/>
        <v>6261733.29</v>
      </c>
      <c r="N87" s="26">
        <f t="shared" si="26"/>
        <v>12523466.58</v>
      </c>
      <c r="O87" s="41"/>
      <c r="P87" s="102">
        <f t="shared" si="24"/>
        <v>0.0008795034584706682</v>
      </c>
      <c r="Q87" s="103">
        <f t="shared" si="25"/>
        <v>0.0010556095784512325</v>
      </c>
      <c r="R87" s="21"/>
    </row>
    <row r="88" spans="1:18" ht="12.75">
      <c r="A88" s="11">
        <v>78</v>
      </c>
      <c r="B88" s="7" t="s">
        <v>92</v>
      </c>
      <c r="C88" s="8">
        <f>'realprop value for txcredit2017'!G87</f>
        <v>1680068309</v>
      </c>
      <c r="D88" s="79">
        <f t="shared" si="18"/>
        <v>0.012415855711</v>
      </c>
      <c r="E88" s="66">
        <f>'realprop value for txcredit2017'!H87</f>
        <v>2013528090</v>
      </c>
      <c r="F88" s="8">
        <f>'realprop value for txcredit2017'!I87</f>
        <v>2416233708</v>
      </c>
      <c r="G88" s="81">
        <f t="shared" si="19"/>
        <v>0.020245011932</v>
      </c>
      <c r="H88" s="26">
        <f t="shared" si="16"/>
        <v>738812.94</v>
      </c>
      <c r="I88" s="26">
        <f t="shared" si="17"/>
        <v>738812.94</v>
      </c>
      <c r="J88" s="25">
        <f t="shared" si="20"/>
        <v>1062749.75</v>
      </c>
      <c r="K88" s="25">
        <f t="shared" si="21"/>
        <v>1062749.75</v>
      </c>
      <c r="L88" s="25">
        <f t="shared" si="22"/>
        <v>1801562.69</v>
      </c>
      <c r="M88" s="25">
        <f t="shared" si="23"/>
        <v>1801562.69</v>
      </c>
      <c r="N88" s="26">
        <f t="shared" si="26"/>
        <v>3603125.38</v>
      </c>
      <c r="O88" s="41"/>
      <c r="P88" s="102">
        <f t="shared" si="24"/>
        <v>0.0008795034535705892</v>
      </c>
      <c r="Q88" s="103">
        <f t="shared" si="25"/>
        <v>0.0010556095594375344</v>
      </c>
      <c r="R88" s="21"/>
    </row>
    <row r="89" spans="1:18" ht="12.75">
      <c r="A89" s="11">
        <v>79</v>
      </c>
      <c r="B89" s="7" t="s">
        <v>93</v>
      </c>
      <c r="C89" s="8">
        <f>'realprop value for txcredit2017'!G88</f>
        <v>2226578924</v>
      </c>
      <c r="D89" s="79">
        <f t="shared" si="18"/>
        <v>0.016454618244</v>
      </c>
      <c r="E89" s="66">
        <f>'realprop value for txcredit2017'!H88</f>
        <v>493427528</v>
      </c>
      <c r="F89" s="8">
        <f>'realprop value for txcredit2017'!I88</f>
        <v>592113034</v>
      </c>
      <c r="G89" s="81">
        <f t="shared" si="19"/>
        <v>0.004961165552</v>
      </c>
      <c r="H89" s="26">
        <f t="shared" si="16"/>
        <v>979141.93</v>
      </c>
      <c r="I89" s="26">
        <f t="shared" si="17"/>
        <v>979141.93</v>
      </c>
      <c r="J89" s="25">
        <f t="shared" si="20"/>
        <v>260433.41</v>
      </c>
      <c r="K89" s="25">
        <f t="shared" si="21"/>
        <v>260433.41</v>
      </c>
      <c r="L89" s="25">
        <f t="shared" si="22"/>
        <v>1239575.34</v>
      </c>
      <c r="M89" s="25">
        <f t="shared" si="23"/>
        <v>1239575.34</v>
      </c>
      <c r="N89" s="26">
        <f t="shared" si="26"/>
        <v>2479150.68</v>
      </c>
      <c r="O89" s="41"/>
      <c r="P89" s="102">
        <f t="shared" si="24"/>
        <v>0.0008795034565772258</v>
      </c>
      <c r="Q89" s="103">
        <f t="shared" si="25"/>
        <v>0.0010556095686659786</v>
      </c>
      <c r="R89" s="21"/>
    </row>
    <row r="90" spans="1:18" ht="12.75">
      <c r="A90" s="11">
        <v>80</v>
      </c>
      <c r="B90" s="7" t="s">
        <v>94</v>
      </c>
      <c r="C90" s="8">
        <f>'realprop value for txcredit2017'!G89</f>
        <v>1215315540</v>
      </c>
      <c r="D90" s="79">
        <f t="shared" si="18"/>
        <v>0.008981291003</v>
      </c>
      <c r="E90" s="66">
        <f>'realprop value for txcredit2017'!H89</f>
        <v>1720692242</v>
      </c>
      <c r="F90" s="8">
        <f>'realprop value for txcredit2017'!I89</f>
        <v>2064830690</v>
      </c>
      <c r="G90" s="81">
        <f t="shared" si="19"/>
        <v>0.017300694804</v>
      </c>
      <c r="H90" s="26">
        <f t="shared" si="16"/>
        <v>534437.11</v>
      </c>
      <c r="I90" s="26">
        <f t="shared" si="17"/>
        <v>534437.11</v>
      </c>
      <c r="J90" s="25">
        <f t="shared" si="20"/>
        <v>908189.59</v>
      </c>
      <c r="K90" s="25">
        <f t="shared" si="21"/>
        <v>908189.59</v>
      </c>
      <c r="L90" s="25">
        <f t="shared" si="22"/>
        <v>1442626.7</v>
      </c>
      <c r="M90" s="25">
        <f t="shared" si="23"/>
        <v>1442626.7</v>
      </c>
      <c r="N90" s="26">
        <f t="shared" si="26"/>
        <v>2885253.4</v>
      </c>
      <c r="O90" s="41"/>
      <c r="P90" s="102">
        <f t="shared" si="24"/>
        <v>0.0008795034580072925</v>
      </c>
      <c r="Q90" s="103">
        <f t="shared" si="25"/>
        <v>0.001055609559725091</v>
      </c>
      <c r="R90" s="21"/>
    </row>
    <row r="91" spans="1:18" ht="12.75">
      <c r="A91" s="11">
        <v>81</v>
      </c>
      <c r="B91" s="7" t="s">
        <v>95</v>
      </c>
      <c r="C91" s="8">
        <f>'realprop value for txcredit2017'!G90</f>
        <v>258488660</v>
      </c>
      <c r="D91" s="79">
        <f t="shared" si="18"/>
        <v>0.001910254415</v>
      </c>
      <c r="E91" s="66">
        <f>'realprop value for txcredit2017'!H90</f>
        <v>746573913</v>
      </c>
      <c r="F91" s="8">
        <f>'realprop value for txcredit2017'!I90</f>
        <v>895888696</v>
      </c>
      <c r="G91" s="81">
        <f t="shared" si="19"/>
        <v>0.007506425095</v>
      </c>
      <c r="H91" s="26">
        <f t="shared" si="16"/>
        <v>113670.84</v>
      </c>
      <c r="I91" s="26">
        <f t="shared" si="17"/>
        <v>113670.84</v>
      </c>
      <c r="J91" s="25">
        <f t="shared" si="20"/>
        <v>394045.28</v>
      </c>
      <c r="K91" s="25">
        <f t="shared" si="21"/>
        <v>394045.28</v>
      </c>
      <c r="L91" s="25">
        <f t="shared" si="22"/>
        <v>507716.12</v>
      </c>
      <c r="M91" s="25">
        <f t="shared" si="23"/>
        <v>507716.12</v>
      </c>
      <c r="N91" s="26">
        <f t="shared" si="26"/>
        <v>1015432.24</v>
      </c>
      <c r="O91" s="41"/>
      <c r="P91" s="102">
        <f t="shared" si="24"/>
        <v>0.0008795034954338035</v>
      </c>
      <c r="Q91" s="103">
        <f t="shared" si="25"/>
        <v>0.0010556095602552884</v>
      </c>
      <c r="R91" s="21"/>
    </row>
    <row r="92" spans="1:18" ht="12.75">
      <c r="A92" s="11">
        <v>82</v>
      </c>
      <c r="B92" s="7" t="s">
        <v>96</v>
      </c>
      <c r="C92" s="8">
        <f>'realprop value for txcredit2017'!G91</f>
        <v>187639794</v>
      </c>
      <c r="D92" s="79">
        <f t="shared" si="18"/>
        <v>0.001386674932</v>
      </c>
      <c r="E92" s="66">
        <f>'realprop value for txcredit2017'!H91</f>
        <v>776245415</v>
      </c>
      <c r="F92" s="8">
        <f>'realprop value for txcredit2017'!I91</f>
        <v>931494498</v>
      </c>
      <c r="G92" s="81">
        <f t="shared" si="19"/>
        <v>0.007804757116</v>
      </c>
      <c r="H92" s="26">
        <f t="shared" si="16"/>
        <v>82514.92</v>
      </c>
      <c r="I92" s="26">
        <f t="shared" si="17"/>
        <v>82514.92</v>
      </c>
      <c r="J92" s="25">
        <f t="shared" si="20"/>
        <v>409706.04</v>
      </c>
      <c r="K92" s="25">
        <f t="shared" si="21"/>
        <v>409706.04</v>
      </c>
      <c r="L92" s="25">
        <f t="shared" si="22"/>
        <v>492220.95999999996</v>
      </c>
      <c r="M92" s="25">
        <f t="shared" si="23"/>
        <v>492220.95999999996</v>
      </c>
      <c r="N92" s="26">
        <f t="shared" si="26"/>
        <v>984441.9199999999</v>
      </c>
      <c r="O92" s="41"/>
      <c r="P92" s="102">
        <f t="shared" si="24"/>
        <v>0.0008795034170630138</v>
      </c>
      <c r="Q92" s="103">
        <f t="shared" si="25"/>
        <v>0.001055609558737297</v>
      </c>
      <c r="R92" s="21"/>
    </row>
    <row r="93" spans="1:18" ht="12.75">
      <c r="A93" s="11">
        <v>83</v>
      </c>
      <c r="B93" s="7" t="s">
        <v>97</v>
      </c>
      <c r="C93" s="8">
        <f>'realprop value for txcredit2017'!G92</f>
        <v>110139518</v>
      </c>
      <c r="D93" s="79">
        <f t="shared" si="18"/>
        <v>0.000813940931</v>
      </c>
      <c r="E93" s="66">
        <f>'realprop value for txcredit2017'!H92</f>
        <v>526543632</v>
      </c>
      <c r="F93" s="8">
        <f>'realprop value for txcredit2017'!I92</f>
        <v>631852358</v>
      </c>
      <c r="G93" s="81">
        <f t="shared" si="19"/>
        <v>0.005294131311</v>
      </c>
      <c r="H93" s="26">
        <f t="shared" si="16"/>
        <v>48434.04</v>
      </c>
      <c r="I93" s="26">
        <f t="shared" si="17"/>
        <v>48434.04</v>
      </c>
      <c r="J93" s="25">
        <f t="shared" si="20"/>
        <v>277912.25</v>
      </c>
      <c r="K93" s="25">
        <f t="shared" si="21"/>
        <v>277912.25</v>
      </c>
      <c r="L93" s="25">
        <f t="shared" si="22"/>
        <v>326346.29</v>
      </c>
      <c r="M93" s="25">
        <f t="shared" si="23"/>
        <v>326346.29</v>
      </c>
      <c r="N93" s="26">
        <f t="shared" si="26"/>
        <v>652692.58</v>
      </c>
      <c r="O93" s="41"/>
      <c r="P93" s="102">
        <f t="shared" si="24"/>
        <v>0.0008795033949576573</v>
      </c>
      <c r="Q93" s="103">
        <f t="shared" si="25"/>
        <v>0.0010556095757701615</v>
      </c>
      <c r="R93" s="21"/>
    </row>
    <row r="94" spans="1:18" ht="12.75">
      <c r="A94" s="11">
        <v>84</v>
      </c>
      <c r="B94" s="7" t="s">
        <v>98</v>
      </c>
      <c r="C94" s="8">
        <f>'realprop value for txcredit2017'!G93</f>
        <v>355592428</v>
      </c>
      <c r="D94" s="79">
        <f t="shared" si="18"/>
        <v>0.002627859983</v>
      </c>
      <c r="E94" s="66">
        <f>'realprop value for txcredit2017'!H93</f>
        <v>1029132380</v>
      </c>
      <c r="F94" s="8">
        <f>'realprop value for txcredit2017'!I93</f>
        <v>1234958856</v>
      </c>
      <c r="G94" s="81">
        <f t="shared" si="19"/>
        <v>0.010347408321</v>
      </c>
      <c r="H94" s="26">
        <f t="shared" si="16"/>
        <v>156372.39</v>
      </c>
      <c r="I94" s="26">
        <f t="shared" si="17"/>
        <v>156372.39</v>
      </c>
      <c r="J94" s="25">
        <f t="shared" si="20"/>
        <v>543180.99</v>
      </c>
      <c r="K94" s="25">
        <f t="shared" si="21"/>
        <v>543180.99</v>
      </c>
      <c r="L94" s="25">
        <f t="shared" si="22"/>
        <v>699553.38</v>
      </c>
      <c r="M94" s="25">
        <f t="shared" si="23"/>
        <v>699553.38</v>
      </c>
      <c r="N94" s="26">
        <f t="shared" si="26"/>
        <v>1399106.76</v>
      </c>
      <c r="O94" s="41"/>
      <c r="P94" s="102">
        <f t="shared" si="24"/>
        <v>0.00087950348594037</v>
      </c>
      <c r="Q94" s="103">
        <f t="shared" si="25"/>
        <v>0.0010556095611334278</v>
      </c>
      <c r="R94" s="21"/>
    </row>
    <row r="95" spans="1:18" ht="12.75">
      <c r="A95" s="11">
        <v>85</v>
      </c>
      <c r="B95" s="7" t="s">
        <v>99</v>
      </c>
      <c r="C95" s="8">
        <f>'realprop value for txcredit2017'!G94</f>
        <v>356461418</v>
      </c>
      <c r="D95" s="79">
        <f t="shared" si="18"/>
        <v>0.002634281897</v>
      </c>
      <c r="E95" s="66">
        <f>'realprop value for txcredit2017'!H94</f>
        <v>1562153631</v>
      </c>
      <c r="F95" s="8">
        <f>'realprop value for txcredit2017'!I94</f>
        <v>1874584357</v>
      </c>
      <c r="G95" s="81">
        <f t="shared" si="19"/>
        <v>0.015706668833</v>
      </c>
      <c r="H95" s="26">
        <f t="shared" si="16"/>
        <v>156754.52</v>
      </c>
      <c r="I95" s="26">
        <f t="shared" si="17"/>
        <v>156754.52</v>
      </c>
      <c r="J95" s="25">
        <f t="shared" si="20"/>
        <v>824512.16</v>
      </c>
      <c r="K95" s="25">
        <f t="shared" si="21"/>
        <v>824512.16</v>
      </c>
      <c r="L95" s="25">
        <f t="shared" si="22"/>
        <v>981266.68</v>
      </c>
      <c r="M95" s="25">
        <f t="shared" si="23"/>
        <v>981266.68</v>
      </c>
      <c r="N95" s="26">
        <f t="shared" si="26"/>
        <v>1962533.36</v>
      </c>
      <c r="O95" s="41"/>
      <c r="P95" s="102">
        <f t="shared" si="24"/>
        <v>0.0008795034305788459</v>
      </c>
      <c r="Q95" s="103">
        <f t="shared" si="25"/>
        <v>0.0010556095682755545</v>
      </c>
      <c r="R95" s="21"/>
    </row>
    <row r="96" spans="1:18" ht="12.75">
      <c r="A96" s="11">
        <v>86</v>
      </c>
      <c r="B96" s="7" t="s">
        <v>100</v>
      </c>
      <c r="C96" s="8">
        <f>'realprop value for txcredit2017'!G95</f>
        <v>89244184</v>
      </c>
      <c r="D96" s="79">
        <f t="shared" si="18"/>
        <v>0.000659522536</v>
      </c>
      <c r="E96" s="66">
        <f>'realprop value for txcredit2017'!H95</f>
        <v>178714644</v>
      </c>
      <c r="F96" s="8">
        <f>'realprop value for txcredit2017'!I95</f>
        <v>214457573</v>
      </c>
      <c r="G96" s="81">
        <f t="shared" si="19"/>
        <v>0.001796885835</v>
      </c>
      <c r="H96" s="26">
        <f t="shared" si="16"/>
        <v>39245.28</v>
      </c>
      <c r="I96" s="26">
        <f t="shared" si="17"/>
        <v>39245.28</v>
      </c>
      <c r="J96" s="25">
        <f t="shared" si="20"/>
        <v>94326.44</v>
      </c>
      <c r="K96" s="25">
        <f t="shared" si="21"/>
        <v>94326.44</v>
      </c>
      <c r="L96" s="25">
        <f t="shared" si="22"/>
        <v>133571.72</v>
      </c>
      <c r="M96" s="25">
        <f t="shared" si="23"/>
        <v>133571.72</v>
      </c>
      <c r="N96" s="26">
        <f t="shared" si="26"/>
        <v>267143.44</v>
      </c>
      <c r="O96" s="41"/>
      <c r="P96" s="102">
        <f t="shared" si="24"/>
        <v>0.0008795033634908915</v>
      </c>
      <c r="Q96" s="103">
        <f t="shared" si="25"/>
        <v>0.0010556095224071285</v>
      </c>
      <c r="R96" s="21"/>
    </row>
    <row r="97" spans="1:18" ht="12.75">
      <c r="A97" s="11">
        <v>87</v>
      </c>
      <c r="B97" s="7" t="s">
        <v>101</v>
      </c>
      <c r="C97" s="8">
        <f>'realprop value for txcredit2017'!G96</f>
        <v>167218927</v>
      </c>
      <c r="D97" s="79">
        <f t="shared" si="18"/>
        <v>0.00123576289</v>
      </c>
      <c r="E97" s="66">
        <f>'realprop value for txcredit2017'!H96</f>
        <v>841415710</v>
      </c>
      <c r="F97" s="8">
        <f>'realprop value for txcredit2017'!I96</f>
        <v>1009698852</v>
      </c>
      <c r="G97" s="81">
        <f t="shared" si="19"/>
        <v>0.008460011645</v>
      </c>
      <c r="H97" s="26">
        <f t="shared" si="16"/>
        <v>73534.81</v>
      </c>
      <c r="I97" s="26">
        <f t="shared" si="17"/>
        <v>73534.81</v>
      </c>
      <c r="J97" s="25">
        <f t="shared" si="20"/>
        <v>444103.24</v>
      </c>
      <c r="K97" s="25">
        <f t="shared" si="21"/>
        <v>444103.24</v>
      </c>
      <c r="L97" s="25">
        <f t="shared" si="22"/>
        <v>517638.05</v>
      </c>
      <c r="M97" s="25">
        <f t="shared" si="23"/>
        <v>517638.05</v>
      </c>
      <c r="N97" s="26">
        <f t="shared" si="26"/>
        <v>1035276.1</v>
      </c>
      <c r="O97" s="41"/>
      <c r="P97" s="102">
        <f t="shared" si="24"/>
        <v>0.000879503430852657</v>
      </c>
      <c r="Q97" s="103">
        <f t="shared" si="25"/>
        <v>0.0010556095749626542</v>
      </c>
      <c r="R97" s="21"/>
    </row>
    <row r="98" spans="1:18" ht="12.75">
      <c r="A98" s="11">
        <v>88</v>
      </c>
      <c r="B98" s="7" t="s">
        <v>102</v>
      </c>
      <c r="C98" s="8">
        <f>'realprop value for txcredit2017'!G97</f>
        <v>253447874</v>
      </c>
      <c r="D98" s="79">
        <f t="shared" si="18"/>
        <v>0.001873002554</v>
      </c>
      <c r="E98" s="66">
        <f>'realprop value for txcredit2017'!H97</f>
        <v>786690235</v>
      </c>
      <c r="F98" s="8">
        <f>'realprop value for txcredit2017'!I97</f>
        <v>944028282</v>
      </c>
      <c r="G98" s="81">
        <f t="shared" si="19"/>
        <v>0.007909774526</v>
      </c>
      <c r="H98" s="26">
        <f t="shared" si="16"/>
        <v>111454.14</v>
      </c>
      <c r="I98" s="26">
        <f t="shared" si="17"/>
        <v>111454.14</v>
      </c>
      <c r="J98" s="25">
        <f t="shared" si="20"/>
        <v>415218.87</v>
      </c>
      <c r="K98" s="25">
        <f t="shared" si="21"/>
        <v>415218.87</v>
      </c>
      <c r="L98" s="25">
        <f t="shared" si="22"/>
        <v>526673.01</v>
      </c>
      <c r="M98" s="25">
        <f t="shared" si="23"/>
        <v>526673.01</v>
      </c>
      <c r="N98" s="26">
        <f t="shared" si="26"/>
        <v>1053346.02</v>
      </c>
      <c r="O98" s="41"/>
      <c r="P98" s="102">
        <f t="shared" si="24"/>
        <v>0.0008795034516643844</v>
      </c>
      <c r="Q98" s="103">
        <f t="shared" si="25"/>
        <v>0.0010556095691209386</v>
      </c>
      <c r="R98" s="21"/>
    </row>
    <row r="99" spans="1:18" ht="12.75">
      <c r="A99" s="11">
        <v>89</v>
      </c>
      <c r="B99" s="7" t="s">
        <v>103</v>
      </c>
      <c r="C99" s="8">
        <f>'realprop value for txcredit2017'!G98</f>
        <v>1786293201</v>
      </c>
      <c r="D99" s="79">
        <f t="shared" si="18"/>
        <v>0.013200867204</v>
      </c>
      <c r="E99" s="66">
        <f>'realprop value for txcredit2017'!H98</f>
        <v>1053342745</v>
      </c>
      <c r="F99" s="8">
        <f>'realprop value for txcredit2017'!I98</f>
        <v>1264011294</v>
      </c>
      <c r="G99" s="81">
        <f t="shared" si="19"/>
        <v>0.010590831361</v>
      </c>
      <c r="H99" s="25">
        <f t="shared" si="16"/>
        <v>785525.52</v>
      </c>
      <c r="I99" s="25">
        <f t="shared" si="17"/>
        <v>785525.52</v>
      </c>
      <c r="J99" s="25">
        <f t="shared" si="20"/>
        <v>555959.34</v>
      </c>
      <c r="K99" s="25">
        <f t="shared" si="21"/>
        <v>555959.34</v>
      </c>
      <c r="L99" s="25">
        <f t="shared" si="22"/>
        <v>1341484.8599999999</v>
      </c>
      <c r="M99" s="25">
        <f t="shared" si="23"/>
        <v>1341484.8599999999</v>
      </c>
      <c r="N99" s="26">
        <f t="shared" si="26"/>
        <v>2682969.7199999997</v>
      </c>
      <c r="O99" s="41"/>
      <c r="P99" s="102">
        <f t="shared" si="24"/>
        <v>0.0008795034539237437</v>
      </c>
      <c r="Q99" s="103">
        <f t="shared" si="25"/>
        <v>0.0010556095679948884</v>
      </c>
      <c r="R99" s="21"/>
    </row>
    <row r="100" spans="1:18" ht="12.75">
      <c r="A100" s="11">
        <v>90</v>
      </c>
      <c r="B100" s="7" t="s">
        <v>104</v>
      </c>
      <c r="C100" s="8">
        <f>'realprop value for txcredit2017'!G99</f>
        <v>492256288</v>
      </c>
      <c r="D100" s="79">
        <f t="shared" si="18"/>
        <v>0.003637818184</v>
      </c>
      <c r="E100" s="66">
        <f>'realprop value for txcredit2017'!H99</f>
        <v>1331469570</v>
      </c>
      <c r="F100" s="8">
        <f>'realprop value for txcredit2017'!I99</f>
        <v>1597763484</v>
      </c>
      <c r="G100" s="81">
        <f t="shared" si="19"/>
        <v>0.01338725666</v>
      </c>
      <c r="H100" s="25">
        <f t="shared" si="16"/>
        <v>216470.55</v>
      </c>
      <c r="I100" s="25">
        <f t="shared" si="17"/>
        <v>216470.55</v>
      </c>
      <c r="J100" s="25">
        <f t="shared" si="20"/>
        <v>702756.01</v>
      </c>
      <c r="K100" s="25">
        <f t="shared" si="21"/>
        <v>702756.01</v>
      </c>
      <c r="L100" s="25">
        <f t="shared" si="22"/>
        <v>919226.56</v>
      </c>
      <c r="M100" s="25">
        <f t="shared" si="23"/>
        <v>919226.56</v>
      </c>
      <c r="N100" s="26">
        <f t="shared" si="26"/>
        <v>1838453.12</v>
      </c>
      <c r="O100" s="41"/>
      <c r="P100" s="102">
        <f t="shared" si="24"/>
        <v>0.0008795034427269723</v>
      </c>
      <c r="Q100" s="103">
        <f t="shared" si="25"/>
        <v>0.0010556095698078928</v>
      </c>
      <c r="R100" s="21"/>
    </row>
    <row r="101" spans="1:18" ht="12.75">
      <c r="A101" s="11">
        <v>91</v>
      </c>
      <c r="B101" s="7" t="s">
        <v>105</v>
      </c>
      <c r="C101" s="8">
        <f>'realprop value for txcredit2017'!G100</f>
        <v>153238928</v>
      </c>
      <c r="D101" s="79">
        <f t="shared" si="18"/>
        <v>0.001132449442</v>
      </c>
      <c r="E101" s="66">
        <f>'realprop value for txcredit2017'!H100</f>
        <v>832754615</v>
      </c>
      <c r="F101" s="8">
        <f>'realprop value for txcredit2017'!I100</f>
        <v>999305538</v>
      </c>
      <c r="G101" s="81">
        <f t="shared" si="19"/>
        <v>0.008372928692</v>
      </c>
      <c r="H101" s="25">
        <f t="shared" si="16"/>
        <v>67387.08</v>
      </c>
      <c r="I101" s="25">
        <f t="shared" si="17"/>
        <v>67387.08</v>
      </c>
      <c r="J101" s="25">
        <f t="shared" si="20"/>
        <v>439531.87</v>
      </c>
      <c r="K101" s="25">
        <f t="shared" si="21"/>
        <v>439531.87</v>
      </c>
      <c r="L101" s="25">
        <f t="shared" si="22"/>
        <v>506918.95</v>
      </c>
      <c r="M101" s="25">
        <f t="shared" si="23"/>
        <v>506918.95</v>
      </c>
      <c r="N101" s="26">
        <f t="shared" si="26"/>
        <v>1013837.9</v>
      </c>
      <c r="O101" s="41"/>
      <c r="P101" s="102">
        <f t="shared" si="24"/>
        <v>0.0008795034118223537</v>
      </c>
      <c r="Q101" s="103">
        <f t="shared" si="25"/>
        <v>0.0010556095687323209</v>
      </c>
      <c r="R101" s="21"/>
    </row>
    <row r="102" spans="1:18" ht="12.75">
      <c r="A102" s="11">
        <v>92</v>
      </c>
      <c r="B102" s="7" t="s">
        <v>106</v>
      </c>
      <c r="C102" s="8">
        <f>'realprop value for txcredit2017'!G101</f>
        <v>54051480</v>
      </c>
      <c r="D102" s="79">
        <f t="shared" si="18"/>
        <v>0.000399445292</v>
      </c>
      <c r="E102" s="66">
        <f>'realprop value for txcredit2017'!H101</f>
        <v>492795960</v>
      </c>
      <c r="F102" s="8">
        <f>'realprop value for txcredit2017'!I101</f>
        <v>591355152</v>
      </c>
      <c r="G102" s="81">
        <f t="shared" si="19"/>
        <v>0.004954815451</v>
      </c>
      <c r="H102" s="25">
        <f t="shared" si="16"/>
        <v>23769.23</v>
      </c>
      <c r="I102" s="25">
        <f t="shared" si="17"/>
        <v>23769.23</v>
      </c>
      <c r="J102" s="25">
        <f t="shared" si="20"/>
        <v>260100.06</v>
      </c>
      <c r="K102" s="25">
        <f t="shared" si="21"/>
        <v>260100.06</v>
      </c>
      <c r="L102" s="25">
        <f t="shared" si="22"/>
        <v>283869.29</v>
      </c>
      <c r="M102" s="25">
        <f t="shared" si="23"/>
        <v>283869.29</v>
      </c>
      <c r="N102" s="26">
        <f t="shared" si="26"/>
        <v>567738.58</v>
      </c>
      <c r="O102" s="41"/>
      <c r="P102" s="102">
        <f t="shared" si="24"/>
        <v>0.0008795033919515247</v>
      </c>
      <c r="Q102" s="103">
        <f t="shared" si="25"/>
        <v>0.0010556095467990443</v>
      </c>
      <c r="R102" s="21"/>
    </row>
    <row r="103" spans="1:18" ht="12.75">
      <c r="A103" s="11">
        <v>93</v>
      </c>
      <c r="B103" s="7" t="s">
        <v>107</v>
      </c>
      <c r="C103" s="8">
        <f>'realprop value for txcredit2017'!G102</f>
        <v>1027051359</v>
      </c>
      <c r="D103" s="79">
        <f t="shared" si="18"/>
        <v>0.007590001795</v>
      </c>
      <c r="E103" s="66">
        <f>'realprop value for txcredit2017'!H102</f>
        <v>2205610041</v>
      </c>
      <c r="F103" s="8">
        <f>'realprop value for txcredit2017'!I102</f>
        <v>2646732049</v>
      </c>
      <c r="G103" s="81">
        <f t="shared" si="19"/>
        <v>0.022176299311</v>
      </c>
      <c r="H103" s="25">
        <f t="shared" si="16"/>
        <v>451647.61</v>
      </c>
      <c r="I103" s="25">
        <f t="shared" si="17"/>
        <v>451647.61</v>
      </c>
      <c r="J103" s="25">
        <f t="shared" si="20"/>
        <v>1164131.53</v>
      </c>
      <c r="K103" s="25">
        <f t="shared" si="21"/>
        <v>1164131.53</v>
      </c>
      <c r="L103" s="25">
        <f t="shared" si="22"/>
        <v>1615779.1400000001</v>
      </c>
      <c r="M103" s="25">
        <f t="shared" si="23"/>
        <v>1615779.1400000001</v>
      </c>
      <c r="N103" s="26">
        <f t="shared" si="26"/>
        <v>3231558.2800000003</v>
      </c>
      <c r="O103" s="41"/>
      <c r="P103" s="102">
        <f t="shared" si="24"/>
        <v>0.0008795034562628917</v>
      </c>
      <c r="Q103" s="103">
        <f t="shared" si="25"/>
        <v>0.0010556095668409228</v>
      </c>
      <c r="R103" s="21"/>
    </row>
    <row r="104" spans="1:18" ht="12.75">
      <c r="A104" s="7"/>
      <c r="B104" s="17" t="s">
        <v>0</v>
      </c>
      <c r="C104" s="64">
        <f aca="true" t="shared" si="27" ref="C104:N104">SUM(C11:C103)</f>
        <v>135316352585</v>
      </c>
      <c r="D104" s="80">
        <f t="shared" si="27"/>
        <v>0.999999999999</v>
      </c>
      <c r="E104" s="65">
        <f t="shared" si="27"/>
        <v>99457984847</v>
      </c>
      <c r="F104" s="65">
        <f t="shared" si="27"/>
        <v>119349581817</v>
      </c>
      <c r="G104" s="80">
        <f t="shared" si="27"/>
        <v>0.9999999999979996</v>
      </c>
      <c r="H104" s="86">
        <f t="shared" si="27"/>
        <v>59505600.000000015</v>
      </c>
      <c r="I104" s="86">
        <f t="shared" si="27"/>
        <v>59505600.000000015</v>
      </c>
      <c r="J104" s="87">
        <f t="shared" si="27"/>
        <v>52494399.99999999</v>
      </c>
      <c r="K104" s="87">
        <f t="shared" si="27"/>
        <v>52494399.99999999</v>
      </c>
      <c r="L104" s="47">
        <f t="shared" si="27"/>
        <v>112000000.00000001</v>
      </c>
      <c r="M104" s="47">
        <f t="shared" si="27"/>
        <v>112000000.00000001</v>
      </c>
      <c r="N104" s="47">
        <f t="shared" si="27"/>
        <v>224000000.00000003</v>
      </c>
      <c r="O104" s="42"/>
      <c r="P104" s="102">
        <f t="shared" si="24"/>
        <v>0.0008795034578340577</v>
      </c>
      <c r="Q104" s="103">
        <f t="shared" si="25"/>
        <v>0.0010556095637922712</v>
      </c>
      <c r="R104" s="21"/>
    </row>
    <row r="105" spans="1:17" ht="12.75">
      <c r="A105" s="15" t="s">
        <v>119</v>
      </c>
      <c r="B105" s="3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72"/>
      <c r="Q105" s="71"/>
    </row>
    <row r="106" spans="1:2" ht="12.75">
      <c r="A106" s="3"/>
      <c r="B106" s="3"/>
    </row>
    <row r="107" spans="1:15" ht="12.75">
      <c r="A107" s="3"/>
      <c r="B107" s="3"/>
      <c r="H107" s="21"/>
      <c r="I107" s="21"/>
      <c r="J107" s="21"/>
      <c r="K107" s="21"/>
      <c r="L107" s="21"/>
      <c r="M107" s="21"/>
      <c r="N107" s="21"/>
      <c r="O107" s="21"/>
    </row>
    <row r="108" spans="1:10" ht="12.75">
      <c r="A108" s="3"/>
      <c r="B108" s="3"/>
      <c r="H108" s="3"/>
      <c r="J108" s="3"/>
    </row>
    <row r="111" spans="8:10" ht="15">
      <c r="H111" s="2"/>
      <c r="I111" s="2"/>
      <c r="J111" s="2"/>
    </row>
  </sheetData>
  <sheetProtection/>
  <printOptions horizontalCentered="1"/>
  <pageMargins left="0.25" right="0.25" top="0.5" bottom="0.5" header="0" footer="0"/>
  <pageSetup fitToHeight="2" fitToWidth="1" horizontalDpi="600" verticalDpi="600" orientation="landscape" paperSize="5" scale="69" r:id="rId1"/>
  <rowBreaks count="1" manualBreakCount="1">
    <brk id="58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0"/>
  <sheetViews>
    <sheetView workbookViewId="0" topLeftCell="A1">
      <selection activeCell="H10" sqref="H10:H102"/>
    </sheetView>
  </sheetViews>
  <sheetFormatPr defaultColWidth="9.140625" defaultRowHeight="12.75"/>
  <cols>
    <col min="1" max="1" width="4.7109375" style="0" customWidth="1"/>
    <col min="2" max="6" width="16.7109375" style="0" customWidth="1"/>
    <col min="7" max="7" width="16.7109375" style="3" customWidth="1"/>
    <col min="8" max="8" width="16.7109375" style="0" customWidth="1"/>
    <col min="9" max="9" width="17.7109375" style="0" customWidth="1"/>
    <col min="11" max="11" width="12.140625" style="0" bestFit="1" customWidth="1"/>
  </cols>
  <sheetData>
    <row r="1" spans="1:9" s="36" customFormat="1" ht="15">
      <c r="A1" s="38" t="s">
        <v>4</v>
      </c>
      <c r="B1" s="45"/>
      <c r="C1" s="45"/>
      <c r="D1" s="45"/>
      <c r="E1" s="45"/>
      <c r="F1" s="45"/>
      <c r="G1" s="45"/>
      <c r="H1" s="45"/>
      <c r="I1" s="45"/>
    </row>
    <row r="2" spans="1:9" s="37" customFormat="1" ht="15">
      <c r="A2" s="38" t="s">
        <v>118</v>
      </c>
      <c r="B2" s="45"/>
      <c r="C2" s="45"/>
      <c r="D2" s="45"/>
      <c r="E2" s="45"/>
      <c r="F2" s="45"/>
      <c r="G2" s="45"/>
      <c r="H2" s="45"/>
      <c r="I2" s="45"/>
    </row>
    <row r="3" spans="1:9" s="46" customFormat="1" ht="15">
      <c r="A3" s="38" t="s">
        <v>111</v>
      </c>
      <c r="B3" s="38"/>
      <c r="C3" s="38"/>
      <c r="D3" s="38"/>
      <c r="E3" s="38"/>
      <c r="F3" s="38"/>
      <c r="G3" s="38"/>
      <c r="H3" s="38"/>
      <c r="I3" s="38"/>
    </row>
    <row r="4" spans="1:9" s="37" customFormat="1" ht="15">
      <c r="A4" s="57">
        <v>42992</v>
      </c>
      <c r="B4" s="56"/>
      <c r="C4" s="56"/>
      <c r="D4" s="56"/>
      <c r="E4" s="56"/>
      <c r="F4" s="56"/>
      <c r="G4" s="56"/>
      <c r="H4" s="45"/>
      <c r="I4" s="45"/>
    </row>
    <row r="5" spans="1:8" s="18" customFormat="1" ht="15">
      <c r="A5" s="19"/>
      <c r="B5" s="20"/>
      <c r="C5" s="20"/>
      <c r="D5" s="32"/>
      <c r="E5" s="33"/>
      <c r="F5" s="33"/>
      <c r="G5" s="20"/>
      <c r="H5" s="104"/>
    </row>
    <row r="6" spans="1:9" ht="12.75">
      <c r="A6" s="5"/>
      <c r="B6" s="5"/>
      <c r="C6" s="23" t="s">
        <v>11</v>
      </c>
      <c r="D6" s="29" t="s">
        <v>10</v>
      </c>
      <c r="E6" s="48" t="s">
        <v>14</v>
      </c>
      <c r="F6" s="28"/>
      <c r="G6" s="73" t="s">
        <v>121</v>
      </c>
      <c r="H6" s="61"/>
      <c r="I6" s="61"/>
    </row>
    <row r="7" spans="1:9" ht="12.75">
      <c r="A7" s="6" t="s">
        <v>108</v>
      </c>
      <c r="B7" s="6" t="s">
        <v>2</v>
      </c>
      <c r="C7" s="30" t="s">
        <v>15</v>
      </c>
      <c r="D7" s="30" t="s">
        <v>15</v>
      </c>
      <c r="E7" s="60" t="s">
        <v>112</v>
      </c>
      <c r="F7" s="30" t="s">
        <v>14</v>
      </c>
      <c r="G7" s="74" t="s">
        <v>112</v>
      </c>
      <c r="H7" s="62" t="s">
        <v>5</v>
      </c>
      <c r="I7" s="62" t="s">
        <v>123</v>
      </c>
    </row>
    <row r="8" spans="1:9" ht="12.75">
      <c r="A8" s="6"/>
      <c r="B8" s="6"/>
      <c r="C8" s="30" t="s">
        <v>12</v>
      </c>
      <c r="D8" s="30" t="s">
        <v>12</v>
      </c>
      <c r="E8" s="60" t="s">
        <v>12</v>
      </c>
      <c r="F8" s="30" t="s">
        <v>3</v>
      </c>
      <c r="G8" s="74" t="s">
        <v>122</v>
      </c>
      <c r="H8" s="62" t="s">
        <v>1</v>
      </c>
      <c r="I8" s="62" t="s">
        <v>110</v>
      </c>
    </row>
    <row r="9" spans="1:9" ht="12.75">
      <c r="A9" s="6"/>
      <c r="B9" s="6"/>
      <c r="C9" s="16" t="s">
        <v>120</v>
      </c>
      <c r="D9" s="16" t="s">
        <v>120</v>
      </c>
      <c r="E9" s="31" t="s">
        <v>120</v>
      </c>
      <c r="F9" s="16" t="s">
        <v>120</v>
      </c>
      <c r="G9" s="75" t="s">
        <v>110</v>
      </c>
      <c r="H9" s="63" t="s">
        <v>110</v>
      </c>
      <c r="I9" s="63" t="s">
        <v>124</v>
      </c>
    </row>
    <row r="10" spans="1:9" ht="12.75">
      <c r="A10" s="11">
        <v>1</v>
      </c>
      <c r="B10" s="7" t="s">
        <v>16</v>
      </c>
      <c r="C10" s="58">
        <v>91842459</v>
      </c>
      <c r="D10" s="58">
        <v>3149614</v>
      </c>
      <c r="E10" s="58">
        <v>1746999920</v>
      </c>
      <c r="F10" s="58">
        <v>19025920</v>
      </c>
      <c r="G10" s="59">
        <f>+C10+D10+E10+F10</f>
        <v>1861017913</v>
      </c>
      <c r="H10" s="50">
        <v>1618858225</v>
      </c>
      <c r="I10" s="50">
        <f>+ROUND(H10*1.2,0)</f>
        <v>1942629870</v>
      </c>
    </row>
    <row r="11" spans="1:9" ht="12.75">
      <c r="A11" s="11">
        <v>2</v>
      </c>
      <c r="B11" s="7" t="s">
        <v>17</v>
      </c>
      <c r="C11" s="8">
        <v>7434421</v>
      </c>
      <c r="D11" s="8">
        <v>1232466</v>
      </c>
      <c r="E11" s="8">
        <v>450871455</v>
      </c>
      <c r="F11" s="8">
        <v>3089410</v>
      </c>
      <c r="G11" s="12">
        <f aca="true" t="shared" si="0" ref="G11:G41">+C11+D11+E11+F11</f>
        <v>462627752</v>
      </c>
      <c r="H11" s="8">
        <v>1945980620</v>
      </c>
      <c r="I11" s="12">
        <f>+ROUND(H11*1.2,0)</f>
        <v>2335176744</v>
      </c>
    </row>
    <row r="12" spans="1:9" ht="12.75">
      <c r="A12" s="11">
        <v>3</v>
      </c>
      <c r="B12" s="7" t="s">
        <v>18</v>
      </c>
      <c r="C12" s="8">
        <v>0</v>
      </c>
      <c r="D12" s="8">
        <v>273965</v>
      </c>
      <c r="E12" s="8">
        <v>18647149</v>
      </c>
      <c r="F12" s="8">
        <v>0</v>
      </c>
      <c r="G12" s="12">
        <f t="shared" si="0"/>
        <v>18921114</v>
      </c>
      <c r="H12" s="8">
        <v>202256053</v>
      </c>
      <c r="I12" s="12">
        <f aca="true" t="shared" si="1" ref="I12:I75">+ROUND(H12*1.2,0)</f>
        <v>242707264</v>
      </c>
    </row>
    <row r="13" spans="1:9" ht="12.75">
      <c r="A13" s="11">
        <v>4</v>
      </c>
      <c r="B13" s="7" t="s">
        <v>19</v>
      </c>
      <c r="C13" s="8">
        <v>0</v>
      </c>
      <c r="D13" s="8">
        <v>756159</v>
      </c>
      <c r="E13" s="8">
        <v>36803822</v>
      </c>
      <c r="F13" s="8">
        <v>0</v>
      </c>
      <c r="G13" s="12">
        <f t="shared" si="0"/>
        <v>37559981</v>
      </c>
      <c r="H13" s="8">
        <v>221589424</v>
      </c>
      <c r="I13" s="12">
        <f t="shared" si="1"/>
        <v>265907309</v>
      </c>
    </row>
    <row r="14" spans="1:9" ht="12.75">
      <c r="A14" s="11">
        <v>5</v>
      </c>
      <c r="B14" s="7" t="s">
        <v>20</v>
      </c>
      <c r="C14" s="8">
        <v>20701274</v>
      </c>
      <c r="D14" s="8">
        <v>254608</v>
      </c>
      <c r="E14" s="8">
        <v>23441003</v>
      </c>
      <c r="F14" s="8">
        <v>0</v>
      </c>
      <c r="G14" s="12">
        <f t="shared" si="0"/>
        <v>44396885</v>
      </c>
      <c r="H14" s="8">
        <v>271177733</v>
      </c>
      <c r="I14" s="12">
        <f t="shared" si="1"/>
        <v>325413280</v>
      </c>
    </row>
    <row r="15" spans="1:9" ht="12.75">
      <c r="A15" s="11">
        <v>6</v>
      </c>
      <c r="B15" s="7" t="s">
        <v>21</v>
      </c>
      <c r="C15" s="8">
        <v>19821897</v>
      </c>
      <c r="D15" s="8">
        <v>943428</v>
      </c>
      <c r="E15" s="8">
        <v>449687907</v>
      </c>
      <c r="F15" s="8">
        <v>8736595</v>
      </c>
      <c r="G15" s="12">
        <f t="shared" si="0"/>
        <v>479189827</v>
      </c>
      <c r="H15" s="8">
        <v>1812774095</v>
      </c>
      <c r="I15" s="12">
        <f t="shared" si="1"/>
        <v>2175328914</v>
      </c>
    </row>
    <row r="16" spans="1:9" ht="12.75">
      <c r="A16" s="11">
        <v>7</v>
      </c>
      <c r="B16" s="7" t="s">
        <v>22</v>
      </c>
      <c r="C16" s="8">
        <v>134724221</v>
      </c>
      <c r="D16" s="8">
        <v>1558675</v>
      </c>
      <c r="E16" s="8">
        <v>537076897</v>
      </c>
      <c r="F16" s="8">
        <v>16755017</v>
      </c>
      <c r="G16" s="12">
        <f t="shared" si="0"/>
        <v>690114810</v>
      </c>
      <c r="H16" s="8">
        <v>629514438</v>
      </c>
      <c r="I16" s="12">
        <f t="shared" si="1"/>
        <v>755417326</v>
      </c>
    </row>
    <row r="17" spans="1:9" ht="12.75">
      <c r="A17" s="11">
        <v>8</v>
      </c>
      <c r="B17" s="7" t="s">
        <v>23</v>
      </c>
      <c r="C17" s="8">
        <v>0</v>
      </c>
      <c r="D17" s="8">
        <v>250092</v>
      </c>
      <c r="E17" s="8">
        <v>59580570</v>
      </c>
      <c r="F17" s="8">
        <v>0</v>
      </c>
      <c r="G17" s="12">
        <f t="shared" si="0"/>
        <v>59830662</v>
      </c>
      <c r="H17" s="8">
        <v>496796275</v>
      </c>
      <c r="I17" s="12">
        <f t="shared" si="1"/>
        <v>596155530</v>
      </c>
    </row>
    <row r="18" spans="1:9" ht="12.75">
      <c r="A18" s="11">
        <v>9</v>
      </c>
      <c r="B18" s="7" t="s">
        <v>24</v>
      </c>
      <c r="C18" s="8">
        <v>0</v>
      </c>
      <c r="D18" s="8">
        <v>774797</v>
      </c>
      <c r="E18" s="8">
        <v>168036730</v>
      </c>
      <c r="F18" s="8">
        <v>1764029</v>
      </c>
      <c r="G18" s="12">
        <f t="shared" si="0"/>
        <v>170575556</v>
      </c>
      <c r="H18" s="8">
        <v>608549791</v>
      </c>
      <c r="I18" s="12">
        <f t="shared" si="1"/>
        <v>730259749</v>
      </c>
    </row>
    <row r="19" spans="1:9" ht="12.75">
      <c r="A19" s="11">
        <v>10</v>
      </c>
      <c r="B19" s="7" t="s">
        <v>25</v>
      </c>
      <c r="C19" s="8">
        <v>165093898</v>
      </c>
      <c r="D19" s="8">
        <v>7738702</v>
      </c>
      <c r="E19" s="8">
        <v>3536193323</v>
      </c>
      <c r="F19" s="8">
        <v>80502950</v>
      </c>
      <c r="G19" s="12">
        <f t="shared" si="0"/>
        <v>3789528873</v>
      </c>
      <c r="H19" s="8">
        <v>2000741445</v>
      </c>
      <c r="I19" s="12">
        <f t="shared" si="1"/>
        <v>2400889734</v>
      </c>
    </row>
    <row r="20" spans="1:9" ht="12.75">
      <c r="A20" s="11">
        <v>11</v>
      </c>
      <c r="B20" s="7" t="s">
        <v>26</v>
      </c>
      <c r="C20" s="8">
        <v>11058919</v>
      </c>
      <c r="D20" s="8">
        <v>2446292</v>
      </c>
      <c r="E20" s="8">
        <v>377362617</v>
      </c>
      <c r="F20" s="8">
        <v>571825</v>
      </c>
      <c r="G20" s="12">
        <f t="shared" si="0"/>
        <v>391439653</v>
      </c>
      <c r="H20" s="8">
        <v>1537134068</v>
      </c>
      <c r="I20" s="12">
        <f t="shared" si="1"/>
        <v>1844560882</v>
      </c>
    </row>
    <row r="21" spans="1:9" ht="12.75">
      <c r="A21" s="11">
        <v>12</v>
      </c>
      <c r="B21" s="7" t="s">
        <v>27</v>
      </c>
      <c r="C21" s="8">
        <v>24457610</v>
      </c>
      <c r="D21" s="8">
        <v>2770946</v>
      </c>
      <c r="E21" s="8">
        <v>505936405</v>
      </c>
      <c r="F21" s="8">
        <v>5058120</v>
      </c>
      <c r="G21" s="12">
        <f t="shared" si="0"/>
        <v>538223081</v>
      </c>
      <c r="H21" s="8">
        <v>1757472850</v>
      </c>
      <c r="I21" s="12">
        <f t="shared" si="1"/>
        <v>2108967420</v>
      </c>
    </row>
    <row r="22" spans="1:9" ht="12.75">
      <c r="A22" s="11">
        <v>13</v>
      </c>
      <c r="B22" s="7" t="s">
        <v>28</v>
      </c>
      <c r="C22" s="8">
        <v>56026308</v>
      </c>
      <c r="D22" s="8">
        <v>9072552</v>
      </c>
      <c r="E22" s="8">
        <v>1977835441</v>
      </c>
      <c r="F22" s="8">
        <v>24231364</v>
      </c>
      <c r="G22" s="12">
        <f t="shared" si="0"/>
        <v>2067165665</v>
      </c>
      <c r="H22" s="8">
        <v>1269861176</v>
      </c>
      <c r="I22" s="12">
        <f t="shared" si="1"/>
        <v>1523833411</v>
      </c>
    </row>
    <row r="23" spans="1:9" ht="12.75">
      <c r="A23" s="11">
        <v>14</v>
      </c>
      <c r="B23" s="7" t="s">
        <v>29</v>
      </c>
      <c r="C23" s="8">
        <v>5822374</v>
      </c>
      <c r="D23" s="8">
        <v>3659411</v>
      </c>
      <c r="E23" s="8">
        <v>480658160</v>
      </c>
      <c r="F23" s="8">
        <v>15063120</v>
      </c>
      <c r="G23" s="12">
        <f t="shared" si="0"/>
        <v>505203065</v>
      </c>
      <c r="H23" s="8">
        <v>1931644040</v>
      </c>
      <c r="I23" s="12">
        <f t="shared" si="1"/>
        <v>2317972848</v>
      </c>
    </row>
    <row r="24" spans="1:9" ht="12.75">
      <c r="A24" s="11">
        <v>15</v>
      </c>
      <c r="B24" s="7" t="s">
        <v>30</v>
      </c>
      <c r="C24" s="8">
        <v>5708805</v>
      </c>
      <c r="D24" s="8">
        <v>730541</v>
      </c>
      <c r="E24" s="8">
        <v>322024031</v>
      </c>
      <c r="F24" s="8">
        <v>4818746</v>
      </c>
      <c r="G24" s="12">
        <f t="shared" si="0"/>
        <v>333282123</v>
      </c>
      <c r="H24" s="8">
        <v>1147487897</v>
      </c>
      <c r="I24" s="12">
        <f t="shared" si="1"/>
        <v>1376985476</v>
      </c>
    </row>
    <row r="25" spans="1:9" ht="12.75">
      <c r="A25" s="11">
        <v>16</v>
      </c>
      <c r="B25" s="7" t="s">
        <v>31</v>
      </c>
      <c r="C25" s="8">
        <v>0</v>
      </c>
      <c r="D25" s="8">
        <v>1606377</v>
      </c>
      <c r="E25" s="8">
        <v>327996736</v>
      </c>
      <c r="F25" s="8">
        <v>4551033</v>
      </c>
      <c r="G25" s="12">
        <f t="shared" si="0"/>
        <v>334154146</v>
      </c>
      <c r="H25" s="8">
        <v>1692547429</v>
      </c>
      <c r="I25" s="12">
        <f t="shared" si="1"/>
        <v>2031056915</v>
      </c>
    </row>
    <row r="26" spans="1:9" ht="12.75">
      <c r="A26" s="11">
        <v>17</v>
      </c>
      <c r="B26" s="7" t="s">
        <v>32</v>
      </c>
      <c r="C26" s="8">
        <v>120247510</v>
      </c>
      <c r="D26" s="8">
        <v>6951444</v>
      </c>
      <c r="E26" s="8">
        <v>689304219</v>
      </c>
      <c r="F26" s="8">
        <v>62910739</v>
      </c>
      <c r="G26" s="12">
        <f t="shared" si="0"/>
        <v>879413912</v>
      </c>
      <c r="H26" s="8">
        <v>611249534</v>
      </c>
      <c r="I26" s="12">
        <f t="shared" si="1"/>
        <v>733499441</v>
      </c>
    </row>
    <row r="27" spans="1:9" ht="12.75">
      <c r="A27" s="11">
        <v>18</v>
      </c>
      <c r="B27" s="7" t="s">
        <v>33</v>
      </c>
      <c r="C27" s="8">
        <v>74909838</v>
      </c>
      <c r="D27" s="8">
        <v>1396834</v>
      </c>
      <c r="E27" s="8">
        <v>368331140</v>
      </c>
      <c r="F27" s="8">
        <v>0</v>
      </c>
      <c r="G27" s="12">
        <f t="shared" si="0"/>
        <v>444637812</v>
      </c>
      <c r="H27" s="8">
        <v>1705032165</v>
      </c>
      <c r="I27" s="12">
        <f t="shared" si="1"/>
        <v>2046038598</v>
      </c>
    </row>
    <row r="28" spans="1:9" ht="12.75">
      <c r="A28" s="11">
        <v>19</v>
      </c>
      <c r="B28" s="7" t="s">
        <v>34</v>
      </c>
      <c r="C28" s="8">
        <v>40112181</v>
      </c>
      <c r="D28" s="8">
        <v>2012265</v>
      </c>
      <c r="E28" s="8">
        <v>474145921</v>
      </c>
      <c r="F28" s="8">
        <v>1204470</v>
      </c>
      <c r="G28" s="12">
        <f t="shared" si="0"/>
        <v>517474837</v>
      </c>
      <c r="H28" s="8">
        <v>1217295775</v>
      </c>
      <c r="I28" s="12">
        <f t="shared" si="1"/>
        <v>1460754930</v>
      </c>
    </row>
    <row r="29" spans="1:9" ht="12.75">
      <c r="A29" s="11">
        <v>20</v>
      </c>
      <c r="B29" s="7" t="s">
        <v>35</v>
      </c>
      <c r="C29" s="8">
        <v>0</v>
      </c>
      <c r="D29" s="8">
        <v>1300982</v>
      </c>
      <c r="E29" s="8">
        <v>534953753</v>
      </c>
      <c r="F29" s="8">
        <v>8874955</v>
      </c>
      <c r="G29" s="12">
        <f t="shared" si="0"/>
        <v>545129690</v>
      </c>
      <c r="H29" s="8">
        <v>1980449055</v>
      </c>
      <c r="I29" s="12">
        <f t="shared" si="1"/>
        <v>2376538866</v>
      </c>
    </row>
    <row r="30" spans="1:9" ht="12.75">
      <c r="A30" s="11">
        <v>21</v>
      </c>
      <c r="B30" s="7" t="s">
        <v>36</v>
      </c>
      <c r="C30" s="8">
        <v>82902217</v>
      </c>
      <c r="D30" s="8">
        <v>2005796</v>
      </c>
      <c r="E30" s="8">
        <v>692967426</v>
      </c>
      <c r="F30" s="8">
        <v>21949202</v>
      </c>
      <c r="G30" s="12">
        <f t="shared" si="0"/>
        <v>799824641</v>
      </c>
      <c r="H30" s="8">
        <v>2791156969</v>
      </c>
      <c r="I30" s="12">
        <f t="shared" si="1"/>
        <v>3349388363</v>
      </c>
    </row>
    <row r="31" spans="1:9" ht="12.75">
      <c r="A31" s="11">
        <v>22</v>
      </c>
      <c r="B31" s="7" t="s">
        <v>37</v>
      </c>
      <c r="C31" s="8">
        <v>17197942</v>
      </c>
      <c r="D31" s="8">
        <v>8298648</v>
      </c>
      <c r="E31" s="8">
        <v>958098001</v>
      </c>
      <c r="F31" s="8">
        <v>74751495</v>
      </c>
      <c r="G31" s="12">
        <f t="shared" si="0"/>
        <v>1058346086</v>
      </c>
      <c r="H31" s="8">
        <v>652043840</v>
      </c>
      <c r="I31" s="12">
        <f t="shared" si="1"/>
        <v>782452608</v>
      </c>
    </row>
    <row r="32" spans="1:9" ht="12.75">
      <c r="A32" s="11">
        <v>23</v>
      </c>
      <c r="B32" s="7" t="s">
        <v>38</v>
      </c>
      <c r="C32" s="8">
        <v>55172807</v>
      </c>
      <c r="D32" s="8">
        <v>2143427</v>
      </c>
      <c r="E32" s="8">
        <v>432631861</v>
      </c>
      <c r="F32" s="8">
        <v>4736970</v>
      </c>
      <c r="G32" s="12">
        <f t="shared" si="0"/>
        <v>494685065</v>
      </c>
      <c r="H32" s="8">
        <v>370873945</v>
      </c>
      <c r="I32" s="12">
        <f t="shared" si="1"/>
        <v>445048734</v>
      </c>
    </row>
    <row r="33" spans="1:9" ht="12.75">
      <c r="A33" s="11">
        <v>24</v>
      </c>
      <c r="B33" s="7" t="s">
        <v>39</v>
      </c>
      <c r="C33" s="8">
        <v>149510203</v>
      </c>
      <c r="D33" s="8">
        <v>4700591</v>
      </c>
      <c r="E33" s="8">
        <v>1212074491</v>
      </c>
      <c r="F33" s="8">
        <v>58578849</v>
      </c>
      <c r="G33" s="12">
        <f t="shared" si="0"/>
        <v>1424864134</v>
      </c>
      <c r="H33" s="8">
        <v>1773112693</v>
      </c>
      <c r="I33" s="12">
        <f t="shared" si="1"/>
        <v>2127735232</v>
      </c>
    </row>
    <row r="34" spans="1:9" ht="12.75">
      <c r="A34" s="11">
        <v>25</v>
      </c>
      <c r="B34" s="7" t="s">
        <v>40</v>
      </c>
      <c r="C34" s="8">
        <v>55161934</v>
      </c>
      <c r="D34" s="8">
        <v>1618560</v>
      </c>
      <c r="E34" s="8">
        <v>96285319</v>
      </c>
      <c r="F34" s="8">
        <v>0</v>
      </c>
      <c r="G34" s="12">
        <f t="shared" si="0"/>
        <v>153065813</v>
      </c>
      <c r="H34" s="8">
        <v>264738900</v>
      </c>
      <c r="I34" s="12">
        <f t="shared" si="1"/>
        <v>317686680</v>
      </c>
    </row>
    <row r="35" spans="1:9" ht="12.75">
      <c r="A35" s="11">
        <v>26</v>
      </c>
      <c r="B35" s="7" t="s">
        <v>41</v>
      </c>
      <c r="C35" s="8">
        <v>5629350</v>
      </c>
      <c r="D35" s="8">
        <v>1252817</v>
      </c>
      <c r="E35" s="8">
        <v>251870300</v>
      </c>
      <c r="F35" s="8">
        <v>14301795</v>
      </c>
      <c r="G35" s="12">
        <f t="shared" si="0"/>
        <v>273054262</v>
      </c>
      <c r="H35" s="8">
        <v>1153963825</v>
      </c>
      <c r="I35" s="12">
        <f t="shared" si="1"/>
        <v>1384756590</v>
      </c>
    </row>
    <row r="36" spans="1:9" ht="12.75">
      <c r="A36" s="11">
        <v>27</v>
      </c>
      <c r="B36" s="7" t="s">
        <v>42</v>
      </c>
      <c r="C36" s="8">
        <v>87246334</v>
      </c>
      <c r="D36" s="8">
        <v>6571839</v>
      </c>
      <c r="E36" s="8">
        <v>2065114984</v>
      </c>
      <c r="F36" s="8">
        <v>19018618</v>
      </c>
      <c r="G36" s="12">
        <f t="shared" si="0"/>
        <v>2177951775</v>
      </c>
      <c r="H36" s="8">
        <v>1675213470</v>
      </c>
      <c r="I36" s="12">
        <f t="shared" si="1"/>
        <v>2010256164</v>
      </c>
    </row>
    <row r="37" spans="1:9" ht="12.75">
      <c r="A37" s="11">
        <v>28</v>
      </c>
      <c r="B37" s="7" t="s">
        <v>43</v>
      </c>
      <c r="C37" s="8">
        <v>227099015</v>
      </c>
      <c r="D37" s="8">
        <v>137263850</v>
      </c>
      <c r="E37" s="8">
        <v>39202885020</v>
      </c>
      <c r="F37" s="8">
        <v>1733534925</v>
      </c>
      <c r="G37" s="12">
        <f t="shared" si="0"/>
        <v>41300782810</v>
      </c>
      <c r="H37" s="8">
        <v>316110135</v>
      </c>
      <c r="I37" s="12">
        <f t="shared" si="1"/>
        <v>379332162</v>
      </c>
    </row>
    <row r="38" spans="1:9" ht="12.75">
      <c r="A38" s="11">
        <v>29</v>
      </c>
      <c r="B38" s="7" t="s">
        <v>44</v>
      </c>
      <c r="C38" s="8">
        <v>20328661</v>
      </c>
      <c r="D38" s="8">
        <v>2042843</v>
      </c>
      <c r="E38" s="8">
        <v>93254829</v>
      </c>
      <c r="F38" s="8">
        <v>10954338</v>
      </c>
      <c r="G38" s="12">
        <f t="shared" si="0"/>
        <v>126580671</v>
      </c>
      <c r="H38" s="8">
        <v>711042301</v>
      </c>
      <c r="I38" s="12">
        <f t="shared" si="1"/>
        <v>853250761</v>
      </c>
    </row>
    <row r="39" spans="1:9" ht="12.75">
      <c r="A39" s="11">
        <v>30</v>
      </c>
      <c r="B39" s="7" t="s">
        <v>45</v>
      </c>
      <c r="C39" s="8">
        <v>12342879</v>
      </c>
      <c r="D39" s="8">
        <v>2024227</v>
      </c>
      <c r="E39" s="8">
        <v>340837835</v>
      </c>
      <c r="F39" s="8">
        <v>62459144</v>
      </c>
      <c r="G39" s="12">
        <f t="shared" si="0"/>
        <v>417664085</v>
      </c>
      <c r="H39" s="8">
        <v>2042903840</v>
      </c>
      <c r="I39" s="12">
        <f t="shared" si="1"/>
        <v>2451484608</v>
      </c>
    </row>
    <row r="40" spans="1:9" ht="12.75">
      <c r="A40" s="11">
        <v>31</v>
      </c>
      <c r="B40" s="7" t="s">
        <v>46</v>
      </c>
      <c r="C40" s="8">
        <v>236223</v>
      </c>
      <c r="D40" s="8">
        <v>2789603</v>
      </c>
      <c r="E40" s="8">
        <v>135794819</v>
      </c>
      <c r="F40" s="8">
        <v>0</v>
      </c>
      <c r="G40" s="12">
        <f t="shared" si="0"/>
        <v>138820645</v>
      </c>
      <c r="H40" s="8">
        <v>826241015</v>
      </c>
      <c r="I40" s="12">
        <f t="shared" si="1"/>
        <v>991489218</v>
      </c>
    </row>
    <row r="41" spans="1:9" ht="12.75">
      <c r="A41" s="11">
        <v>32</v>
      </c>
      <c r="B41" s="7" t="s">
        <v>47</v>
      </c>
      <c r="C41" s="8">
        <v>547172</v>
      </c>
      <c r="D41" s="8">
        <v>2331705</v>
      </c>
      <c r="E41" s="8">
        <v>163354168</v>
      </c>
      <c r="F41" s="8">
        <v>465907</v>
      </c>
      <c r="G41" s="12">
        <f t="shared" si="0"/>
        <v>166698952</v>
      </c>
      <c r="H41" s="8">
        <v>747517460</v>
      </c>
      <c r="I41" s="12">
        <f t="shared" si="1"/>
        <v>897020952</v>
      </c>
    </row>
    <row r="42" spans="1:9" ht="12.75">
      <c r="A42" s="11">
        <v>33</v>
      </c>
      <c r="B42" s="7" t="s">
        <v>48</v>
      </c>
      <c r="C42" s="8">
        <v>16927693</v>
      </c>
      <c r="D42" s="8">
        <v>2018853</v>
      </c>
      <c r="E42" s="8">
        <v>199037509</v>
      </c>
      <c r="F42" s="8">
        <v>15845840</v>
      </c>
      <c r="G42" s="12">
        <f aca="true" t="shared" si="2" ref="G42:G73">+C42+D42+E42+F42</f>
        <v>233829895</v>
      </c>
      <c r="H42" s="8">
        <v>780234495</v>
      </c>
      <c r="I42" s="12">
        <f t="shared" si="1"/>
        <v>936281394</v>
      </c>
    </row>
    <row r="43" spans="1:9" ht="12.75">
      <c r="A43" s="11">
        <v>34</v>
      </c>
      <c r="B43" s="7" t="s">
        <v>49</v>
      </c>
      <c r="C43" s="8">
        <v>18545347</v>
      </c>
      <c r="D43" s="8">
        <v>17352632</v>
      </c>
      <c r="E43" s="8">
        <v>1156147075</v>
      </c>
      <c r="F43" s="8">
        <v>55794795</v>
      </c>
      <c r="G43" s="12">
        <f t="shared" si="2"/>
        <v>1247839849</v>
      </c>
      <c r="H43" s="8">
        <v>1709544135</v>
      </c>
      <c r="I43" s="12">
        <f t="shared" si="1"/>
        <v>2051452962</v>
      </c>
    </row>
    <row r="44" spans="1:9" ht="12.75">
      <c r="A44" s="11">
        <v>35</v>
      </c>
      <c r="B44" s="7" t="s">
        <v>50</v>
      </c>
      <c r="C44" s="8">
        <v>79995291</v>
      </c>
      <c r="D44" s="8">
        <v>573587</v>
      </c>
      <c r="E44" s="8">
        <v>91491203</v>
      </c>
      <c r="F44" s="8">
        <v>0</v>
      </c>
      <c r="G44" s="12">
        <f t="shared" si="2"/>
        <v>172060081</v>
      </c>
      <c r="H44" s="8">
        <v>536101446</v>
      </c>
      <c r="I44" s="12">
        <f t="shared" si="1"/>
        <v>643321735</v>
      </c>
    </row>
    <row r="45" spans="1:9" ht="12.75">
      <c r="A45" s="11">
        <v>36</v>
      </c>
      <c r="B45" s="7" t="s">
        <v>51</v>
      </c>
      <c r="C45" s="8">
        <v>0</v>
      </c>
      <c r="D45" s="8">
        <v>256748</v>
      </c>
      <c r="E45" s="8">
        <v>102629795</v>
      </c>
      <c r="F45" s="8">
        <v>647985</v>
      </c>
      <c r="G45" s="12">
        <f t="shared" si="2"/>
        <v>103534528</v>
      </c>
      <c r="H45" s="8">
        <v>345914804</v>
      </c>
      <c r="I45" s="12">
        <f t="shared" si="1"/>
        <v>415097765</v>
      </c>
    </row>
    <row r="46" spans="1:9" ht="12.75">
      <c r="A46" s="11">
        <v>37</v>
      </c>
      <c r="B46" s="7" t="s">
        <v>52</v>
      </c>
      <c r="C46" s="8">
        <v>342306</v>
      </c>
      <c r="D46" s="8">
        <v>3574134</v>
      </c>
      <c r="E46" s="8">
        <v>180507149</v>
      </c>
      <c r="F46" s="8">
        <v>885992</v>
      </c>
      <c r="G46" s="12">
        <f t="shared" si="2"/>
        <v>185309581</v>
      </c>
      <c r="H46" s="8">
        <v>649333587</v>
      </c>
      <c r="I46" s="12">
        <f t="shared" si="1"/>
        <v>779200304</v>
      </c>
    </row>
    <row r="47" spans="1:9" ht="12.75">
      <c r="A47" s="11">
        <v>38</v>
      </c>
      <c r="B47" s="7" t="s">
        <v>53</v>
      </c>
      <c r="C47" s="8">
        <v>41316636</v>
      </c>
      <c r="D47" s="8">
        <v>362112</v>
      </c>
      <c r="E47" s="8">
        <v>23833936</v>
      </c>
      <c r="F47" s="8">
        <v>0</v>
      </c>
      <c r="G47" s="12">
        <f t="shared" si="2"/>
        <v>65512684</v>
      </c>
      <c r="H47" s="8">
        <v>198306427</v>
      </c>
      <c r="I47" s="12">
        <f t="shared" si="1"/>
        <v>237967712</v>
      </c>
    </row>
    <row r="48" spans="1:9" ht="12.75">
      <c r="A48" s="11">
        <v>39</v>
      </c>
      <c r="B48" s="7" t="s">
        <v>54</v>
      </c>
      <c r="C48" s="8">
        <v>7558406</v>
      </c>
      <c r="D48" s="8">
        <v>372494</v>
      </c>
      <c r="E48" s="8">
        <v>114133405</v>
      </c>
      <c r="F48" s="8">
        <v>1847200</v>
      </c>
      <c r="G48" s="12">
        <f t="shared" si="2"/>
        <v>123911505</v>
      </c>
      <c r="H48" s="8">
        <v>788136535</v>
      </c>
      <c r="I48" s="12">
        <f t="shared" si="1"/>
        <v>945763842</v>
      </c>
    </row>
    <row r="49" spans="1:9" ht="12.75">
      <c r="A49" s="11">
        <v>40</v>
      </c>
      <c r="B49" s="7" t="s">
        <v>55</v>
      </c>
      <c r="C49" s="8">
        <v>126305802</v>
      </c>
      <c r="D49" s="8">
        <v>11745776</v>
      </c>
      <c r="E49" s="8">
        <v>3492559088</v>
      </c>
      <c r="F49" s="8">
        <v>105287781</v>
      </c>
      <c r="G49" s="12">
        <f t="shared" si="2"/>
        <v>3735898447</v>
      </c>
      <c r="H49" s="8">
        <v>1557338276</v>
      </c>
      <c r="I49" s="12">
        <f t="shared" si="1"/>
        <v>1868805931</v>
      </c>
    </row>
    <row r="50" spans="1:9" ht="12.75">
      <c r="A50" s="11">
        <v>41</v>
      </c>
      <c r="B50" s="7" t="s">
        <v>56</v>
      </c>
      <c r="C50" s="8">
        <v>48556653</v>
      </c>
      <c r="D50" s="8">
        <v>1440270</v>
      </c>
      <c r="E50" s="8">
        <v>735460912</v>
      </c>
      <c r="F50" s="8">
        <v>18841870</v>
      </c>
      <c r="G50" s="12">
        <f t="shared" si="2"/>
        <v>804299705</v>
      </c>
      <c r="H50" s="8">
        <v>2018676980</v>
      </c>
      <c r="I50" s="12">
        <f t="shared" si="1"/>
        <v>2422412376</v>
      </c>
    </row>
    <row r="51" spans="1:9" ht="12.75">
      <c r="A51" s="11">
        <v>42</v>
      </c>
      <c r="B51" s="7" t="s">
        <v>57</v>
      </c>
      <c r="C51" s="8">
        <v>7081884</v>
      </c>
      <c r="D51" s="8">
        <v>923691</v>
      </c>
      <c r="E51" s="8">
        <v>206494089</v>
      </c>
      <c r="F51" s="8">
        <v>2497155</v>
      </c>
      <c r="G51" s="12">
        <f t="shared" si="2"/>
        <v>216996819</v>
      </c>
      <c r="H51" s="8">
        <v>758904465</v>
      </c>
      <c r="I51" s="12">
        <f t="shared" si="1"/>
        <v>910685358</v>
      </c>
    </row>
    <row r="52" spans="1:9" ht="12.75">
      <c r="A52" s="11">
        <v>43</v>
      </c>
      <c r="B52" s="7" t="s">
        <v>58</v>
      </c>
      <c r="C52" s="8">
        <v>3853180</v>
      </c>
      <c r="D52" s="8">
        <v>204134</v>
      </c>
      <c r="E52" s="8">
        <v>44116133</v>
      </c>
      <c r="F52" s="8">
        <v>0</v>
      </c>
      <c r="G52" s="12">
        <f t="shared" si="2"/>
        <v>48173447</v>
      </c>
      <c r="H52" s="8">
        <v>482547455</v>
      </c>
      <c r="I52" s="12">
        <f t="shared" si="1"/>
        <v>579056946</v>
      </c>
    </row>
    <row r="53" spans="1:9" ht="12.75">
      <c r="A53" s="11">
        <v>44</v>
      </c>
      <c r="B53" s="7" t="s">
        <v>59</v>
      </c>
      <c r="C53" s="8">
        <v>21063594</v>
      </c>
      <c r="D53" s="8">
        <v>1735654</v>
      </c>
      <c r="E53" s="8">
        <v>167442968</v>
      </c>
      <c r="F53" s="8">
        <v>0</v>
      </c>
      <c r="G53" s="12">
        <f t="shared" si="2"/>
        <v>190242216</v>
      </c>
      <c r="H53" s="8">
        <v>509903260</v>
      </c>
      <c r="I53" s="12">
        <f t="shared" si="1"/>
        <v>611883912</v>
      </c>
    </row>
    <row r="54" spans="1:9" ht="12.75">
      <c r="A54" s="11">
        <v>45</v>
      </c>
      <c r="B54" s="7" t="s">
        <v>60</v>
      </c>
      <c r="C54" s="8">
        <v>6117941</v>
      </c>
      <c r="D54" s="8">
        <v>2292830</v>
      </c>
      <c r="E54" s="8">
        <v>604053167</v>
      </c>
      <c r="F54" s="8">
        <v>27552959</v>
      </c>
      <c r="G54" s="12">
        <f t="shared" si="2"/>
        <v>640016897</v>
      </c>
      <c r="H54" s="8">
        <v>2667152595</v>
      </c>
      <c r="I54" s="12">
        <f t="shared" si="1"/>
        <v>3200583114</v>
      </c>
    </row>
    <row r="55" spans="1:9" ht="12.75">
      <c r="A55" s="11">
        <v>46</v>
      </c>
      <c r="B55" s="7" t="s">
        <v>61</v>
      </c>
      <c r="C55" s="8">
        <v>46157642</v>
      </c>
      <c r="D55" s="8">
        <v>306810</v>
      </c>
      <c r="E55" s="8">
        <v>31557305</v>
      </c>
      <c r="F55" s="8">
        <v>0</v>
      </c>
      <c r="G55" s="12">
        <f t="shared" si="2"/>
        <v>78021757</v>
      </c>
      <c r="H55" s="8">
        <v>209789708</v>
      </c>
      <c r="I55" s="12">
        <f t="shared" si="1"/>
        <v>251747650</v>
      </c>
    </row>
    <row r="56" spans="1:9" ht="12.75">
      <c r="A56" s="11">
        <v>47</v>
      </c>
      <c r="B56" s="7" t="s">
        <v>62</v>
      </c>
      <c r="C56" s="8">
        <v>19046679</v>
      </c>
      <c r="D56" s="8">
        <v>717059</v>
      </c>
      <c r="E56" s="8">
        <v>391158712</v>
      </c>
      <c r="F56" s="8">
        <v>762876</v>
      </c>
      <c r="G56" s="12">
        <f t="shared" si="2"/>
        <v>411685326</v>
      </c>
      <c r="H56" s="8">
        <v>896105919</v>
      </c>
      <c r="I56" s="12">
        <f t="shared" si="1"/>
        <v>1075327103</v>
      </c>
    </row>
    <row r="57" spans="1:9" ht="12.75">
      <c r="A57" s="11">
        <v>48</v>
      </c>
      <c r="B57" s="7" t="s">
        <v>63</v>
      </c>
      <c r="C57" s="8">
        <v>86491272</v>
      </c>
      <c r="D57" s="8">
        <v>7441518</v>
      </c>
      <c r="E57" s="8">
        <v>401380571</v>
      </c>
      <c r="F57" s="8">
        <v>5182582</v>
      </c>
      <c r="G57" s="12">
        <f t="shared" si="2"/>
        <v>500495943</v>
      </c>
      <c r="H57" s="8">
        <v>1221535917</v>
      </c>
      <c r="I57" s="12">
        <f t="shared" si="1"/>
        <v>1465843100</v>
      </c>
    </row>
    <row r="58" spans="1:9" ht="12.75">
      <c r="A58" s="11">
        <v>49</v>
      </c>
      <c r="B58" s="7" t="s">
        <v>64</v>
      </c>
      <c r="C58" s="8">
        <v>21343752</v>
      </c>
      <c r="D58" s="8">
        <v>1171757</v>
      </c>
      <c r="E58" s="8">
        <v>209051805</v>
      </c>
      <c r="F58" s="8">
        <v>557755</v>
      </c>
      <c r="G58" s="12">
        <f t="shared" si="2"/>
        <v>232125069</v>
      </c>
      <c r="H58" s="8">
        <v>638285052</v>
      </c>
      <c r="I58" s="12">
        <f t="shared" si="1"/>
        <v>765942062</v>
      </c>
    </row>
    <row r="59" spans="1:9" ht="12.75">
      <c r="A59" s="11">
        <v>50</v>
      </c>
      <c r="B59" s="7" t="s">
        <v>65</v>
      </c>
      <c r="C59" s="8">
        <v>13033422</v>
      </c>
      <c r="D59" s="8">
        <v>3086137</v>
      </c>
      <c r="E59" s="8">
        <v>468239160</v>
      </c>
      <c r="F59" s="8">
        <v>3291495</v>
      </c>
      <c r="G59" s="12">
        <f t="shared" si="2"/>
        <v>487650214</v>
      </c>
      <c r="H59" s="8">
        <v>1521785490</v>
      </c>
      <c r="I59" s="12">
        <f t="shared" si="1"/>
        <v>1826142588</v>
      </c>
    </row>
    <row r="60" spans="1:9" ht="12.75">
      <c r="A60" s="11">
        <v>51</v>
      </c>
      <c r="B60" s="7" t="s">
        <v>66</v>
      </c>
      <c r="C60" s="8">
        <v>193109181</v>
      </c>
      <c r="D60" s="8">
        <v>2218879</v>
      </c>
      <c r="E60" s="8">
        <v>630888452</v>
      </c>
      <c r="F60" s="8">
        <v>27712337</v>
      </c>
      <c r="G60" s="12">
        <f t="shared" si="2"/>
        <v>853928849</v>
      </c>
      <c r="H60" s="8">
        <v>769209621</v>
      </c>
      <c r="I60" s="12">
        <f t="shared" si="1"/>
        <v>923051545</v>
      </c>
    </row>
    <row r="61" spans="1:9" ht="12.75">
      <c r="A61" s="11">
        <v>52</v>
      </c>
      <c r="B61" s="7" t="s">
        <v>67</v>
      </c>
      <c r="C61" s="8">
        <v>0</v>
      </c>
      <c r="D61" s="8">
        <v>269882</v>
      </c>
      <c r="E61" s="8">
        <v>36451180</v>
      </c>
      <c r="F61" s="8">
        <v>0</v>
      </c>
      <c r="G61" s="12">
        <f t="shared" si="2"/>
        <v>36721062</v>
      </c>
      <c r="H61" s="8">
        <v>417966590</v>
      </c>
      <c r="I61" s="12">
        <f t="shared" si="1"/>
        <v>501559908</v>
      </c>
    </row>
    <row r="62" spans="1:9" ht="12.75">
      <c r="A62" s="11">
        <v>53</v>
      </c>
      <c r="B62" s="7" t="s">
        <v>68</v>
      </c>
      <c r="C62" s="8">
        <v>77385558</v>
      </c>
      <c r="D62" s="8">
        <v>5409609</v>
      </c>
      <c r="E62" s="8">
        <v>246520319</v>
      </c>
      <c r="F62" s="8">
        <v>1536487</v>
      </c>
      <c r="G62" s="12">
        <f t="shared" si="2"/>
        <v>330851973</v>
      </c>
      <c r="H62" s="8">
        <v>269216435</v>
      </c>
      <c r="I62" s="12">
        <f t="shared" si="1"/>
        <v>323059722</v>
      </c>
    </row>
    <row r="63" spans="1:9" ht="12.75">
      <c r="A63" s="11">
        <v>54</v>
      </c>
      <c r="B63" s="7" t="s">
        <v>69</v>
      </c>
      <c r="C63" s="8">
        <v>0</v>
      </c>
      <c r="D63" s="8">
        <v>795072</v>
      </c>
      <c r="E63" s="8">
        <v>438832185</v>
      </c>
      <c r="F63" s="8">
        <v>1005905</v>
      </c>
      <c r="G63" s="12">
        <f t="shared" si="2"/>
        <v>440633162</v>
      </c>
      <c r="H63" s="8">
        <v>1601257815</v>
      </c>
      <c r="I63" s="12">
        <f t="shared" si="1"/>
        <v>1921509378</v>
      </c>
    </row>
    <row r="64" spans="1:9" ht="12.75">
      <c r="A64" s="11">
        <v>55</v>
      </c>
      <c r="B64" s="7" t="s">
        <v>70</v>
      </c>
      <c r="C64" s="8">
        <v>159369993</v>
      </c>
      <c r="D64" s="8">
        <v>31990239</v>
      </c>
      <c r="E64" s="8">
        <v>22714928760</v>
      </c>
      <c r="F64" s="8">
        <v>504574840</v>
      </c>
      <c r="G64" s="12">
        <f t="shared" si="2"/>
        <v>23410863832</v>
      </c>
      <c r="H64" s="8">
        <v>1536893900</v>
      </c>
      <c r="I64" s="12">
        <f t="shared" si="1"/>
        <v>1844272680</v>
      </c>
    </row>
    <row r="65" spans="1:9" ht="12.75">
      <c r="A65" s="11">
        <v>56</v>
      </c>
      <c r="B65" s="7" t="s">
        <v>71</v>
      </c>
      <c r="C65" s="8">
        <v>387025530</v>
      </c>
      <c r="D65" s="8">
        <v>16136089</v>
      </c>
      <c r="E65" s="8">
        <v>2344816850</v>
      </c>
      <c r="F65" s="8">
        <v>11342690</v>
      </c>
      <c r="G65" s="12">
        <f t="shared" si="2"/>
        <v>2759321159</v>
      </c>
      <c r="H65" s="8">
        <v>1845272930</v>
      </c>
      <c r="I65" s="12">
        <f t="shared" si="1"/>
        <v>2214327516</v>
      </c>
    </row>
    <row r="66" spans="1:9" ht="12.75">
      <c r="A66" s="11">
        <v>57</v>
      </c>
      <c r="B66" s="7" t="s">
        <v>72</v>
      </c>
      <c r="C66" s="8">
        <v>0</v>
      </c>
      <c r="D66" s="8">
        <v>142368</v>
      </c>
      <c r="E66" s="8">
        <v>34102434</v>
      </c>
      <c r="F66" s="8">
        <v>0</v>
      </c>
      <c r="G66" s="12">
        <f t="shared" si="2"/>
        <v>34244802</v>
      </c>
      <c r="H66" s="8">
        <v>281790128</v>
      </c>
      <c r="I66" s="12">
        <f t="shared" si="1"/>
        <v>338148154</v>
      </c>
    </row>
    <row r="67" spans="1:9" ht="12.75">
      <c r="A67" s="11">
        <v>58</v>
      </c>
      <c r="B67" s="7" t="s">
        <v>73</v>
      </c>
      <c r="C67" s="8">
        <v>0</v>
      </c>
      <c r="D67" s="8">
        <v>190140</v>
      </c>
      <c r="E67" s="8">
        <v>43578760</v>
      </c>
      <c r="F67" s="8">
        <v>0</v>
      </c>
      <c r="G67" s="12">
        <f t="shared" si="2"/>
        <v>43768900</v>
      </c>
      <c r="H67" s="8">
        <v>307626610</v>
      </c>
      <c r="I67" s="12">
        <f t="shared" si="1"/>
        <v>369151932</v>
      </c>
    </row>
    <row r="68" spans="1:9" ht="12.75">
      <c r="A68" s="11">
        <v>59</v>
      </c>
      <c r="B68" s="7" t="s">
        <v>74</v>
      </c>
      <c r="C68" s="8">
        <v>20534848</v>
      </c>
      <c r="D68" s="8">
        <v>5009901</v>
      </c>
      <c r="E68" s="8">
        <v>2099776138</v>
      </c>
      <c r="F68" s="8">
        <v>12049164</v>
      </c>
      <c r="G68" s="12">
        <f t="shared" si="2"/>
        <v>2137370051</v>
      </c>
      <c r="H68" s="8">
        <v>1608654072</v>
      </c>
      <c r="I68" s="12">
        <f t="shared" si="1"/>
        <v>1930384886</v>
      </c>
    </row>
    <row r="69" spans="1:9" ht="12.75">
      <c r="A69" s="11">
        <v>60</v>
      </c>
      <c r="B69" s="7" t="s">
        <v>109</v>
      </c>
      <c r="C69" s="8">
        <v>0</v>
      </c>
      <c r="D69" s="8">
        <v>199668</v>
      </c>
      <c r="E69" s="8">
        <v>17640977</v>
      </c>
      <c r="F69" s="8">
        <v>0</v>
      </c>
      <c r="G69" s="12">
        <f t="shared" si="2"/>
        <v>17840645</v>
      </c>
      <c r="H69" s="8">
        <v>271457557</v>
      </c>
      <c r="I69" s="12">
        <f t="shared" si="1"/>
        <v>325749068</v>
      </c>
    </row>
    <row r="70" spans="1:9" ht="12.75">
      <c r="A70" s="11">
        <v>61</v>
      </c>
      <c r="B70" s="7" t="s">
        <v>75</v>
      </c>
      <c r="C70" s="8">
        <v>102289225</v>
      </c>
      <c r="D70" s="8">
        <v>1321162</v>
      </c>
      <c r="E70" s="8">
        <v>462618944</v>
      </c>
      <c r="F70" s="8">
        <v>43116390</v>
      </c>
      <c r="G70" s="12">
        <f t="shared" si="2"/>
        <v>609345721</v>
      </c>
      <c r="H70" s="8">
        <v>1173041355</v>
      </c>
      <c r="I70" s="12">
        <f t="shared" si="1"/>
        <v>1407649626</v>
      </c>
    </row>
    <row r="71" spans="1:9" ht="12.75">
      <c r="A71" s="11">
        <v>62</v>
      </c>
      <c r="B71" s="7" t="s">
        <v>76</v>
      </c>
      <c r="C71" s="8">
        <v>170821762</v>
      </c>
      <c r="D71" s="8">
        <v>1865977</v>
      </c>
      <c r="E71" s="8">
        <v>220350246</v>
      </c>
      <c r="F71" s="8">
        <v>18352612</v>
      </c>
      <c r="G71" s="12">
        <f t="shared" si="2"/>
        <v>411390597</v>
      </c>
      <c r="H71" s="8">
        <v>588354440</v>
      </c>
      <c r="I71" s="12">
        <f t="shared" si="1"/>
        <v>706025328</v>
      </c>
    </row>
    <row r="72" spans="1:9" ht="12.75">
      <c r="A72" s="11">
        <v>63</v>
      </c>
      <c r="B72" s="7" t="s">
        <v>77</v>
      </c>
      <c r="C72" s="8">
        <v>20882666</v>
      </c>
      <c r="D72" s="8">
        <v>510679</v>
      </c>
      <c r="E72" s="8">
        <v>189346143</v>
      </c>
      <c r="F72" s="8">
        <v>5713785</v>
      </c>
      <c r="G72" s="12">
        <f t="shared" si="2"/>
        <v>216453273</v>
      </c>
      <c r="H72" s="8">
        <v>898116278</v>
      </c>
      <c r="I72" s="12">
        <f t="shared" si="1"/>
        <v>1077739534</v>
      </c>
    </row>
    <row r="73" spans="1:9" ht="12.75">
      <c r="A73" s="11">
        <v>64</v>
      </c>
      <c r="B73" s="7" t="s">
        <v>78</v>
      </c>
      <c r="C73" s="8">
        <v>13126308</v>
      </c>
      <c r="D73" s="8">
        <v>1456148</v>
      </c>
      <c r="E73" s="8">
        <v>289515669</v>
      </c>
      <c r="F73" s="8">
        <v>15157215</v>
      </c>
      <c r="G73" s="12">
        <f t="shared" si="2"/>
        <v>319255340</v>
      </c>
      <c r="H73" s="8">
        <v>789065570</v>
      </c>
      <c r="I73" s="12">
        <f t="shared" si="1"/>
        <v>946878684</v>
      </c>
    </row>
    <row r="74" spans="1:9" ht="12.75">
      <c r="A74" s="11">
        <v>65</v>
      </c>
      <c r="B74" s="7" t="s">
        <v>79</v>
      </c>
      <c r="C74" s="8">
        <v>21581078</v>
      </c>
      <c r="D74" s="8">
        <v>4160595</v>
      </c>
      <c r="E74" s="8">
        <v>189261315</v>
      </c>
      <c r="F74" s="8">
        <v>14042500</v>
      </c>
      <c r="G74" s="12">
        <f aca="true" t="shared" si="3" ref="G74:G102">+C74+D74+E74+F74</f>
        <v>229045488</v>
      </c>
      <c r="H74" s="8">
        <v>1047670555</v>
      </c>
      <c r="I74" s="12">
        <f t="shared" si="1"/>
        <v>1257204666</v>
      </c>
    </row>
    <row r="75" spans="1:9" ht="12.75">
      <c r="A75" s="11">
        <v>66</v>
      </c>
      <c r="B75" s="7" t="s">
        <v>80</v>
      </c>
      <c r="C75" s="8">
        <v>14678173</v>
      </c>
      <c r="D75" s="8">
        <v>10878118</v>
      </c>
      <c r="E75" s="8">
        <v>945463580</v>
      </c>
      <c r="F75" s="8">
        <v>2583470</v>
      </c>
      <c r="G75" s="12">
        <f t="shared" si="3"/>
        <v>973603341</v>
      </c>
      <c r="H75" s="8">
        <v>1286474850</v>
      </c>
      <c r="I75" s="12">
        <f t="shared" si="1"/>
        <v>1543769820</v>
      </c>
    </row>
    <row r="76" spans="1:9" ht="12.75">
      <c r="A76" s="11">
        <v>67</v>
      </c>
      <c r="B76" s="7" t="s">
        <v>81</v>
      </c>
      <c r="C76" s="8">
        <v>12451478</v>
      </c>
      <c r="D76" s="8">
        <v>471997</v>
      </c>
      <c r="E76" s="8">
        <v>104439755</v>
      </c>
      <c r="F76" s="8">
        <v>734025</v>
      </c>
      <c r="G76" s="12">
        <f t="shared" si="3"/>
        <v>118097255</v>
      </c>
      <c r="H76" s="8">
        <v>631847635</v>
      </c>
      <c r="I76" s="12">
        <f aca="true" t="shared" si="4" ref="I76:I102">+ROUND(H76*1.2,0)</f>
        <v>758217162</v>
      </c>
    </row>
    <row r="77" spans="1:9" ht="12.75">
      <c r="A77" s="11">
        <v>68</v>
      </c>
      <c r="B77" s="7" t="s">
        <v>82</v>
      </c>
      <c r="C77" s="8">
        <v>762444</v>
      </c>
      <c r="D77" s="8">
        <v>5860608</v>
      </c>
      <c r="E77" s="8">
        <v>201725900</v>
      </c>
      <c r="F77" s="8">
        <v>6152592</v>
      </c>
      <c r="G77" s="12">
        <f t="shared" si="3"/>
        <v>214501544</v>
      </c>
      <c r="H77" s="8">
        <v>1037624329</v>
      </c>
      <c r="I77" s="12">
        <f t="shared" si="4"/>
        <v>1245149195</v>
      </c>
    </row>
    <row r="78" spans="1:9" ht="12.75">
      <c r="A78" s="11">
        <v>69</v>
      </c>
      <c r="B78" s="7" t="s">
        <v>83</v>
      </c>
      <c r="C78" s="8">
        <v>11055108</v>
      </c>
      <c r="D78" s="8">
        <v>10210475</v>
      </c>
      <c r="E78" s="8">
        <v>542032569</v>
      </c>
      <c r="F78" s="8">
        <v>23706412</v>
      </c>
      <c r="G78" s="12">
        <f t="shared" si="3"/>
        <v>587004564</v>
      </c>
      <c r="H78" s="8">
        <v>1517539033</v>
      </c>
      <c r="I78" s="12">
        <f t="shared" si="4"/>
        <v>1821046840</v>
      </c>
    </row>
    <row r="79" spans="1:9" ht="12.75">
      <c r="A79" s="11">
        <v>70</v>
      </c>
      <c r="B79" s="7" t="s">
        <v>84</v>
      </c>
      <c r="C79" s="8">
        <v>7894361</v>
      </c>
      <c r="D79" s="8">
        <v>1269656</v>
      </c>
      <c r="E79" s="8">
        <v>448626204</v>
      </c>
      <c r="F79" s="8">
        <v>1178550</v>
      </c>
      <c r="G79" s="12">
        <f t="shared" si="3"/>
        <v>458968771</v>
      </c>
      <c r="H79" s="8">
        <v>1447663195</v>
      </c>
      <c r="I79" s="12">
        <f t="shared" si="4"/>
        <v>1737195834</v>
      </c>
    </row>
    <row r="80" spans="1:9" ht="12.75">
      <c r="A80" s="11">
        <v>71</v>
      </c>
      <c r="B80" s="7" t="s">
        <v>85</v>
      </c>
      <c r="C80" s="8">
        <v>75936719</v>
      </c>
      <c r="D80" s="8">
        <v>3205023</v>
      </c>
      <c r="E80" s="8">
        <v>2552240396</v>
      </c>
      <c r="F80" s="8">
        <v>6014930</v>
      </c>
      <c r="G80" s="12">
        <f t="shared" si="3"/>
        <v>2637397068</v>
      </c>
      <c r="H80" s="8">
        <v>2391036615</v>
      </c>
      <c r="I80" s="12">
        <f t="shared" si="4"/>
        <v>2869243938</v>
      </c>
    </row>
    <row r="81" spans="1:9" ht="12.75">
      <c r="A81" s="11">
        <v>72</v>
      </c>
      <c r="B81" s="7" t="s">
        <v>86</v>
      </c>
      <c r="C81" s="8">
        <v>17706701</v>
      </c>
      <c r="D81" s="8">
        <v>773948</v>
      </c>
      <c r="E81" s="8">
        <v>315072015</v>
      </c>
      <c r="F81" s="8">
        <v>4163530</v>
      </c>
      <c r="G81" s="12">
        <f t="shared" si="3"/>
        <v>337716194</v>
      </c>
      <c r="H81" s="8">
        <v>1538543885</v>
      </c>
      <c r="I81" s="12">
        <f t="shared" si="4"/>
        <v>1846252662</v>
      </c>
    </row>
    <row r="82" spans="1:9" ht="12.75">
      <c r="A82" s="11">
        <v>73</v>
      </c>
      <c r="B82" s="7" t="s">
        <v>87</v>
      </c>
      <c r="C82" s="8">
        <v>18310149</v>
      </c>
      <c r="D82" s="8">
        <v>2134257</v>
      </c>
      <c r="E82" s="8">
        <v>562759219</v>
      </c>
      <c r="F82" s="8">
        <v>11458308</v>
      </c>
      <c r="G82" s="12">
        <f t="shared" si="3"/>
        <v>594661933</v>
      </c>
      <c r="H82" s="8">
        <v>635881363</v>
      </c>
      <c r="I82" s="12">
        <f t="shared" si="4"/>
        <v>763057636</v>
      </c>
    </row>
    <row r="83" spans="1:9" ht="12.75">
      <c r="A83" s="11">
        <v>74</v>
      </c>
      <c r="B83" s="7" t="s">
        <v>88</v>
      </c>
      <c r="C83" s="8">
        <v>47116338</v>
      </c>
      <c r="D83" s="8">
        <v>2228182</v>
      </c>
      <c r="E83" s="8">
        <v>288725406</v>
      </c>
      <c r="F83" s="8">
        <v>17060647</v>
      </c>
      <c r="G83" s="12">
        <f t="shared" si="3"/>
        <v>355130573</v>
      </c>
      <c r="H83" s="8">
        <v>1072111081</v>
      </c>
      <c r="I83" s="12">
        <f t="shared" si="4"/>
        <v>1286533297</v>
      </c>
    </row>
    <row r="84" spans="1:9" ht="12.75">
      <c r="A84" s="11">
        <v>75</v>
      </c>
      <c r="B84" s="7" t="s">
        <v>89</v>
      </c>
      <c r="C84" s="8">
        <v>0</v>
      </c>
      <c r="D84" s="8">
        <v>446648</v>
      </c>
      <c r="E84" s="8">
        <v>68198995</v>
      </c>
      <c r="F84" s="8">
        <v>0</v>
      </c>
      <c r="G84" s="12">
        <f t="shared" si="3"/>
        <v>68645643</v>
      </c>
      <c r="H84" s="8">
        <v>585587820</v>
      </c>
      <c r="I84" s="12">
        <f t="shared" si="4"/>
        <v>702705384</v>
      </c>
    </row>
    <row r="85" spans="1:9" ht="12.75">
      <c r="A85" s="11">
        <v>76</v>
      </c>
      <c r="B85" s="7" t="s">
        <v>90</v>
      </c>
      <c r="C85" s="8">
        <v>20394768</v>
      </c>
      <c r="D85" s="8">
        <v>2788142</v>
      </c>
      <c r="E85" s="8">
        <v>705186430</v>
      </c>
      <c r="F85" s="8">
        <v>7044035</v>
      </c>
      <c r="G85" s="12">
        <f t="shared" si="3"/>
        <v>735413375</v>
      </c>
      <c r="H85" s="8">
        <v>1470814655</v>
      </c>
      <c r="I85" s="12">
        <f t="shared" si="4"/>
        <v>1764977586</v>
      </c>
    </row>
    <row r="86" spans="1:9" ht="12.75">
      <c r="A86" s="11">
        <v>77</v>
      </c>
      <c r="B86" s="7" t="s">
        <v>91</v>
      </c>
      <c r="C86" s="8">
        <v>22748076</v>
      </c>
      <c r="D86" s="8">
        <v>15784848</v>
      </c>
      <c r="E86" s="8">
        <v>13665140408</v>
      </c>
      <c r="F86" s="8">
        <v>87587047</v>
      </c>
      <c r="G86" s="12">
        <f t="shared" si="3"/>
        <v>13791260379</v>
      </c>
      <c r="H86" s="8">
        <v>373249152</v>
      </c>
      <c r="I86" s="12">
        <f t="shared" si="4"/>
        <v>447898982</v>
      </c>
    </row>
    <row r="87" spans="1:9" ht="12.75">
      <c r="A87" s="11">
        <v>78</v>
      </c>
      <c r="B87" s="7" t="s">
        <v>92</v>
      </c>
      <c r="C87" s="8">
        <v>41126794</v>
      </c>
      <c r="D87" s="8">
        <v>3508400</v>
      </c>
      <c r="E87" s="8">
        <v>1606091275</v>
      </c>
      <c r="F87" s="8">
        <v>29341840</v>
      </c>
      <c r="G87" s="12">
        <f t="shared" si="3"/>
        <v>1680068309</v>
      </c>
      <c r="H87" s="8">
        <v>2013528090</v>
      </c>
      <c r="I87" s="12">
        <f t="shared" si="4"/>
        <v>2416233708</v>
      </c>
    </row>
    <row r="88" spans="1:9" ht="12.75">
      <c r="A88" s="11">
        <v>79</v>
      </c>
      <c r="B88" s="7" t="s">
        <v>93</v>
      </c>
      <c r="C88" s="8">
        <v>183548022</v>
      </c>
      <c r="D88" s="8">
        <v>5050956</v>
      </c>
      <c r="E88" s="8">
        <v>2000897078</v>
      </c>
      <c r="F88" s="8">
        <v>37082868</v>
      </c>
      <c r="G88" s="12">
        <f t="shared" si="3"/>
        <v>2226578924</v>
      </c>
      <c r="H88" s="8">
        <v>493427528</v>
      </c>
      <c r="I88" s="12">
        <f t="shared" si="4"/>
        <v>592113034</v>
      </c>
    </row>
    <row r="89" spans="1:9" ht="12.75">
      <c r="A89" s="11">
        <v>80</v>
      </c>
      <c r="B89" s="7" t="s">
        <v>94</v>
      </c>
      <c r="C89" s="8">
        <v>48239201</v>
      </c>
      <c r="D89" s="8">
        <v>2695575</v>
      </c>
      <c r="E89" s="8">
        <v>1156008144</v>
      </c>
      <c r="F89" s="8">
        <v>8372620</v>
      </c>
      <c r="G89" s="12">
        <f t="shared" si="3"/>
        <v>1215315540</v>
      </c>
      <c r="H89" s="8">
        <v>1720692242</v>
      </c>
      <c r="I89" s="12">
        <f t="shared" si="4"/>
        <v>2064830690</v>
      </c>
    </row>
    <row r="90" spans="1:9" ht="12.75">
      <c r="A90" s="11">
        <v>81</v>
      </c>
      <c r="B90" s="7" t="s">
        <v>95</v>
      </c>
      <c r="C90" s="8">
        <v>48776117</v>
      </c>
      <c r="D90" s="8">
        <v>1254329</v>
      </c>
      <c r="E90" s="8">
        <v>207377918</v>
      </c>
      <c r="F90" s="8">
        <v>1080296</v>
      </c>
      <c r="G90" s="12">
        <f t="shared" si="3"/>
        <v>258488660</v>
      </c>
      <c r="H90" s="8">
        <v>746573913</v>
      </c>
      <c r="I90" s="12">
        <f t="shared" si="4"/>
        <v>895888696</v>
      </c>
    </row>
    <row r="91" spans="1:9" ht="12.75">
      <c r="A91" s="11">
        <v>82</v>
      </c>
      <c r="B91" s="7" t="s">
        <v>96</v>
      </c>
      <c r="C91" s="8">
        <v>13103585</v>
      </c>
      <c r="D91" s="8">
        <v>768354</v>
      </c>
      <c r="E91" s="8">
        <v>166550430</v>
      </c>
      <c r="F91" s="8">
        <v>7217425</v>
      </c>
      <c r="G91" s="12">
        <f t="shared" si="3"/>
        <v>187639794</v>
      </c>
      <c r="H91" s="8">
        <v>776245415</v>
      </c>
      <c r="I91" s="12">
        <f t="shared" si="4"/>
        <v>931494498</v>
      </c>
    </row>
    <row r="92" spans="1:9" ht="12.75">
      <c r="A92" s="11">
        <v>83</v>
      </c>
      <c r="B92" s="7" t="s">
        <v>97</v>
      </c>
      <c r="C92" s="8">
        <v>43072121</v>
      </c>
      <c r="D92" s="8">
        <v>619680</v>
      </c>
      <c r="E92" s="8">
        <v>66447717</v>
      </c>
      <c r="F92" s="8">
        <v>0</v>
      </c>
      <c r="G92" s="12">
        <f t="shared" si="3"/>
        <v>110139518</v>
      </c>
      <c r="H92" s="8">
        <v>526543632</v>
      </c>
      <c r="I92" s="12">
        <f t="shared" si="4"/>
        <v>631852358</v>
      </c>
    </row>
    <row r="93" spans="1:9" ht="12.75">
      <c r="A93" s="11">
        <v>84</v>
      </c>
      <c r="B93" s="7" t="s">
        <v>98</v>
      </c>
      <c r="C93" s="8">
        <v>0</v>
      </c>
      <c r="D93" s="8">
        <v>2735748</v>
      </c>
      <c r="E93" s="8">
        <v>352856680</v>
      </c>
      <c r="F93" s="8">
        <v>0</v>
      </c>
      <c r="G93" s="12">
        <f t="shared" si="3"/>
        <v>355592428</v>
      </c>
      <c r="H93" s="8">
        <v>1029132380</v>
      </c>
      <c r="I93" s="12">
        <f t="shared" si="4"/>
        <v>1234958856</v>
      </c>
    </row>
    <row r="94" spans="1:9" ht="12.75">
      <c r="A94" s="11">
        <v>85</v>
      </c>
      <c r="B94" s="7" t="s">
        <v>99</v>
      </c>
      <c r="C94" s="8">
        <v>72705096</v>
      </c>
      <c r="D94" s="8">
        <v>4741780</v>
      </c>
      <c r="E94" s="8">
        <v>266914013</v>
      </c>
      <c r="F94" s="8">
        <v>12100529</v>
      </c>
      <c r="G94" s="12">
        <f t="shared" si="3"/>
        <v>356461418</v>
      </c>
      <c r="H94" s="8">
        <v>1562153631</v>
      </c>
      <c r="I94" s="12">
        <f t="shared" si="4"/>
        <v>1874584357</v>
      </c>
    </row>
    <row r="95" spans="1:9" ht="12.75">
      <c r="A95" s="11">
        <v>86</v>
      </c>
      <c r="B95" s="7" t="s">
        <v>100</v>
      </c>
      <c r="C95" s="8">
        <v>52253722</v>
      </c>
      <c r="D95" s="8">
        <v>363971</v>
      </c>
      <c r="E95" s="8">
        <v>36626491</v>
      </c>
      <c r="F95" s="8">
        <v>0</v>
      </c>
      <c r="G95" s="12">
        <f t="shared" si="3"/>
        <v>89244184</v>
      </c>
      <c r="H95" s="8">
        <v>178714644</v>
      </c>
      <c r="I95" s="12">
        <f t="shared" si="4"/>
        <v>214457573</v>
      </c>
    </row>
    <row r="96" spans="1:9" ht="12.75">
      <c r="A96" s="11">
        <v>87</v>
      </c>
      <c r="B96" s="7" t="s">
        <v>101</v>
      </c>
      <c r="C96" s="8">
        <v>11069604</v>
      </c>
      <c r="D96" s="8">
        <v>2069957</v>
      </c>
      <c r="E96" s="8">
        <v>150914866</v>
      </c>
      <c r="F96" s="8">
        <v>3164500</v>
      </c>
      <c r="G96" s="12">
        <f t="shared" si="3"/>
        <v>167218927</v>
      </c>
      <c r="H96" s="8">
        <v>841415710</v>
      </c>
      <c r="I96" s="12">
        <f t="shared" si="4"/>
        <v>1009698852</v>
      </c>
    </row>
    <row r="97" spans="1:9" ht="12.75">
      <c r="A97" s="11">
        <v>88</v>
      </c>
      <c r="B97" s="7" t="s">
        <v>102</v>
      </c>
      <c r="C97" s="8">
        <v>9032325</v>
      </c>
      <c r="D97" s="8">
        <v>632572</v>
      </c>
      <c r="E97" s="8">
        <v>211592090</v>
      </c>
      <c r="F97" s="8">
        <v>32190887</v>
      </c>
      <c r="G97" s="12">
        <f t="shared" si="3"/>
        <v>253447874</v>
      </c>
      <c r="H97" s="8">
        <v>786690235</v>
      </c>
      <c r="I97" s="12">
        <f t="shared" si="4"/>
        <v>944028282</v>
      </c>
    </row>
    <row r="98" spans="1:9" ht="12.75">
      <c r="A98" s="11">
        <v>89</v>
      </c>
      <c r="B98" s="7" t="s">
        <v>103</v>
      </c>
      <c r="C98" s="8">
        <v>25958626</v>
      </c>
      <c r="D98" s="8">
        <v>2930341</v>
      </c>
      <c r="E98" s="8">
        <v>1748319329</v>
      </c>
      <c r="F98" s="8">
        <v>9084905</v>
      </c>
      <c r="G98" s="12">
        <f t="shared" si="3"/>
        <v>1786293201</v>
      </c>
      <c r="H98" s="8">
        <v>1053342745</v>
      </c>
      <c r="I98" s="12">
        <f t="shared" si="4"/>
        <v>1264011294</v>
      </c>
    </row>
    <row r="99" spans="1:9" ht="12.75">
      <c r="A99" s="11">
        <v>90</v>
      </c>
      <c r="B99" s="7" t="s">
        <v>104</v>
      </c>
      <c r="C99" s="8">
        <v>0</v>
      </c>
      <c r="D99" s="8">
        <v>1958678</v>
      </c>
      <c r="E99" s="8">
        <v>475095835</v>
      </c>
      <c r="F99" s="8">
        <v>15201775</v>
      </c>
      <c r="G99" s="12">
        <f t="shared" si="3"/>
        <v>492256288</v>
      </c>
      <c r="H99" s="8">
        <v>1331469570</v>
      </c>
      <c r="I99" s="12">
        <f t="shared" si="4"/>
        <v>1597763484</v>
      </c>
    </row>
    <row r="100" spans="1:9" ht="12.75">
      <c r="A100" s="11">
        <v>91</v>
      </c>
      <c r="B100" s="7" t="s">
        <v>105</v>
      </c>
      <c r="C100" s="8">
        <v>11424105</v>
      </c>
      <c r="D100" s="8">
        <v>4080763</v>
      </c>
      <c r="E100" s="8">
        <v>137033170</v>
      </c>
      <c r="F100" s="8">
        <v>700890</v>
      </c>
      <c r="G100" s="12">
        <f t="shared" si="3"/>
        <v>153238928</v>
      </c>
      <c r="H100" s="8">
        <v>832754615</v>
      </c>
      <c r="I100" s="12">
        <f t="shared" si="4"/>
        <v>999305538</v>
      </c>
    </row>
    <row r="101" spans="1:9" ht="12.75">
      <c r="A101" s="11">
        <v>92</v>
      </c>
      <c r="B101" s="7" t="s">
        <v>106</v>
      </c>
      <c r="C101" s="8">
        <v>0</v>
      </c>
      <c r="D101" s="8">
        <v>90381</v>
      </c>
      <c r="E101" s="8">
        <v>53961099</v>
      </c>
      <c r="F101" s="8">
        <v>0</v>
      </c>
      <c r="G101" s="12">
        <f t="shared" si="3"/>
        <v>54051480</v>
      </c>
      <c r="H101" s="8">
        <v>492795960</v>
      </c>
      <c r="I101" s="12">
        <f t="shared" si="4"/>
        <v>591355152</v>
      </c>
    </row>
    <row r="102" spans="1:9" ht="12.75">
      <c r="A102" s="11">
        <v>93</v>
      </c>
      <c r="B102" s="7" t="s">
        <v>107</v>
      </c>
      <c r="C102" s="8">
        <v>41450814</v>
      </c>
      <c r="D102" s="8">
        <v>1674253</v>
      </c>
      <c r="E102" s="8">
        <v>966783931</v>
      </c>
      <c r="F102" s="8">
        <v>17142361</v>
      </c>
      <c r="G102" s="12">
        <f t="shared" si="3"/>
        <v>1027051359</v>
      </c>
      <c r="H102" s="8">
        <v>2205610041</v>
      </c>
      <c r="I102" s="12">
        <f t="shared" si="4"/>
        <v>2646732049</v>
      </c>
    </row>
    <row r="103" spans="1:9" ht="12.75">
      <c r="A103" s="9"/>
      <c r="B103" s="17" t="s">
        <v>0</v>
      </c>
      <c r="C103" s="49">
        <f aca="true" t="shared" si="5" ref="C103:I103">SUM(C10:C102)</f>
        <v>4072014548</v>
      </c>
      <c r="D103" s="49">
        <f t="shared" si="5"/>
        <v>440404300</v>
      </c>
      <c r="E103" s="49">
        <f t="shared" si="5"/>
        <v>127312059549</v>
      </c>
      <c r="F103" s="49">
        <f t="shared" si="5"/>
        <v>3491874188</v>
      </c>
      <c r="G103" s="64">
        <f t="shared" si="5"/>
        <v>135316352585</v>
      </c>
      <c r="H103" s="65">
        <f t="shared" si="5"/>
        <v>99457984847</v>
      </c>
      <c r="I103" s="65">
        <f t="shared" si="5"/>
        <v>119349581817</v>
      </c>
    </row>
    <row r="104" spans="1:9" ht="12.75">
      <c r="A104" s="95" t="s">
        <v>119</v>
      </c>
      <c r="B104" s="90"/>
      <c r="C104" s="90"/>
      <c r="D104" s="90"/>
      <c r="E104" s="88"/>
      <c r="F104" s="88"/>
      <c r="G104" s="89"/>
      <c r="H104" s="88"/>
      <c r="I104" s="88"/>
    </row>
    <row r="105" spans="1:9" ht="12.75">
      <c r="A105" s="90"/>
      <c r="B105" s="90"/>
      <c r="C105" s="90"/>
      <c r="D105" s="90"/>
      <c r="E105" s="90"/>
      <c r="F105" s="90"/>
      <c r="G105" s="99" t="s">
        <v>126</v>
      </c>
      <c r="H105" s="97"/>
      <c r="I105" s="97" t="s">
        <v>125</v>
      </c>
    </row>
    <row r="106" spans="1:9" ht="12.75">
      <c r="A106" s="90"/>
      <c r="B106" s="90"/>
      <c r="C106" s="90"/>
      <c r="D106" s="91" t="s">
        <v>145</v>
      </c>
      <c r="E106" s="92">
        <f>+G103+I103</f>
        <v>254665934402</v>
      </c>
      <c r="F106" s="90"/>
      <c r="G106" s="100">
        <f>+ROUND(G103/E106,4)</f>
        <v>0.5313</v>
      </c>
      <c r="H106" s="97"/>
      <c r="I106" s="100">
        <f>+ROUND(I103/E106,4)</f>
        <v>0.4687</v>
      </c>
    </row>
    <row r="107" spans="1:6" ht="12.75">
      <c r="A107" s="90"/>
      <c r="B107" s="90"/>
      <c r="C107" s="90"/>
      <c r="D107" s="90"/>
      <c r="E107" s="90"/>
      <c r="F107" s="90"/>
    </row>
    <row r="108" spans="1:9" ht="12.75">
      <c r="A108" s="90"/>
      <c r="B108" s="90"/>
      <c r="C108" s="90"/>
      <c r="D108" s="90"/>
      <c r="E108" s="90"/>
      <c r="F108" s="90"/>
      <c r="G108" s="96" t="s">
        <v>146</v>
      </c>
      <c r="H108" s="97"/>
      <c r="I108" s="96" t="s">
        <v>138</v>
      </c>
    </row>
    <row r="109" spans="1:9" ht="12.75">
      <c r="A109" s="90"/>
      <c r="B109" s="90"/>
      <c r="C109" s="90"/>
      <c r="D109" s="91" t="s">
        <v>144</v>
      </c>
      <c r="E109" s="94">
        <v>224000000</v>
      </c>
      <c r="F109" s="90"/>
      <c r="G109" s="92">
        <f>ROUND(+E109*G106,0)</f>
        <v>119011200</v>
      </c>
      <c r="H109" s="92"/>
      <c r="I109" s="92">
        <f>ROUND(+E109*I106,0)</f>
        <v>104988800</v>
      </c>
    </row>
    <row r="110" spans="1:9" ht="12.75">
      <c r="A110" s="90"/>
      <c r="B110" s="90"/>
      <c r="C110" s="90"/>
      <c r="D110" s="90"/>
      <c r="E110" s="90"/>
      <c r="F110" s="90"/>
      <c r="G110" s="97"/>
      <c r="H110" s="97"/>
      <c r="I110" s="97"/>
    </row>
    <row r="111" spans="1:11" ht="12.75">
      <c r="A111" s="90"/>
      <c r="B111" s="90"/>
      <c r="C111" s="90"/>
      <c r="D111" s="90"/>
      <c r="E111" s="90"/>
      <c r="F111" s="90"/>
      <c r="G111" s="96" t="s">
        <v>127</v>
      </c>
      <c r="H111" s="97"/>
      <c r="I111" s="96" t="s">
        <v>128</v>
      </c>
      <c r="K111" s="3" t="s">
        <v>131</v>
      </c>
    </row>
    <row r="112" spans="1:11" ht="12.75">
      <c r="A112" s="90"/>
      <c r="B112" s="90"/>
      <c r="C112" s="90"/>
      <c r="D112" s="90"/>
      <c r="E112" s="90"/>
      <c r="F112" s="91"/>
      <c r="G112" s="98">
        <f>ROUND(+G109/G103,7)</f>
        <v>0.0008795</v>
      </c>
      <c r="H112" s="97"/>
      <c r="I112" s="98">
        <f>ROUND(+I109/H103,7)</f>
        <v>0.0010556</v>
      </c>
      <c r="K112" s="55">
        <f>+G109+I109</f>
        <v>224000000</v>
      </c>
    </row>
    <row r="113" spans="1:6" ht="12.75">
      <c r="A113" s="90"/>
      <c r="B113" s="90"/>
      <c r="C113" s="90"/>
      <c r="D113" s="90"/>
      <c r="E113" s="90"/>
      <c r="F113" s="90"/>
    </row>
    <row r="114" spans="1:6" ht="12.75">
      <c r="A114" s="90"/>
      <c r="B114" s="90"/>
      <c r="C114" s="90"/>
      <c r="D114" s="90"/>
      <c r="E114" s="90"/>
      <c r="F114" s="90"/>
    </row>
    <row r="115" spans="1:6" ht="12.75">
      <c r="A115" s="90"/>
      <c r="B115" s="90"/>
      <c r="C115" s="90"/>
      <c r="D115" s="90"/>
      <c r="E115" s="90"/>
      <c r="F115" s="93"/>
    </row>
    <row r="118" spans="6:10" ht="12.75">
      <c r="F118" s="3" t="s">
        <v>129</v>
      </c>
      <c r="G118" s="67">
        <f>ROUND(+G109/2,0)</f>
        <v>59505600</v>
      </c>
      <c r="H118" s="2"/>
      <c r="I118" s="67">
        <f>ROUND(+I109/2,0)</f>
        <v>52494400</v>
      </c>
      <c r="J118" s="2"/>
    </row>
    <row r="119" ht="12.75">
      <c r="F119" s="3" t="s">
        <v>130</v>
      </c>
    </row>
    <row r="120" ht="12.75">
      <c r="I120" s="3"/>
    </row>
  </sheetData>
  <sheetProtection/>
  <printOptions horizontalCentered="1"/>
  <pageMargins left="0.25" right="0.25" top="0.5" bottom="0.5" header="0" footer="0"/>
  <pageSetup fitToHeight="2" fitToWidth="1" horizontalDpi="600" verticalDpi="600" orientation="landscape" scale="70" r:id="rId1"/>
  <rowBreaks count="1" manualBreakCount="1">
    <brk id="5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PTD0153</dc:creator>
  <cp:keywords/>
  <dc:description/>
  <cp:lastModifiedBy>Thompson, Elaine</cp:lastModifiedBy>
  <cp:lastPrinted>2017-09-07T19:59:43Z</cp:lastPrinted>
  <dcterms:created xsi:type="dcterms:W3CDTF">1999-09-15T13:57:25Z</dcterms:created>
  <dcterms:modified xsi:type="dcterms:W3CDTF">2017-09-12T13:52:15Z</dcterms:modified>
  <cp:category/>
  <cp:version/>
  <cp:contentType/>
  <cp:contentStatus/>
</cp:coreProperties>
</file>