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dmin\A_Jo\cathy_gusman\SchoolAdjusted2026\Add'l web docs\"/>
    </mc:Choice>
  </mc:AlternateContent>
  <xr:revisionPtr revIDLastSave="0" documentId="8_{318F5BCD-F03F-4129-A345-FE1D655D557D}" xr6:coauthVersionLast="47" xr6:coauthVersionMax="47" xr10:uidLastSave="{00000000-0000-0000-0000-000000000000}"/>
  <bookViews>
    <workbookView xWindow="-28920" yWindow="-120" windowWidth="29040" windowHeight="17520" xr2:uid="{2198A559-7BA8-43A7-B4F0-1BA5B1AE0538}"/>
  </bookViews>
  <sheets>
    <sheet name="sysadj2026 Oct 9, 2026" sheetId="5" r:id="rId1"/>
    <sheet name="sysadj2026sectors cert 10-9-26" sheetId="6" r:id="rId2"/>
  </sheets>
  <definedNames>
    <definedName name="_xlnm._FilterDatabase" localSheetId="1" hidden="1">'sysadj2026sectors cert 10-9-26'!$A$1:$AM$254</definedName>
    <definedName name="_xlnm.Print_Area" localSheetId="0">'sysadj2026 Oct 9, 2026'!$A$8:$G$252</definedName>
    <definedName name="_xlnm.Print_Area" localSheetId="1">'sysadj2026sectors cert 10-9-26'!$A$6:$AJ$250</definedName>
    <definedName name="_xlnm.Print_Titles" localSheetId="0">'sysadj2026 Oct 9, 2026'!$1:$7</definedName>
    <definedName name="_xlnm.Print_Titles" localSheetId="1">'sysadj2026sectors cert 10-9-26'!$1:$5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6" l="1"/>
  <c r="J3" i="6"/>
  <c r="L3" i="6"/>
  <c r="O3" i="6"/>
  <c r="P3" i="6"/>
  <c r="Q3" i="6"/>
  <c r="T3" i="6"/>
  <c r="U3" i="6"/>
  <c r="V3" i="6"/>
  <c r="Y3" i="6"/>
  <c r="Z3" i="6"/>
  <c r="AA3" i="6"/>
  <c r="AD3" i="6"/>
  <c r="AF3" i="6"/>
  <c r="AG3" i="6"/>
  <c r="AH3" i="6"/>
  <c r="AI3" i="6"/>
  <c r="E6" i="6"/>
  <c r="G6" i="6"/>
  <c r="I6" i="6"/>
  <c r="L6" i="6"/>
  <c r="L250" i="6" s="1"/>
  <c r="M6" i="6"/>
  <c r="N6" i="6"/>
  <c r="Q6" i="6"/>
  <c r="R6" i="6"/>
  <c r="S6" i="6"/>
  <c r="V6" i="6"/>
  <c r="W6" i="6"/>
  <c r="X6" i="6"/>
  <c r="AA6" i="6"/>
  <c r="AB6" i="6"/>
  <c r="AC6" i="6"/>
  <c r="AE6" i="6"/>
  <c r="AJ6" i="6"/>
  <c r="E7" i="6"/>
  <c r="G7" i="6"/>
  <c r="I7" i="6"/>
  <c r="L7" i="6"/>
  <c r="M7" i="6"/>
  <c r="N7" i="6"/>
  <c r="Q7" i="6"/>
  <c r="R7" i="6"/>
  <c r="S7" i="6"/>
  <c r="V7" i="6"/>
  <c r="W7" i="6"/>
  <c r="X7" i="6"/>
  <c r="AA7" i="6"/>
  <c r="AA250" i="6" s="1"/>
  <c r="AB7" i="6"/>
  <c r="AC7" i="6"/>
  <c r="AE7" i="6"/>
  <c r="AJ7" i="6"/>
  <c r="E8" i="6"/>
  <c r="G8" i="6"/>
  <c r="I8" i="6"/>
  <c r="L8" i="6"/>
  <c r="M8" i="6"/>
  <c r="N8" i="6"/>
  <c r="Q8" i="6"/>
  <c r="R8" i="6"/>
  <c r="S8" i="6"/>
  <c r="V8" i="6"/>
  <c r="V250" i="6" s="1"/>
  <c r="W8" i="6"/>
  <c r="X8" i="6"/>
  <c r="AA8" i="6"/>
  <c r="AB8" i="6"/>
  <c r="AC8" i="6"/>
  <c r="AE8" i="6"/>
  <c r="AJ8" i="6"/>
  <c r="E9" i="6"/>
  <c r="G9" i="6"/>
  <c r="I9" i="6"/>
  <c r="L9" i="6"/>
  <c r="M9" i="6"/>
  <c r="N9" i="6"/>
  <c r="Q9" i="6"/>
  <c r="R9" i="6"/>
  <c r="S9" i="6"/>
  <c r="V9" i="6"/>
  <c r="W9" i="6"/>
  <c r="X9" i="6"/>
  <c r="AA9" i="6"/>
  <c r="AB9" i="6"/>
  <c r="AC9" i="6"/>
  <c r="AE9" i="6"/>
  <c r="AJ9" i="6"/>
  <c r="E10" i="6"/>
  <c r="G10" i="6"/>
  <c r="I10" i="6"/>
  <c r="L10" i="6"/>
  <c r="M10" i="6"/>
  <c r="N10" i="6"/>
  <c r="Q10" i="6"/>
  <c r="R10" i="6"/>
  <c r="S10" i="6"/>
  <c r="V10" i="6"/>
  <c r="W10" i="6"/>
  <c r="X10" i="6"/>
  <c r="AA10" i="6"/>
  <c r="AB10" i="6"/>
  <c r="AC10" i="6"/>
  <c r="AE10" i="6"/>
  <c r="AJ10" i="6"/>
  <c r="E11" i="6"/>
  <c r="G11" i="6"/>
  <c r="I11" i="6"/>
  <c r="L11" i="6"/>
  <c r="M11" i="6"/>
  <c r="N11" i="6"/>
  <c r="Q11" i="6"/>
  <c r="R11" i="6"/>
  <c r="S11" i="6"/>
  <c r="V11" i="6"/>
  <c r="W11" i="6"/>
  <c r="X11" i="6"/>
  <c r="AA11" i="6"/>
  <c r="AB11" i="6"/>
  <c r="AC11" i="6"/>
  <c r="AE11" i="6"/>
  <c r="AJ11" i="6"/>
  <c r="E12" i="6"/>
  <c r="G12" i="6"/>
  <c r="I12" i="6"/>
  <c r="L12" i="6"/>
  <c r="M12" i="6"/>
  <c r="N12" i="6"/>
  <c r="Q12" i="6"/>
  <c r="R12" i="6"/>
  <c r="S12" i="6"/>
  <c r="V12" i="6"/>
  <c r="W12" i="6"/>
  <c r="X12" i="6"/>
  <c r="AA12" i="6"/>
  <c r="AB12" i="6"/>
  <c r="AC12" i="6"/>
  <c r="AE12" i="6"/>
  <c r="AJ12" i="6"/>
  <c r="E13" i="6"/>
  <c r="G13" i="6"/>
  <c r="I13" i="6"/>
  <c r="L13" i="6"/>
  <c r="M13" i="6"/>
  <c r="N13" i="6"/>
  <c r="Q13" i="6"/>
  <c r="R13" i="6"/>
  <c r="S13" i="6"/>
  <c r="V13" i="6"/>
  <c r="W13" i="6"/>
  <c r="X13" i="6"/>
  <c r="AA13" i="6"/>
  <c r="AB13" i="6"/>
  <c r="AC13" i="6"/>
  <c r="AE13" i="6"/>
  <c r="AJ13" i="6"/>
  <c r="E14" i="6"/>
  <c r="G14" i="6"/>
  <c r="I14" i="6"/>
  <c r="L14" i="6"/>
  <c r="M14" i="6"/>
  <c r="N14" i="6"/>
  <c r="Q14" i="6"/>
  <c r="R14" i="6"/>
  <c r="S14" i="6"/>
  <c r="V14" i="6"/>
  <c r="W14" i="6"/>
  <c r="X14" i="6"/>
  <c r="AA14" i="6"/>
  <c r="AB14" i="6"/>
  <c r="AC14" i="6"/>
  <c r="AE14" i="6"/>
  <c r="AJ14" i="6"/>
  <c r="E15" i="6"/>
  <c r="G15" i="6"/>
  <c r="I15" i="6"/>
  <c r="L15" i="6"/>
  <c r="M15" i="6"/>
  <c r="N15" i="6"/>
  <c r="Q15" i="6"/>
  <c r="R15" i="6"/>
  <c r="S15" i="6"/>
  <c r="V15" i="6"/>
  <c r="W15" i="6"/>
  <c r="X15" i="6"/>
  <c r="AA15" i="6"/>
  <c r="AB15" i="6"/>
  <c r="AC15" i="6"/>
  <c r="AE15" i="6"/>
  <c r="AJ15" i="6"/>
  <c r="E16" i="6"/>
  <c r="G16" i="6"/>
  <c r="I16" i="6"/>
  <c r="L16" i="6"/>
  <c r="M16" i="6"/>
  <c r="N16" i="6"/>
  <c r="Q16" i="6"/>
  <c r="R16" i="6"/>
  <c r="S16" i="6"/>
  <c r="V16" i="6"/>
  <c r="W16" i="6"/>
  <c r="X16" i="6"/>
  <c r="AA16" i="6"/>
  <c r="AB16" i="6"/>
  <c r="AC16" i="6"/>
  <c r="AE16" i="6"/>
  <c r="AJ16" i="6"/>
  <c r="E17" i="6"/>
  <c r="G17" i="6"/>
  <c r="I17" i="6"/>
  <c r="L17" i="6"/>
  <c r="M17" i="6"/>
  <c r="N17" i="6"/>
  <c r="Q17" i="6"/>
  <c r="R17" i="6"/>
  <c r="S17" i="6"/>
  <c r="V17" i="6"/>
  <c r="W17" i="6"/>
  <c r="X17" i="6"/>
  <c r="AA17" i="6"/>
  <c r="AB17" i="6"/>
  <c r="AC17" i="6"/>
  <c r="AE17" i="6"/>
  <c r="AJ17" i="6"/>
  <c r="E18" i="6"/>
  <c r="G18" i="6"/>
  <c r="I18" i="6"/>
  <c r="L18" i="6"/>
  <c r="M18" i="6"/>
  <c r="N18" i="6"/>
  <c r="Q18" i="6"/>
  <c r="R18" i="6"/>
  <c r="S18" i="6"/>
  <c r="V18" i="6"/>
  <c r="W18" i="6"/>
  <c r="X18" i="6"/>
  <c r="AA18" i="6"/>
  <c r="AB18" i="6"/>
  <c r="AC18" i="6"/>
  <c r="AE18" i="6"/>
  <c r="AJ18" i="6"/>
  <c r="E19" i="6"/>
  <c r="G19" i="6"/>
  <c r="I19" i="6"/>
  <c r="L19" i="6"/>
  <c r="M19" i="6"/>
  <c r="N19" i="6"/>
  <c r="Q19" i="6"/>
  <c r="Q250" i="6" s="1"/>
  <c r="R19" i="6"/>
  <c r="S19" i="6"/>
  <c r="V19" i="6"/>
  <c r="W19" i="6"/>
  <c r="X19" i="6"/>
  <c r="AA19" i="6"/>
  <c r="AB19" i="6"/>
  <c r="AC19" i="6"/>
  <c r="AE19" i="6"/>
  <c r="AJ19" i="6"/>
  <c r="E20" i="6"/>
  <c r="G20" i="6"/>
  <c r="I20" i="6"/>
  <c r="L20" i="6"/>
  <c r="M20" i="6"/>
  <c r="N20" i="6"/>
  <c r="Q20" i="6"/>
  <c r="R20" i="6"/>
  <c r="S20" i="6"/>
  <c r="V20" i="6"/>
  <c r="W20" i="6"/>
  <c r="X20" i="6"/>
  <c r="AA20" i="6"/>
  <c r="AB20" i="6"/>
  <c r="AC20" i="6"/>
  <c r="AE20" i="6"/>
  <c r="AJ20" i="6"/>
  <c r="E21" i="6"/>
  <c r="G21" i="6"/>
  <c r="I21" i="6"/>
  <c r="L21" i="6"/>
  <c r="M21" i="6"/>
  <c r="N21" i="6"/>
  <c r="Q21" i="6"/>
  <c r="R21" i="6"/>
  <c r="S21" i="6"/>
  <c r="V21" i="6"/>
  <c r="W21" i="6"/>
  <c r="X21" i="6"/>
  <c r="AA21" i="6"/>
  <c r="AB21" i="6"/>
  <c r="AC21" i="6"/>
  <c r="AE21" i="6"/>
  <c r="AJ21" i="6"/>
  <c r="E22" i="6"/>
  <c r="G22" i="6"/>
  <c r="I22" i="6"/>
  <c r="L22" i="6"/>
  <c r="M22" i="6"/>
  <c r="N22" i="6"/>
  <c r="Q22" i="6"/>
  <c r="R22" i="6"/>
  <c r="S22" i="6"/>
  <c r="V22" i="6"/>
  <c r="W22" i="6"/>
  <c r="X22" i="6"/>
  <c r="AA22" i="6"/>
  <c r="AB22" i="6"/>
  <c r="AC22" i="6"/>
  <c r="AE22" i="6"/>
  <c r="AJ22" i="6"/>
  <c r="E23" i="6"/>
  <c r="G23" i="6"/>
  <c r="I23" i="6"/>
  <c r="L23" i="6"/>
  <c r="M23" i="6"/>
  <c r="N23" i="6"/>
  <c r="Q23" i="6"/>
  <c r="R23" i="6"/>
  <c r="S23" i="6"/>
  <c r="V23" i="6"/>
  <c r="W23" i="6"/>
  <c r="X23" i="6"/>
  <c r="AA23" i="6"/>
  <c r="AB23" i="6"/>
  <c r="AC23" i="6"/>
  <c r="AE23" i="6"/>
  <c r="AJ23" i="6"/>
  <c r="E24" i="6"/>
  <c r="G24" i="6"/>
  <c r="I24" i="6"/>
  <c r="L24" i="6"/>
  <c r="M24" i="6"/>
  <c r="N24" i="6"/>
  <c r="Q24" i="6"/>
  <c r="R24" i="6"/>
  <c r="S24" i="6"/>
  <c r="V24" i="6"/>
  <c r="W24" i="6"/>
  <c r="X24" i="6"/>
  <c r="AA24" i="6"/>
  <c r="AB24" i="6"/>
  <c r="AC24" i="6"/>
  <c r="AE24" i="6"/>
  <c r="AJ24" i="6"/>
  <c r="E25" i="6"/>
  <c r="G25" i="6"/>
  <c r="I25" i="6"/>
  <c r="L25" i="6"/>
  <c r="M25" i="6"/>
  <c r="N25" i="6"/>
  <c r="Q25" i="6"/>
  <c r="R25" i="6"/>
  <c r="S25" i="6"/>
  <c r="V25" i="6"/>
  <c r="W25" i="6"/>
  <c r="X25" i="6"/>
  <c r="AA25" i="6"/>
  <c r="AB25" i="6"/>
  <c r="AC25" i="6"/>
  <c r="AE25" i="6"/>
  <c r="AJ25" i="6"/>
  <c r="E26" i="6"/>
  <c r="G26" i="6"/>
  <c r="I26" i="6"/>
  <c r="L26" i="6"/>
  <c r="M26" i="6"/>
  <c r="N26" i="6"/>
  <c r="Q26" i="6"/>
  <c r="R26" i="6"/>
  <c r="S26" i="6"/>
  <c r="V26" i="6"/>
  <c r="W26" i="6"/>
  <c r="X26" i="6"/>
  <c r="AA26" i="6"/>
  <c r="AB26" i="6"/>
  <c r="AC26" i="6"/>
  <c r="AE26" i="6"/>
  <c r="AJ26" i="6"/>
  <c r="E27" i="6"/>
  <c r="G27" i="6"/>
  <c r="I27" i="6"/>
  <c r="L27" i="6"/>
  <c r="M27" i="6"/>
  <c r="N27" i="6"/>
  <c r="Q27" i="6"/>
  <c r="R27" i="6"/>
  <c r="S27" i="6"/>
  <c r="V27" i="6"/>
  <c r="W27" i="6"/>
  <c r="X27" i="6"/>
  <c r="AA27" i="6"/>
  <c r="AB27" i="6"/>
  <c r="AC27" i="6"/>
  <c r="AE27" i="6"/>
  <c r="AJ27" i="6"/>
  <c r="E28" i="6"/>
  <c r="G28" i="6"/>
  <c r="I28" i="6"/>
  <c r="L28" i="6"/>
  <c r="M28" i="6"/>
  <c r="N28" i="6"/>
  <c r="Q28" i="6"/>
  <c r="R28" i="6"/>
  <c r="S28" i="6"/>
  <c r="V28" i="6"/>
  <c r="W28" i="6"/>
  <c r="X28" i="6"/>
  <c r="AA28" i="6"/>
  <c r="AB28" i="6"/>
  <c r="AC28" i="6"/>
  <c r="AE28" i="6"/>
  <c r="AJ28" i="6"/>
  <c r="E29" i="6"/>
  <c r="G29" i="6"/>
  <c r="I29" i="6"/>
  <c r="L29" i="6"/>
  <c r="M29" i="6"/>
  <c r="N29" i="6"/>
  <c r="Q29" i="6"/>
  <c r="R29" i="6"/>
  <c r="S29" i="6"/>
  <c r="V29" i="6"/>
  <c r="W29" i="6"/>
  <c r="X29" i="6"/>
  <c r="AA29" i="6"/>
  <c r="AB29" i="6"/>
  <c r="AC29" i="6"/>
  <c r="AE29" i="6"/>
  <c r="AJ29" i="6"/>
  <c r="E30" i="6"/>
  <c r="G30" i="6"/>
  <c r="I30" i="6"/>
  <c r="L30" i="6"/>
  <c r="M30" i="6"/>
  <c r="N30" i="6"/>
  <c r="Q30" i="6"/>
  <c r="R30" i="6"/>
  <c r="S30" i="6"/>
  <c r="V30" i="6"/>
  <c r="W30" i="6"/>
  <c r="X30" i="6"/>
  <c r="AA30" i="6"/>
  <c r="AB30" i="6"/>
  <c r="AC30" i="6"/>
  <c r="AE30" i="6"/>
  <c r="AJ30" i="6"/>
  <c r="E31" i="6"/>
  <c r="G31" i="6"/>
  <c r="I31" i="6"/>
  <c r="L31" i="6"/>
  <c r="M31" i="6"/>
  <c r="N31" i="6"/>
  <c r="Q31" i="6"/>
  <c r="R31" i="6"/>
  <c r="S31" i="6"/>
  <c r="V31" i="6"/>
  <c r="W31" i="6"/>
  <c r="X31" i="6"/>
  <c r="AA31" i="6"/>
  <c r="AB31" i="6"/>
  <c r="AC31" i="6"/>
  <c r="AE31" i="6"/>
  <c r="AJ31" i="6"/>
  <c r="E32" i="6"/>
  <c r="G32" i="6"/>
  <c r="I32" i="6"/>
  <c r="L32" i="6"/>
  <c r="M32" i="6"/>
  <c r="N32" i="6"/>
  <c r="Q32" i="6"/>
  <c r="R32" i="6"/>
  <c r="S32" i="6"/>
  <c r="V32" i="6"/>
  <c r="W32" i="6"/>
  <c r="X32" i="6"/>
  <c r="AA32" i="6"/>
  <c r="AB32" i="6"/>
  <c r="AC32" i="6"/>
  <c r="AE32" i="6"/>
  <c r="AJ32" i="6"/>
  <c r="E33" i="6"/>
  <c r="G33" i="6"/>
  <c r="I33" i="6"/>
  <c r="L33" i="6"/>
  <c r="M33" i="6"/>
  <c r="N33" i="6"/>
  <c r="Q33" i="6"/>
  <c r="R33" i="6"/>
  <c r="S33" i="6"/>
  <c r="V33" i="6"/>
  <c r="W33" i="6"/>
  <c r="X33" i="6"/>
  <c r="AA33" i="6"/>
  <c r="AB33" i="6"/>
  <c r="AC33" i="6"/>
  <c r="AE33" i="6"/>
  <c r="AJ33" i="6"/>
  <c r="E34" i="6"/>
  <c r="G34" i="6"/>
  <c r="I34" i="6"/>
  <c r="L34" i="6"/>
  <c r="M34" i="6"/>
  <c r="N34" i="6"/>
  <c r="Q34" i="6"/>
  <c r="R34" i="6"/>
  <c r="S34" i="6"/>
  <c r="V34" i="6"/>
  <c r="W34" i="6"/>
  <c r="X34" i="6"/>
  <c r="AA34" i="6"/>
  <c r="AB34" i="6"/>
  <c r="AC34" i="6"/>
  <c r="AE34" i="6"/>
  <c r="AJ34" i="6"/>
  <c r="E35" i="6"/>
  <c r="G35" i="6"/>
  <c r="I35" i="6"/>
  <c r="L35" i="6"/>
  <c r="M35" i="6"/>
  <c r="N35" i="6"/>
  <c r="Q35" i="6"/>
  <c r="R35" i="6"/>
  <c r="S35" i="6"/>
  <c r="V35" i="6"/>
  <c r="W35" i="6"/>
  <c r="X35" i="6"/>
  <c r="AA35" i="6"/>
  <c r="AB35" i="6"/>
  <c r="AC35" i="6"/>
  <c r="AE35" i="6"/>
  <c r="AJ35" i="6"/>
  <c r="E36" i="6"/>
  <c r="G36" i="6"/>
  <c r="I36" i="6"/>
  <c r="L36" i="6"/>
  <c r="M36" i="6"/>
  <c r="N36" i="6"/>
  <c r="Q36" i="6"/>
  <c r="R36" i="6"/>
  <c r="S36" i="6"/>
  <c r="V36" i="6"/>
  <c r="W36" i="6"/>
  <c r="X36" i="6"/>
  <c r="AA36" i="6"/>
  <c r="AB36" i="6"/>
  <c r="AC36" i="6"/>
  <c r="AE36" i="6"/>
  <c r="AJ36" i="6"/>
  <c r="E37" i="6"/>
  <c r="G37" i="6"/>
  <c r="I37" i="6"/>
  <c r="L37" i="6"/>
  <c r="M37" i="6"/>
  <c r="N37" i="6"/>
  <c r="Q37" i="6"/>
  <c r="R37" i="6"/>
  <c r="S37" i="6"/>
  <c r="V37" i="6"/>
  <c r="W37" i="6"/>
  <c r="X37" i="6"/>
  <c r="AA37" i="6"/>
  <c r="AB37" i="6"/>
  <c r="AC37" i="6"/>
  <c r="AE37" i="6"/>
  <c r="AJ37" i="6"/>
  <c r="E38" i="6"/>
  <c r="G38" i="6"/>
  <c r="I38" i="6"/>
  <c r="L38" i="6"/>
  <c r="M38" i="6"/>
  <c r="N38" i="6"/>
  <c r="Q38" i="6"/>
  <c r="R38" i="6"/>
  <c r="S38" i="6"/>
  <c r="V38" i="6"/>
  <c r="W38" i="6"/>
  <c r="X38" i="6"/>
  <c r="AA38" i="6"/>
  <c r="AB38" i="6"/>
  <c r="AC38" i="6"/>
  <c r="AE38" i="6"/>
  <c r="AJ38" i="6"/>
  <c r="E39" i="6"/>
  <c r="G39" i="6"/>
  <c r="I39" i="6"/>
  <c r="L39" i="6"/>
  <c r="M39" i="6"/>
  <c r="N39" i="6"/>
  <c r="Q39" i="6"/>
  <c r="R39" i="6"/>
  <c r="S39" i="6"/>
  <c r="V39" i="6"/>
  <c r="W39" i="6"/>
  <c r="X39" i="6"/>
  <c r="AA39" i="6"/>
  <c r="AB39" i="6"/>
  <c r="AC39" i="6"/>
  <c r="AE39" i="6"/>
  <c r="AJ39" i="6"/>
  <c r="E40" i="6"/>
  <c r="G40" i="6"/>
  <c r="I40" i="6"/>
  <c r="L40" i="6"/>
  <c r="M40" i="6"/>
  <c r="N40" i="6"/>
  <c r="Q40" i="6"/>
  <c r="R40" i="6"/>
  <c r="S40" i="6"/>
  <c r="V40" i="6"/>
  <c r="W40" i="6"/>
  <c r="X40" i="6"/>
  <c r="AA40" i="6"/>
  <c r="AB40" i="6"/>
  <c r="AC40" i="6"/>
  <c r="AE40" i="6"/>
  <c r="AJ40" i="6"/>
  <c r="E41" i="6"/>
  <c r="G41" i="6"/>
  <c r="I41" i="6"/>
  <c r="L41" i="6"/>
  <c r="M41" i="6"/>
  <c r="N41" i="6"/>
  <c r="Q41" i="6"/>
  <c r="R41" i="6"/>
  <c r="S41" i="6"/>
  <c r="V41" i="6"/>
  <c r="W41" i="6"/>
  <c r="X41" i="6"/>
  <c r="AA41" i="6"/>
  <c r="AB41" i="6"/>
  <c r="AC41" i="6"/>
  <c r="AE41" i="6"/>
  <c r="AJ41" i="6"/>
  <c r="E42" i="6"/>
  <c r="G42" i="6"/>
  <c r="I42" i="6"/>
  <c r="L42" i="6"/>
  <c r="M42" i="6"/>
  <c r="N42" i="6"/>
  <c r="Q42" i="6"/>
  <c r="R42" i="6"/>
  <c r="S42" i="6"/>
  <c r="V42" i="6"/>
  <c r="W42" i="6"/>
  <c r="X42" i="6"/>
  <c r="AA42" i="6"/>
  <c r="AB42" i="6"/>
  <c r="AC42" i="6"/>
  <c r="AE42" i="6"/>
  <c r="AJ42" i="6"/>
  <c r="E43" i="6"/>
  <c r="G43" i="6"/>
  <c r="I43" i="6"/>
  <c r="L43" i="6"/>
  <c r="M43" i="6"/>
  <c r="N43" i="6"/>
  <c r="Q43" i="6"/>
  <c r="R43" i="6"/>
  <c r="S43" i="6"/>
  <c r="V43" i="6"/>
  <c r="W43" i="6"/>
  <c r="X43" i="6"/>
  <c r="AA43" i="6"/>
  <c r="AB43" i="6"/>
  <c r="AC43" i="6"/>
  <c r="AE43" i="6"/>
  <c r="AJ43" i="6"/>
  <c r="E44" i="6"/>
  <c r="G44" i="6"/>
  <c r="I44" i="6"/>
  <c r="L44" i="6"/>
  <c r="M44" i="6"/>
  <c r="N44" i="6"/>
  <c r="Q44" i="6"/>
  <c r="R44" i="6"/>
  <c r="S44" i="6"/>
  <c r="V44" i="6"/>
  <c r="W44" i="6"/>
  <c r="X44" i="6"/>
  <c r="AA44" i="6"/>
  <c r="AB44" i="6"/>
  <c r="AC44" i="6"/>
  <c r="AE44" i="6"/>
  <c r="AJ44" i="6"/>
  <c r="E45" i="6"/>
  <c r="G45" i="6"/>
  <c r="I45" i="6"/>
  <c r="L45" i="6"/>
  <c r="M45" i="6"/>
  <c r="N45" i="6"/>
  <c r="Q45" i="6"/>
  <c r="R45" i="6"/>
  <c r="S45" i="6"/>
  <c r="V45" i="6"/>
  <c r="W45" i="6"/>
  <c r="X45" i="6"/>
  <c r="AA45" i="6"/>
  <c r="AB45" i="6"/>
  <c r="AC45" i="6"/>
  <c r="AE45" i="6"/>
  <c r="AJ45" i="6"/>
  <c r="E46" i="6"/>
  <c r="G46" i="6"/>
  <c r="I46" i="6"/>
  <c r="L46" i="6"/>
  <c r="M46" i="6"/>
  <c r="N46" i="6"/>
  <c r="Q46" i="6"/>
  <c r="R46" i="6"/>
  <c r="S46" i="6"/>
  <c r="V46" i="6"/>
  <c r="W46" i="6"/>
  <c r="X46" i="6"/>
  <c r="AA46" i="6"/>
  <c r="AB46" i="6"/>
  <c r="AC46" i="6"/>
  <c r="AE46" i="6"/>
  <c r="AJ46" i="6"/>
  <c r="E47" i="6"/>
  <c r="G47" i="6"/>
  <c r="I47" i="6"/>
  <c r="L47" i="6"/>
  <c r="M47" i="6"/>
  <c r="N47" i="6"/>
  <c r="Q47" i="6"/>
  <c r="R47" i="6"/>
  <c r="S47" i="6"/>
  <c r="V47" i="6"/>
  <c r="W47" i="6"/>
  <c r="X47" i="6"/>
  <c r="AA47" i="6"/>
  <c r="AB47" i="6"/>
  <c r="AC47" i="6"/>
  <c r="AE47" i="6"/>
  <c r="AJ47" i="6"/>
  <c r="E48" i="6"/>
  <c r="G48" i="6"/>
  <c r="I48" i="6"/>
  <c r="L48" i="6"/>
  <c r="M48" i="6"/>
  <c r="N48" i="6"/>
  <c r="Q48" i="6"/>
  <c r="R48" i="6"/>
  <c r="S48" i="6"/>
  <c r="V48" i="6"/>
  <c r="W48" i="6"/>
  <c r="X48" i="6"/>
  <c r="AA48" i="6"/>
  <c r="AB48" i="6"/>
  <c r="AC48" i="6"/>
  <c r="AE48" i="6"/>
  <c r="AJ48" i="6"/>
  <c r="E49" i="6"/>
  <c r="G49" i="6"/>
  <c r="I49" i="6"/>
  <c r="L49" i="6"/>
  <c r="M49" i="6"/>
  <c r="N49" i="6"/>
  <c r="Q49" i="6"/>
  <c r="R49" i="6"/>
  <c r="S49" i="6"/>
  <c r="V49" i="6"/>
  <c r="W49" i="6"/>
  <c r="X49" i="6"/>
  <c r="AA49" i="6"/>
  <c r="AB49" i="6"/>
  <c r="AC49" i="6"/>
  <c r="AE49" i="6"/>
  <c r="AJ49" i="6"/>
  <c r="E50" i="6"/>
  <c r="G50" i="6"/>
  <c r="I50" i="6"/>
  <c r="L50" i="6"/>
  <c r="M50" i="6"/>
  <c r="N50" i="6"/>
  <c r="Q50" i="6"/>
  <c r="R50" i="6"/>
  <c r="S50" i="6"/>
  <c r="V50" i="6"/>
  <c r="W50" i="6"/>
  <c r="X50" i="6"/>
  <c r="AA50" i="6"/>
  <c r="AB50" i="6"/>
  <c r="AC50" i="6"/>
  <c r="AE50" i="6"/>
  <c r="AJ50" i="6"/>
  <c r="E51" i="6"/>
  <c r="G51" i="6"/>
  <c r="I51" i="6"/>
  <c r="L51" i="6"/>
  <c r="M51" i="6"/>
  <c r="N51" i="6"/>
  <c r="Q51" i="6"/>
  <c r="R51" i="6"/>
  <c r="S51" i="6"/>
  <c r="V51" i="6"/>
  <c r="W51" i="6"/>
  <c r="X51" i="6"/>
  <c r="AA51" i="6"/>
  <c r="AB51" i="6"/>
  <c r="AC51" i="6"/>
  <c r="AE51" i="6"/>
  <c r="AJ51" i="6"/>
  <c r="E52" i="6"/>
  <c r="G52" i="6"/>
  <c r="I52" i="6"/>
  <c r="L52" i="6"/>
  <c r="M52" i="6"/>
  <c r="N52" i="6"/>
  <c r="Q52" i="6"/>
  <c r="R52" i="6"/>
  <c r="S52" i="6"/>
  <c r="V52" i="6"/>
  <c r="W52" i="6"/>
  <c r="X52" i="6"/>
  <c r="AA52" i="6"/>
  <c r="AB52" i="6"/>
  <c r="AC52" i="6"/>
  <c r="AE52" i="6"/>
  <c r="AJ52" i="6"/>
  <c r="E53" i="6"/>
  <c r="G53" i="6"/>
  <c r="I53" i="6"/>
  <c r="L53" i="6"/>
  <c r="M53" i="6"/>
  <c r="N53" i="6"/>
  <c r="Q53" i="6"/>
  <c r="R53" i="6"/>
  <c r="S53" i="6"/>
  <c r="V53" i="6"/>
  <c r="W53" i="6"/>
  <c r="X53" i="6"/>
  <c r="AA53" i="6"/>
  <c r="AB53" i="6"/>
  <c r="AC53" i="6"/>
  <c r="AE53" i="6"/>
  <c r="AJ53" i="6"/>
  <c r="E54" i="6"/>
  <c r="G54" i="6"/>
  <c r="I54" i="6"/>
  <c r="L54" i="6"/>
  <c r="M54" i="6"/>
  <c r="N54" i="6"/>
  <c r="Q54" i="6"/>
  <c r="R54" i="6"/>
  <c r="S54" i="6"/>
  <c r="V54" i="6"/>
  <c r="W54" i="6"/>
  <c r="X54" i="6"/>
  <c r="AA54" i="6"/>
  <c r="AB54" i="6"/>
  <c r="AC54" i="6"/>
  <c r="AE54" i="6"/>
  <c r="AJ54" i="6"/>
  <c r="E55" i="6"/>
  <c r="G55" i="6"/>
  <c r="I55" i="6"/>
  <c r="L55" i="6"/>
  <c r="M55" i="6"/>
  <c r="N55" i="6"/>
  <c r="Q55" i="6"/>
  <c r="R55" i="6"/>
  <c r="S55" i="6"/>
  <c r="V55" i="6"/>
  <c r="W55" i="6"/>
  <c r="X55" i="6"/>
  <c r="AA55" i="6"/>
  <c r="AB55" i="6"/>
  <c r="AC55" i="6"/>
  <c r="AE55" i="6"/>
  <c r="AJ55" i="6"/>
  <c r="E56" i="6"/>
  <c r="G56" i="6"/>
  <c r="I56" i="6"/>
  <c r="L56" i="6"/>
  <c r="M56" i="6"/>
  <c r="N56" i="6"/>
  <c r="Q56" i="6"/>
  <c r="R56" i="6"/>
  <c r="S56" i="6"/>
  <c r="V56" i="6"/>
  <c r="W56" i="6"/>
  <c r="X56" i="6"/>
  <c r="AA56" i="6"/>
  <c r="AB56" i="6"/>
  <c r="AC56" i="6"/>
  <c r="AE56" i="6"/>
  <c r="AJ56" i="6"/>
  <c r="E57" i="6"/>
  <c r="G57" i="6"/>
  <c r="I57" i="6"/>
  <c r="L57" i="6"/>
  <c r="M57" i="6"/>
  <c r="N57" i="6"/>
  <c r="Q57" i="6"/>
  <c r="R57" i="6"/>
  <c r="S57" i="6"/>
  <c r="V57" i="6"/>
  <c r="W57" i="6"/>
  <c r="X57" i="6"/>
  <c r="AA57" i="6"/>
  <c r="AB57" i="6"/>
  <c r="AC57" i="6"/>
  <c r="AE57" i="6"/>
  <c r="AJ57" i="6"/>
  <c r="E58" i="6"/>
  <c r="G58" i="6"/>
  <c r="I58" i="6"/>
  <c r="L58" i="6"/>
  <c r="M58" i="6"/>
  <c r="N58" i="6"/>
  <c r="Q58" i="6"/>
  <c r="R58" i="6"/>
  <c r="S58" i="6"/>
  <c r="V58" i="6"/>
  <c r="W58" i="6"/>
  <c r="X58" i="6"/>
  <c r="AA58" i="6"/>
  <c r="AB58" i="6"/>
  <c r="AC58" i="6"/>
  <c r="AE58" i="6"/>
  <c r="AJ58" i="6"/>
  <c r="E59" i="6"/>
  <c r="G59" i="6"/>
  <c r="I59" i="6"/>
  <c r="L59" i="6"/>
  <c r="M59" i="6"/>
  <c r="N59" i="6"/>
  <c r="Q59" i="6"/>
  <c r="R59" i="6"/>
  <c r="S59" i="6"/>
  <c r="V59" i="6"/>
  <c r="W59" i="6"/>
  <c r="X59" i="6"/>
  <c r="AA59" i="6"/>
  <c r="AB59" i="6"/>
  <c r="AC59" i="6"/>
  <c r="AE59" i="6"/>
  <c r="AJ59" i="6"/>
  <c r="E60" i="6"/>
  <c r="G60" i="6"/>
  <c r="I60" i="6"/>
  <c r="L60" i="6"/>
  <c r="M60" i="6"/>
  <c r="N60" i="6"/>
  <c r="Q60" i="6"/>
  <c r="R60" i="6"/>
  <c r="S60" i="6"/>
  <c r="V60" i="6"/>
  <c r="W60" i="6"/>
  <c r="X60" i="6"/>
  <c r="AA60" i="6"/>
  <c r="AB60" i="6"/>
  <c r="AC60" i="6"/>
  <c r="AE60" i="6"/>
  <c r="AJ60" i="6"/>
  <c r="E61" i="6"/>
  <c r="G61" i="6"/>
  <c r="I61" i="6"/>
  <c r="L61" i="6"/>
  <c r="M61" i="6"/>
  <c r="N61" i="6"/>
  <c r="Q61" i="6"/>
  <c r="R61" i="6"/>
  <c r="S61" i="6"/>
  <c r="V61" i="6"/>
  <c r="W61" i="6"/>
  <c r="X61" i="6"/>
  <c r="AA61" i="6"/>
  <c r="AB61" i="6"/>
  <c r="AC61" i="6"/>
  <c r="AE61" i="6"/>
  <c r="AJ61" i="6"/>
  <c r="E62" i="6"/>
  <c r="G62" i="6"/>
  <c r="I62" i="6"/>
  <c r="L62" i="6"/>
  <c r="M62" i="6"/>
  <c r="N62" i="6"/>
  <c r="Q62" i="6"/>
  <c r="R62" i="6"/>
  <c r="S62" i="6"/>
  <c r="V62" i="6"/>
  <c r="W62" i="6"/>
  <c r="X62" i="6"/>
  <c r="AA62" i="6"/>
  <c r="AB62" i="6"/>
  <c r="AC62" i="6"/>
  <c r="AE62" i="6"/>
  <c r="AJ62" i="6"/>
  <c r="E63" i="6"/>
  <c r="G63" i="6"/>
  <c r="I63" i="6"/>
  <c r="L63" i="6"/>
  <c r="M63" i="6"/>
  <c r="N63" i="6"/>
  <c r="Q63" i="6"/>
  <c r="R63" i="6"/>
  <c r="S63" i="6"/>
  <c r="V63" i="6"/>
  <c r="W63" i="6"/>
  <c r="X63" i="6"/>
  <c r="AA63" i="6"/>
  <c r="AB63" i="6"/>
  <c r="AC63" i="6"/>
  <c r="AE63" i="6"/>
  <c r="AJ63" i="6"/>
  <c r="E64" i="6"/>
  <c r="G64" i="6"/>
  <c r="I64" i="6"/>
  <c r="L64" i="6"/>
  <c r="M64" i="6"/>
  <c r="N64" i="6"/>
  <c r="Q64" i="6"/>
  <c r="R64" i="6"/>
  <c r="S64" i="6"/>
  <c r="V64" i="6"/>
  <c r="W64" i="6"/>
  <c r="X64" i="6"/>
  <c r="AA64" i="6"/>
  <c r="AB64" i="6"/>
  <c r="AC64" i="6"/>
  <c r="AE64" i="6"/>
  <c r="AJ64" i="6"/>
  <c r="E65" i="6"/>
  <c r="G65" i="6"/>
  <c r="I65" i="6"/>
  <c r="L65" i="6"/>
  <c r="M65" i="6"/>
  <c r="N65" i="6"/>
  <c r="Q65" i="6"/>
  <c r="R65" i="6"/>
  <c r="S65" i="6"/>
  <c r="V65" i="6"/>
  <c r="W65" i="6"/>
  <c r="X65" i="6"/>
  <c r="AA65" i="6"/>
  <c r="AB65" i="6"/>
  <c r="AC65" i="6"/>
  <c r="AE65" i="6"/>
  <c r="AJ65" i="6"/>
  <c r="E66" i="6"/>
  <c r="G66" i="6"/>
  <c r="I66" i="6"/>
  <c r="L66" i="6"/>
  <c r="M66" i="6"/>
  <c r="N66" i="6"/>
  <c r="Q66" i="6"/>
  <c r="R66" i="6"/>
  <c r="S66" i="6"/>
  <c r="V66" i="6"/>
  <c r="W66" i="6"/>
  <c r="X66" i="6"/>
  <c r="AA66" i="6"/>
  <c r="AB66" i="6"/>
  <c r="AC66" i="6"/>
  <c r="AE66" i="6"/>
  <c r="AJ66" i="6"/>
  <c r="E67" i="6"/>
  <c r="G67" i="6"/>
  <c r="I67" i="6"/>
  <c r="L67" i="6"/>
  <c r="M67" i="6"/>
  <c r="N67" i="6"/>
  <c r="Q67" i="6"/>
  <c r="R67" i="6"/>
  <c r="S67" i="6"/>
  <c r="V67" i="6"/>
  <c r="W67" i="6"/>
  <c r="X67" i="6"/>
  <c r="AA67" i="6"/>
  <c r="AB67" i="6"/>
  <c r="AC67" i="6"/>
  <c r="AE67" i="6"/>
  <c r="AJ67" i="6"/>
  <c r="E68" i="6"/>
  <c r="G68" i="6"/>
  <c r="I68" i="6"/>
  <c r="L68" i="6"/>
  <c r="M68" i="6"/>
  <c r="N68" i="6"/>
  <c r="Q68" i="6"/>
  <c r="R68" i="6"/>
  <c r="S68" i="6"/>
  <c r="V68" i="6"/>
  <c r="W68" i="6"/>
  <c r="X68" i="6"/>
  <c r="AA68" i="6"/>
  <c r="AB68" i="6"/>
  <c r="AC68" i="6"/>
  <c r="AE68" i="6"/>
  <c r="AJ68" i="6"/>
  <c r="E69" i="6"/>
  <c r="G69" i="6"/>
  <c r="I69" i="6"/>
  <c r="L69" i="6"/>
  <c r="M69" i="6"/>
  <c r="N69" i="6"/>
  <c r="Q69" i="6"/>
  <c r="R69" i="6"/>
  <c r="S69" i="6"/>
  <c r="V69" i="6"/>
  <c r="W69" i="6"/>
  <c r="X69" i="6"/>
  <c r="AA69" i="6"/>
  <c r="AB69" i="6"/>
  <c r="AC69" i="6"/>
  <c r="AE69" i="6"/>
  <c r="AJ69" i="6"/>
  <c r="E70" i="6"/>
  <c r="G70" i="6"/>
  <c r="I70" i="6"/>
  <c r="L70" i="6"/>
  <c r="M70" i="6"/>
  <c r="N70" i="6"/>
  <c r="Q70" i="6"/>
  <c r="R70" i="6"/>
  <c r="S70" i="6"/>
  <c r="V70" i="6"/>
  <c r="W70" i="6"/>
  <c r="X70" i="6"/>
  <c r="AA70" i="6"/>
  <c r="AB70" i="6"/>
  <c r="AC70" i="6"/>
  <c r="AE70" i="6"/>
  <c r="AJ70" i="6"/>
  <c r="E71" i="6"/>
  <c r="G71" i="6"/>
  <c r="I71" i="6"/>
  <c r="L71" i="6"/>
  <c r="M71" i="6"/>
  <c r="N71" i="6"/>
  <c r="Q71" i="6"/>
  <c r="R71" i="6"/>
  <c r="S71" i="6"/>
  <c r="V71" i="6"/>
  <c r="W71" i="6"/>
  <c r="X71" i="6"/>
  <c r="AA71" i="6"/>
  <c r="AB71" i="6"/>
  <c r="AC71" i="6"/>
  <c r="AE71" i="6"/>
  <c r="AJ71" i="6"/>
  <c r="E72" i="6"/>
  <c r="G72" i="6"/>
  <c r="I72" i="6"/>
  <c r="L72" i="6"/>
  <c r="M72" i="6"/>
  <c r="N72" i="6"/>
  <c r="Q72" i="6"/>
  <c r="R72" i="6"/>
  <c r="S72" i="6"/>
  <c r="V72" i="6"/>
  <c r="W72" i="6"/>
  <c r="X72" i="6"/>
  <c r="AA72" i="6"/>
  <c r="AB72" i="6"/>
  <c r="AC72" i="6"/>
  <c r="AE72" i="6"/>
  <c r="AJ72" i="6"/>
  <c r="E73" i="6"/>
  <c r="G73" i="6"/>
  <c r="I73" i="6"/>
  <c r="L73" i="6"/>
  <c r="M73" i="6"/>
  <c r="N73" i="6"/>
  <c r="Q73" i="6"/>
  <c r="R73" i="6"/>
  <c r="S73" i="6"/>
  <c r="V73" i="6"/>
  <c r="W73" i="6"/>
  <c r="X73" i="6"/>
  <c r="AA73" i="6"/>
  <c r="AB73" i="6"/>
  <c r="AC73" i="6"/>
  <c r="AE73" i="6"/>
  <c r="AJ73" i="6"/>
  <c r="E74" i="6"/>
  <c r="G74" i="6"/>
  <c r="I74" i="6"/>
  <c r="L74" i="6"/>
  <c r="M74" i="6"/>
  <c r="N74" i="6"/>
  <c r="Q74" i="6"/>
  <c r="R74" i="6"/>
  <c r="S74" i="6"/>
  <c r="V74" i="6"/>
  <c r="W74" i="6"/>
  <c r="X74" i="6"/>
  <c r="AA74" i="6"/>
  <c r="AB74" i="6"/>
  <c r="AC74" i="6"/>
  <c r="AE74" i="6"/>
  <c r="AJ74" i="6"/>
  <c r="E75" i="6"/>
  <c r="G75" i="6"/>
  <c r="I75" i="6"/>
  <c r="L75" i="6"/>
  <c r="M75" i="6"/>
  <c r="N75" i="6"/>
  <c r="Q75" i="6"/>
  <c r="R75" i="6"/>
  <c r="S75" i="6"/>
  <c r="V75" i="6"/>
  <c r="W75" i="6"/>
  <c r="X75" i="6"/>
  <c r="AA75" i="6"/>
  <c r="AB75" i="6"/>
  <c r="AC75" i="6"/>
  <c r="AE75" i="6"/>
  <c r="AJ75" i="6"/>
  <c r="E76" i="6"/>
  <c r="G76" i="6"/>
  <c r="I76" i="6"/>
  <c r="L76" i="6"/>
  <c r="M76" i="6"/>
  <c r="N76" i="6"/>
  <c r="Q76" i="6"/>
  <c r="R76" i="6"/>
  <c r="S76" i="6"/>
  <c r="V76" i="6"/>
  <c r="W76" i="6"/>
  <c r="X76" i="6"/>
  <c r="AA76" i="6"/>
  <c r="AB76" i="6"/>
  <c r="AC76" i="6"/>
  <c r="AE76" i="6"/>
  <c r="AJ76" i="6"/>
  <c r="E77" i="6"/>
  <c r="G77" i="6"/>
  <c r="I77" i="6"/>
  <c r="L77" i="6"/>
  <c r="M77" i="6"/>
  <c r="N77" i="6"/>
  <c r="Q77" i="6"/>
  <c r="R77" i="6"/>
  <c r="S77" i="6"/>
  <c r="V77" i="6"/>
  <c r="W77" i="6"/>
  <c r="X77" i="6"/>
  <c r="AA77" i="6"/>
  <c r="AB77" i="6"/>
  <c r="AC77" i="6"/>
  <c r="AE77" i="6"/>
  <c r="AJ77" i="6"/>
  <c r="E78" i="6"/>
  <c r="G78" i="6"/>
  <c r="I78" i="6"/>
  <c r="L78" i="6"/>
  <c r="M78" i="6"/>
  <c r="N78" i="6"/>
  <c r="Q78" i="6"/>
  <c r="R78" i="6"/>
  <c r="S78" i="6"/>
  <c r="V78" i="6"/>
  <c r="W78" i="6"/>
  <c r="X78" i="6"/>
  <c r="AA78" i="6"/>
  <c r="AB78" i="6"/>
  <c r="AC78" i="6"/>
  <c r="AE78" i="6"/>
  <c r="AJ78" i="6"/>
  <c r="E79" i="6"/>
  <c r="G79" i="6"/>
  <c r="I79" i="6"/>
  <c r="L79" i="6"/>
  <c r="M79" i="6"/>
  <c r="N79" i="6"/>
  <c r="Q79" i="6"/>
  <c r="R79" i="6"/>
  <c r="S79" i="6"/>
  <c r="V79" i="6"/>
  <c r="W79" i="6"/>
  <c r="X79" i="6"/>
  <c r="AA79" i="6"/>
  <c r="AB79" i="6"/>
  <c r="AC79" i="6"/>
  <c r="AE79" i="6"/>
  <c r="AJ79" i="6"/>
  <c r="E80" i="6"/>
  <c r="G80" i="6"/>
  <c r="I80" i="6"/>
  <c r="L80" i="6"/>
  <c r="M80" i="6"/>
  <c r="N80" i="6"/>
  <c r="Q80" i="6"/>
  <c r="R80" i="6"/>
  <c r="S80" i="6"/>
  <c r="V80" i="6"/>
  <c r="W80" i="6"/>
  <c r="X80" i="6"/>
  <c r="AA80" i="6"/>
  <c r="AB80" i="6"/>
  <c r="AC80" i="6"/>
  <c r="AE80" i="6"/>
  <c r="AJ80" i="6"/>
  <c r="E81" i="6"/>
  <c r="G81" i="6"/>
  <c r="I81" i="6"/>
  <c r="L81" i="6"/>
  <c r="M81" i="6"/>
  <c r="N81" i="6"/>
  <c r="Q81" i="6"/>
  <c r="R81" i="6"/>
  <c r="S81" i="6"/>
  <c r="V81" i="6"/>
  <c r="W81" i="6"/>
  <c r="X81" i="6"/>
  <c r="AA81" i="6"/>
  <c r="AB81" i="6"/>
  <c r="AC81" i="6"/>
  <c r="AE81" i="6"/>
  <c r="AJ81" i="6"/>
  <c r="E82" i="6"/>
  <c r="G82" i="6"/>
  <c r="I82" i="6"/>
  <c r="L82" i="6"/>
  <c r="M82" i="6"/>
  <c r="N82" i="6"/>
  <c r="Q82" i="6"/>
  <c r="R82" i="6"/>
  <c r="S82" i="6"/>
  <c r="V82" i="6"/>
  <c r="W82" i="6"/>
  <c r="X82" i="6"/>
  <c r="AA82" i="6"/>
  <c r="AB82" i="6"/>
  <c r="AC82" i="6"/>
  <c r="AE82" i="6"/>
  <c r="AJ82" i="6"/>
  <c r="E83" i="6"/>
  <c r="G83" i="6"/>
  <c r="I83" i="6"/>
  <c r="L83" i="6"/>
  <c r="M83" i="6"/>
  <c r="N83" i="6"/>
  <c r="Q83" i="6"/>
  <c r="R83" i="6"/>
  <c r="S83" i="6"/>
  <c r="V83" i="6"/>
  <c r="W83" i="6"/>
  <c r="X83" i="6"/>
  <c r="AA83" i="6"/>
  <c r="AB83" i="6"/>
  <c r="AC83" i="6"/>
  <c r="AE83" i="6"/>
  <c r="AJ83" i="6"/>
  <c r="E84" i="6"/>
  <c r="G84" i="6"/>
  <c r="I84" i="6"/>
  <c r="L84" i="6"/>
  <c r="M84" i="6"/>
  <c r="N84" i="6"/>
  <c r="Q84" i="6"/>
  <c r="R84" i="6"/>
  <c r="S84" i="6"/>
  <c r="V84" i="6"/>
  <c r="W84" i="6"/>
  <c r="X84" i="6"/>
  <c r="AA84" i="6"/>
  <c r="AB84" i="6"/>
  <c r="AC84" i="6"/>
  <c r="AE84" i="6"/>
  <c r="AJ84" i="6"/>
  <c r="E85" i="6"/>
  <c r="G85" i="6"/>
  <c r="I85" i="6"/>
  <c r="L85" i="6"/>
  <c r="M85" i="6"/>
  <c r="N85" i="6"/>
  <c r="Q85" i="6"/>
  <c r="R85" i="6"/>
  <c r="S85" i="6"/>
  <c r="V85" i="6"/>
  <c r="W85" i="6"/>
  <c r="X85" i="6"/>
  <c r="AA85" i="6"/>
  <c r="AB85" i="6"/>
  <c r="AC85" i="6"/>
  <c r="AE85" i="6"/>
  <c r="AJ85" i="6"/>
  <c r="E86" i="6"/>
  <c r="G86" i="6"/>
  <c r="I86" i="6"/>
  <c r="L86" i="6"/>
  <c r="M86" i="6"/>
  <c r="N86" i="6"/>
  <c r="Q86" i="6"/>
  <c r="R86" i="6"/>
  <c r="S86" i="6"/>
  <c r="V86" i="6"/>
  <c r="W86" i="6"/>
  <c r="X86" i="6"/>
  <c r="AA86" i="6"/>
  <c r="AB86" i="6"/>
  <c r="AC86" i="6"/>
  <c r="AE86" i="6"/>
  <c r="AJ86" i="6"/>
  <c r="E87" i="6"/>
  <c r="G87" i="6"/>
  <c r="I87" i="6"/>
  <c r="L87" i="6"/>
  <c r="M87" i="6"/>
  <c r="N87" i="6"/>
  <c r="Q87" i="6"/>
  <c r="R87" i="6"/>
  <c r="S87" i="6"/>
  <c r="V87" i="6"/>
  <c r="W87" i="6"/>
  <c r="X87" i="6"/>
  <c r="AA87" i="6"/>
  <c r="AB87" i="6"/>
  <c r="AC87" i="6"/>
  <c r="AE87" i="6"/>
  <c r="AJ87" i="6"/>
  <c r="E88" i="6"/>
  <c r="G88" i="6"/>
  <c r="I88" i="6"/>
  <c r="L88" i="6"/>
  <c r="M88" i="6"/>
  <c r="N88" i="6"/>
  <c r="Q88" i="6"/>
  <c r="R88" i="6"/>
  <c r="S88" i="6"/>
  <c r="V88" i="6"/>
  <c r="W88" i="6"/>
  <c r="X88" i="6"/>
  <c r="AA88" i="6"/>
  <c r="AB88" i="6"/>
  <c r="AC88" i="6"/>
  <c r="AE88" i="6"/>
  <c r="AJ88" i="6"/>
  <c r="E89" i="6"/>
  <c r="G89" i="6"/>
  <c r="I89" i="6"/>
  <c r="L89" i="6"/>
  <c r="M89" i="6"/>
  <c r="N89" i="6"/>
  <c r="Q89" i="6"/>
  <c r="R89" i="6"/>
  <c r="S89" i="6"/>
  <c r="V89" i="6"/>
  <c r="W89" i="6"/>
  <c r="X89" i="6"/>
  <c r="AA89" i="6"/>
  <c r="AB89" i="6"/>
  <c r="AC89" i="6"/>
  <c r="AE89" i="6"/>
  <c r="AJ89" i="6"/>
  <c r="E90" i="6"/>
  <c r="G90" i="6"/>
  <c r="I90" i="6"/>
  <c r="L90" i="6"/>
  <c r="M90" i="6"/>
  <c r="N90" i="6"/>
  <c r="Q90" i="6"/>
  <c r="R90" i="6"/>
  <c r="S90" i="6"/>
  <c r="V90" i="6"/>
  <c r="W90" i="6"/>
  <c r="X90" i="6"/>
  <c r="AA90" i="6"/>
  <c r="AB90" i="6"/>
  <c r="AC90" i="6"/>
  <c r="AE90" i="6"/>
  <c r="AJ90" i="6"/>
  <c r="E91" i="6"/>
  <c r="G91" i="6"/>
  <c r="I91" i="6"/>
  <c r="L91" i="6"/>
  <c r="M91" i="6"/>
  <c r="N91" i="6"/>
  <c r="Q91" i="6"/>
  <c r="R91" i="6"/>
  <c r="S91" i="6"/>
  <c r="V91" i="6"/>
  <c r="W91" i="6"/>
  <c r="X91" i="6"/>
  <c r="AA91" i="6"/>
  <c r="AB91" i="6"/>
  <c r="AC91" i="6"/>
  <c r="AE91" i="6"/>
  <c r="AJ91" i="6"/>
  <c r="E92" i="6"/>
  <c r="G92" i="6"/>
  <c r="I92" i="6"/>
  <c r="L92" i="6"/>
  <c r="M92" i="6"/>
  <c r="N92" i="6"/>
  <c r="Q92" i="6"/>
  <c r="R92" i="6"/>
  <c r="S92" i="6"/>
  <c r="V92" i="6"/>
  <c r="W92" i="6"/>
  <c r="X92" i="6"/>
  <c r="AA92" i="6"/>
  <c r="AB92" i="6"/>
  <c r="AC92" i="6"/>
  <c r="AE92" i="6"/>
  <c r="AJ92" i="6"/>
  <c r="E93" i="6"/>
  <c r="G93" i="6"/>
  <c r="I93" i="6"/>
  <c r="L93" i="6"/>
  <c r="M93" i="6"/>
  <c r="N93" i="6"/>
  <c r="Q93" i="6"/>
  <c r="R93" i="6"/>
  <c r="S93" i="6"/>
  <c r="V93" i="6"/>
  <c r="W93" i="6"/>
  <c r="X93" i="6"/>
  <c r="AA93" i="6"/>
  <c r="AB93" i="6"/>
  <c r="AC93" i="6"/>
  <c r="AE93" i="6"/>
  <c r="AJ93" i="6"/>
  <c r="E94" i="6"/>
  <c r="G94" i="6"/>
  <c r="I94" i="6"/>
  <c r="L94" i="6"/>
  <c r="M94" i="6"/>
  <c r="N94" i="6"/>
  <c r="Q94" i="6"/>
  <c r="R94" i="6"/>
  <c r="S94" i="6"/>
  <c r="V94" i="6"/>
  <c r="W94" i="6"/>
  <c r="X94" i="6"/>
  <c r="AA94" i="6"/>
  <c r="AB94" i="6"/>
  <c r="AC94" i="6"/>
  <c r="AE94" i="6"/>
  <c r="AJ94" i="6"/>
  <c r="E95" i="6"/>
  <c r="G95" i="6"/>
  <c r="I95" i="6"/>
  <c r="L95" i="6"/>
  <c r="M95" i="6"/>
  <c r="N95" i="6"/>
  <c r="Q95" i="6"/>
  <c r="R95" i="6"/>
  <c r="S95" i="6"/>
  <c r="V95" i="6"/>
  <c r="W95" i="6"/>
  <c r="X95" i="6"/>
  <c r="AA95" i="6"/>
  <c r="AB95" i="6"/>
  <c r="AC95" i="6"/>
  <c r="AE95" i="6"/>
  <c r="AJ95" i="6"/>
  <c r="E96" i="6"/>
  <c r="G96" i="6"/>
  <c r="I96" i="6"/>
  <c r="L96" i="6"/>
  <c r="M96" i="6"/>
  <c r="N96" i="6"/>
  <c r="Q96" i="6"/>
  <c r="R96" i="6"/>
  <c r="S96" i="6"/>
  <c r="V96" i="6"/>
  <c r="W96" i="6"/>
  <c r="X96" i="6"/>
  <c r="AA96" i="6"/>
  <c r="AB96" i="6"/>
  <c r="AC96" i="6"/>
  <c r="AE96" i="6"/>
  <c r="AJ96" i="6"/>
  <c r="E97" i="6"/>
  <c r="G97" i="6"/>
  <c r="I97" i="6"/>
  <c r="L97" i="6"/>
  <c r="M97" i="6"/>
  <c r="N97" i="6"/>
  <c r="Q97" i="6"/>
  <c r="R97" i="6"/>
  <c r="S97" i="6"/>
  <c r="V97" i="6"/>
  <c r="W97" i="6"/>
  <c r="X97" i="6"/>
  <c r="AA97" i="6"/>
  <c r="AB97" i="6"/>
  <c r="AC97" i="6"/>
  <c r="AE97" i="6"/>
  <c r="AJ97" i="6"/>
  <c r="E98" i="6"/>
  <c r="G98" i="6"/>
  <c r="I98" i="6"/>
  <c r="L98" i="6"/>
  <c r="M98" i="6"/>
  <c r="N98" i="6"/>
  <c r="Q98" i="6"/>
  <c r="R98" i="6"/>
  <c r="S98" i="6"/>
  <c r="V98" i="6"/>
  <c r="W98" i="6"/>
  <c r="X98" i="6"/>
  <c r="AA98" i="6"/>
  <c r="AB98" i="6"/>
  <c r="AC98" i="6"/>
  <c r="AE98" i="6"/>
  <c r="AJ98" i="6"/>
  <c r="E99" i="6"/>
  <c r="G99" i="6"/>
  <c r="I99" i="6"/>
  <c r="L99" i="6"/>
  <c r="M99" i="6"/>
  <c r="N99" i="6"/>
  <c r="Q99" i="6"/>
  <c r="R99" i="6"/>
  <c r="S99" i="6"/>
  <c r="V99" i="6"/>
  <c r="W99" i="6"/>
  <c r="X99" i="6"/>
  <c r="AA99" i="6"/>
  <c r="AB99" i="6"/>
  <c r="AC99" i="6"/>
  <c r="AE99" i="6"/>
  <c r="AJ99" i="6"/>
  <c r="E100" i="6"/>
  <c r="G100" i="6"/>
  <c r="I100" i="6"/>
  <c r="L100" i="6"/>
  <c r="M100" i="6"/>
  <c r="N100" i="6"/>
  <c r="Q100" i="6"/>
  <c r="R100" i="6"/>
  <c r="S100" i="6"/>
  <c r="V100" i="6"/>
  <c r="W100" i="6"/>
  <c r="X100" i="6"/>
  <c r="AA100" i="6"/>
  <c r="AB100" i="6"/>
  <c r="AC100" i="6"/>
  <c r="AE100" i="6"/>
  <c r="AJ100" i="6"/>
  <c r="E101" i="6"/>
  <c r="G101" i="6"/>
  <c r="I101" i="6"/>
  <c r="L101" i="6"/>
  <c r="M101" i="6"/>
  <c r="N101" i="6"/>
  <c r="Q101" i="6"/>
  <c r="R101" i="6"/>
  <c r="S101" i="6"/>
  <c r="V101" i="6"/>
  <c r="W101" i="6"/>
  <c r="X101" i="6"/>
  <c r="AA101" i="6"/>
  <c r="AB101" i="6"/>
  <c r="AC101" i="6"/>
  <c r="AE101" i="6"/>
  <c r="AJ101" i="6"/>
  <c r="E102" i="6"/>
  <c r="G102" i="6"/>
  <c r="I102" i="6"/>
  <c r="L102" i="6"/>
  <c r="M102" i="6"/>
  <c r="N102" i="6"/>
  <c r="Q102" i="6"/>
  <c r="R102" i="6"/>
  <c r="S102" i="6"/>
  <c r="V102" i="6"/>
  <c r="W102" i="6"/>
  <c r="X102" i="6"/>
  <c r="AA102" i="6"/>
  <c r="AB102" i="6"/>
  <c r="AC102" i="6"/>
  <c r="AE102" i="6"/>
  <c r="AJ102" i="6"/>
  <c r="E103" i="6"/>
  <c r="G103" i="6"/>
  <c r="I103" i="6"/>
  <c r="L103" i="6"/>
  <c r="M103" i="6"/>
  <c r="N103" i="6"/>
  <c r="Q103" i="6"/>
  <c r="R103" i="6"/>
  <c r="S103" i="6"/>
  <c r="V103" i="6"/>
  <c r="W103" i="6"/>
  <c r="X103" i="6"/>
  <c r="AA103" i="6"/>
  <c r="AB103" i="6"/>
  <c r="AC103" i="6"/>
  <c r="AE103" i="6"/>
  <c r="AJ103" i="6"/>
  <c r="E104" i="6"/>
  <c r="G104" i="6"/>
  <c r="I104" i="6"/>
  <c r="L104" i="6"/>
  <c r="M104" i="6"/>
  <c r="N104" i="6"/>
  <c r="Q104" i="6"/>
  <c r="R104" i="6"/>
  <c r="S104" i="6"/>
  <c r="V104" i="6"/>
  <c r="W104" i="6"/>
  <c r="X104" i="6"/>
  <c r="AA104" i="6"/>
  <c r="AB104" i="6"/>
  <c r="AC104" i="6"/>
  <c r="AE104" i="6"/>
  <c r="AJ104" i="6"/>
  <c r="E105" i="6"/>
  <c r="G105" i="6"/>
  <c r="I105" i="6"/>
  <c r="L105" i="6"/>
  <c r="M105" i="6"/>
  <c r="N105" i="6"/>
  <c r="Q105" i="6"/>
  <c r="R105" i="6"/>
  <c r="S105" i="6"/>
  <c r="V105" i="6"/>
  <c r="W105" i="6"/>
  <c r="X105" i="6"/>
  <c r="AA105" i="6"/>
  <c r="AB105" i="6"/>
  <c r="AC105" i="6"/>
  <c r="AE105" i="6"/>
  <c r="AJ105" i="6"/>
  <c r="E106" i="6"/>
  <c r="G106" i="6"/>
  <c r="I106" i="6"/>
  <c r="L106" i="6"/>
  <c r="M106" i="6"/>
  <c r="N106" i="6"/>
  <c r="Q106" i="6"/>
  <c r="R106" i="6"/>
  <c r="S106" i="6"/>
  <c r="V106" i="6"/>
  <c r="W106" i="6"/>
  <c r="X106" i="6"/>
  <c r="AA106" i="6"/>
  <c r="AB106" i="6"/>
  <c r="AC106" i="6"/>
  <c r="AE106" i="6"/>
  <c r="AJ106" i="6"/>
  <c r="E107" i="6"/>
  <c r="G107" i="6"/>
  <c r="I107" i="6"/>
  <c r="L107" i="6"/>
  <c r="M107" i="6"/>
  <c r="N107" i="6"/>
  <c r="Q107" i="6"/>
  <c r="R107" i="6"/>
  <c r="S107" i="6"/>
  <c r="V107" i="6"/>
  <c r="W107" i="6"/>
  <c r="X107" i="6"/>
  <c r="AA107" i="6"/>
  <c r="AB107" i="6"/>
  <c r="AC107" i="6"/>
  <c r="AE107" i="6"/>
  <c r="AJ107" i="6"/>
  <c r="E108" i="6"/>
  <c r="G108" i="6"/>
  <c r="I108" i="6"/>
  <c r="L108" i="6"/>
  <c r="M108" i="6"/>
  <c r="N108" i="6"/>
  <c r="Q108" i="6"/>
  <c r="R108" i="6"/>
  <c r="S108" i="6"/>
  <c r="V108" i="6"/>
  <c r="W108" i="6"/>
  <c r="X108" i="6"/>
  <c r="AA108" i="6"/>
  <c r="AB108" i="6"/>
  <c r="AC108" i="6"/>
  <c r="AE108" i="6"/>
  <c r="AJ108" i="6"/>
  <c r="E109" i="6"/>
  <c r="G109" i="6"/>
  <c r="I109" i="6"/>
  <c r="L109" i="6"/>
  <c r="M109" i="6"/>
  <c r="N109" i="6"/>
  <c r="Q109" i="6"/>
  <c r="R109" i="6"/>
  <c r="S109" i="6"/>
  <c r="V109" i="6"/>
  <c r="W109" i="6"/>
  <c r="X109" i="6"/>
  <c r="AA109" i="6"/>
  <c r="AB109" i="6"/>
  <c r="AC109" i="6"/>
  <c r="AE109" i="6"/>
  <c r="AJ109" i="6"/>
  <c r="E110" i="6"/>
  <c r="G110" i="6"/>
  <c r="I110" i="6"/>
  <c r="L110" i="6"/>
  <c r="M110" i="6"/>
  <c r="N110" i="6"/>
  <c r="Q110" i="6"/>
  <c r="R110" i="6"/>
  <c r="S110" i="6"/>
  <c r="V110" i="6"/>
  <c r="W110" i="6"/>
  <c r="X110" i="6"/>
  <c r="AA110" i="6"/>
  <c r="AB110" i="6"/>
  <c r="AC110" i="6"/>
  <c r="AE110" i="6"/>
  <c r="AJ110" i="6"/>
  <c r="E111" i="6"/>
  <c r="G111" i="6"/>
  <c r="I111" i="6"/>
  <c r="L111" i="6"/>
  <c r="M111" i="6"/>
  <c r="N111" i="6"/>
  <c r="Q111" i="6"/>
  <c r="R111" i="6"/>
  <c r="S111" i="6"/>
  <c r="V111" i="6"/>
  <c r="W111" i="6"/>
  <c r="X111" i="6"/>
  <c r="AA111" i="6"/>
  <c r="AB111" i="6"/>
  <c r="AC111" i="6"/>
  <c r="AE111" i="6"/>
  <c r="AJ111" i="6"/>
  <c r="E112" i="6"/>
  <c r="G112" i="6"/>
  <c r="I112" i="6"/>
  <c r="L112" i="6"/>
  <c r="M112" i="6"/>
  <c r="N112" i="6"/>
  <c r="Q112" i="6"/>
  <c r="R112" i="6"/>
  <c r="S112" i="6"/>
  <c r="V112" i="6"/>
  <c r="W112" i="6"/>
  <c r="X112" i="6"/>
  <c r="AA112" i="6"/>
  <c r="AB112" i="6"/>
  <c r="AC112" i="6"/>
  <c r="AE112" i="6"/>
  <c r="AJ112" i="6"/>
  <c r="E113" i="6"/>
  <c r="G113" i="6"/>
  <c r="I113" i="6"/>
  <c r="L113" i="6"/>
  <c r="M113" i="6"/>
  <c r="N113" i="6"/>
  <c r="Q113" i="6"/>
  <c r="R113" i="6"/>
  <c r="S113" i="6"/>
  <c r="V113" i="6"/>
  <c r="W113" i="6"/>
  <c r="X113" i="6"/>
  <c r="AA113" i="6"/>
  <c r="AB113" i="6"/>
  <c r="AC113" i="6"/>
  <c r="AE113" i="6"/>
  <c r="AJ113" i="6"/>
  <c r="E114" i="6"/>
  <c r="G114" i="6"/>
  <c r="I114" i="6"/>
  <c r="L114" i="6"/>
  <c r="M114" i="6"/>
  <c r="N114" i="6"/>
  <c r="Q114" i="6"/>
  <c r="R114" i="6"/>
  <c r="S114" i="6"/>
  <c r="V114" i="6"/>
  <c r="W114" i="6"/>
  <c r="X114" i="6"/>
  <c r="AA114" i="6"/>
  <c r="AB114" i="6"/>
  <c r="AC114" i="6"/>
  <c r="AE114" i="6"/>
  <c r="AJ114" i="6"/>
  <c r="E115" i="6"/>
  <c r="G115" i="6"/>
  <c r="I115" i="6"/>
  <c r="L115" i="6"/>
  <c r="M115" i="6"/>
  <c r="N115" i="6"/>
  <c r="Q115" i="6"/>
  <c r="R115" i="6"/>
  <c r="S115" i="6"/>
  <c r="V115" i="6"/>
  <c r="W115" i="6"/>
  <c r="X115" i="6"/>
  <c r="AA115" i="6"/>
  <c r="AB115" i="6"/>
  <c r="AC115" i="6"/>
  <c r="AE115" i="6"/>
  <c r="AJ115" i="6"/>
  <c r="E116" i="6"/>
  <c r="G116" i="6"/>
  <c r="I116" i="6"/>
  <c r="L116" i="6"/>
  <c r="M116" i="6"/>
  <c r="N116" i="6"/>
  <c r="Q116" i="6"/>
  <c r="R116" i="6"/>
  <c r="S116" i="6"/>
  <c r="V116" i="6"/>
  <c r="W116" i="6"/>
  <c r="X116" i="6"/>
  <c r="AA116" i="6"/>
  <c r="AB116" i="6"/>
  <c r="AC116" i="6"/>
  <c r="AE116" i="6"/>
  <c r="AJ116" i="6"/>
  <c r="E117" i="6"/>
  <c r="G117" i="6"/>
  <c r="I117" i="6"/>
  <c r="L117" i="6"/>
  <c r="M117" i="6"/>
  <c r="N117" i="6"/>
  <c r="Q117" i="6"/>
  <c r="R117" i="6"/>
  <c r="S117" i="6"/>
  <c r="V117" i="6"/>
  <c r="W117" i="6"/>
  <c r="X117" i="6"/>
  <c r="AA117" i="6"/>
  <c r="AB117" i="6"/>
  <c r="AC117" i="6"/>
  <c r="AE117" i="6"/>
  <c r="AJ117" i="6"/>
  <c r="E118" i="6"/>
  <c r="G118" i="6"/>
  <c r="I118" i="6"/>
  <c r="L118" i="6"/>
  <c r="M118" i="6"/>
  <c r="N118" i="6"/>
  <c r="Q118" i="6"/>
  <c r="R118" i="6"/>
  <c r="S118" i="6"/>
  <c r="V118" i="6"/>
  <c r="W118" i="6"/>
  <c r="X118" i="6"/>
  <c r="AA118" i="6"/>
  <c r="AB118" i="6"/>
  <c r="AC118" i="6"/>
  <c r="AE118" i="6"/>
  <c r="AJ118" i="6"/>
  <c r="E119" i="6"/>
  <c r="G119" i="6"/>
  <c r="I119" i="6"/>
  <c r="L119" i="6"/>
  <c r="M119" i="6"/>
  <c r="N119" i="6"/>
  <c r="Q119" i="6"/>
  <c r="R119" i="6"/>
  <c r="S119" i="6"/>
  <c r="V119" i="6"/>
  <c r="W119" i="6"/>
  <c r="X119" i="6"/>
  <c r="AA119" i="6"/>
  <c r="AB119" i="6"/>
  <c r="AC119" i="6"/>
  <c r="AE119" i="6"/>
  <c r="AJ119" i="6"/>
  <c r="E120" i="6"/>
  <c r="G120" i="6"/>
  <c r="I120" i="6"/>
  <c r="L120" i="6"/>
  <c r="M120" i="6"/>
  <c r="N120" i="6"/>
  <c r="Q120" i="6"/>
  <c r="R120" i="6"/>
  <c r="S120" i="6"/>
  <c r="V120" i="6"/>
  <c r="W120" i="6"/>
  <c r="X120" i="6"/>
  <c r="AA120" i="6"/>
  <c r="AB120" i="6"/>
  <c r="AC120" i="6"/>
  <c r="AE120" i="6"/>
  <c r="AJ120" i="6"/>
  <c r="E121" i="6"/>
  <c r="G121" i="6"/>
  <c r="I121" i="6"/>
  <c r="L121" i="6"/>
  <c r="M121" i="6"/>
  <c r="N121" i="6"/>
  <c r="Q121" i="6"/>
  <c r="R121" i="6"/>
  <c r="S121" i="6"/>
  <c r="V121" i="6"/>
  <c r="W121" i="6"/>
  <c r="X121" i="6"/>
  <c r="AA121" i="6"/>
  <c r="AB121" i="6"/>
  <c r="AC121" i="6"/>
  <c r="AE121" i="6"/>
  <c r="AJ121" i="6"/>
  <c r="E122" i="6"/>
  <c r="G122" i="6"/>
  <c r="I122" i="6"/>
  <c r="L122" i="6"/>
  <c r="M122" i="6"/>
  <c r="N122" i="6"/>
  <c r="Q122" i="6"/>
  <c r="R122" i="6"/>
  <c r="S122" i="6"/>
  <c r="V122" i="6"/>
  <c r="W122" i="6"/>
  <c r="X122" i="6"/>
  <c r="AA122" i="6"/>
  <c r="AB122" i="6"/>
  <c r="AC122" i="6"/>
  <c r="AE122" i="6"/>
  <c r="AJ122" i="6"/>
  <c r="E123" i="6"/>
  <c r="G123" i="6"/>
  <c r="I123" i="6"/>
  <c r="L123" i="6"/>
  <c r="M123" i="6"/>
  <c r="N123" i="6"/>
  <c r="Q123" i="6"/>
  <c r="R123" i="6"/>
  <c r="S123" i="6"/>
  <c r="V123" i="6"/>
  <c r="W123" i="6"/>
  <c r="X123" i="6"/>
  <c r="AA123" i="6"/>
  <c r="AB123" i="6"/>
  <c r="AC123" i="6"/>
  <c r="AE123" i="6"/>
  <c r="AJ123" i="6"/>
  <c r="E124" i="6"/>
  <c r="G124" i="6"/>
  <c r="I124" i="6"/>
  <c r="L124" i="6"/>
  <c r="M124" i="6"/>
  <c r="N124" i="6"/>
  <c r="Q124" i="6"/>
  <c r="R124" i="6"/>
  <c r="S124" i="6"/>
  <c r="V124" i="6"/>
  <c r="W124" i="6"/>
  <c r="X124" i="6"/>
  <c r="AA124" i="6"/>
  <c r="AB124" i="6"/>
  <c r="AC124" i="6"/>
  <c r="AE124" i="6"/>
  <c r="AJ124" i="6"/>
  <c r="E125" i="6"/>
  <c r="G125" i="6"/>
  <c r="I125" i="6"/>
  <c r="L125" i="6"/>
  <c r="M125" i="6"/>
  <c r="N125" i="6"/>
  <c r="Q125" i="6"/>
  <c r="R125" i="6"/>
  <c r="S125" i="6"/>
  <c r="V125" i="6"/>
  <c r="W125" i="6"/>
  <c r="X125" i="6"/>
  <c r="AA125" i="6"/>
  <c r="AB125" i="6"/>
  <c r="AC125" i="6"/>
  <c r="AE125" i="6"/>
  <c r="AJ125" i="6"/>
  <c r="E126" i="6"/>
  <c r="G126" i="6"/>
  <c r="I126" i="6"/>
  <c r="L126" i="6"/>
  <c r="M126" i="6"/>
  <c r="N126" i="6"/>
  <c r="Q126" i="6"/>
  <c r="R126" i="6"/>
  <c r="S126" i="6"/>
  <c r="V126" i="6"/>
  <c r="W126" i="6"/>
  <c r="X126" i="6"/>
  <c r="AA126" i="6"/>
  <c r="AB126" i="6"/>
  <c r="AC126" i="6"/>
  <c r="AE126" i="6"/>
  <c r="AJ126" i="6"/>
  <c r="E127" i="6"/>
  <c r="G127" i="6"/>
  <c r="I127" i="6"/>
  <c r="L127" i="6"/>
  <c r="M127" i="6"/>
  <c r="N127" i="6"/>
  <c r="Q127" i="6"/>
  <c r="R127" i="6"/>
  <c r="S127" i="6"/>
  <c r="V127" i="6"/>
  <c r="W127" i="6"/>
  <c r="X127" i="6"/>
  <c r="AA127" i="6"/>
  <c r="AB127" i="6"/>
  <c r="AC127" i="6"/>
  <c r="AE127" i="6"/>
  <c r="AJ127" i="6"/>
  <c r="E128" i="6"/>
  <c r="G128" i="6"/>
  <c r="I128" i="6"/>
  <c r="L128" i="6"/>
  <c r="M128" i="6"/>
  <c r="N128" i="6"/>
  <c r="Q128" i="6"/>
  <c r="R128" i="6"/>
  <c r="S128" i="6"/>
  <c r="V128" i="6"/>
  <c r="W128" i="6"/>
  <c r="X128" i="6"/>
  <c r="AA128" i="6"/>
  <c r="AB128" i="6"/>
  <c r="AC128" i="6"/>
  <c r="AE128" i="6"/>
  <c r="AJ128" i="6"/>
  <c r="E129" i="6"/>
  <c r="G129" i="6"/>
  <c r="I129" i="6"/>
  <c r="L129" i="6"/>
  <c r="M129" i="6"/>
  <c r="N129" i="6"/>
  <c r="Q129" i="6"/>
  <c r="R129" i="6"/>
  <c r="S129" i="6"/>
  <c r="V129" i="6"/>
  <c r="W129" i="6"/>
  <c r="X129" i="6"/>
  <c r="AA129" i="6"/>
  <c r="AB129" i="6"/>
  <c r="AC129" i="6"/>
  <c r="AE129" i="6"/>
  <c r="AJ129" i="6"/>
  <c r="E130" i="6"/>
  <c r="G130" i="6"/>
  <c r="I130" i="6"/>
  <c r="L130" i="6"/>
  <c r="M130" i="6"/>
  <c r="N130" i="6"/>
  <c r="Q130" i="6"/>
  <c r="R130" i="6"/>
  <c r="S130" i="6"/>
  <c r="V130" i="6"/>
  <c r="W130" i="6"/>
  <c r="X130" i="6"/>
  <c r="AA130" i="6"/>
  <c r="AB130" i="6"/>
  <c r="AC130" i="6"/>
  <c r="AE130" i="6"/>
  <c r="AJ130" i="6"/>
  <c r="E131" i="6"/>
  <c r="G131" i="6"/>
  <c r="I131" i="6"/>
  <c r="L131" i="6"/>
  <c r="M131" i="6"/>
  <c r="N131" i="6"/>
  <c r="Q131" i="6"/>
  <c r="R131" i="6"/>
  <c r="S131" i="6"/>
  <c r="V131" i="6"/>
  <c r="W131" i="6"/>
  <c r="X131" i="6"/>
  <c r="AA131" i="6"/>
  <c r="AB131" i="6"/>
  <c r="AC131" i="6"/>
  <c r="AE131" i="6"/>
  <c r="AJ131" i="6"/>
  <c r="E132" i="6"/>
  <c r="G132" i="6"/>
  <c r="I132" i="6"/>
  <c r="L132" i="6"/>
  <c r="M132" i="6"/>
  <c r="N132" i="6"/>
  <c r="Q132" i="6"/>
  <c r="R132" i="6"/>
  <c r="S132" i="6"/>
  <c r="V132" i="6"/>
  <c r="W132" i="6"/>
  <c r="X132" i="6"/>
  <c r="AA132" i="6"/>
  <c r="AB132" i="6"/>
  <c r="AC132" i="6"/>
  <c r="AE132" i="6"/>
  <c r="AJ132" i="6"/>
  <c r="E133" i="6"/>
  <c r="G133" i="6"/>
  <c r="I133" i="6"/>
  <c r="L133" i="6"/>
  <c r="M133" i="6"/>
  <c r="N133" i="6"/>
  <c r="Q133" i="6"/>
  <c r="R133" i="6"/>
  <c r="S133" i="6"/>
  <c r="V133" i="6"/>
  <c r="W133" i="6"/>
  <c r="X133" i="6"/>
  <c r="AA133" i="6"/>
  <c r="AB133" i="6"/>
  <c r="AC133" i="6"/>
  <c r="AE133" i="6"/>
  <c r="AJ133" i="6"/>
  <c r="E134" i="6"/>
  <c r="G134" i="6"/>
  <c r="I134" i="6"/>
  <c r="L134" i="6"/>
  <c r="M134" i="6"/>
  <c r="N134" i="6"/>
  <c r="Q134" i="6"/>
  <c r="R134" i="6"/>
  <c r="S134" i="6"/>
  <c r="V134" i="6"/>
  <c r="W134" i="6"/>
  <c r="X134" i="6"/>
  <c r="AA134" i="6"/>
  <c r="AB134" i="6"/>
  <c r="AC134" i="6"/>
  <c r="AE134" i="6"/>
  <c r="AJ134" i="6"/>
  <c r="E135" i="6"/>
  <c r="G135" i="6"/>
  <c r="I135" i="6"/>
  <c r="L135" i="6"/>
  <c r="M135" i="6"/>
  <c r="N135" i="6"/>
  <c r="Q135" i="6"/>
  <c r="R135" i="6"/>
  <c r="S135" i="6"/>
  <c r="V135" i="6"/>
  <c r="W135" i="6"/>
  <c r="X135" i="6"/>
  <c r="AA135" i="6"/>
  <c r="AB135" i="6"/>
  <c r="AC135" i="6"/>
  <c r="AE135" i="6"/>
  <c r="AJ135" i="6"/>
  <c r="E136" i="6"/>
  <c r="G136" i="6"/>
  <c r="I136" i="6"/>
  <c r="L136" i="6"/>
  <c r="M136" i="6"/>
  <c r="N136" i="6"/>
  <c r="Q136" i="6"/>
  <c r="R136" i="6"/>
  <c r="S136" i="6"/>
  <c r="V136" i="6"/>
  <c r="W136" i="6"/>
  <c r="X136" i="6"/>
  <c r="AA136" i="6"/>
  <c r="AB136" i="6"/>
  <c r="AC136" i="6"/>
  <c r="AE136" i="6"/>
  <c r="AJ136" i="6"/>
  <c r="E137" i="6"/>
  <c r="G137" i="6"/>
  <c r="I137" i="6"/>
  <c r="L137" i="6"/>
  <c r="M137" i="6"/>
  <c r="N137" i="6"/>
  <c r="Q137" i="6"/>
  <c r="R137" i="6"/>
  <c r="S137" i="6"/>
  <c r="V137" i="6"/>
  <c r="W137" i="6"/>
  <c r="X137" i="6"/>
  <c r="AA137" i="6"/>
  <c r="AB137" i="6"/>
  <c r="AC137" i="6"/>
  <c r="AE137" i="6"/>
  <c r="AJ137" i="6"/>
  <c r="E138" i="6"/>
  <c r="G138" i="6"/>
  <c r="I138" i="6"/>
  <c r="L138" i="6"/>
  <c r="M138" i="6"/>
  <c r="N138" i="6"/>
  <c r="Q138" i="6"/>
  <c r="R138" i="6"/>
  <c r="S138" i="6"/>
  <c r="V138" i="6"/>
  <c r="W138" i="6"/>
  <c r="X138" i="6"/>
  <c r="AA138" i="6"/>
  <c r="AB138" i="6"/>
  <c r="AC138" i="6"/>
  <c r="AE138" i="6"/>
  <c r="AJ138" i="6"/>
  <c r="E139" i="6"/>
  <c r="G139" i="6"/>
  <c r="I139" i="6"/>
  <c r="L139" i="6"/>
  <c r="M139" i="6"/>
  <c r="N139" i="6"/>
  <c r="Q139" i="6"/>
  <c r="R139" i="6"/>
  <c r="S139" i="6"/>
  <c r="V139" i="6"/>
  <c r="W139" i="6"/>
  <c r="X139" i="6"/>
  <c r="AA139" i="6"/>
  <c r="AB139" i="6"/>
  <c r="AC139" i="6"/>
  <c r="AE139" i="6"/>
  <c r="AJ139" i="6"/>
  <c r="E140" i="6"/>
  <c r="G140" i="6"/>
  <c r="I140" i="6"/>
  <c r="L140" i="6"/>
  <c r="M140" i="6"/>
  <c r="N140" i="6"/>
  <c r="Q140" i="6"/>
  <c r="R140" i="6"/>
  <c r="S140" i="6"/>
  <c r="V140" i="6"/>
  <c r="W140" i="6"/>
  <c r="X140" i="6"/>
  <c r="AA140" i="6"/>
  <c r="AB140" i="6"/>
  <c r="AC140" i="6"/>
  <c r="AE140" i="6"/>
  <c r="AJ140" i="6"/>
  <c r="E141" i="6"/>
  <c r="G141" i="6"/>
  <c r="I141" i="6"/>
  <c r="L141" i="6"/>
  <c r="M141" i="6"/>
  <c r="N141" i="6"/>
  <c r="Q141" i="6"/>
  <c r="R141" i="6"/>
  <c r="S141" i="6"/>
  <c r="V141" i="6"/>
  <c r="W141" i="6"/>
  <c r="X141" i="6"/>
  <c r="AA141" i="6"/>
  <c r="AB141" i="6"/>
  <c r="AC141" i="6"/>
  <c r="AE141" i="6"/>
  <c r="AJ141" i="6"/>
  <c r="E142" i="6"/>
  <c r="G142" i="6"/>
  <c r="I142" i="6"/>
  <c r="L142" i="6"/>
  <c r="M142" i="6"/>
  <c r="N142" i="6"/>
  <c r="Q142" i="6"/>
  <c r="R142" i="6"/>
  <c r="S142" i="6"/>
  <c r="V142" i="6"/>
  <c r="W142" i="6"/>
  <c r="X142" i="6"/>
  <c r="AA142" i="6"/>
  <c r="AB142" i="6"/>
  <c r="AC142" i="6"/>
  <c r="AE142" i="6"/>
  <c r="AJ142" i="6"/>
  <c r="E143" i="6"/>
  <c r="G143" i="6"/>
  <c r="I143" i="6"/>
  <c r="L143" i="6"/>
  <c r="M143" i="6"/>
  <c r="N143" i="6"/>
  <c r="Q143" i="6"/>
  <c r="R143" i="6"/>
  <c r="S143" i="6"/>
  <c r="V143" i="6"/>
  <c r="W143" i="6"/>
  <c r="X143" i="6"/>
  <c r="AA143" i="6"/>
  <c r="AB143" i="6"/>
  <c r="AC143" i="6"/>
  <c r="AE143" i="6"/>
  <c r="AJ143" i="6"/>
  <c r="E144" i="6"/>
  <c r="G144" i="6"/>
  <c r="I144" i="6"/>
  <c r="L144" i="6"/>
  <c r="M144" i="6"/>
  <c r="N144" i="6"/>
  <c r="Q144" i="6"/>
  <c r="R144" i="6"/>
  <c r="S144" i="6"/>
  <c r="V144" i="6"/>
  <c r="W144" i="6"/>
  <c r="X144" i="6"/>
  <c r="AA144" i="6"/>
  <c r="AB144" i="6"/>
  <c r="AC144" i="6"/>
  <c r="AE144" i="6"/>
  <c r="AJ144" i="6"/>
  <c r="E145" i="6"/>
  <c r="G145" i="6"/>
  <c r="I145" i="6"/>
  <c r="L145" i="6"/>
  <c r="M145" i="6"/>
  <c r="N145" i="6"/>
  <c r="Q145" i="6"/>
  <c r="R145" i="6"/>
  <c r="S145" i="6"/>
  <c r="V145" i="6"/>
  <c r="W145" i="6"/>
  <c r="X145" i="6"/>
  <c r="AA145" i="6"/>
  <c r="AB145" i="6"/>
  <c r="AC145" i="6"/>
  <c r="AE145" i="6"/>
  <c r="AJ145" i="6"/>
  <c r="E146" i="6"/>
  <c r="G146" i="6"/>
  <c r="I146" i="6"/>
  <c r="L146" i="6"/>
  <c r="M146" i="6"/>
  <c r="N146" i="6"/>
  <c r="Q146" i="6"/>
  <c r="R146" i="6"/>
  <c r="S146" i="6"/>
  <c r="V146" i="6"/>
  <c r="W146" i="6"/>
  <c r="X146" i="6"/>
  <c r="AA146" i="6"/>
  <c r="AB146" i="6"/>
  <c r="AC146" i="6"/>
  <c r="AE146" i="6"/>
  <c r="AJ146" i="6"/>
  <c r="E147" i="6"/>
  <c r="G147" i="6"/>
  <c r="I147" i="6"/>
  <c r="L147" i="6"/>
  <c r="M147" i="6"/>
  <c r="N147" i="6"/>
  <c r="Q147" i="6"/>
  <c r="R147" i="6"/>
  <c r="S147" i="6"/>
  <c r="V147" i="6"/>
  <c r="W147" i="6"/>
  <c r="X147" i="6"/>
  <c r="AA147" i="6"/>
  <c r="AB147" i="6"/>
  <c r="AC147" i="6"/>
  <c r="AE147" i="6"/>
  <c r="AJ147" i="6"/>
  <c r="E148" i="6"/>
  <c r="G148" i="6"/>
  <c r="I148" i="6"/>
  <c r="L148" i="6"/>
  <c r="M148" i="6"/>
  <c r="N148" i="6"/>
  <c r="Q148" i="6"/>
  <c r="R148" i="6"/>
  <c r="S148" i="6"/>
  <c r="V148" i="6"/>
  <c r="W148" i="6"/>
  <c r="X148" i="6"/>
  <c r="AA148" i="6"/>
  <c r="AB148" i="6"/>
  <c r="AC148" i="6"/>
  <c r="AE148" i="6"/>
  <c r="AJ148" i="6"/>
  <c r="E149" i="6"/>
  <c r="G149" i="6"/>
  <c r="I149" i="6"/>
  <c r="L149" i="6"/>
  <c r="M149" i="6"/>
  <c r="N149" i="6"/>
  <c r="Q149" i="6"/>
  <c r="R149" i="6"/>
  <c r="S149" i="6"/>
  <c r="V149" i="6"/>
  <c r="W149" i="6"/>
  <c r="X149" i="6"/>
  <c r="AA149" i="6"/>
  <c r="AB149" i="6"/>
  <c r="AC149" i="6"/>
  <c r="AE149" i="6"/>
  <c r="AJ149" i="6"/>
  <c r="E150" i="6"/>
  <c r="G150" i="6"/>
  <c r="I150" i="6"/>
  <c r="L150" i="6"/>
  <c r="M150" i="6"/>
  <c r="N150" i="6"/>
  <c r="Q150" i="6"/>
  <c r="R150" i="6"/>
  <c r="S150" i="6"/>
  <c r="V150" i="6"/>
  <c r="W150" i="6"/>
  <c r="X150" i="6"/>
  <c r="AA150" i="6"/>
  <c r="AB150" i="6"/>
  <c r="AC150" i="6"/>
  <c r="AE150" i="6"/>
  <c r="AJ150" i="6"/>
  <c r="E151" i="6"/>
  <c r="G151" i="6"/>
  <c r="I151" i="6"/>
  <c r="L151" i="6"/>
  <c r="M151" i="6"/>
  <c r="N151" i="6"/>
  <c r="Q151" i="6"/>
  <c r="R151" i="6"/>
  <c r="S151" i="6"/>
  <c r="V151" i="6"/>
  <c r="W151" i="6"/>
  <c r="X151" i="6"/>
  <c r="AA151" i="6"/>
  <c r="AB151" i="6"/>
  <c r="AC151" i="6"/>
  <c r="AE151" i="6"/>
  <c r="AJ151" i="6"/>
  <c r="E152" i="6"/>
  <c r="G152" i="6"/>
  <c r="I152" i="6"/>
  <c r="L152" i="6"/>
  <c r="M152" i="6"/>
  <c r="N152" i="6"/>
  <c r="Q152" i="6"/>
  <c r="R152" i="6"/>
  <c r="S152" i="6"/>
  <c r="V152" i="6"/>
  <c r="W152" i="6"/>
  <c r="X152" i="6"/>
  <c r="AA152" i="6"/>
  <c r="AB152" i="6"/>
  <c r="AC152" i="6"/>
  <c r="AE152" i="6"/>
  <c r="AJ152" i="6"/>
  <c r="E153" i="6"/>
  <c r="G153" i="6"/>
  <c r="I153" i="6"/>
  <c r="L153" i="6"/>
  <c r="M153" i="6"/>
  <c r="N153" i="6"/>
  <c r="Q153" i="6"/>
  <c r="R153" i="6"/>
  <c r="S153" i="6"/>
  <c r="V153" i="6"/>
  <c r="W153" i="6"/>
  <c r="X153" i="6"/>
  <c r="AA153" i="6"/>
  <c r="AB153" i="6"/>
  <c r="AC153" i="6"/>
  <c r="AE153" i="6"/>
  <c r="AJ153" i="6"/>
  <c r="E154" i="6"/>
  <c r="G154" i="6"/>
  <c r="I154" i="6"/>
  <c r="L154" i="6"/>
  <c r="M154" i="6"/>
  <c r="N154" i="6"/>
  <c r="Q154" i="6"/>
  <c r="R154" i="6"/>
  <c r="S154" i="6"/>
  <c r="V154" i="6"/>
  <c r="W154" i="6"/>
  <c r="X154" i="6"/>
  <c r="AA154" i="6"/>
  <c r="AB154" i="6"/>
  <c r="AC154" i="6"/>
  <c r="AE154" i="6"/>
  <c r="AJ154" i="6"/>
  <c r="E155" i="6"/>
  <c r="G155" i="6"/>
  <c r="I155" i="6"/>
  <c r="L155" i="6"/>
  <c r="M155" i="6"/>
  <c r="N155" i="6"/>
  <c r="Q155" i="6"/>
  <c r="R155" i="6"/>
  <c r="S155" i="6"/>
  <c r="V155" i="6"/>
  <c r="W155" i="6"/>
  <c r="X155" i="6"/>
  <c r="AA155" i="6"/>
  <c r="AB155" i="6"/>
  <c r="AC155" i="6"/>
  <c r="AE155" i="6"/>
  <c r="AJ155" i="6"/>
  <c r="E156" i="6"/>
  <c r="G156" i="6"/>
  <c r="I156" i="6"/>
  <c r="L156" i="6"/>
  <c r="M156" i="6"/>
  <c r="N156" i="6"/>
  <c r="Q156" i="6"/>
  <c r="R156" i="6"/>
  <c r="S156" i="6"/>
  <c r="V156" i="6"/>
  <c r="W156" i="6"/>
  <c r="X156" i="6"/>
  <c r="AA156" i="6"/>
  <c r="AB156" i="6"/>
  <c r="AC156" i="6"/>
  <c r="AE156" i="6"/>
  <c r="AJ156" i="6"/>
  <c r="E157" i="6"/>
  <c r="G157" i="6"/>
  <c r="I157" i="6"/>
  <c r="L157" i="6"/>
  <c r="M157" i="6"/>
  <c r="N157" i="6"/>
  <c r="Q157" i="6"/>
  <c r="R157" i="6"/>
  <c r="S157" i="6"/>
  <c r="V157" i="6"/>
  <c r="W157" i="6"/>
  <c r="X157" i="6"/>
  <c r="AA157" i="6"/>
  <c r="AB157" i="6"/>
  <c r="AC157" i="6"/>
  <c r="AE157" i="6"/>
  <c r="AJ157" i="6"/>
  <c r="E158" i="6"/>
  <c r="G158" i="6"/>
  <c r="I158" i="6"/>
  <c r="L158" i="6"/>
  <c r="M158" i="6"/>
  <c r="N158" i="6"/>
  <c r="Q158" i="6"/>
  <c r="R158" i="6"/>
  <c r="S158" i="6"/>
  <c r="V158" i="6"/>
  <c r="W158" i="6"/>
  <c r="X158" i="6"/>
  <c r="AA158" i="6"/>
  <c r="AB158" i="6"/>
  <c r="AC158" i="6"/>
  <c r="AE158" i="6"/>
  <c r="AJ158" i="6"/>
  <c r="E159" i="6"/>
  <c r="G159" i="6"/>
  <c r="I159" i="6"/>
  <c r="L159" i="6"/>
  <c r="M159" i="6"/>
  <c r="N159" i="6"/>
  <c r="Q159" i="6"/>
  <c r="R159" i="6"/>
  <c r="S159" i="6"/>
  <c r="V159" i="6"/>
  <c r="W159" i="6"/>
  <c r="X159" i="6"/>
  <c r="AA159" i="6"/>
  <c r="AB159" i="6"/>
  <c r="AC159" i="6"/>
  <c r="AE159" i="6"/>
  <c r="AJ159" i="6"/>
  <c r="E160" i="6"/>
  <c r="G160" i="6"/>
  <c r="I160" i="6"/>
  <c r="L160" i="6"/>
  <c r="M160" i="6"/>
  <c r="N160" i="6"/>
  <c r="Q160" i="6"/>
  <c r="R160" i="6"/>
  <c r="S160" i="6"/>
  <c r="V160" i="6"/>
  <c r="W160" i="6"/>
  <c r="X160" i="6"/>
  <c r="AA160" i="6"/>
  <c r="AB160" i="6"/>
  <c r="AC160" i="6"/>
  <c r="AE160" i="6"/>
  <c r="AJ160" i="6"/>
  <c r="E161" i="6"/>
  <c r="G161" i="6"/>
  <c r="I161" i="6"/>
  <c r="L161" i="6"/>
  <c r="M161" i="6"/>
  <c r="N161" i="6"/>
  <c r="Q161" i="6"/>
  <c r="R161" i="6"/>
  <c r="S161" i="6"/>
  <c r="V161" i="6"/>
  <c r="W161" i="6"/>
  <c r="X161" i="6"/>
  <c r="AA161" i="6"/>
  <c r="AB161" i="6"/>
  <c r="AC161" i="6"/>
  <c r="AE161" i="6"/>
  <c r="AJ161" i="6"/>
  <c r="E162" i="6"/>
  <c r="G162" i="6"/>
  <c r="I162" i="6"/>
  <c r="L162" i="6"/>
  <c r="M162" i="6"/>
  <c r="N162" i="6"/>
  <c r="Q162" i="6"/>
  <c r="R162" i="6"/>
  <c r="S162" i="6"/>
  <c r="V162" i="6"/>
  <c r="W162" i="6"/>
  <c r="X162" i="6"/>
  <c r="AA162" i="6"/>
  <c r="AB162" i="6"/>
  <c r="AC162" i="6"/>
  <c r="AE162" i="6"/>
  <c r="AJ162" i="6"/>
  <c r="E163" i="6"/>
  <c r="G163" i="6"/>
  <c r="I163" i="6"/>
  <c r="L163" i="6"/>
  <c r="M163" i="6"/>
  <c r="N163" i="6"/>
  <c r="Q163" i="6"/>
  <c r="R163" i="6"/>
  <c r="S163" i="6"/>
  <c r="V163" i="6"/>
  <c r="W163" i="6"/>
  <c r="X163" i="6"/>
  <c r="AA163" i="6"/>
  <c r="AB163" i="6"/>
  <c r="AC163" i="6"/>
  <c r="AE163" i="6"/>
  <c r="AJ163" i="6"/>
  <c r="E164" i="6"/>
  <c r="G164" i="6"/>
  <c r="I164" i="6"/>
  <c r="L164" i="6"/>
  <c r="M164" i="6"/>
  <c r="N164" i="6"/>
  <c r="Q164" i="6"/>
  <c r="R164" i="6"/>
  <c r="S164" i="6"/>
  <c r="V164" i="6"/>
  <c r="W164" i="6"/>
  <c r="X164" i="6"/>
  <c r="AA164" i="6"/>
  <c r="AB164" i="6"/>
  <c r="AC164" i="6"/>
  <c r="AE164" i="6"/>
  <c r="AJ164" i="6"/>
  <c r="E165" i="6"/>
  <c r="G165" i="6"/>
  <c r="I165" i="6"/>
  <c r="L165" i="6"/>
  <c r="M165" i="6"/>
  <c r="N165" i="6"/>
  <c r="Q165" i="6"/>
  <c r="R165" i="6"/>
  <c r="S165" i="6"/>
  <c r="V165" i="6"/>
  <c r="W165" i="6"/>
  <c r="X165" i="6"/>
  <c r="AA165" i="6"/>
  <c r="AB165" i="6"/>
  <c r="AC165" i="6"/>
  <c r="AE165" i="6"/>
  <c r="AJ165" i="6"/>
  <c r="E166" i="6"/>
  <c r="G166" i="6"/>
  <c r="I166" i="6"/>
  <c r="L166" i="6"/>
  <c r="M166" i="6"/>
  <c r="N166" i="6"/>
  <c r="Q166" i="6"/>
  <c r="R166" i="6"/>
  <c r="S166" i="6"/>
  <c r="V166" i="6"/>
  <c r="W166" i="6"/>
  <c r="X166" i="6"/>
  <c r="AA166" i="6"/>
  <c r="AB166" i="6"/>
  <c r="AC166" i="6"/>
  <c r="AE166" i="6"/>
  <c r="AJ166" i="6"/>
  <c r="E167" i="6"/>
  <c r="G167" i="6"/>
  <c r="I167" i="6"/>
  <c r="L167" i="6"/>
  <c r="M167" i="6"/>
  <c r="N167" i="6"/>
  <c r="Q167" i="6"/>
  <c r="R167" i="6"/>
  <c r="S167" i="6"/>
  <c r="V167" i="6"/>
  <c r="W167" i="6"/>
  <c r="X167" i="6"/>
  <c r="AA167" i="6"/>
  <c r="AB167" i="6"/>
  <c r="AC167" i="6"/>
  <c r="AE167" i="6"/>
  <c r="AJ167" i="6"/>
  <c r="E168" i="6"/>
  <c r="G168" i="6"/>
  <c r="I168" i="6"/>
  <c r="L168" i="6"/>
  <c r="M168" i="6"/>
  <c r="N168" i="6"/>
  <c r="Q168" i="6"/>
  <c r="R168" i="6"/>
  <c r="S168" i="6"/>
  <c r="V168" i="6"/>
  <c r="W168" i="6"/>
  <c r="X168" i="6"/>
  <c r="AA168" i="6"/>
  <c r="AB168" i="6"/>
  <c r="AC168" i="6"/>
  <c r="AE168" i="6"/>
  <c r="AJ168" i="6"/>
  <c r="E169" i="6"/>
  <c r="G169" i="6"/>
  <c r="I169" i="6"/>
  <c r="L169" i="6"/>
  <c r="M169" i="6"/>
  <c r="N169" i="6"/>
  <c r="Q169" i="6"/>
  <c r="R169" i="6"/>
  <c r="S169" i="6"/>
  <c r="V169" i="6"/>
  <c r="W169" i="6"/>
  <c r="X169" i="6"/>
  <c r="AA169" i="6"/>
  <c r="AB169" i="6"/>
  <c r="AC169" i="6"/>
  <c r="AE169" i="6"/>
  <c r="AJ169" i="6"/>
  <c r="E170" i="6"/>
  <c r="G170" i="6"/>
  <c r="I170" i="6"/>
  <c r="L170" i="6"/>
  <c r="M170" i="6"/>
  <c r="N170" i="6"/>
  <c r="Q170" i="6"/>
  <c r="R170" i="6"/>
  <c r="S170" i="6"/>
  <c r="V170" i="6"/>
  <c r="W170" i="6"/>
  <c r="X170" i="6"/>
  <c r="AA170" i="6"/>
  <c r="AB170" i="6"/>
  <c r="AC170" i="6"/>
  <c r="AE170" i="6"/>
  <c r="AJ170" i="6"/>
  <c r="E171" i="6"/>
  <c r="G171" i="6"/>
  <c r="I171" i="6"/>
  <c r="L171" i="6"/>
  <c r="M171" i="6"/>
  <c r="N171" i="6"/>
  <c r="Q171" i="6"/>
  <c r="R171" i="6"/>
  <c r="S171" i="6"/>
  <c r="V171" i="6"/>
  <c r="W171" i="6"/>
  <c r="X171" i="6"/>
  <c r="AA171" i="6"/>
  <c r="AB171" i="6"/>
  <c r="AC171" i="6"/>
  <c r="AE171" i="6"/>
  <c r="AJ171" i="6"/>
  <c r="E172" i="6"/>
  <c r="G172" i="6"/>
  <c r="I172" i="6"/>
  <c r="L172" i="6"/>
  <c r="M172" i="6"/>
  <c r="N172" i="6"/>
  <c r="Q172" i="6"/>
  <c r="R172" i="6"/>
  <c r="S172" i="6"/>
  <c r="V172" i="6"/>
  <c r="W172" i="6"/>
  <c r="X172" i="6"/>
  <c r="AA172" i="6"/>
  <c r="AB172" i="6"/>
  <c r="AC172" i="6"/>
  <c r="AE172" i="6"/>
  <c r="AJ172" i="6"/>
  <c r="E173" i="6"/>
  <c r="G173" i="6"/>
  <c r="I173" i="6"/>
  <c r="L173" i="6"/>
  <c r="M173" i="6"/>
  <c r="N173" i="6"/>
  <c r="Q173" i="6"/>
  <c r="R173" i="6"/>
  <c r="S173" i="6"/>
  <c r="V173" i="6"/>
  <c r="W173" i="6"/>
  <c r="X173" i="6"/>
  <c r="AA173" i="6"/>
  <c r="AB173" i="6"/>
  <c r="AC173" i="6"/>
  <c r="AE173" i="6"/>
  <c r="AJ173" i="6"/>
  <c r="E174" i="6"/>
  <c r="G174" i="6"/>
  <c r="I174" i="6"/>
  <c r="L174" i="6"/>
  <c r="M174" i="6"/>
  <c r="N174" i="6"/>
  <c r="Q174" i="6"/>
  <c r="R174" i="6"/>
  <c r="S174" i="6"/>
  <c r="V174" i="6"/>
  <c r="W174" i="6"/>
  <c r="X174" i="6"/>
  <c r="AA174" i="6"/>
  <c r="AB174" i="6"/>
  <c r="AC174" i="6"/>
  <c r="AE174" i="6"/>
  <c r="AJ174" i="6"/>
  <c r="E175" i="6"/>
  <c r="G175" i="6"/>
  <c r="I175" i="6"/>
  <c r="L175" i="6"/>
  <c r="M175" i="6"/>
  <c r="N175" i="6"/>
  <c r="Q175" i="6"/>
  <c r="R175" i="6"/>
  <c r="S175" i="6"/>
  <c r="V175" i="6"/>
  <c r="W175" i="6"/>
  <c r="X175" i="6"/>
  <c r="AA175" i="6"/>
  <c r="AB175" i="6"/>
  <c r="AC175" i="6"/>
  <c r="AE175" i="6"/>
  <c r="AJ175" i="6"/>
  <c r="E176" i="6"/>
  <c r="G176" i="6"/>
  <c r="I176" i="6"/>
  <c r="L176" i="6"/>
  <c r="M176" i="6"/>
  <c r="N176" i="6"/>
  <c r="Q176" i="6"/>
  <c r="R176" i="6"/>
  <c r="S176" i="6"/>
  <c r="V176" i="6"/>
  <c r="W176" i="6"/>
  <c r="X176" i="6"/>
  <c r="AA176" i="6"/>
  <c r="AB176" i="6"/>
  <c r="AC176" i="6"/>
  <c r="AE176" i="6"/>
  <c r="AJ176" i="6"/>
  <c r="E177" i="6"/>
  <c r="G177" i="6"/>
  <c r="I177" i="6"/>
  <c r="L177" i="6"/>
  <c r="M177" i="6"/>
  <c r="N177" i="6"/>
  <c r="Q177" i="6"/>
  <c r="R177" i="6"/>
  <c r="S177" i="6"/>
  <c r="V177" i="6"/>
  <c r="W177" i="6"/>
  <c r="X177" i="6"/>
  <c r="AA177" i="6"/>
  <c r="AB177" i="6"/>
  <c r="AC177" i="6"/>
  <c r="AE177" i="6"/>
  <c r="AJ177" i="6"/>
  <c r="E178" i="6"/>
  <c r="G178" i="6"/>
  <c r="I178" i="6"/>
  <c r="L178" i="6"/>
  <c r="M178" i="6"/>
  <c r="N178" i="6"/>
  <c r="Q178" i="6"/>
  <c r="R178" i="6"/>
  <c r="S178" i="6"/>
  <c r="V178" i="6"/>
  <c r="W178" i="6"/>
  <c r="X178" i="6"/>
  <c r="AA178" i="6"/>
  <c r="AB178" i="6"/>
  <c r="AC178" i="6"/>
  <c r="AE178" i="6"/>
  <c r="AJ178" i="6"/>
  <c r="E179" i="6"/>
  <c r="G179" i="6"/>
  <c r="I179" i="6"/>
  <c r="L179" i="6"/>
  <c r="M179" i="6"/>
  <c r="N179" i="6"/>
  <c r="Q179" i="6"/>
  <c r="R179" i="6"/>
  <c r="S179" i="6"/>
  <c r="V179" i="6"/>
  <c r="W179" i="6"/>
  <c r="X179" i="6"/>
  <c r="AA179" i="6"/>
  <c r="AB179" i="6"/>
  <c r="AC179" i="6"/>
  <c r="AE179" i="6"/>
  <c r="AJ179" i="6"/>
  <c r="E180" i="6"/>
  <c r="G180" i="6"/>
  <c r="I180" i="6"/>
  <c r="L180" i="6"/>
  <c r="M180" i="6"/>
  <c r="N180" i="6"/>
  <c r="Q180" i="6"/>
  <c r="R180" i="6"/>
  <c r="S180" i="6"/>
  <c r="V180" i="6"/>
  <c r="W180" i="6"/>
  <c r="X180" i="6"/>
  <c r="AA180" i="6"/>
  <c r="AB180" i="6"/>
  <c r="AC180" i="6"/>
  <c r="AE180" i="6"/>
  <c r="AJ180" i="6"/>
  <c r="E181" i="6"/>
  <c r="G181" i="6"/>
  <c r="I181" i="6"/>
  <c r="L181" i="6"/>
  <c r="M181" i="6"/>
  <c r="N181" i="6"/>
  <c r="Q181" i="6"/>
  <c r="R181" i="6"/>
  <c r="S181" i="6"/>
  <c r="V181" i="6"/>
  <c r="W181" i="6"/>
  <c r="X181" i="6"/>
  <c r="AA181" i="6"/>
  <c r="AB181" i="6"/>
  <c r="AC181" i="6"/>
  <c r="AE181" i="6"/>
  <c r="AJ181" i="6"/>
  <c r="E182" i="6"/>
  <c r="G182" i="6"/>
  <c r="I182" i="6"/>
  <c r="L182" i="6"/>
  <c r="M182" i="6"/>
  <c r="N182" i="6"/>
  <c r="Q182" i="6"/>
  <c r="R182" i="6"/>
  <c r="S182" i="6"/>
  <c r="V182" i="6"/>
  <c r="W182" i="6"/>
  <c r="X182" i="6"/>
  <c r="AA182" i="6"/>
  <c r="AB182" i="6"/>
  <c r="AC182" i="6"/>
  <c r="AE182" i="6"/>
  <c r="AJ182" i="6"/>
  <c r="E183" i="6"/>
  <c r="G183" i="6"/>
  <c r="I183" i="6"/>
  <c r="L183" i="6"/>
  <c r="M183" i="6"/>
  <c r="N183" i="6"/>
  <c r="Q183" i="6"/>
  <c r="R183" i="6"/>
  <c r="S183" i="6"/>
  <c r="V183" i="6"/>
  <c r="W183" i="6"/>
  <c r="X183" i="6"/>
  <c r="AA183" i="6"/>
  <c r="AB183" i="6"/>
  <c r="AC183" i="6"/>
  <c r="AE183" i="6"/>
  <c r="AJ183" i="6"/>
  <c r="E184" i="6"/>
  <c r="G184" i="6"/>
  <c r="I184" i="6"/>
  <c r="L184" i="6"/>
  <c r="M184" i="6"/>
  <c r="N184" i="6"/>
  <c r="Q184" i="6"/>
  <c r="R184" i="6"/>
  <c r="S184" i="6"/>
  <c r="V184" i="6"/>
  <c r="W184" i="6"/>
  <c r="X184" i="6"/>
  <c r="AA184" i="6"/>
  <c r="AB184" i="6"/>
  <c r="AC184" i="6"/>
  <c r="AE184" i="6"/>
  <c r="AJ184" i="6"/>
  <c r="E185" i="6"/>
  <c r="G185" i="6"/>
  <c r="I185" i="6"/>
  <c r="L185" i="6"/>
  <c r="M185" i="6"/>
  <c r="N185" i="6"/>
  <c r="Q185" i="6"/>
  <c r="R185" i="6"/>
  <c r="S185" i="6"/>
  <c r="V185" i="6"/>
  <c r="W185" i="6"/>
  <c r="X185" i="6"/>
  <c r="AA185" i="6"/>
  <c r="AB185" i="6"/>
  <c r="AC185" i="6"/>
  <c r="AE185" i="6"/>
  <c r="AJ185" i="6"/>
  <c r="E186" i="6"/>
  <c r="G186" i="6"/>
  <c r="I186" i="6"/>
  <c r="L186" i="6"/>
  <c r="M186" i="6"/>
  <c r="N186" i="6"/>
  <c r="Q186" i="6"/>
  <c r="R186" i="6"/>
  <c r="S186" i="6"/>
  <c r="V186" i="6"/>
  <c r="W186" i="6"/>
  <c r="X186" i="6"/>
  <c r="AA186" i="6"/>
  <c r="AB186" i="6"/>
  <c r="AC186" i="6"/>
  <c r="AE186" i="6"/>
  <c r="AJ186" i="6"/>
  <c r="E187" i="6"/>
  <c r="G187" i="6"/>
  <c r="I187" i="6"/>
  <c r="L187" i="6"/>
  <c r="M187" i="6"/>
  <c r="N187" i="6"/>
  <c r="Q187" i="6"/>
  <c r="R187" i="6"/>
  <c r="S187" i="6"/>
  <c r="V187" i="6"/>
  <c r="W187" i="6"/>
  <c r="X187" i="6"/>
  <c r="AA187" i="6"/>
  <c r="AB187" i="6"/>
  <c r="AC187" i="6"/>
  <c r="AE187" i="6"/>
  <c r="AJ187" i="6"/>
  <c r="E188" i="6"/>
  <c r="G188" i="6"/>
  <c r="I188" i="6"/>
  <c r="L188" i="6"/>
  <c r="M188" i="6"/>
  <c r="N188" i="6"/>
  <c r="Q188" i="6"/>
  <c r="R188" i="6"/>
  <c r="S188" i="6"/>
  <c r="V188" i="6"/>
  <c r="W188" i="6"/>
  <c r="X188" i="6"/>
  <c r="AA188" i="6"/>
  <c r="AB188" i="6"/>
  <c r="AC188" i="6"/>
  <c r="AE188" i="6"/>
  <c r="AJ188" i="6"/>
  <c r="E189" i="6"/>
  <c r="G189" i="6"/>
  <c r="I189" i="6"/>
  <c r="L189" i="6"/>
  <c r="M189" i="6"/>
  <c r="N189" i="6"/>
  <c r="Q189" i="6"/>
  <c r="R189" i="6"/>
  <c r="S189" i="6"/>
  <c r="V189" i="6"/>
  <c r="W189" i="6"/>
  <c r="X189" i="6"/>
  <c r="AA189" i="6"/>
  <c r="AB189" i="6"/>
  <c r="AC189" i="6"/>
  <c r="AE189" i="6"/>
  <c r="AJ189" i="6"/>
  <c r="E190" i="6"/>
  <c r="G190" i="6"/>
  <c r="I190" i="6"/>
  <c r="L190" i="6"/>
  <c r="M190" i="6"/>
  <c r="N190" i="6"/>
  <c r="Q190" i="6"/>
  <c r="R190" i="6"/>
  <c r="S190" i="6"/>
  <c r="V190" i="6"/>
  <c r="W190" i="6"/>
  <c r="X190" i="6"/>
  <c r="AA190" i="6"/>
  <c r="AB190" i="6"/>
  <c r="AC190" i="6"/>
  <c r="AE190" i="6"/>
  <c r="AJ190" i="6"/>
  <c r="E191" i="6"/>
  <c r="G191" i="6"/>
  <c r="I191" i="6"/>
  <c r="L191" i="6"/>
  <c r="M191" i="6"/>
  <c r="N191" i="6"/>
  <c r="Q191" i="6"/>
  <c r="R191" i="6"/>
  <c r="S191" i="6"/>
  <c r="V191" i="6"/>
  <c r="W191" i="6"/>
  <c r="X191" i="6"/>
  <c r="AA191" i="6"/>
  <c r="AB191" i="6"/>
  <c r="AC191" i="6"/>
  <c r="AE191" i="6"/>
  <c r="AJ191" i="6"/>
  <c r="E192" i="6"/>
  <c r="G192" i="6"/>
  <c r="I192" i="6"/>
  <c r="L192" i="6"/>
  <c r="M192" i="6"/>
  <c r="N192" i="6"/>
  <c r="Q192" i="6"/>
  <c r="R192" i="6"/>
  <c r="S192" i="6"/>
  <c r="V192" i="6"/>
  <c r="W192" i="6"/>
  <c r="X192" i="6"/>
  <c r="AA192" i="6"/>
  <c r="AB192" i="6"/>
  <c r="AC192" i="6"/>
  <c r="AE192" i="6"/>
  <c r="AJ192" i="6"/>
  <c r="E193" i="6"/>
  <c r="G193" i="6"/>
  <c r="I193" i="6"/>
  <c r="L193" i="6"/>
  <c r="M193" i="6"/>
  <c r="N193" i="6"/>
  <c r="Q193" i="6"/>
  <c r="R193" i="6"/>
  <c r="S193" i="6"/>
  <c r="V193" i="6"/>
  <c r="W193" i="6"/>
  <c r="X193" i="6"/>
  <c r="AA193" i="6"/>
  <c r="AB193" i="6"/>
  <c r="AC193" i="6"/>
  <c r="AE193" i="6"/>
  <c r="AJ193" i="6"/>
  <c r="E194" i="6"/>
  <c r="G194" i="6"/>
  <c r="I194" i="6"/>
  <c r="L194" i="6"/>
  <c r="M194" i="6"/>
  <c r="N194" i="6"/>
  <c r="Q194" i="6"/>
  <c r="R194" i="6"/>
  <c r="S194" i="6"/>
  <c r="V194" i="6"/>
  <c r="W194" i="6"/>
  <c r="X194" i="6"/>
  <c r="AA194" i="6"/>
  <c r="AB194" i="6"/>
  <c r="AC194" i="6"/>
  <c r="AE194" i="6"/>
  <c r="AJ194" i="6"/>
  <c r="E195" i="6"/>
  <c r="G195" i="6"/>
  <c r="I195" i="6"/>
  <c r="L195" i="6"/>
  <c r="M195" i="6"/>
  <c r="N195" i="6"/>
  <c r="Q195" i="6"/>
  <c r="R195" i="6"/>
  <c r="S195" i="6"/>
  <c r="V195" i="6"/>
  <c r="W195" i="6"/>
  <c r="X195" i="6"/>
  <c r="AA195" i="6"/>
  <c r="AB195" i="6"/>
  <c r="AC195" i="6"/>
  <c r="AE195" i="6"/>
  <c r="AJ195" i="6"/>
  <c r="E196" i="6"/>
  <c r="G196" i="6"/>
  <c r="I196" i="6"/>
  <c r="L196" i="6"/>
  <c r="M196" i="6"/>
  <c r="N196" i="6"/>
  <c r="Q196" i="6"/>
  <c r="R196" i="6"/>
  <c r="S196" i="6"/>
  <c r="V196" i="6"/>
  <c r="W196" i="6"/>
  <c r="X196" i="6"/>
  <c r="AA196" i="6"/>
  <c r="AB196" i="6"/>
  <c r="AC196" i="6"/>
  <c r="AE196" i="6"/>
  <c r="AJ196" i="6"/>
  <c r="E197" i="6"/>
  <c r="G197" i="6"/>
  <c r="I197" i="6"/>
  <c r="L197" i="6"/>
  <c r="M197" i="6"/>
  <c r="N197" i="6"/>
  <c r="Q197" i="6"/>
  <c r="R197" i="6"/>
  <c r="S197" i="6"/>
  <c r="V197" i="6"/>
  <c r="W197" i="6"/>
  <c r="X197" i="6"/>
  <c r="AA197" i="6"/>
  <c r="AB197" i="6"/>
  <c r="AC197" i="6"/>
  <c r="AE197" i="6"/>
  <c r="AJ197" i="6"/>
  <c r="E198" i="6"/>
  <c r="G198" i="6"/>
  <c r="I198" i="6"/>
  <c r="L198" i="6"/>
  <c r="M198" i="6"/>
  <c r="N198" i="6"/>
  <c r="Q198" i="6"/>
  <c r="R198" i="6"/>
  <c r="S198" i="6"/>
  <c r="V198" i="6"/>
  <c r="W198" i="6"/>
  <c r="X198" i="6"/>
  <c r="AA198" i="6"/>
  <c r="AB198" i="6"/>
  <c r="AC198" i="6"/>
  <c r="AE198" i="6"/>
  <c r="AJ198" i="6"/>
  <c r="E199" i="6"/>
  <c r="G199" i="6"/>
  <c r="I199" i="6"/>
  <c r="L199" i="6"/>
  <c r="M199" i="6"/>
  <c r="N199" i="6"/>
  <c r="Q199" i="6"/>
  <c r="R199" i="6"/>
  <c r="S199" i="6"/>
  <c r="V199" i="6"/>
  <c r="W199" i="6"/>
  <c r="X199" i="6"/>
  <c r="AA199" i="6"/>
  <c r="AB199" i="6"/>
  <c r="AC199" i="6"/>
  <c r="AE199" i="6"/>
  <c r="AJ199" i="6"/>
  <c r="E200" i="6"/>
  <c r="G200" i="6"/>
  <c r="I200" i="6"/>
  <c r="L200" i="6"/>
  <c r="M200" i="6"/>
  <c r="N200" i="6"/>
  <c r="Q200" i="6"/>
  <c r="R200" i="6"/>
  <c r="S200" i="6"/>
  <c r="V200" i="6"/>
  <c r="W200" i="6"/>
  <c r="X200" i="6"/>
  <c r="AA200" i="6"/>
  <c r="AB200" i="6"/>
  <c r="AC200" i="6"/>
  <c r="AE200" i="6"/>
  <c r="AJ200" i="6"/>
  <c r="E201" i="6"/>
  <c r="G201" i="6"/>
  <c r="I201" i="6"/>
  <c r="L201" i="6"/>
  <c r="M201" i="6"/>
  <c r="N201" i="6"/>
  <c r="Q201" i="6"/>
  <c r="R201" i="6"/>
  <c r="S201" i="6"/>
  <c r="V201" i="6"/>
  <c r="W201" i="6"/>
  <c r="X201" i="6"/>
  <c r="AA201" i="6"/>
  <c r="AB201" i="6"/>
  <c r="AC201" i="6"/>
  <c r="AE201" i="6"/>
  <c r="AJ201" i="6"/>
  <c r="E202" i="6"/>
  <c r="G202" i="6"/>
  <c r="I202" i="6"/>
  <c r="L202" i="6"/>
  <c r="M202" i="6"/>
  <c r="N202" i="6"/>
  <c r="Q202" i="6"/>
  <c r="R202" i="6"/>
  <c r="S202" i="6"/>
  <c r="V202" i="6"/>
  <c r="W202" i="6"/>
  <c r="X202" i="6"/>
  <c r="AA202" i="6"/>
  <c r="AB202" i="6"/>
  <c r="AC202" i="6"/>
  <c r="AE202" i="6"/>
  <c r="AJ202" i="6"/>
  <c r="E203" i="6"/>
  <c r="G203" i="6"/>
  <c r="I203" i="6"/>
  <c r="L203" i="6"/>
  <c r="M203" i="6"/>
  <c r="N203" i="6"/>
  <c r="Q203" i="6"/>
  <c r="R203" i="6"/>
  <c r="S203" i="6"/>
  <c r="V203" i="6"/>
  <c r="W203" i="6"/>
  <c r="X203" i="6"/>
  <c r="AA203" i="6"/>
  <c r="AB203" i="6"/>
  <c r="AC203" i="6"/>
  <c r="AE203" i="6"/>
  <c r="AJ203" i="6"/>
  <c r="E204" i="6"/>
  <c r="G204" i="6"/>
  <c r="I204" i="6"/>
  <c r="L204" i="6"/>
  <c r="M204" i="6"/>
  <c r="N204" i="6"/>
  <c r="Q204" i="6"/>
  <c r="R204" i="6"/>
  <c r="S204" i="6"/>
  <c r="V204" i="6"/>
  <c r="W204" i="6"/>
  <c r="X204" i="6"/>
  <c r="AA204" i="6"/>
  <c r="AB204" i="6"/>
  <c r="AC204" i="6"/>
  <c r="AE204" i="6"/>
  <c r="AJ204" i="6"/>
  <c r="E205" i="6"/>
  <c r="G205" i="6"/>
  <c r="I205" i="6"/>
  <c r="L205" i="6"/>
  <c r="M205" i="6"/>
  <c r="N205" i="6"/>
  <c r="Q205" i="6"/>
  <c r="R205" i="6"/>
  <c r="S205" i="6"/>
  <c r="V205" i="6"/>
  <c r="W205" i="6"/>
  <c r="X205" i="6"/>
  <c r="AA205" i="6"/>
  <c r="AB205" i="6"/>
  <c r="AC205" i="6"/>
  <c r="AE205" i="6"/>
  <c r="AJ205" i="6"/>
  <c r="E206" i="6"/>
  <c r="G206" i="6"/>
  <c r="I206" i="6"/>
  <c r="L206" i="6"/>
  <c r="M206" i="6"/>
  <c r="N206" i="6"/>
  <c r="Q206" i="6"/>
  <c r="R206" i="6"/>
  <c r="S206" i="6"/>
  <c r="V206" i="6"/>
  <c r="W206" i="6"/>
  <c r="X206" i="6"/>
  <c r="AA206" i="6"/>
  <c r="AB206" i="6"/>
  <c r="AC206" i="6"/>
  <c r="AE206" i="6"/>
  <c r="AJ206" i="6"/>
  <c r="E207" i="6"/>
  <c r="G207" i="6"/>
  <c r="I207" i="6"/>
  <c r="L207" i="6"/>
  <c r="M207" i="6"/>
  <c r="N207" i="6"/>
  <c r="Q207" i="6"/>
  <c r="R207" i="6"/>
  <c r="S207" i="6"/>
  <c r="V207" i="6"/>
  <c r="W207" i="6"/>
  <c r="X207" i="6"/>
  <c r="AA207" i="6"/>
  <c r="AB207" i="6"/>
  <c r="AC207" i="6"/>
  <c r="AE207" i="6"/>
  <c r="AJ207" i="6"/>
  <c r="E208" i="6"/>
  <c r="G208" i="6"/>
  <c r="I208" i="6"/>
  <c r="L208" i="6"/>
  <c r="M208" i="6"/>
  <c r="N208" i="6"/>
  <c r="Q208" i="6"/>
  <c r="R208" i="6"/>
  <c r="S208" i="6"/>
  <c r="V208" i="6"/>
  <c r="W208" i="6"/>
  <c r="X208" i="6"/>
  <c r="AA208" i="6"/>
  <c r="AB208" i="6"/>
  <c r="AC208" i="6"/>
  <c r="AE208" i="6"/>
  <c r="AJ208" i="6"/>
  <c r="E209" i="6"/>
  <c r="G209" i="6"/>
  <c r="I209" i="6"/>
  <c r="L209" i="6"/>
  <c r="M209" i="6"/>
  <c r="N209" i="6"/>
  <c r="Q209" i="6"/>
  <c r="R209" i="6"/>
  <c r="S209" i="6"/>
  <c r="V209" i="6"/>
  <c r="W209" i="6"/>
  <c r="X209" i="6"/>
  <c r="AA209" i="6"/>
  <c r="AB209" i="6"/>
  <c r="AC209" i="6"/>
  <c r="AE209" i="6"/>
  <c r="AJ209" i="6"/>
  <c r="E210" i="6"/>
  <c r="G210" i="6"/>
  <c r="I210" i="6"/>
  <c r="L210" i="6"/>
  <c r="M210" i="6"/>
  <c r="N210" i="6"/>
  <c r="Q210" i="6"/>
  <c r="R210" i="6"/>
  <c r="S210" i="6"/>
  <c r="V210" i="6"/>
  <c r="W210" i="6"/>
  <c r="X210" i="6"/>
  <c r="AA210" i="6"/>
  <c r="AB210" i="6"/>
  <c r="AC210" i="6"/>
  <c r="AE210" i="6"/>
  <c r="AJ210" i="6"/>
  <c r="E211" i="6"/>
  <c r="G211" i="6"/>
  <c r="I211" i="6"/>
  <c r="L211" i="6"/>
  <c r="M211" i="6"/>
  <c r="N211" i="6"/>
  <c r="Q211" i="6"/>
  <c r="R211" i="6"/>
  <c r="S211" i="6"/>
  <c r="V211" i="6"/>
  <c r="W211" i="6"/>
  <c r="X211" i="6"/>
  <c r="AA211" i="6"/>
  <c r="AB211" i="6"/>
  <c r="AC211" i="6"/>
  <c r="AE211" i="6"/>
  <c r="AJ211" i="6"/>
  <c r="E212" i="6"/>
  <c r="G212" i="6"/>
  <c r="I212" i="6"/>
  <c r="L212" i="6"/>
  <c r="M212" i="6"/>
  <c r="N212" i="6"/>
  <c r="Q212" i="6"/>
  <c r="R212" i="6"/>
  <c r="S212" i="6"/>
  <c r="V212" i="6"/>
  <c r="W212" i="6"/>
  <c r="X212" i="6"/>
  <c r="AA212" i="6"/>
  <c r="AB212" i="6"/>
  <c r="AC212" i="6"/>
  <c r="AE212" i="6"/>
  <c r="AJ212" i="6"/>
  <c r="E213" i="6"/>
  <c r="G213" i="6"/>
  <c r="I213" i="6"/>
  <c r="L213" i="6"/>
  <c r="M213" i="6"/>
  <c r="N213" i="6"/>
  <c r="Q213" i="6"/>
  <c r="R213" i="6"/>
  <c r="S213" i="6"/>
  <c r="V213" i="6"/>
  <c r="W213" i="6"/>
  <c r="X213" i="6"/>
  <c r="AA213" i="6"/>
  <c r="AB213" i="6"/>
  <c r="AC213" i="6"/>
  <c r="AE213" i="6"/>
  <c r="AJ213" i="6"/>
  <c r="E214" i="6"/>
  <c r="G214" i="6"/>
  <c r="I214" i="6"/>
  <c r="L214" i="6"/>
  <c r="M214" i="6"/>
  <c r="N214" i="6"/>
  <c r="Q214" i="6"/>
  <c r="R214" i="6"/>
  <c r="S214" i="6"/>
  <c r="V214" i="6"/>
  <c r="W214" i="6"/>
  <c r="X214" i="6"/>
  <c r="AA214" i="6"/>
  <c r="AB214" i="6"/>
  <c r="AC214" i="6"/>
  <c r="AE214" i="6"/>
  <c r="AJ214" i="6"/>
  <c r="E215" i="6"/>
  <c r="G215" i="6"/>
  <c r="I215" i="6"/>
  <c r="L215" i="6"/>
  <c r="M215" i="6"/>
  <c r="N215" i="6"/>
  <c r="Q215" i="6"/>
  <c r="R215" i="6"/>
  <c r="S215" i="6"/>
  <c r="V215" i="6"/>
  <c r="W215" i="6"/>
  <c r="X215" i="6"/>
  <c r="AA215" i="6"/>
  <c r="AB215" i="6"/>
  <c r="AC215" i="6"/>
  <c r="AE215" i="6"/>
  <c r="AJ215" i="6"/>
  <c r="E216" i="6"/>
  <c r="G216" i="6"/>
  <c r="I216" i="6"/>
  <c r="L216" i="6"/>
  <c r="M216" i="6"/>
  <c r="N216" i="6"/>
  <c r="Q216" i="6"/>
  <c r="R216" i="6"/>
  <c r="S216" i="6"/>
  <c r="V216" i="6"/>
  <c r="W216" i="6"/>
  <c r="X216" i="6"/>
  <c r="AA216" i="6"/>
  <c r="AB216" i="6"/>
  <c r="AC216" i="6"/>
  <c r="AE216" i="6"/>
  <c r="AJ216" i="6"/>
  <c r="E217" i="6"/>
  <c r="G217" i="6"/>
  <c r="I217" i="6"/>
  <c r="L217" i="6"/>
  <c r="M217" i="6"/>
  <c r="N217" i="6"/>
  <c r="Q217" i="6"/>
  <c r="R217" i="6"/>
  <c r="S217" i="6"/>
  <c r="V217" i="6"/>
  <c r="W217" i="6"/>
  <c r="X217" i="6"/>
  <c r="AA217" i="6"/>
  <c r="AB217" i="6"/>
  <c r="AC217" i="6"/>
  <c r="AE217" i="6"/>
  <c r="AJ217" i="6"/>
  <c r="E218" i="6"/>
  <c r="G218" i="6"/>
  <c r="I218" i="6"/>
  <c r="L218" i="6"/>
  <c r="M218" i="6"/>
  <c r="N218" i="6"/>
  <c r="Q218" i="6"/>
  <c r="R218" i="6"/>
  <c r="S218" i="6"/>
  <c r="V218" i="6"/>
  <c r="W218" i="6"/>
  <c r="X218" i="6"/>
  <c r="AA218" i="6"/>
  <c r="AB218" i="6"/>
  <c r="AC218" i="6"/>
  <c r="AE218" i="6"/>
  <c r="AJ218" i="6"/>
  <c r="E219" i="6"/>
  <c r="G219" i="6"/>
  <c r="I219" i="6"/>
  <c r="L219" i="6"/>
  <c r="M219" i="6"/>
  <c r="N219" i="6"/>
  <c r="Q219" i="6"/>
  <c r="R219" i="6"/>
  <c r="S219" i="6"/>
  <c r="V219" i="6"/>
  <c r="W219" i="6"/>
  <c r="X219" i="6"/>
  <c r="AA219" i="6"/>
  <c r="AB219" i="6"/>
  <c r="AC219" i="6"/>
  <c r="AE219" i="6"/>
  <c r="AJ219" i="6"/>
  <c r="E220" i="6"/>
  <c r="G220" i="6"/>
  <c r="I220" i="6"/>
  <c r="L220" i="6"/>
  <c r="M220" i="6"/>
  <c r="N220" i="6"/>
  <c r="Q220" i="6"/>
  <c r="R220" i="6"/>
  <c r="S220" i="6"/>
  <c r="V220" i="6"/>
  <c r="W220" i="6"/>
  <c r="X220" i="6"/>
  <c r="AA220" i="6"/>
  <c r="AB220" i="6"/>
  <c r="AC220" i="6"/>
  <c r="AE220" i="6"/>
  <c r="AJ220" i="6"/>
  <c r="E221" i="6"/>
  <c r="G221" i="6"/>
  <c r="I221" i="6"/>
  <c r="L221" i="6"/>
  <c r="M221" i="6"/>
  <c r="N221" i="6"/>
  <c r="Q221" i="6"/>
  <c r="R221" i="6"/>
  <c r="S221" i="6"/>
  <c r="V221" i="6"/>
  <c r="W221" i="6"/>
  <c r="X221" i="6"/>
  <c r="AA221" i="6"/>
  <c r="AB221" i="6"/>
  <c r="AC221" i="6"/>
  <c r="AE221" i="6"/>
  <c r="AJ221" i="6"/>
  <c r="E222" i="6"/>
  <c r="G222" i="6"/>
  <c r="I222" i="6"/>
  <c r="L222" i="6"/>
  <c r="M222" i="6"/>
  <c r="N222" i="6"/>
  <c r="Q222" i="6"/>
  <c r="R222" i="6"/>
  <c r="S222" i="6"/>
  <c r="V222" i="6"/>
  <c r="W222" i="6"/>
  <c r="X222" i="6"/>
  <c r="AA222" i="6"/>
  <c r="AB222" i="6"/>
  <c r="AC222" i="6"/>
  <c r="AE222" i="6"/>
  <c r="AJ222" i="6"/>
  <c r="E223" i="6"/>
  <c r="G223" i="6"/>
  <c r="I223" i="6"/>
  <c r="L223" i="6"/>
  <c r="M223" i="6"/>
  <c r="N223" i="6"/>
  <c r="Q223" i="6"/>
  <c r="R223" i="6"/>
  <c r="S223" i="6"/>
  <c r="V223" i="6"/>
  <c r="W223" i="6"/>
  <c r="X223" i="6"/>
  <c r="AA223" i="6"/>
  <c r="AB223" i="6"/>
  <c r="AC223" i="6"/>
  <c r="AE223" i="6"/>
  <c r="AJ223" i="6"/>
  <c r="E224" i="6"/>
  <c r="G224" i="6"/>
  <c r="I224" i="6"/>
  <c r="L224" i="6"/>
  <c r="M224" i="6"/>
  <c r="N224" i="6"/>
  <c r="Q224" i="6"/>
  <c r="R224" i="6"/>
  <c r="S224" i="6"/>
  <c r="V224" i="6"/>
  <c r="W224" i="6"/>
  <c r="X224" i="6"/>
  <c r="AA224" i="6"/>
  <c r="AB224" i="6"/>
  <c r="AC224" i="6"/>
  <c r="AE224" i="6"/>
  <c r="AJ224" i="6"/>
  <c r="E225" i="6"/>
  <c r="G225" i="6"/>
  <c r="I225" i="6"/>
  <c r="L225" i="6"/>
  <c r="M225" i="6"/>
  <c r="N225" i="6"/>
  <c r="Q225" i="6"/>
  <c r="R225" i="6"/>
  <c r="S225" i="6"/>
  <c r="V225" i="6"/>
  <c r="W225" i="6"/>
  <c r="X225" i="6"/>
  <c r="AA225" i="6"/>
  <c r="AB225" i="6"/>
  <c r="AC225" i="6"/>
  <c r="AE225" i="6"/>
  <c r="AJ225" i="6"/>
  <c r="E226" i="6"/>
  <c r="G226" i="6"/>
  <c r="I226" i="6"/>
  <c r="L226" i="6"/>
  <c r="M226" i="6"/>
  <c r="N226" i="6"/>
  <c r="Q226" i="6"/>
  <c r="R226" i="6"/>
  <c r="S226" i="6"/>
  <c r="V226" i="6"/>
  <c r="W226" i="6"/>
  <c r="X226" i="6"/>
  <c r="AA226" i="6"/>
  <c r="AB226" i="6"/>
  <c r="AC226" i="6"/>
  <c r="AE226" i="6"/>
  <c r="AJ226" i="6"/>
  <c r="E227" i="6"/>
  <c r="G227" i="6"/>
  <c r="I227" i="6"/>
  <c r="L227" i="6"/>
  <c r="M227" i="6"/>
  <c r="N227" i="6"/>
  <c r="Q227" i="6"/>
  <c r="R227" i="6"/>
  <c r="S227" i="6"/>
  <c r="V227" i="6"/>
  <c r="W227" i="6"/>
  <c r="X227" i="6"/>
  <c r="AA227" i="6"/>
  <c r="AB227" i="6"/>
  <c r="AC227" i="6"/>
  <c r="AE227" i="6"/>
  <c r="AJ227" i="6"/>
  <c r="E228" i="6"/>
  <c r="G228" i="6"/>
  <c r="I228" i="6"/>
  <c r="L228" i="6"/>
  <c r="M228" i="6"/>
  <c r="N228" i="6"/>
  <c r="Q228" i="6"/>
  <c r="R228" i="6"/>
  <c r="S228" i="6"/>
  <c r="V228" i="6"/>
  <c r="W228" i="6"/>
  <c r="X228" i="6"/>
  <c r="AA228" i="6"/>
  <c r="AB228" i="6"/>
  <c r="AC228" i="6"/>
  <c r="AE228" i="6"/>
  <c r="AJ228" i="6"/>
  <c r="E229" i="6"/>
  <c r="G229" i="6"/>
  <c r="I229" i="6"/>
  <c r="L229" i="6"/>
  <c r="M229" i="6"/>
  <c r="N229" i="6"/>
  <c r="Q229" i="6"/>
  <c r="R229" i="6"/>
  <c r="S229" i="6"/>
  <c r="V229" i="6"/>
  <c r="W229" i="6"/>
  <c r="X229" i="6"/>
  <c r="AA229" i="6"/>
  <c r="AB229" i="6"/>
  <c r="AC229" i="6"/>
  <c r="AE229" i="6"/>
  <c r="AJ229" i="6"/>
  <c r="E230" i="6"/>
  <c r="G230" i="6"/>
  <c r="I230" i="6"/>
  <c r="L230" i="6"/>
  <c r="M230" i="6"/>
  <c r="N230" i="6"/>
  <c r="Q230" i="6"/>
  <c r="R230" i="6"/>
  <c r="S230" i="6"/>
  <c r="V230" i="6"/>
  <c r="W230" i="6"/>
  <c r="X230" i="6"/>
  <c r="AA230" i="6"/>
  <c r="AB230" i="6"/>
  <c r="AC230" i="6"/>
  <c r="AE230" i="6"/>
  <c r="AJ230" i="6"/>
  <c r="E231" i="6"/>
  <c r="G231" i="6"/>
  <c r="I231" i="6"/>
  <c r="L231" i="6"/>
  <c r="M231" i="6"/>
  <c r="N231" i="6"/>
  <c r="Q231" i="6"/>
  <c r="R231" i="6"/>
  <c r="S231" i="6"/>
  <c r="V231" i="6"/>
  <c r="W231" i="6"/>
  <c r="X231" i="6"/>
  <c r="AA231" i="6"/>
  <c r="AB231" i="6"/>
  <c r="AC231" i="6"/>
  <c r="AE231" i="6"/>
  <c r="AJ231" i="6"/>
  <c r="E232" i="6"/>
  <c r="G232" i="6"/>
  <c r="I232" i="6"/>
  <c r="L232" i="6"/>
  <c r="M232" i="6"/>
  <c r="N232" i="6"/>
  <c r="Q232" i="6"/>
  <c r="R232" i="6"/>
  <c r="S232" i="6"/>
  <c r="V232" i="6"/>
  <c r="W232" i="6"/>
  <c r="X232" i="6"/>
  <c r="AA232" i="6"/>
  <c r="AB232" i="6"/>
  <c r="AC232" i="6"/>
  <c r="AE232" i="6"/>
  <c r="AJ232" i="6"/>
  <c r="E233" i="6"/>
  <c r="G233" i="6"/>
  <c r="I233" i="6"/>
  <c r="L233" i="6"/>
  <c r="M233" i="6"/>
  <c r="N233" i="6"/>
  <c r="Q233" i="6"/>
  <c r="R233" i="6"/>
  <c r="S233" i="6"/>
  <c r="V233" i="6"/>
  <c r="W233" i="6"/>
  <c r="X233" i="6"/>
  <c r="AA233" i="6"/>
  <c r="AB233" i="6"/>
  <c r="AC233" i="6"/>
  <c r="AE233" i="6"/>
  <c r="AJ233" i="6"/>
  <c r="E234" i="6"/>
  <c r="G234" i="6"/>
  <c r="I234" i="6"/>
  <c r="L234" i="6"/>
  <c r="M234" i="6"/>
  <c r="N234" i="6"/>
  <c r="Q234" i="6"/>
  <c r="R234" i="6"/>
  <c r="S234" i="6"/>
  <c r="V234" i="6"/>
  <c r="W234" i="6"/>
  <c r="X234" i="6"/>
  <c r="AA234" i="6"/>
  <c r="AB234" i="6"/>
  <c r="AC234" i="6"/>
  <c r="AE234" i="6"/>
  <c r="AJ234" i="6"/>
  <c r="E235" i="6"/>
  <c r="G235" i="6"/>
  <c r="I235" i="6"/>
  <c r="L235" i="6"/>
  <c r="M235" i="6"/>
  <c r="N235" i="6"/>
  <c r="Q235" i="6"/>
  <c r="R235" i="6"/>
  <c r="S235" i="6"/>
  <c r="V235" i="6"/>
  <c r="W235" i="6"/>
  <c r="X235" i="6"/>
  <c r="AA235" i="6"/>
  <c r="AB235" i="6"/>
  <c r="AC235" i="6"/>
  <c r="AE235" i="6"/>
  <c r="AJ235" i="6"/>
  <c r="E236" i="6"/>
  <c r="G236" i="6"/>
  <c r="I236" i="6"/>
  <c r="L236" i="6"/>
  <c r="M236" i="6"/>
  <c r="N236" i="6"/>
  <c r="Q236" i="6"/>
  <c r="R236" i="6"/>
  <c r="S236" i="6"/>
  <c r="V236" i="6"/>
  <c r="W236" i="6"/>
  <c r="X236" i="6"/>
  <c r="AA236" i="6"/>
  <c r="AB236" i="6"/>
  <c r="AC236" i="6"/>
  <c r="AE236" i="6"/>
  <c r="AJ236" i="6"/>
  <c r="E237" i="6"/>
  <c r="G237" i="6"/>
  <c r="I237" i="6"/>
  <c r="L237" i="6"/>
  <c r="M237" i="6"/>
  <c r="N237" i="6"/>
  <c r="Q237" i="6"/>
  <c r="R237" i="6"/>
  <c r="S237" i="6"/>
  <c r="V237" i="6"/>
  <c r="W237" i="6"/>
  <c r="X237" i="6"/>
  <c r="AA237" i="6"/>
  <c r="AB237" i="6"/>
  <c r="AC237" i="6"/>
  <c r="AE237" i="6"/>
  <c r="AJ237" i="6"/>
  <c r="E238" i="6"/>
  <c r="G238" i="6"/>
  <c r="I238" i="6"/>
  <c r="L238" i="6"/>
  <c r="M238" i="6"/>
  <c r="N238" i="6"/>
  <c r="Q238" i="6"/>
  <c r="R238" i="6"/>
  <c r="S238" i="6"/>
  <c r="V238" i="6"/>
  <c r="W238" i="6"/>
  <c r="X238" i="6"/>
  <c r="AA238" i="6"/>
  <c r="AB238" i="6"/>
  <c r="AC238" i="6"/>
  <c r="AE238" i="6"/>
  <c r="AJ238" i="6"/>
  <c r="E239" i="6"/>
  <c r="G239" i="6"/>
  <c r="I239" i="6"/>
  <c r="L239" i="6"/>
  <c r="M239" i="6"/>
  <c r="N239" i="6"/>
  <c r="Q239" i="6"/>
  <c r="R239" i="6"/>
  <c r="S239" i="6"/>
  <c r="V239" i="6"/>
  <c r="W239" i="6"/>
  <c r="X239" i="6"/>
  <c r="AA239" i="6"/>
  <c r="AB239" i="6"/>
  <c r="AC239" i="6"/>
  <c r="AE239" i="6"/>
  <c r="AJ239" i="6"/>
  <c r="E240" i="6"/>
  <c r="G240" i="6"/>
  <c r="I240" i="6"/>
  <c r="L240" i="6"/>
  <c r="M240" i="6"/>
  <c r="N240" i="6"/>
  <c r="Q240" i="6"/>
  <c r="R240" i="6"/>
  <c r="S240" i="6"/>
  <c r="V240" i="6"/>
  <c r="W240" i="6"/>
  <c r="X240" i="6"/>
  <c r="AA240" i="6"/>
  <c r="AB240" i="6"/>
  <c r="AC240" i="6"/>
  <c r="AE240" i="6"/>
  <c r="AJ240" i="6"/>
  <c r="E241" i="6"/>
  <c r="G241" i="6"/>
  <c r="I241" i="6"/>
  <c r="L241" i="6"/>
  <c r="M241" i="6"/>
  <c r="N241" i="6"/>
  <c r="Q241" i="6"/>
  <c r="R241" i="6"/>
  <c r="S241" i="6"/>
  <c r="V241" i="6"/>
  <c r="W241" i="6"/>
  <c r="X241" i="6"/>
  <c r="AA241" i="6"/>
  <c r="AB241" i="6"/>
  <c r="AC241" i="6"/>
  <c r="AE241" i="6"/>
  <c r="AJ241" i="6"/>
  <c r="E242" i="6"/>
  <c r="G242" i="6"/>
  <c r="I242" i="6"/>
  <c r="L242" i="6"/>
  <c r="M242" i="6"/>
  <c r="N242" i="6"/>
  <c r="Q242" i="6"/>
  <c r="R242" i="6"/>
  <c r="S242" i="6"/>
  <c r="V242" i="6"/>
  <c r="W242" i="6"/>
  <c r="X242" i="6"/>
  <c r="AA242" i="6"/>
  <c r="AB242" i="6"/>
  <c r="AC242" i="6"/>
  <c r="AE242" i="6"/>
  <c r="AJ242" i="6"/>
  <c r="E243" i="6"/>
  <c r="G243" i="6"/>
  <c r="I243" i="6"/>
  <c r="L243" i="6"/>
  <c r="M243" i="6"/>
  <c r="N243" i="6"/>
  <c r="Q243" i="6"/>
  <c r="R243" i="6"/>
  <c r="S243" i="6"/>
  <c r="V243" i="6"/>
  <c r="W243" i="6"/>
  <c r="X243" i="6"/>
  <c r="AA243" i="6"/>
  <c r="AB243" i="6"/>
  <c r="AC243" i="6"/>
  <c r="AE243" i="6"/>
  <c r="AJ243" i="6"/>
  <c r="E244" i="6"/>
  <c r="G244" i="6"/>
  <c r="I244" i="6"/>
  <c r="L244" i="6"/>
  <c r="M244" i="6"/>
  <c r="N244" i="6"/>
  <c r="Q244" i="6"/>
  <c r="R244" i="6"/>
  <c r="S244" i="6"/>
  <c r="V244" i="6"/>
  <c r="W244" i="6"/>
  <c r="X244" i="6"/>
  <c r="AA244" i="6"/>
  <c r="AB244" i="6"/>
  <c r="AC244" i="6"/>
  <c r="AE244" i="6"/>
  <c r="AJ244" i="6"/>
  <c r="E245" i="6"/>
  <c r="G245" i="6"/>
  <c r="I245" i="6"/>
  <c r="L245" i="6"/>
  <c r="M245" i="6"/>
  <c r="N245" i="6"/>
  <c r="Q245" i="6"/>
  <c r="R245" i="6"/>
  <c r="S245" i="6"/>
  <c r="V245" i="6"/>
  <c r="W245" i="6"/>
  <c r="X245" i="6"/>
  <c r="AA245" i="6"/>
  <c r="AB245" i="6"/>
  <c r="AC245" i="6"/>
  <c r="AE245" i="6"/>
  <c r="AJ245" i="6"/>
  <c r="E246" i="6"/>
  <c r="G246" i="6"/>
  <c r="I246" i="6"/>
  <c r="L246" i="6"/>
  <c r="M246" i="6"/>
  <c r="N246" i="6"/>
  <c r="Q246" i="6"/>
  <c r="R246" i="6"/>
  <c r="S246" i="6"/>
  <c r="V246" i="6"/>
  <c r="W246" i="6"/>
  <c r="X246" i="6"/>
  <c r="AA246" i="6"/>
  <c r="AB246" i="6"/>
  <c r="AC246" i="6"/>
  <c r="AE246" i="6"/>
  <c r="AJ246" i="6"/>
  <c r="E247" i="6"/>
  <c r="G247" i="6"/>
  <c r="I247" i="6"/>
  <c r="L247" i="6"/>
  <c r="M247" i="6"/>
  <c r="N247" i="6"/>
  <c r="Q247" i="6"/>
  <c r="R247" i="6"/>
  <c r="S247" i="6"/>
  <c r="V247" i="6"/>
  <c r="W247" i="6"/>
  <c r="X247" i="6"/>
  <c r="AA247" i="6"/>
  <c r="AB247" i="6"/>
  <c r="AC247" i="6"/>
  <c r="AE247" i="6"/>
  <c r="AJ247" i="6"/>
  <c r="E248" i="6"/>
  <c r="G248" i="6"/>
  <c r="I248" i="6"/>
  <c r="L248" i="6"/>
  <c r="M248" i="6"/>
  <c r="N248" i="6"/>
  <c r="Q248" i="6"/>
  <c r="R248" i="6"/>
  <c r="S248" i="6"/>
  <c r="V248" i="6"/>
  <c r="W248" i="6"/>
  <c r="X248" i="6"/>
  <c r="AA248" i="6"/>
  <c r="AB248" i="6"/>
  <c r="AC248" i="6"/>
  <c r="AE248" i="6"/>
  <c r="AJ248" i="6"/>
  <c r="E249" i="6"/>
  <c r="G249" i="6"/>
  <c r="I249" i="6"/>
  <c r="L249" i="6"/>
  <c r="M249" i="6"/>
  <c r="N249" i="6"/>
  <c r="Q249" i="6"/>
  <c r="R249" i="6"/>
  <c r="S249" i="6"/>
  <c r="V249" i="6"/>
  <c r="W249" i="6"/>
  <c r="X249" i="6"/>
  <c r="AA249" i="6"/>
  <c r="AB249" i="6"/>
  <c r="AC249" i="6"/>
  <c r="AE249" i="6"/>
  <c r="AJ249" i="6"/>
  <c r="F250" i="6"/>
  <c r="E250" i="6" s="1"/>
  <c r="H250" i="6"/>
  <c r="G250" i="6" s="1"/>
  <c r="I250" i="6"/>
  <c r="J250" i="6"/>
  <c r="K250" i="6"/>
  <c r="M250" i="6" s="1"/>
  <c r="O250" i="6"/>
  <c r="N250" i="6" s="1"/>
  <c r="P250" i="6"/>
  <c r="AG253" i="6" s="1"/>
  <c r="R250" i="6"/>
  <c r="T250" i="6"/>
  <c r="S250" i="6" s="1"/>
  <c r="U250" i="6"/>
  <c r="W250" i="6"/>
  <c r="Y250" i="6"/>
  <c r="X250" i="6" s="1"/>
  <c r="Z250" i="6"/>
  <c r="AB250" i="6" s="1"/>
  <c r="AD250" i="6"/>
  <c r="AC250" i="6" s="1"/>
  <c r="AF250" i="6"/>
  <c r="AE250" i="6" s="1"/>
  <c r="AG250" i="6"/>
  <c r="AH250" i="6"/>
  <c r="AI250" i="6"/>
  <c r="AJ250" i="6"/>
  <c r="AK250" i="6"/>
  <c r="AL250" i="6"/>
  <c r="AM250" i="6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73" i="5"/>
  <c r="F174" i="5"/>
  <c r="F175" i="5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5" i="5"/>
  <c r="F236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D252" i="5"/>
  <c r="E252" i="5"/>
  <c r="F252" i="5" s="1"/>
  <c r="G252" i="5"/>
  <c r="AG256" i="6" l="1"/>
  <c r="AG254" i="6"/>
  <c r="AG258" i="6"/>
</calcChain>
</file>

<file path=xl/sharedStrings.xml><?xml version="1.0" encoding="utf-8"?>
<sst xmlns="http://schemas.openxmlformats.org/spreadsheetml/2006/main" count="1148" uniqueCount="551">
  <si>
    <t>93-0096</t>
  </si>
  <si>
    <t>HEARTLAND 96</t>
  </si>
  <si>
    <t>93-0083</t>
  </si>
  <si>
    <t>MCCOOL JUNCTION 83</t>
  </si>
  <si>
    <t>93-0012</t>
  </si>
  <si>
    <t>YORK 12</t>
  </si>
  <si>
    <t>92-0045</t>
  </si>
  <si>
    <t>WHEELER CENTRAL 45</t>
  </si>
  <si>
    <t>91-0074</t>
  </si>
  <si>
    <t>BLUE HILL 74</t>
  </si>
  <si>
    <t>91-0002</t>
  </si>
  <si>
    <t>RED CLOUD 2</t>
  </si>
  <si>
    <t>90-0595</t>
  </si>
  <si>
    <t>WINSIDE 595</t>
  </si>
  <si>
    <t>90-0560</t>
  </si>
  <si>
    <t>WAKEFIELD 60R</t>
  </si>
  <si>
    <t>90-0017</t>
  </si>
  <si>
    <t>WAYNE 17</t>
  </si>
  <si>
    <t>89-0024</t>
  </si>
  <si>
    <t>ARLINGTON 24</t>
  </si>
  <si>
    <t>89-0003</t>
  </si>
  <si>
    <t>FORT CALHOUN 3</t>
  </si>
  <si>
    <t>89-0001</t>
  </si>
  <si>
    <t>BLAIR 1</t>
  </si>
  <si>
    <t>88-0021</t>
  </si>
  <si>
    <t>ARCADIA 21</t>
  </si>
  <si>
    <t>88-0005</t>
  </si>
  <si>
    <t>ORD 5</t>
  </si>
  <si>
    <t>87-0017</t>
  </si>
  <si>
    <t>WINNEBAGO 17</t>
  </si>
  <si>
    <t>87-0016</t>
  </si>
  <si>
    <t>UMO N HO NATION SCH 16</t>
  </si>
  <si>
    <t>87-0013</t>
  </si>
  <si>
    <t>WALTHILL 13</t>
  </si>
  <si>
    <t>87-0001</t>
  </si>
  <si>
    <t>PENDER 1</t>
  </si>
  <si>
    <t>86-0001</t>
  </si>
  <si>
    <t>THEDFORD HIGH 1</t>
  </si>
  <si>
    <t>85-2001</t>
  </si>
  <si>
    <t>BRUNING-DAVENPORT UNIF</t>
  </si>
  <si>
    <t>85-0070</t>
  </si>
  <si>
    <t>THAYER CENTRAL COMM 70</t>
  </si>
  <si>
    <t>85-0060</t>
  </si>
  <si>
    <t>DESHLER 60</t>
  </si>
  <si>
    <t>84-0003</t>
  </si>
  <si>
    <t>STANTON 3</t>
  </si>
  <si>
    <t>83-0500</t>
  </si>
  <si>
    <t>SIOUX CO HIGH 500</t>
  </si>
  <si>
    <t>82-0015</t>
  </si>
  <si>
    <t>LITCHFIELD 15</t>
  </si>
  <si>
    <t>82-0001</t>
  </si>
  <si>
    <t>LOUP CITY 1</t>
  </si>
  <si>
    <t>81-0010</t>
  </si>
  <si>
    <t>GORDON-RUSHVILLE HIGH SCH 10</t>
  </si>
  <si>
    <t>81-0003</t>
  </si>
  <si>
    <t>HAY SPRINGS 3</t>
  </si>
  <si>
    <t>80-0567</t>
  </si>
  <si>
    <t>CENTENNIAL 67R</t>
  </si>
  <si>
    <t>80-0009</t>
  </si>
  <si>
    <t>SEWARD 9</t>
  </si>
  <si>
    <t>80-0005</t>
  </si>
  <si>
    <t>MILFORD 5</t>
  </si>
  <si>
    <t>79-0032</t>
  </si>
  <si>
    <t>SCOTTSBLUFF 32</t>
  </si>
  <si>
    <t>79-0031</t>
  </si>
  <si>
    <t>MITCHELL 31</t>
  </si>
  <si>
    <t>79-0016</t>
  </si>
  <si>
    <t>GERING 16</t>
  </si>
  <si>
    <t>79-0011</t>
  </si>
  <si>
    <t>MORRILL 11</t>
  </si>
  <si>
    <t>79-0002</t>
  </si>
  <si>
    <t>MINATARE 2</t>
  </si>
  <si>
    <t>78-0107</t>
  </si>
  <si>
    <t>CEDAR BLUFFS 107</t>
  </si>
  <si>
    <t>78-0072</t>
  </si>
  <si>
    <t>MEAD 72</t>
  </si>
  <si>
    <t>78-0039</t>
  </si>
  <si>
    <t>WAHOO 39</t>
  </si>
  <si>
    <t>78-0009</t>
  </si>
  <si>
    <t>YUTAN 9</t>
  </si>
  <si>
    <t>78-0001</t>
  </si>
  <si>
    <t>ASHLAND-GREENWOOD 1</t>
  </si>
  <si>
    <t>77-0046</t>
  </si>
  <si>
    <t>SPRINGFIELD PLATTEVIEW 46</t>
  </si>
  <si>
    <t>77-0037</t>
  </si>
  <si>
    <t>GRETNA 37</t>
  </si>
  <si>
    <t>77-0027</t>
  </si>
  <si>
    <t>PAPILLION-LAVISTA 27</t>
  </si>
  <si>
    <t>77-0001</t>
  </si>
  <si>
    <t>BELLEVUE 1</t>
  </si>
  <si>
    <t>76-0082</t>
  </si>
  <si>
    <t>WILBER-CLATONIA 82</t>
  </si>
  <si>
    <t>76-0044</t>
  </si>
  <si>
    <t>DORCHESTER 44</t>
  </si>
  <si>
    <t>76-0002</t>
  </si>
  <si>
    <t>CRETE 2</t>
  </si>
  <si>
    <t>75-0100</t>
  </si>
  <si>
    <t>ROCK CO HIGH 100</t>
  </si>
  <si>
    <t>74-0070</t>
  </si>
  <si>
    <t>HUMBOLDT TABLE RK STEINAUER 70</t>
  </si>
  <si>
    <t>74-0056</t>
  </si>
  <si>
    <t>FALLS CITY 56</t>
  </si>
  <si>
    <t>73-0179</t>
  </si>
  <si>
    <t>SOUTHWEST 179</t>
  </si>
  <si>
    <t>73-0017</t>
  </si>
  <si>
    <t>MCCOOK 17</t>
  </si>
  <si>
    <t>72-0075</t>
  </si>
  <si>
    <t>HIGH PLAINS COMMUNITY 75</t>
  </si>
  <si>
    <t>72-0032</t>
  </si>
  <si>
    <t>SHELBY-RISING CITY 32</t>
  </si>
  <si>
    <t>72-0019</t>
  </si>
  <si>
    <t>OSCEOLA 19</t>
  </si>
  <si>
    <t>72-0015</t>
  </si>
  <si>
    <t>CROSS COUNTY 15</t>
  </si>
  <si>
    <t>71-0067</t>
  </si>
  <si>
    <t>HUMPHREY 67</t>
  </si>
  <si>
    <t>71-0005</t>
  </si>
  <si>
    <t>LAKEVIEW COMMUNITY 5</t>
  </si>
  <si>
    <t>71-0001</t>
  </si>
  <si>
    <t>COLUMBUS 1</t>
  </si>
  <si>
    <t>70-0542</t>
  </si>
  <si>
    <t>OSMOND 42R</t>
  </si>
  <si>
    <t>70-0005</t>
  </si>
  <si>
    <t>PLAINVIEW 5</t>
  </si>
  <si>
    <t>70-0002</t>
  </si>
  <si>
    <t>PIERCE 2</t>
  </si>
  <si>
    <t>69-0055</t>
  </si>
  <si>
    <t>LOOMIS 55</t>
  </si>
  <si>
    <t>69-0054</t>
  </si>
  <si>
    <t>BERTRAND 54</t>
  </si>
  <si>
    <t>69-0044</t>
  </si>
  <si>
    <t>HOLDREGE 44</t>
  </si>
  <si>
    <t>68-0020</t>
  </si>
  <si>
    <t>PERKINS COUNTY SCHOOLS 20</t>
  </si>
  <si>
    <t>67-0069</t>
  </si>
  <si>
    <t>LEWISTON 69</t>
  </si>
  <si>
    <t>67-0001</t>
  </si>
  <si>
    <t>PAWNEE CITY 1</t>
  </si>
  <si>
    <t>66-0501</t>
  </si>
  <si>
    <t>PALMYRA OR1</t>
  </si>
  <si>
    <t>66-0111</t>
  </si>
  <si>
    <t>NEBRASKA CITY 111</t>
  </si>
  <si>
    <t>66-0027</t>
  </si>
  <si>
    <t>SYRACUSE-DUNBAR-AVOCA 27</t>
  </si>
  <si>
    <t>65-0011</t>
  </si>
  <si>
    <t>SUPERIOR 11</t>
  </si>
  <si>
    <t>65-0005</t>
  </si>
  <si>
    <t>LAWRENCE/NELSON 5</t>
  </si>
  <si>
    <t>64-0029</t>
  </si>
  <si>
    <t>AUBURN 29</t>
  </si>
  <si>
    <t>64-0023</t>
  </si>
  <si>
    <t>JOHNSON-BROCK 23</t>
  </si>
  <si>
    <t>63-0030</t>
  </si>
  <si>
    <t>TWIN RIVER 30</t>
  </si>
  <si>
    <t>63-0001</t>
  </si>
  <si>
    <t>FULLERTON 1</t>
  </si>
  <si>
    <t>62-0063</t>
  </si>
  <si>
    <t>BRIDGEPORT 63</t>
  </si>
  <si>
    <t>62-0021</t>
  </si>
  <si>
    <t>BAYARD 21</t>
  </si>
  <si>
    <t>61-0049</t>
  </si>
  <si>
    <t>PALMER 49</t>
  </si>
  <si>
    <t>61-0004</t>
  </si>
  <si>
    <t>CENTRAL CITY 4</t>
  </si>
  <si>
    <t>60-0090</t>
  </si>
  <si>
    <t>MCPHERSON CO HIGH 90</t>
  </si>
  <si>
    <t>59-0080</t>
  </si>
  <si>
    <t>ELKHORN VALLEY 80</t>
  </si>
  <si>
    <t>59-0013</t>
  </si>
  <si>
    <t>NEWMAN GROVE 13</t>
  </si>
  <si>
    <t>59-0005</t>
  </si>
  <si>
    <t>BATTLE CREEK 5</t>
  </si>
  <si>
    <t>59-0002</t>
  </si>
  <si>
    <t>NORFOLK 2</t>
  </si>
  <si>
    <t>59-0001</t>
  </si>
  <si>
    <t>MADISON 1</t>
  </si>
  <si>
    <t>58-0025</t>
  </si>
  <si>
    <t>LOUP CO 25</t>
  </si>
  <si>
    <t>57-0501</t>
  </si>
  <si>
    <t>STAPLETON R1</t>
  </si>
  <si>
    <t>56-0565</t>
  </si>
  <si>
    <t>WALLACE 65R</t>
  </si>
  <si>
    <t>56-0055</t>
  </si>
  <si>
    <t>SUTHERLAND 55</t>
  </si>
  <si>
    <t>56-0037</t>
  </si>
  <si>
    <t>HERSHEY 37</t>
  </si>
  <si>
    <t>56-0007</t>
  </si>
  <si>
    <t>MAXWELL 7</t>
  </si>
  <si>
    <t>56-0006</t>
  </si>
  <si>
    <t>BRADY 6</t>
  </si>
  <si>
    <t>56-0001</t>
  </si>
  <si>
    <t>NORTH PLATTE 1</t>
  </si>
  <si>
    <t>55-0161</t>
  </si>
  <si>
    <t>RAYMOND CENTRAL 161</t>
  </si>
  <si>
    <t>55-0160</t>
  </si>
  <si>
    <t>NORRIS 160</t>
  </si>
  <si>
    <t>55-0148</t>
  </si>
  <si>
    <t>MALCOLM 148</t>
  </si>
  <si>
    <t>55-0145</t>
  </si>
  <si>
    <t>WAVERLY 145</t>
  </si>
  <si>
    <t>55-0001</t>
  </si>
  <si>
    <t>LINCOLN 1</t>
  </si>
  <si>
    <t>54-0586</t>
  </si>
  <si>
    <t>BLOOMFIELD 86R</t>
  </si>
  <si>
    <t>54-0583</t>
  </si>
  <si>
    <t>VERDIGRE 83R</t>
  </si>
  <si>
    <t>54-0576</t>
  </si>
  <si>
    <t>WAUSA 76R</t>
  </si>
  <si>
    <t>54-0505</t>
  </si>
  <si>
    <t>ISANTI C5</t>
  </si>
  <si>
    <t>54-0501</t>
  </si>
  <si>
    <t>NIOBRARA 1R</t>
  </si>
  <si>
    <t>54-0096</t>
  </si>
  <si>
    <t>CROFTON 96</t>
  </si>
  <si>
    <t>54-0013</t>
  </si>
  <si>
    <t>CREIGHTON 13</t>
  </si>
  <si>
    <t>53-0001</t>
  </si>
  <si>
    <t>KIMBALL 1</t>
  </si>
  <si>
    <t>52-0100</t>
  </si>
  <si>
    <t>KEYA PAHA CO HIGH 100</t>
  </si>
  <si>
    <t>51-0006</t>
  </si>
  <si>
    <t>PAXTON 6</t>
  </si>
  <si>
    <t>51-0001</t>
  </si>
  <si>
    <t>OGALLALA 1</t>
  </si>
  <si>
    <t>50-0503</t>
  </si>
  <si>
    <t>MINDEN R3</t>
  </si>
  <si>
    <t>50-0501</t>
  </si>
  <si>
    <t>AXTELL R1</t>
  </si>
  <si>
    <t>50-0001</t>
  </si>
  <si>
    <t>WILCOX-HILDRETH 1</t>
  </si>
  <si>
    <t>49-0050</t>
  </si>
  <si>
    <t>JOHNSON CO CENTRAL  50</t>
  </si>
  <si>
    <t>49-0033</t>
  </si>
  <si>
    <t>STERLING 33</t>
  </si>
  <si>
    <t>48-0303</t>
  </si>
  <si>
    <t>MERIDIAN 303</t>
  </si>
  <si>
    <t>48-0300</t>
  </si>
  <si>
    <t>TRI COUNTY 300</t>
  </si>
  <si>
    <t>48-0008</t>
  </si>
  <si>
    <t>FAIRBURY 8</t>
  </si>
  <si>
    <t>47-0103</t>
  </si>
  <si>
    <t>ELBA 103</t>
  </si>
  <si>
    <t>47-0100</t>
  </si>
  <si>
    <t>CENTURA 100</t>
  </si>
  <si>
    <t>47-0001</t>
  </si>
  <si>
    <t>ST PAUL 1</t>
  </si>
  <si>
    <t>46-0001</t>
  </si>
  <si>
    <t>MULLEN 1</t>
  </si>
  <si>
    <t>45-0239</t>
  </si>
  <si>
    <t>WEST HOLT PUBLIC SCH 239</t>
  </si>
  <si>
    <t>45-0137</t>
  </si>
  <si>
    <t>CHAMBERS 137</t>
  </si>
  <si>
    <t>45-0044</t>
  </si>
  <si>
    <t>STUART 44</t>
  </si>
  <si>
    <t>45-0007</t>
  </si>
  <si>
    <t>O'NEILL 7</t>
  </si>
  <si>
    <t>44-0070</t>
  </si>
  <si>
    <t>HITCHCOCK COUNTY SCHOOLS 70</t>
  </si>
  <si>
    <t>43-0079</t>
  </si>
  <si>
    <t>HAYES CENTER 79</t>
  </si>
  <si>
    <t>42-0002</t>
  </si>
  <si>
    <t>ALMA 2</t>
  </si>
  <si>
    <t>41-0504</t>
  </si>
  <si>
    <t>AURORA 4R</t>
  </si>
  <si>
    <t>41-0091</t>
  </si>
  <si>
    <t>HAMPTON 91</t>
  </si>
  <si>
    <t>41-0002</t>
  </si>
  <si>
    <t>GILTNER 2</t>
  </si>
  <si>
    <t>40-0126</t>
  </si>
  <si>
    <t>DONIPHAN-TRUMBULL 126</t>
  </si>
  <si>
    <t>40-0083</t>
  </si>
  <si>
    <t>WOOD RIVER HIGH 83</t>
  </si>
  <si>
    <t>40-0082</t>
  </si>
  <si>
    <t>NORTHWEST HIGH 82</t>
  </si>
  <si>
    <t>40-0002</t>
  </si>
  <si>
    <t>GRAND ISLAND 2</t>
  </si>
  <si>
    <t>39-0060</t>
  </si>
  <si>
    <t>CENTRAL VALLEY 60</t>
  </si>
  <si>
    <t>38-0011</t>
  </si>
  <si>
    <t>HYANNIS HIGH 11</t>
  </si>
  <si>
    <t>37-0030</t>
  </si>
  <si>
    <t>ELWOOD 30</t>
  </si>
  <si>
    <t>36-0100</t>
  </si>
  <si>
    <t>BURWELL HIGH 100</t>
  </si>
  <si>
    <t>35-0001</t>
  </si>
  <si>
    <t>GARDEN CO HIGH 1</t>
  </si>
  <si>
    <t>34-0100</t>
  </si>
  <si>
    <t>DILLER-ODELL 100</t>
  </si>
  <si>
    <t>34-0034</t>
  </si>
  <si>
    <t>FREEMAN 34</t>
  </si>
  <si>
    <t>34-0015</t>
  </si>
  <si>
    <t>BEATRICE 15</t>
  </si>
  <si>
    <t>34-0001</t>
  </si>
  <si>
    <t>SOUTHERN 1</t>
  </si>
  <si>
    <t>33-0540</t>
  </si>
  <si>
    <t>SOUTHERN VALLEY 540</t>
  </si>
  <si>
    <t>33-0021</t>
  </si>
  <si>
    <t>CAMBRIDGE 21</t>
  </si>
  <si>
    <t>33-0018</t>
  </si>
  <si>
    <t>ARAPAHOE 18</t>
  </si>
  <si>
    <t>32-0125</t>
  </si>
  <si>
    <t>MEDICINE VALLEY 125</t>
  </si>
  <si>
    <t>32-0095</t>
  </si>
  <si>
    <t>EUSTIS-FARNAM 95</t>
  </si>
  <si>
    <t>32-0046</t>
  </si>
  <si>
    <t>MAYWOOD 46</t>
  </si>
  <si>
    <t>31-0506</t>
  </si>
  <si>
    <t>FRANKLIN R6</t>
  </si>
  <si>
    <t>30-0054</t>
  </si>
  <si>
    <t>SHICKLEY 54</t>
  </si>
  <si>
    <t>30-0025</t>
  </si>
  <si>
    <t>FILLMORE CO. DIST 25</t>
  </si>
  <si>
    <t>29-0117</t>
  </si>
  <si>
    <t>DUNDY CO 117</t>
  </si>
  <si>
    <t>28-0066</t>
  </si>
  <si>
    <t>WESTSIDE 66</t>
  </si>
  <si>
    <t>28-0059</t>
  </si>
  <si>
    <t>BENNINGTON 59</t>
  </si>
  <si>
    <t>28-0054</t>
  </si>
  <si>
    <t>RALSTON 54</t>
  </si>
  <si>
    <t>28-0017</t>
  </si>
  <si>
    <t>MILLARD 17</t>
  </si>
  <si>
    <t>28-0015</t>
  </si>
  <si>
    <t>DOUGLAS CO. WEST COMMUNITY 15</t>
  </si>
  <si>
    <t>28-0010</t>
  </si>
  <si>
    <t>ELKHORN 10</t>
  </si>
  <si>
    <t>28-0001</t>
  </si>
  <si>
    <t>OMAHA 1</t>
  </si>
  <si>
    <t>27-0595</t>
  </si>
  <si>
    <t>NORTH BEND CENTRAL 595</t>
  </si>
  <si>
    <t>27-0594</t>
  </si>
  <si>
    <t>LOGAN VIEW 594</t>
  </si>
  <si>
    <t>27-0062</t>
  </si>
  <si>
    <t>SCRIBNER-SNYDER 62</t>
  </si>
  <si>
    <t>27-0001</t>
  </si>
  <si>
    <t>FREMONT 1</t>
  </si>
  <si>
    <t>26-0561</t>
  </si>
  <si>
    <t>EMERSON-HUBBARD 561</t>
  </si>
  <si>
    <t>26-0070</t>
  </si>
  <si>
    <t>ALLEN 70</t>
  </si>
  <si>
    <t>26-0001</t>
  </si>
  <si>
    <t>PONCA 1</t>
  </si>
  <si>
    <t>25-0095</t>
  </si>
  <si>
    <t>SOUTH PLATTE 95</t>
  </si>
  <si>
    <t>25-0025</t>
  </si>
  <si>
    <t>CREEK VALLEY 25</t>
  </si>
  <si>
    <t>24-0101</t>
  </si>
  <si>
    <t>SUMNER-EDDYVILLE-MILLER 101</t>
  </si>
  <si>
    <t>24-0020</t>
  </si>
  <si>
    <t>GOTHENBURG 20</t>
  </si>
  <si>
    <t>24-0011</t>
  </si>
  <si>
    <t>COZAD 11</t>
  </si>
  <si>
    <t>24-0004</t>
  </si>
  <si>
    <t>OVERTON 4</t>
  </si>
  <si>
    <t>24-0001</t>
  </si>
  <si>
    <t>LEXINGTON 1</t>
  </si>
  <si>
    <t>23-0071</t>
  </si>
  <si>
    <t>CRAWFORD 71</t>
  </si>
  <si>
    <t>23-0002</t>
  </si>
  <si>
    <t>CHADRON 2</t>
  </si>
  <si>
    <t>22-0031</t>
  </si>
  <si>
    <t>HOMER 31</t>
  </si>
  <si>
    <t>22-0011</t>
  </si>
  <si>
    <t>SO SIOUX CITY 11</t>
  </si>
  <si>
    <t>21-0180</t>
  </si>
  <si>
    <t>CALLAWAY 180</t>
  </si>
  <si>
    <t>21-0089</t>
  </si>
  <si>
    <t>ARNOLD 89</t>
  </si>
  <si>
    <t>21-0084</t>
  </si>
  <si>
    <t>SARGENT 84</t>
  </si>
  <si>
    <t>21-0044</t>
  </si>
  <si>
    <t>ANSLEY 44</t>
  </si>
  <si>
    <t>21-0025</t>
  </si>
  <si>
    <t>BROKEN BOW 25</t>
  </si>
  <si>
    <t>21-0015</t>
  </si>
  <si>
    <t>ANSELMO-MERNA 15</t>
  </si>
  <si>
    <t>20-0030</t>
  </si>
  <si>
    <t>WISNER-PILGER 30</t>
  </si>
  <si>
    <t>20-0020</t>
  </si>
  <si>
    <t>BANCROFT-ROSALIE 20</t>
  </si>
  <si>
    <t>20-0001</t>
  </si>
  <si>
    <t>WEST POINT 1</t>
  </si>
  <si>
    <t>19-0123</t>
  </si>
  <si>
    <t>SCHUYLER CENTRAL HIGH 123</t>
  </si>
  <si>
    <t>19-0070</t>
  </si>
  <si>
    <t>HOWELLS-DODGE 70</t>
  </si>
  <si>
    <t>19-0058</t>
  </si>
  <si>
    <t>CLARKSON 58</t>
  </si>
  <si>
    <t>19-0039</t>
  </si>
  <si>
    <t>LEIGH 39</t>
  </si>
  <si>
    <t>18-0501</t>
  </si>
  <si>
    <t>SANDY CREEK 1C</t>
  </si>
  <si>
    <t>18-0011</t>
  </si>
  <si>
    <t>HARVARD 11</t>
  </si>
  <si>
    <t>18-0002</t>
  </si>
  <si>
    <t>SUTTON 2</t>
  </si>
  <si>
    <t>17-0009</t>
  </si>
  <si>
    <t>POTTER-DIX 9</t>
  </si>
  <si>
    <t>17-0003</t>
  </si>
  <si>
    <t>LEYTON 3</t>
  </si>
  <si>
    <t>17-0001</t>
  </si>
  <si>
    <t>SIDNEY 1</t>
  </si>
  <si>
    <t>16-0030</t>
  </si>
  <si>
    <t>CODY-KILGORE 30</t>
  </si>
  <si>
    <t>16-0006</t>
  </si>
  <si>
    <t>VALENTINE HIGH 6</t>
  </si>
  <si>
    <t>15-0536</t>
  </si>
  <si>
    <t>WAUNETA-PALISADE 536</t>
  </si>
  <si>
    <t>15-0010</t>
  </si>
  <si>
    <t>CHASE COUNTY SCHOOLS 10</t>
  </si>
  <si>
    <t>14-0101</t>
  </si>
  <si>
    <t>WYNOT 101</t>
  </si>
  <si>
    <t>14-0054</t>
  </si>
  <si>
    <t>LAUREL-CONCORD-COLERIDGE 54</t>
  </si>
  <si>
    <t>14-0045</t>
  </si>
  <si>
    <t>RANDOLPH 45</t>
  </si>
  <si>
    <t>14-0008</t>
  </si>
  <si>
    <t>HARTINGTON-NEWCASTLE 8</t>
  </si>
  <si>
    <t>13-0097</t>
  </si>
  <si>
    <t>ELMWOOD-MURDOCK 97</t>
  </si>
  <si>
    <t>13-0056</t>
  </si>
  <si>
    <t>CONESTOGA 56</t>
  </si>
  <si>
    <t>13-0032</t>
  </si>
  <si>
    <t>LOUISVILLE 32</t>
  </si>
  <si>
    <t>13-0022</t>
  </si>
  <si>
    <t>WEEPING WATER 22</t>
  </si>
  <si>
    <t>13-0001</t>
  </si>
  <si>
    <t>PLATTSMOUTH 1</t>
  </si>
  <si>
    <t>12-0502</t>
  </si>
  <si>
    <t>EAST BUTLER 2R</t>
  </si>
  <si>
    <t>12-0056</t>
  </si>
  <si>
    <t>DAVID CITY 56</t>
  </si>
  <si>
    <t>11-0020</t>
  </si>
  <si>
    <t>LYONS-DECATUR NORTHEAST 20</t>
  </si>
  <si>
    <t>11-0014</t>
  </si>
  <si>
    <t>OAKLAND-CRAIG 14</t>
  </si>
  <si>
    <t>11-0001</t>
  </si>
  <si>
    <t>TEKAMAH-HERMAN 1</t>
  </si>
  <si>
    <t>10-0119</t>
  </si>
  <si>
    <t>AMHERST 119</t>
  </si>
  <si>
    <t>10-0105</t>
  </si>
  <si>
    <t>PLEASANTON 105</t>
  </si>
  <si>
    <t>10-0069</t>
  </si>
  <si>
    <t>RAVENNA 69</t>
  </si>
  <si>
    <t>10-0019</t>
  </si>
  <si>
    <t>SHELTON 19</t>
  </si>
  <si>
    <t>10-0009</t>
  </si>
  <si>
    <t>ELM CREEK 9</t>
  </si>
  <si>
    <t>10-0007</t>
  </si>
  <si>
    <t>KEARNEY 7</t>
  </si>
  <si>
    <t>10-0002</t>
  </si>
  <si>
    <t>GIBBON 2</t>
  </si>
  <si>
    <t>09-0010</t>
  </si>
  <si>
    <t>AINSWORTH 10</t>
  </si>
  <si>
    <t>08-0051</t>
  </si>
  <si>
    <t>BOYD COUNTY SCH 51</t>
  </si>
  <si>
    <t>07-0010</t>
  </si>
  <si>
    <t>HEMINGFORD 10</t>
  </si>
  <si>
    <t>07-0006</t>
  </si>
  <si>
    <t>ALLIANCE 6</t>
  </si>
  <si>
    <t>06-0075</t>
  </si>
  <si>
    <t>RIVERSIDE 75</t>
  </si>
  <si>
    <t>06-0017</t>
  </si>
  <si>
    <t>ST EDWARD 17</t>
  </si>
  <si>
    <t>06-0001</t>
  </si>
  <si>
    <t>BOONE CENTRAL 1</t>
  </si>
  <si>
    <t>05-0071</t>
  </si>
  <si>
    <t>SANDHILLS 71</t>
  </si>
  <si>
    <t>04-0001</t>
  </si>
  <si>
    <t>BANNER 1</t>
  </si>
  <si>
    <t>03-0500</t>
  </si>
  <si>
    <t>ARTHUR CO HIGH 500</t>
  </si>
  <si>
    <t>02-0115</t>
  </si>
  <si>
    <t>SUMMERLAND 115</t>
  </si>
  <si>
    <t>02-0018</t>
  </si>
  <si>
    <t>ELGIN 18</t>
  </si>
  <si>
    <t>02-0009</t>
  </si>
  <si>
    <t>NELIGH-OAKDALE 9</t>
  </si>
  <si>
    <t>01-0123</t>
  </si>
  <si>
    <t>SILVER LAKE 123</t>
  </si>
  <si>
    <t>01-0090</t>
  </si>
  <si>
    <t>ADAMS CENTRAL HIGH 90</t>
  </si>
  <si>
    <t>01-0018</t>
  </si>
  <si>
    <t>HASTINGS 18</t>
  </si>
  <si>
    <t>01-0003</t>
  </si>
  <si>
    <t>KENESAW 3</t>
  </si>
  <si>
    <t>System Value</t>
  </si>
  <si>
    <t>Unadjusted</t>
  </si>
  <si>
    <t>Amount</t>
  </si>
  <si>
    <t>Class</t>
  </si>
  <si>
    <t>Code</t>
  </si>
  <si>
    <t>School System Name</t>
  </si>
  <si>
    <t>Amount of</t>
  </si>
  <si>
    <t>Adjustment</t>
  </si>
  <si>
    <t>System</t>
  </si>
  <si>
    <t>% Adjustment</t>
  </si>
  <si>
    <t>(sorted by)</t>
  </si>
  <si>
    <t xml:space="preserve">Nebraska Department of Revenue Property Assessment Division </t>
  </si>
  <si>
    <t>NE Dept. of Revenue, Property Assessment Division, Certification to Dept of Education</t>
  </si>
  <si>
    <t>Orange=sector %; Yellow=Adjustment Amount; Blue= Adjusted Value</t>
  </si>
  <si>
    <t>% Adjmnt</t>
  </si>
  <si>
    <t>TIF tax increment finance</t>
  </si>
  <si>
    <t xml:space="preserve">%PP of </t>
  </si>
  <si>
    <t>%CAPP of</t>
  </si>
  <si>
    <t>%CAReal of</t>
  </si>
  <si>
    <t>adjust to 96%</t>
  </si>
  <si>
    <t>Adjusted</t>
  </si>
  <si>
    <t>of Unadjust</t>
  </si>
  <si>
    <t>%Resid of</t>
  </si>
  <si>
    <t>%Comm of</t>
  </si>
  <si>
    <t>%Aglandof</t>
  </si>
  <si>
    <t>adjust to 72%</t>
  </si>
  <si>
    <t>%AgImprvFS of</t>
  </si>
  <si>
    <t xml:space="preserve">%Mineral of </t>
  </si>
  <si>
    <t>Total</t>
  </si>
  <si>
    <t xml:space="preserve">Adjustment </t>
  </si>
  <si>
    <t>TOTAL</t>
  </si>
  <si>
    <t>base value backout befor adjsmtn calc.</t>
  </si>
  <si>
    <t>SysCode</t>
  </si>
  <si>
    <t>U/L</t>
  </si>
  <si>
    <t>UNAdjVal</t>
  </si>
  <si>
    <t>Personal Prop</t>
  </si>
  <si>
    <t>Central Asd PP</t>
  </si>
  <si>
    <t>Central Asd Real</t>
  </si>
  <si>
    <t>CentralAsd Real</t>
  </si>
  <si>
    <t>Residential</t>
  </si>
  <si>
    <t>Comm.&amp; Indust.</t>
  </si>
  <si>
    <t>Agland</t>
  </si>
  <si>
    <t>AgImprvmt&amp;Frmsite</t>
  </si>
  <si>
    <t>Mineral</t>
  </si>
  <si>
    <t>UNAdjust Value</t>
  </si>
  <si>
    <t>Adjusted Value</t>
  </si>
  <si>
    <t>Total Value</t>
  </si>
  <si>
    <t>TIF Base Resid</t>
  </si>
  <si>
    <t>TIF Base Comm</t>
  </si>
  <si>
    <t>TIF Base Ag</t>
  </si>
  <si>
    <t>U</t>
  </si>
  <si>
    <t>ck adj amnt</t>
  </si>
  <si>
    <t>ck adjusted</t>
  </si>
  <si>
    <t>reck totadj</t>
  </si>
  <si>
    <t>reck totUNadjust</t>
  </si>
  <si>
    <t>76-0090</t>
  </si>
  <si>
    <t>State Totals 244 systems 2026-2027</t>
  </si>
  <si>
    <t>EXETER-MILLIGAN 1</t>
  </si>
  <si>
    <t>2026 Adjusted</t>
  </si>
  <si>
    <t>2026 Unadjusted</t>
  </si>
  <si>
    <r>
      <t xml:space="preserve">Certified to Dept. of Education October 9, 2026, pursuant to  </t>
    </r>
    <r>
      <rPr>
        <b/>
        <sz val="10"/>
        <color indexed="12"/>
        <rFont val="Arial"/>
        <family val="2"/>
      </rPr>
      <t>Neb. Rev. Stat. § 79-1016</t>
    </r>
  </si>
  <si>
    <t>2026 School Adjusted Values by School System, for use in 2026-2027 state aid calculations</t>
  </si>
  <si>
    <t>State Totals 244 School Sys 2026-2027</t>
  </si>
  <si>
    <t>2026 Adj Amnt</t>
  </si>
  <si>
    <t>2026 School Adjusted Values BY SECTOR certified Oct 9, 2026 per Neb. Rev. Stat. 79-1016 (used in aid calc 2027-2028)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</si>
</sst>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%"/>
    <numFmt numFmtId="165" formatCode="_(* #,##0_);_(* \(#,##0\);_(* &quot;-&quot;??_);_(@_)"/>
  </numFmts>
  <fonts count="13" x14ac:knownFonts="1">
    <font>
      <sz val="10"/>
      <name val="Arial"/>
    </font>
    <font>
      <b/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sz val="9"/>
      <name val="Arial"/>
      <family val="2"/>
    </font>
    <font>
      <u/>
      <sz val="10"/>
      <color theme="10"/>
      <name val="Arial"/>
      <family val="2"/>
    </font>
    <font>
      <b/>
      <sz val="10"/>
      <color indexed="12"/>
      <name val="Arial"/>
      <family val="2"/>
    </font>
    <font>
      <sz val="10"/>
      <color rgb="FFFF0000"/>
      <name val="Arial"/>
      <family val="2"/>
    </font>
    <font>
      <b/>
      <i/>
      <sz val="8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76">
    <xf numFmtId="0" fontId="0" fillId="0" borderId="0" xfId="0"/>
    <xf numFmtId="3" fontId="0" fillId="0" borderId="0" xfId="0" applyNumberFormat="1"/>
    <xf numFmtId="3" fontId="1" fillId="2" borderId="1" xfId="0" applyNumberFormat="1" applyFont="1" applyFill="1" applyBorder="1"/>
    <xf numFmtId="164" fontId="2" fillId="2" borderId="1" xfId="0" applyNumberFormat="1" applyFont="1" applyFill="1" applyBorder="1"/>
    <xf numFmtId="1" fontId="3" fillId="2" borderId="2" xfId="0" applyNumberFormat="1" applyFont="1" applyFill="1" applyBorder="1" applyAlignment="1">
      <alignment horizontal="center"/>
    </xf>
    <xf numFmtId="1" fontId="3" fillId="2" borderId="3" xfId="0" applyNumberFormat="1" applyFont="1" applyFill="1" applyBorder="1" applyAlignment="1">
      <alignment horizontal="center"/>
    </xf>
    <xf numFmtId="0" fontId="4" fillId="2" borderId="1" xfId="0" applyFont="1" applyFill="1" applyBorder="1"/>
    <xf numFmtId="1" fontId="0" fillId="0" borderId="0" xfId="0" applyNumberFormat="1"/>
    <xf numFmtId="165" fontId="0" fillId="0" borderId="4" xfId="1" applyNumberFormat="1" applyFont="1" applyBorder="1"/>
    <xf numFmtId="164" fontId="2" fillId="0" borderId="4" xfId="0" applyNumberFormat="1" applyFont="1" applyBorder="1"/>
    <xf numFmtId="3" fontId="0" fillId="0" borderId="4" xfId="0" applyNumberFormat="1" applyBorder="1"/>
    <xf numFmtId="1" fontId="6" fillId="0" borderId="4" xfId="0" applyNumberFormat="1" applyFont="1" applyBorder="1" applyAlignment="1">
      <alignment horizontal="center"/>
    </xf>
    <xf numFmtId="1" fontId="0" fillId="0" borderId="4" xfId="0" applyNumberFormat="1" applyBorder="1"/>
    <xf numFmtId="3" fontId="4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3" fontId="7" fillId="0" borderId="5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4" fillId="0" borderId="5" xfId="0" applyNumberFormat="1" applyFont="1" applyBorder="1"/>
    <xf numFmtId="3" fontId="4" fillId="0" borderId="6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3" fontId="7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3" fontId="1" fillId="0" borderId="0" xfId="0" applyNumberFormat="1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1" fillId="0" borderId="0" xfId="2" applyFont="1" applyAlignment="1" applyProtection="1">
      <alignment horizontal="centerContinuous"/>
    </xf>
    <xf numFmtId="0" fontId="10" fillId="0" borderId="0" xfId="0" applyFont="1"/>
    <xf numFmtId="165" fontId="5" fillId="0" borderId="0" xfId="1" applyNumberFormat="1" applyFont="1"/>
    <xf numFmtId="165" fontId="0" fillId="0" borderId="0" xfId="1" applyNumberFormat="1" applyFont="1"/>
    <xf numFmtId="1" fontId="2" fillId="0" borderId="0" xfId="0" applyNumberFormat="1" applyFont="1"/>
    <xf numFmtId="1" fontId="6" fillId="0" borderId="0" xfId="0" applyNumberFormat="1" applyFont="1" applyAlignment="1">
      <alignment horizontal="center"/>
    </xf>
    <xf numFmtId="1" fontId="0" fillId="0" borderId="0" xfId="0" applyNumberFormat="1" applyAlignment="1">
      <alignment horizontal="right"/>
    </xf>
    <xf numFmtId="1" fontId="5" fillId="0" borderId="0" xfId="0" applyNumberFormat="1" applyFont="1"/>
    <xf numFmtId="1" fontId="1" fillId="0" borderId="8" xfId="0" applyNumberFormat="1" applyFont="1" applyBorder="1" applyAlignment="1">
      <alignment horizontal="center"/>
    </xf>
    <xf numFmtId="1" fontId="11" fillId="5" borderId="8" xfId="0" applyNumberFormat="1" applyFont="1" applyFill="1" applyBorder="1" applyAlignment="1">
      <alignment horizontal="center"/>
    </xf>
    <xf numFmtId="1" fontId="1" fillId="4" borderId="8" xfId="0" applyNumberFormat="1" applyFont="1" applyFill="1" applyBorder="1" applyAlignment="1">
      <alignment horizontal="center"/>
    </xf>
    <xf numFmtId="1" fontId="1" fillId="3" borderId="8" xfId="0" applyNumberFormat="1" applyFont="1" applyFill="1" applyBorder="1" applyAlignment="1">
      <alignment horizontal="center"/>
    </xf>
    <xf numFmtId="1" fontId="1" fillId="6" borderId="8" xfId="0" applyNumberFormat="1" applyFont="1" applyFill="1" applyBorder="1" applyAlignment="1">
      <alignment horizontal="center"/>
    </xf>
    <xf numFmtId="1" fontId="6" fillId="6" borderId="8" xfId="0" applyNumberFormat="1" applyFont="1" applyFill="1" applyBorder="1" applyAlignment="1">
      <alignment horizontal="center"/>
    </xf>
    <xf numFmtId="1" fontId="4" fillId="0" borderId="8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left"/>
    </xf>
    <xf numFmtId="1" fontId="11" fillId="5" borderId="0" xfId="0" applyNumberFormat="1" applyFont="1" applyFill="1" applyAlignment="1">
      <alignment horizontal="center"/>
    </xf>
    <xf numFmtId="1" fontId="1" fillId="4" borderId="0" xfId="0" applyNumberFormat="1" applyFont="1" applyFill="1" applyAlignment="1">
      <alignment horizontal="center"/>
    </xf>
    <xf numFmtId="1" fontId="1" fillId="3" borderId="0" xfId="0" applyNumberFormat="1" applyFont="1" applyFill="1" applyAlignment="1">
      <alignment horizontal="center"/>
    </xf>
    <xf numFmtId="1" fontId="1" fillId="6" borderId="0" xfId="0" applyNumberFormat="1" applyFont="1" applyFill="1" applyAlignment="1">
      <alignment horizontal="center"/>
    </xf>
    <xf numFmtId="1" fontId="6" fillId="6" borderId="0" xfId="0" applyNumberFormat="1" applyFont="1" applyFill="1" applyAlignment="1">
      <alignment horizontal="center"/>
    </xf>
    <xf numFmtId="1" fontId="6" fillId="3" borderId="0" xfId="0" applyNumberFormat="1" applyFont="1" applyFill="1" applyAlignment="1">
      <alignment horizontal="center"/>
    </xf>
    <xf numFmtId="3" fontId="4" fillId="0" borderId="4" xfId="0" applyNumberFormat="1" applyFont="1" applyBorder="1"/>
    <xf numFmtId="10" fontId="11" fillId="5" borderId="4" xfId="0" applyNumberFormat="1" applyFont="1" applyFill="1" applyBorder="1"/>
    <xf numFmtId="3" fontId="4" fillId="4" borderId="4" xfId="0" applyNumberFormat="1" applyFont="1" applyFill="1" applyBorder="1"/>
    <xf numFmtId="3" fontId="4" fillId="3" borderId="4" xfId="0" applyNumberFormat="1" applyFont="1" applyFill="1" applyBorder="1"/>
    <xf numFmtId="10" fontId="6" fillId="6" borderId="4" xfId="0" applyNumberFormat="1" applyFont="1" applyFill="1" applyBorder="1"/>
    <xf numFmtId="3" fontId="4" fillId="7" borderId="4" xfId="0" applyNumberFormat="1" applyFont="1" applyFill="1" applyBorder="1"/>
    <xf numFmtId="10" fontId="12" fillId="6" borderId="4" xfId="0" applyNumberFormat="1" applyFont="1" applyFill="1" applyBorder="1"/>
    <xf numFmtId="10" fontId="6" fillId="6" borderId="4" xfId="0" applyNumberFormat="1" applyFont="1" applyFill="1" applyBorder="1" applyAlignment="1">
      <alignment horizontal="right"/>
    </xf>
    <xf numFmtId="1" fontId="4" fillId="0" borderId="4" xfId="0" applyNumberFormat="1" applyFont="1" applyBorder="1"/>
    <xf numFmtId="10" fontId="0" fillId="0" borderId="0" xfId="0" applyNumberFormat="1"/>
    <xf numFmtId="3" fontId="12" fillId="0" borderId="4" xfId="0" applyNumberFormat="1" applyFont="1" applyBorder="1"/>
    <xf numFmtId="10" fontId="2" fillId="5" borderId="4" xfId="0" applyNumberFormat="1" applyFont="1" applyFill="1" applyBorder="1"/>
    <xf numFmtId="3" fontId="12" fillId="4" borderId="4" xfId="0" applyNumberFormat="1" applyFont="1" applyFill="1" applyBorder="1"/>
    <xf numFmtId="3" fontId="12" fillId="3" borderId="4" xfId="0" applyNumberFormat="1" applyFont="1" applyFill="1" applyBorder="1"/>
    <xf numFmtId="1" fontId="12" fillId="0" borderId="4" xfId="0" applyNumberFormat="1" applyFont="1" applyBorder="1"/>
    <xf numFmtId="1" fontId="12" fillId="0" borderId="4" xfId="0" applyNumberFormat="1" applyFont="1" applyBorder="1" applyAlignment="1">
      <alignment horizontal="center"/>
    </xf>
    <xf numFmtId="0" fontId="5" fillId="0" borderId="0" xfId="0" applyFont="1"/>
    <xf numFmtId="1" fontId="3" fillId="0" borderId="8" xfId="0" applyNumberFormat="1" applyFont="1" applyBorder="1" applyAlignment="1">
      <alignment horizontal="center"/>
    </xf>
    <xf numFmtId="1" fontId="1" fillId="0" borderId="8" xfId="0" applyNumberFormat="1" applyFont="1" applyBorder="1"/>
    <xf numFmtId="1" fontId="1" fillId="0" borderId="0" xfId="0" applyNumberFormat="1" applyFont="1"/>
    <xf numFmtId="0" fontId="1" fillId="0" borderId="0" xfId="0" applyFont="1" applyAlignment="1">
      <alignment horizontal="left"/>
    </xf>
  </cellXfs>
  <cellStyles count="4">
    <cellStyle name="Comma" xfId="1" builtinId="3"/>
    <cellStyle name="Hyperlink" xfId="2" builtinId="8"/>
    <cellStyle name="Normal" xfId="0" builtinId="0"/>
    <cellStyle name="Normal 2" xfId="3" xr:uid="{2341B434-796A-41B6-9A49-28583D16AA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ebraskalegislature.gov/laws/statutes.php?statute=79-101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179DD-5F76-4AA5-BDC8-782E3BB38C9C}">
  <sheetPr>
    <pageSetUpPr fitToPage="1"/>
  </sheetPr>
  <dimension ref="A1:R254"/>
  <sheetViews>
    <sheetView tabSelected="1" workbookViewId="0"/>
  </sheetViews>
  <sheetFormatPr defaultRowHeight="12.75" x14ac:dyDescent="0.2"/>
  <cols>
    <col min="1" max="1" width="34.7109375" customWidth="1"/>
    <col min="3" max="3" width="5.42578125" bestFit="1" customWidth="1"/>
    <col min="4" max="4" width="17.5703125" customWidth="1"/>
    <col min="5" max="5" width="14.42578125" customWidth="1"/>
    <col min="6" max="6" width="12.5703125" customWidth="1"/>
    <col min="7" max="7" width="18.28515625" customWidth="1"/>
    <col min="10" max="10" width="10.140625" bestFit="1" customWidth="1"/>
    <col min="12" max="12" width="13.28515625" bestFit="1" customWidth="1"/>
    <col min="13" max="13" width="11.28515625" bestFit="1" customWidth="1"/>
    <col min="14" max="14" width="13.42578125" bestFit="1" customWidth="1"/>
    <col min="15" max="15" width="13.85546875" bestFit="1" customWidth="1"/>
    <col min="16" max="16" width="12.5703125" bestFit="1" customWidth="1"/>
    <col min="17" max="17" width="12.5703125" customWidth="1"/>
    <col min="18" max="18" width="13.7109375" bestFit="1" customWidth="1"/>
  </cols>
  <sheetData>
    <row r="1" spans="1:18" x14ac:dyDescent="0.2">
      <c r="A1" s="30" t="s">
        <v>497</v>
      </c>
      <c r="B1" s="30"/>
      <c r="C1" s="30"/>
      <c r="D1" s="29"/>
      <c r="E1" s="29"/>
      <c r="F1" s="29"/>
      <c r="G1" s="29"/>
      <c r="K1" s="33"/>
    </row>
    <row r="2" spans="1:18" x14ac:dyDescent="0.2">
      <c r="A2" s="30" t="s">
        <v>547</v>
      </c>
      <c r="B2" s="30"/>
      <c r="C2" s="30"/>
      <c r="D2" s="29"/>
      <c r="E2" s="29"/>
      <c r="F2" s="29"/>
      <c r="G2" s="29"/>
    </row>
    <row r="3" spans="1:18" x14ac:dyDescent="0.2">
      <c r="A3" s="32" t="s">
        <v>546</v>
      </c>
      <c r="B3" s="30"/>
      <c r="C3" s="30"/>
      <c r="D3" s="29"/>
      <c r="E3" s="29"/>
      <c r="F3" s="29"/>
      <c r="G3" s="29"/>
    </row>
    <row r="4" spans="1:18" x14ac:dyDescent="0.2">
      <c r="A4" s="31"/>
      <c r="B4" s="30"/>
      <c r="C4" s="30"/>
      <c r="D4" s="29"/>
      <c r="E4" s="29"/>
      <c r="F4" s="29"/>
      <c r="G4" s="29"/>
    </row>
    <row r="5" spans="1:18" x14ac:dyDescent="0.2">
      <c r="A5" s="28"/>
      <c r="B5" s="24" t="s">
        <v>496</v>
      </c>
      <c r="C5" s="27"/>
      <c r="D5" s="24"/>
      <c r="E5" s="26"/>
      <c r="F5" s="25" t="s">
        <v>495</v>
      </c>
      <c r="G5" s="24"/>
    </row>
    <row r="6" spans="1:18" x14ac:dyDescent="0.2">
      <c r="A6" s="23"/>
      <c r="B6" s="22" t="s">
        <v>494</v>
      </c>
      <c r="C6" s="21"/>
      <c r="D6" s="18" t="s">
        <v>545</v>
      </c>
      <c r="E6" s="20" t="s">
        <v>493</v>
      </c>
      <c r="F6" s="19" t="s">
        <v>492</v>
      </c>
      <c r="G6" s="18" t="s">
        <v>544</v>
      </c>
    </row>
    <row r="7" spans="1:18" x14ac:dyDescent="0.2">
      <c r="A7" s="17" t="s">
        <v>491</v>
      </c>
      <c r="B7" s="16" t="s">
        <v>490</v>
      </c>
      <c r="C7" s="16" t="s">
        <v>489</v>
      </c>
      <c r="D7" s="13" t="s">
        <v>486</v>
      </c>
      <c r="E7" s="15" t="s">
        <v>488</v>
      </c>
      <c r="F7" s="14" t="s">
        <v>487</v>
      </c>
      <c r="G7" s="13" t="s">
        <v>486</v>
      </c>
      <c r="I7" s="7"/>
      <c r="J7" s="7"/>
      <c r="K7" s="7"/>
      <c r="L7" s="7"/>
      <c r="M7" s="7"/>
      <c r="N7" s="7"/>
      <c r="O7" s="7"/>
      <c r="P7" s="7"/>
      <c r="R7" s="7"/>
    </row>
    <row r="8" spans="1:18" x14ac:dyDescent="0.2">
      <c r="A8" s="12" t="s">
        <v>485</v>
      </c>
      <c r="B8" s="11" t="s">
        <v>484</v>
      </c>
      <c r="C8" s="11">
        <v>3</v>
      </c>
      <c r="D8" s="10">
        <v>626646413</v>
      </c>
      <c r="E8" s="10">
        <v>13508456</v>
      </c>
      <c r="F8" s="9">
        <f>+E8/D8</f>
        <v>2.1556743515581251E-2</v>
      </c>
      <c r="G8" s="8">
        <v>640154869</v>
      </c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x14ac:dyDescent="0.2">
      <c r="A9" s="12" t="s">
        <v>483</v>
      </c>
      <c r="B9" s="11" t="s">
        <v>482</v>
      </c>
      <c r="C9" s="11">
        <v>3</v>
      </c>
      <c r="D9" s="10">
        <v>1976846636</v>
      </c>
      <c r="E9" s="10">
        <v>18554561</v>
      </c>
      <c r="F9" s="9">
        <f>+E9/D9</f>
        <v>9.3859385255822148E-3</v>
      </c>
      <c r="G9" s="8">
        <v>1995401197</v>
      </c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x14ac:dyDescent="0.2">
      <c r="A10" s="12" t="s">
        <v>481</v>
      </c>
      <c r="B10" s="11" t="s">
        <v>480</v>
      </c>
      <c r="C10" s="11">
        <v>3</v>
      </c>
      <c r="D10" s="10">
        <v>2638296426</v>
      </c>
      <c r="E10" s="10">
        <v>43071936</v>
      </c>
      <c r="F10" s="9">
        <f>+E10/D10</f>
        <v>1.6325662111176281E-2</v>
      </c>
      <c r="G10" s="8">
        <v>2681368362</v>
      </c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x14ac:dyDescent="0.2">
      <c r="A11" s="12" t="s">
        <v>479</v>
      </c>
      <c r="B11" s="11" t="s">
        <v>478</v>
      </c>
      <c r="C11" s="11">
        <v>3</v>
      </c>
      <c r="D11" s="10">
        <v>1087102772</v>
      </c>
      <c r="E11" s="10">
        <v>23239595</v>
      </c>
      <c r="F11" s="9">
        <f>+E11/D11</f>
        <v>2.1377551045376232E-2</v>
      </c>
      <c r="G11" s="8">
        <v>1110342367</v>
      </c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x14ac:dyDescent="0.2">
      <c r="A12" s="12" t="s">
        <v>477</v>
      </c>
      <c r="B12" s="11" t="s">
        <v>476</v>
      </c>
      <c r="C12" s="11">
        <v>3</v>
      </c>
      <c r="D12" s="10">
        <v>823524425</v>
      </c>
      <c r="E12" s="10">
        <v>15220547</v>
      </c>
      <c r="F12" s="9">
        <f>+E12/D12</f>
        <v>1.8482204702064544E-2</v>
      </c>
      <c r="G12" s="8">
        <v>838744972</v>
      </c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x14ac:dyDescent="0.2">
      <c r="A13" s="12" t="s">
        <v>475</v>
      </c>
      <c r="B13" s="11" t="s">
        <v>474</v>
      </c>
      <c r="C13" s="11">
        <v>3</v>
      </c>
      <c r="D13" s="10">
        <v>1081599571</v>
      </c>
      <c r="E13" s="10">
        <v>20121101</v>
      </c>
      <c r="F13" s="9">
        <f>+E13/D13</f>
        <v>1.8603096320939646E-2</v>
      </c>
      <c r="G13" s="8">
        <v>1101720672</v>
      </c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x14ac:dyDescent="0.2">
      <c r="A14" s="12" t="s">
        <v>473</v>
      </c>
      <c r="B14" s="11" t="s">
        <v>472</v>
      </c>
      <c r="C14" s="11">
        <v>3</v>
      </c>
      <c r="D14" s="10">
        <v>1615724780</v>
      </c>
      <c r="E14" s="10">
        <v>26072346</v>
      </c>
      <c r="F14" s="9">
        <f>+E14/D14</f>
        <v>1.613662569438342E-2</v>
      </c>
      <c r="G14" s="8">
        <v>1641797126</v>
      </c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x14ac:dyDescent="0.2">
      <c r="A15" s="12" t="s">
        <v>471</v>
      </c>
      <c r="B15" s="11" t="s">
        <v>470</v>
      </c>
      <c r="C15" s="11">
        <v>3</v>
      </c>
      <c r="D15" s="10">
        <v>307194297</v>
      </c>
      <c r="E15" s="10">
        <v>-336</v>
      </c>
      <c r="F15" s="9">
        <f>+E15/D15</f>
        <v>-1.0937703052475612E-6</v>
      </c>
      <c r="G15" s="8">
        <v>307193961</v>
      </c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x14ac:dyDescent="0.2">
      <c r="A16" s="12" t="s">
        <v>469</v>
      </c>
      <c r="B16" s="11" t="s">
        <v>468</v>
      </c>
      <c r="C16" s="11">
        <v>3</v>
      </c>
      <c r="D16" s="10">
        <v>409360137</v>
      </c>
      <c r="E16" s="10">
        <v>10607681</v>
      </c>
      <c r="F16" s="9">
        <f>+E16/D16</f>
        <v>2.5912833325048453E-2</v>
      </c>
      <c r="G16" s="8">
        <v>419967818</v>
      </c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x14ac:dyDescent="0.2">
      <c r="A17" s="12" t="s">
        <v>467</v>
      </c>
      <c r="B17" s="11" t="s">
        <v>466</v>
      </c>
      <c r="C17" s="11">
        <v>3</v>
      </c>
      <c r="D17" s="10">
        <v>526831568</v>
      </c>
      <c r="E17" s="10">
        <v>14977076</v>
      </c>
      <c r="F17" s="9">
        <f>+E17/D17</f>
        <v>2.8428584978036093E-2</v>
      </c>
      <c r="G17" s="8">
        <v>541808644</v>
      </c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x14ac:dyDescent="0.2">
      <c r="A18" s="12" t="s">
        <v>465</v>
      </c>
      <c r="B18" s="11" t="s">
        <v>464</v>
      </c>
      <c r="C18" s="11">
        <v>3</v>
      </c>
      <c r="D18" s="10">
        <v>2246370161</v>
      </c>
      <c r="E18" s="10">
        <v>4049084</v>
      </c>
      <c r="F18" s="9">
        <f>+E18/D18</f>
        <v>1.8025007945251103E-3</v>
      </c>
      <c r="G18" s="8">
        <v>2250419245</v>
      </c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x14ac:dyDescent="0.2">
      <c r="A19" s="12" t="s">
        <v>463</v>
      </c>
      <c r="B19" s="11" t="s">
        <v>462</v>
      </c>
      <c r="C19" s="11">
        <v>3</v>
      </c>
      <c r="D19" s="10">
        <v>652371650</v>
      </c>
      <c r="E19" s="10">
        <v>3917773</v>
      </c>
      <c r="F19" s="9">
        <f>+E19/D19</f>
        <v>6.0054311066399038E-3</v>
      </c>
      <c r="G19" s="8">
        <v>656289423</v>
      </c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x14ac:dyDescent="0.2">
      <c r="A20" s="12" t="s">
        <v>461</v>
      </c>
      <c r="B20" s="11" t="s">
        <v>460</v>
      </c>
      <c r="C20" s="11">
        <v>3</v>
      </c>
      <c r="D20" s="10">
        <v>1256061720</v>
      </c>
      <c r="E20" s="10">
        <v>10917184</v>
      </c>
      <c r="F20" s="9">
        <f>+E20/D20</f>
        <v>8.6915983714558227E-3</v>
      </c>
      <c r="G20" s="8">
        <v>1266978904</v>
      </c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x14ac:dyDescent="0.2">
      <c r="A21" s="12" t="s">
        <v>459</v>
      </c>
      <c r="B21" s="11" t="s">
        <v>458</v>
      </c>
      <c r="C21" s="11">
        <v>3</v>
      </c>
      <c r="D21" s="10">
        <v>1525514030</v>
      </c>
      <c r="E21" s="10">
        <v>9215128</v>
      </c>
      <c r="F21" s="9">
        <f>+E21/D21</f>
        <v>6.0406707632836391E-3</v>
      </c>
      <c r="G21" s="8">
        <v>1534729158</v>
      </c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x14ac:dyDescent="0.2">
      <c r="A22" s="12" t="s">
        <v>457</v>
      </c>
      <c r="B22" s="11" t="s">
        <v>456</v>
      </c>
      <c r="C22" s="11">
        <v>3</v>
      </c>
      <c r="D22" s="10">
        <v>918550711</v>
      </c>
      <c r="E22" s="10">
        <v>15560293</v>
      </c>
      <c r="F22" s="9">
        <f>+E22/D22</f>
        <v>1.6940047853275245E-2</v>
      </c>
      <c r="G22" s="8">
        <v>934111004</v>
      </c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x14ac:dyDescent="0.2">
      <c r="A23" s="12" t="s">
        <v>455</v>
      </c>
      <c r="B23" s="11" t="s">
        <v>454</v>
      </c>
      <c r="C23" s="11">
        <v>3</v>
      </c>
      <c r="D23" s="10">
        <v>979604648</v>
      </c>
      <c r="E23" s="10">
        <v>2215442</v>
      </c>
      <c r="F23" s="9">
        <f>+E23/D23</f>
        <v>2.2615674645104378E-3</v>
      </c>
      <c r="G23" s="8">
        <v>981820090</v>
      </c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x14ac:dyDescent="0.2">
      <c r="A24" s="12" t="s">
        <v>453</v>
      </c>
      <c r="B24" s="11" t="s">
        <v>452</v>
      </c>
      <c r="C24" s="11">
        <v>3</v>
      </c>
      <c r="D24" s="10">
        <v>1216412103</v>
      </c>
      <c r="E24" s="10">
        <v>-31661340</v>
      </c>
      <c r="F24" s="9">
        <f>+E24/D24</f>
        <v>-2.6028465124536829E-2</v>
      </c>
      <c r="G24" s="8">
        <v>1184750763</v>
      </c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x14ac:dyDescent="0.2">
      <c r="A25" s="12" t="s">
        <v>451</v>
      </c>
      <c r="B25" s="11" t="s">
        <v>450</v>
      </c>
      <c r="C25" s="11">
        <v>3</v>
      </c>
      <c r="D25" s="10">
        <v>860907478</v>
      </c>
      <c r="E25" s="10">
        <v>-4207065</v>
      </c>
      <c r="F25" s="9">
        <f>+E25/D25</f>
        <v>-4.8867794827076646E-3</v>
      </c>
      <c r="G25" s="8">
        <v>856700413</v>
      </c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x14ac:dyDescent="0.2">
      <c r="A26" s="12" t="s">
        <v>449</v>
      </c>
      <c r="B26" s="11" t="s">
        <v>448</v>
      </c>
      <c r="C26" s="11">
        <v>3</v>
      </c>
      <c r="D26" s="10">
        <v>5853099852</v>
      </c>
      <c r="E26" s="10">
        <v>140124869</v>
      </c>
      <c r="F26" s="9">
        <f>+E26/D26</f>
        <v>2.394028336149424E-2</v>
      </c>
      <c r="G26" s="8">
        <v>5993224721</v>
      </c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x14ac:dyDescent="0.2">
      <c r="A27" s="12" t="s">
        <v>447</v>
      </c>
      <c r="B27" s="11" t="s">
        <v>446</v>
      </c>
      <c r="C27" s="11">
        <v>3</v>
      </c>
      <c r="D27" s="10">
        <v>596236142</v>
      </c>
      <c r="E27" s="10">
        <v>2862613</v>
      </c>
      <c r="F27" s="9">
        <f>+E27/D27</f>
        <v>4.8011396799894097E-3</v>
      </c>
      <c r="G27" s="8">
        <v>599098755</v>
      </c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 x14ac:dyDescent="0.2">
      <c r="A28" s="12" t="s">
        <v>445</v>
      </c>
      <c r="B28" s="11" t="s">
        <v>444</v>
      </c>
      <c r="C28" s="11">
        <v>3</v>
      </c>
      <c r="D28" s="10">
        <v>512975833</v>
      </c>
      <c r="E28" s="10">
        <v>-4298832</v>
      </c>
      <c r="F28" s="9">
        <f>+E28/D28</f>
        <v>-8.3801842571402385E-3</v>
      </c>
      <c r="G28" s="8">
        <v>508677001</v>
      </c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x14ac:dyDescent="0.2">
      <c r="A29" s="12" t="s">
        <v>443</v>
      </c>
      <c r="B29" s="11" t="s">
        <v>442</v>
      </c>
      <c r="C29" s="11">
        <v>3</v>
      </c>
      <c r="D29" s="10">
        <v>991922399</v>
      </c>
      <c r="E29" s="10">
        <v>-10537469</v>
      </c>
      <c r="F29" s="9">
        <f>+E29/D29</f>
        <v>-1.0623279614033598E-2</v>
      </c>
      <c r="G29" s="8">
        <v>981384930</v>
      </c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x14ac:dyDescent="0.2">
      <c r="A30" s="12" t="s">
        <v>441</v>
      </c>
      <c r="B30" s="11" t="s">
        <v>440</v>
      </c>
      <c r="C30" s="11">
        <v>3</v>
      </c>
      <c r="D30" s="10">
        <v>584090607</v>
      </c>
      <c r="E30" s="10">
        <v>-8119704</v>
      </c>
      <c r="F30" s="9">
        <f>+E30/D30</f>
        <v>-1.3901445944670019E-2</v>
      </c>
      <c r="G30" s="8">
        <v>575970903</v>
      </c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x14ac:dyDescent="0.2">
      <c r="A31" s="12" t="s">
        <v>439</v>
      </c>
      <c r="B31" s="11" t="s">
        <v>438</v>
      </c>
      <c r="C31" s="11">
        <v>3</v>
      </c>
      <c r="D31" s="10">
        <v>537262270</v>
      </c>
      <c r="E31" s="10">
        <v>-8883354</v>
      </c>
      <c r="F31" s="9">
        <f>+E31/D31</f>
        <v>-1.6534483242234745E-2</v>
      </c>
      <c r="G31" s="8">
        <v>528378916</v>
      </c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18" x14ac:dyDescent="0.2">
      <c r="A32" s="12" t="s">
        <v>437</v>
      </c>
      <c r="B32" s="11" t="s">
        <v>436</v>
      </c>
      <c r="C32" s="11">
        <v>3</v>
      </c>
      <c r="D32" s="10">
        <v>1270331077</v>
      </c>
      <c r="E32" s="10">
        <v>31148482</v>
      </c>
      <c r="F32" s="9">
        <f>+E32/D32</f>
        <v>2.4519971654601975E-2</v>
      </c>
      <c r="G32" s="8">
        <v>1301479559</v>
      </c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8" x14ac:dyDescent="0.2">
      <c r="A33" s="12" t="s">
        <v>435</v>
      </c>
      <c r="B33" s="11" t="s">
        <v>434</v>
      </c>
      <c r="C33" s="11">
        <v>3</v>
      </c>
      <c r="D33" s="10">
        <v>744379525</v>
      </c>
      <c r="E33" s="10">
        <v>16393768</v>
      </c>
      <c r="F33" s="9">
        <f>+E33/D33</f>
        <v>2.202339995850907E-2</v>
      </c>
      <c r="G33" s="8">
        <v>760773293</v>
      </c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1:18" x14ac:dyDescent="0.2">
      <c r="A34" s="12" t="s">
        <v>433</v>
      </c>
      <c r="B34" s="11" t="s">
        <v>432</v>
      </c>
      <c r="C34" s="11">
        <v>3</v>
      </c>
      <c r="D34" s="10">
        <v>735306851</v>
      </c>
      <c r="E34" s="10">
        <v>16416318</v>
      </c>
      <c r="F34" s="9">
        <f>+E34/D34</f>
        <v>2.2325805855982702E-2</v>
      </c>
      <c r="G34" s="8">
        <v>751723169</v>
      </c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1:18" x14ac:dyDescent="0.2">
      <c r="A35" s="12" t="s">
        <v>431</v>
      </c>
      <c r="B35" s="11" t="s">
        <v>430</v>
      </c>
      <c r="C35" s="11">
        <v>3</v>
      </c>
      <c r="D35" s="10">
        <v>1990484903</v>
      </c>
      <c r="E35" s="10">
        <v>46505273</v>
      </c>
      <c r="F35" s="9">
        <f>+E35/D35</f>
        <v>2.3363790868199317E-2</v>
      </c>
      <c r="G35" s="8">
        <v>2036990176</v>
      </c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 x14ac:dyDescent="0.2">
      <c r="A36" s="12" t="s">
        <v>429</v>
      </c>
      <c r="B36" s="11" t="s">
        <v>428</v>
      </c>
      <c r="C36" s="11">
        <v>3</v>
      </c>
      <c r="D36" s="10">
        <v>1363382264</v>
      </c>
      <c r="E36" s="10">
        <v>27536630</v>
      </c>
      <c r="F36" s="9">
        <f>+E36/D36</f>
        <v>2.0197292224713875E-2</v>
      </c>
      <c r="G36" s="8">
        <v>1390918894</v>
      </c>
      <c r="I36" s="7"/>
      <c r="J36" s="7"/>
      <c r="K36" s="7"/>
      <c r="L36" s="7"/>
      <c r="M36" s="7"/>
      <c r="N36" s="7"/>
      <c r="O36" s="7"/>
      <c r="P36" s="7"/>
      <c r="Q36" s="7"/>
      <c r="R36" s="7"/>
    </row>
    <row r="37" spans="1:18" x14ac:dyDescent="0.2">
      <c r="A37" s="12" t="s">
        <v>427</v>
      </c>
      <c r="B37" s="11" t="s">
        <v>426</v>
      </c>
      <c r="C37" s="11">
        <v>3</v>
      </c>
      <c r="D37" s="10">
        <v>1238571413</v>
      </c>
      <c r="E37" s="10">
        <v>45881567</v>
      </c>
      <c r="F37" s="9">
        <f>+E37/D37</f>
        <v>3.7043941526850012E-2</v>
      </c>
      <c r="G37" s="8">
        <v>1284452980</v>
      </c>
      <c r="I37" s="7"/>
      <c r="J37" s="7"/>
      <c r="K37" s="7"/>
      <c r="L37" s="7"/>
      <c r="M37" s="7"/>
      <c r="N37" s="7"/>
      <c r="O37" s="7"/>
      <c r="P37" s="7"/>
      <c r="Q37" s="7"/>
      <c r="R37" s="7"/>
    </row>
    <row r="38" spans="1:18" x14ac:dyDescent="0.2">
      <c r="A38" s="12" t="s">
        <v>425</v>
      </c>
      <c r="B38" s="11" t="s">
        <v>424</v>
      </c>
      <c r="C38" s="11">
        <v>3</v>
      </c>
      <c r="D38" s="10">
        <v>522081374</v>
      </c>
      <c r="E38" s="10">
        <v>15376538</v>
      </c>
      <c r="F38" s="9">
        <f>+E38/D38</f>
        <v>2.9452378050169627E-2</v>
      </c>
      <c r="G38" s="8">
        <v>537457912</v>
      </c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x14ac:dyDescent="0.2">
      <c r="A39" s="12" t="s">
        <v>423</v>
      </c>
      <c r="B39" s="11" t="s">
        <v>422</v>
      </c>
      <c r="C39" s="11">
        <v>3</v>
      </c>
      <c r="D39" s="10">
        <v>830152658</v>
      </c>
      <c r="E39" s="10">
        <v>27122700</v>
      </c>
      <c r="F39" s="9">
        <f>+E39/D39</f>
        <v>3.2671942610343362E-2</v>
      </c>
      <c r="G39" s="8">
        <v>857275358</v>
      </c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x14ac:dyDescent="0.2">
      <c r="A40" s="12" t="s">
        <v>421</v>
      </c>
      <c r="B40" s="11" t="s">
        <v>420</v>
      </c>
      <c r="C40" s="11">
        <v>3</v>
      </c>
      <c r="D40" s="10">
        <v>1207288827</v>
      </c>
      <c r="E40" s="10">
        <v>42751500</v>
      </c>
      <c r="F40" s="9">
        <f>+E40/D40</f>
        <v>3.5411161806436567E-2</v>
      </c>
      <c r="G40" s="8">
        <v>1250040327</v>
      </c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x14ac:dyDescent="0.2">
      <c r="A41" s="12" t="s">
        <v>419</v>
      </c>
      <c r="B41" s="11" t="s">
        <v>418</v>
      </c>
      <c r="C41" s="11">
        <v>3</v>
      </c>
      <c r="D41" s="10">
        <v>669479227</v>
      </c>
      <c r="E41" s="10">
        <v>20453332</v>
      </c>
      <c r="F41" s="9">
        <f>+E41/D41</f>
        <v>3.0551107749307357E-2</v>
      </c>
      <c r="G41" s="8">
        <v>689932559</v>
      </c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x14ac:dyDescent="0.2">
      <c r="A42" s="12" t="s">
        <v>417</v>
      </c>
      <c r="B42" s="11" t="s">
        <v>416</v>
      </c>
      <c r="C42" s="11">
        <v>3</v>
      </c>
      <c r="D42" s="10">
        <v>1775850952</v>
      </c>
      <c r="E42" s="10">
        <v>19247861</v>
      </c>
      <c r="F42" s="9">
        <f>+E42/D42</f>
        <v>1.0838669190295875E-2</v>
      </c>
      <c r="G42" s="8">
        <v>1795098813</v>
      </c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x14ac:dyDescent="0.2">
      <c r="A43" s="12" t="s">
        <v>415</v>
      </c>
      <c r="B43" s="11" t="s">
        <v>414</v>
      </c>
      <c r="C43" s="11">
        <v>3</v>
      </c>
      <c r="D43" s="10">
        <v>1154735092</v>
      </c>
      <c r="E43" s="10">
        <v>4115779</v>
      </c>
      <c r="F43" s="9">
        <f>+E43/D43</f>
        <v>3.564262512254196E-3</v>
      </c>
      <c r="G43" s="8">
        <v>1158850871</v>
      </c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1:18" x14ac:dyDescent="0.2">
      <c r="A44" s="12" t="s">
        <v>413</v>
      </c>
      <c r="B44" s="11" t="s">
        <v>412</v>
      </c>
      <c r="C44" s="11">
        <v>3</v>
      </c>
      <c r="D44" s="10">
        <v>1616360956</v>
      </c>
      <c r="E44" s="10">
        <v>13803594</v>
      </c>
      <c r="F44" s="9">
        <f>+E44/D44</f>
        <v>8.5399204606870002E-3</v>
      </c>
      <c r="G44" s="8">
        <v>1630164550</v>
      </c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1:18" x14ac:dyDescent="0.2">
      <c r="A45" s="12" t="s">
        <v>411</v>
      </c>
      <c r="B45" s="11" t="s">
        <v>410</v>
      </c>
      <c r="C45" s="11">
        <v>3</v>
      </c>
      <c r="D45" s="10">
        <v>299059220</v>
      </c>
      <c r="E45" s="10">
        <v>2652156</v>
      </c>
      <c r="F45" s="9">
        <f>+E45/D45</f>
        <v>8.8683304932046566E-3</v>
      </c>
      <c r="G45" s="8">
        <v>301711376</v>
      </c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18" x14ac:dyDescent="0.2">
      <c r="A46" s="12" t="s">
        <v>409</v>
      </c>
      <c r="B46" s="11" t="s">
        <v>408</v>
      </c>
      <c r="C46" s="11">
        <v>3</v>
      </c>
      <c r="D46" s="10">
        <v>1764405822</v>
      </c>
      <c r="E46" s="10">
        <v>9727974</v>
      </c>
      <c r="F46" s="9">
        <f>+E46/D46</f>
        <v>5.5134560760931334E-3</v>
      </c>
      <c r="G46" s="8">
        <v>1774133796</v>
      </c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x14ac:dyDescent="0.2">
      <c r="A47" s="12" t="s">
        <v>407</v>
      </c>
      <c r="B47" s="11" t="s">
        <v>406</v>
      </c>
      <c r="C47" s="11">
        <v>3</v>
      </c>
      <c r="D47" s="10">
        <v>557686228</v>
      </c>
      <c r="E47" s="10">
        <v>3238512</v>
      </c>
      <c r="F47" s="9">
        <f>+E47/D47</f>
        <v>5.8070503401421629E-3</v>
      </c>
      <c r="G47" s="8">
        <v>560924740</v>
      </c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x14ac:dyDescent="0.2">
      <c r="A48" s="12" t="s">
        <v>405</v>
      </c>
      <c r="B48" s="11" t="s">
        <v>404</v>
      </c>
      <c r="C48" s="11">
        <v>3</v>
      </c>
      <c r="D48" s="10">
        <v>2029637761</v>
      </c>
      <c r="E48" s="10">
        <v>40254376</v>
      </c>
      <c r="F48" s="9">
        <f>+E48/D48</f>
        <v>1.9833280979245634E-2</v>
      </c>
      <c r="G48" s="8">
        <v>2069892137</v>
      </c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1:18" x14ac:dyDescent="0.2">
      <c r="A49" s="12" t="s">
        <v>403</v>
      </c>
      <c r="B49" s="11" t="s">
        <v>402</v>
      </c>
      <c r="C49" s="11">
        <v>3</v>
      </c>
      <c r="D49" s="10">
        <v>284175130</v>
      </c>
      <c r="E49" s="10">
        <v>6466921</v>
      </c>
      <c r="F49" s="9">
        <f>+E49/D49</f>
        <v>2.2756815489096461E-2</v>
      </c>
      <c r="G49" s="8">
        <v>290642051</v>
      </c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1:18" x14ac:dyDescent="0.2">
      <c r="A50" s="12" t="s">
        <v>401</v>
      </c>
      <c r="B50" s="11" t="s">
        <v>400</v>
      </c>
      <c r="C50" s="11">
        <v>3</v>
      </c>
      <c r="D50" s="10">
        <v>916304497</v>
      </c>
      <c r="E50" s="10">
        <v>19596637</v>
      </c>
      <c r="F50" s="9">
        <f>+E50/D50</f>
        <v>2.1386599175448551E-2</v>
      </c>
      <c r="G50" s="8">
        <v>935901134</v>
      </c>
      <c r="I50" s="7"/>
      <c r="J50" s="7"/>
      <c r="K50" s="7"/>
      <c r="L50" s="7"/>
      <c r="M50" s="7"/>
      <c r="N50" s="7"/>
      <c r="O50" s="7"/>
      <c r="P50" s="7"/>
      <c r="Q50" s="7"/>
      <c r="R50" s="7"/>
    </row>
    <row r="51" spans="1:18" x14ac:dyDescent="0.2">
      <c r="A51" s="12" t="s">
        <v>399</v>
      </c>
      <c r="B51" s="11" t="s">
        <v>398</v>
      </c>
      <c r="C51" s="11">
        <v>3</v>
      </c>
      <c r="D51" s="10">
        <v>491970051</v>
      </c>
      <c r="E51" s="10">
        <v>10125465</v>
      </c>
      <c r="F51" s="9">
        <f>+E51/D51</f>
        <v>2.0581466248643661E-2</v>
      </c>
      <c r="G51" s="8">
        <v>502095516</v>
      </c>
      <c r="I51" s="7"/>
      <c r="J51" s="7"/>
      <c r="K51" s="7"/>
      <c r="L51" s="7"/>
      <c r="M51" s="7"/>
      <c r="N51" s="7"/>
      <c r="O51" s="7"/>
      <c r="P51" s="7"/>
      <c r="Q51" s="7"/>
      <c r="R51" s="7"/>
    </row>
    <row r="52" spans="1:18" x14ac:dyDescent="0.2">
      <c r="A52" s="12" t="s">
        <v>397</v>
      </c>
      <c r="B52" s="11" t="s">
        <v>396</v>
      </c>
      <c r="C52" s="11">
        <v>3</v>
      </c>
      <c r="D52" s="10">
        <v>433294350</v>
      </c>
      <c r="E52" s="10">
        <v>9007266</v>
      </c>
      <c r="F52" s="9">
        <f>+E52/D52</f>
        <v>2.0787868570176372E-2</v>
      </c>
      <c r="G52" s="8">
        <v>442301616</v>
      </c>
      <c r="I52" s="7"/>
      <c r="J52" s="7"/>
      <c r="K52" s="7"/>
      <c r="L52" s="7"/>
      <c r="M52" s="7"/>
      <c r="N52" s="7"/>
      <c r="O52" s="7"/>
      <c r="P52" s="7"/>
      <c r="Q52" s="7"/>
      <c r="R52" s="7"/>
    </row>
    <row r="53" spans="1:18" x14ac:dyDescent="0.2">
      <c r="A53" s="12" t="s">
        <v>395</v>
      </c>
      <c r="B53" s="11" t="s">
        <v>394</v>
      </c>
      <c r="C53" s="11">
        <v>3</v>
      </c>
      <c r="D53" s="10">
        <v>1093795155</v>
      </c>
      <c r="E53" s="10">
        <v>16689826</v>
      </c>
      <c r="F53" s="9">
        <f>+E53/D53</f>
        <v>1.5258639539320322E-2</v>
      </c>
      <c r="G53" s="8">
        <v>1110484981</v>
      </c>
      <c r="I53" s="7"/>
      <c r="J53" s="7"/>
      <c r="K53" s="7"/>
      <c r="L53" s="7"/>
      <c r="M53" s="7"/>
      <c r="N53" s="7"/>
      <c r="O53" s="7"/>
      <c r="P53" s="7"/>
      <c r="Q53" s="7"/>
      <c r="R53" s="7"/>
    </row>
    <row r="54" spans="1:18" x14ac:dyDescent="0.2">
      <c r="A54" s="12" t="s">
        <v>393</v>
      </c>
      <c r="B54" s="11" t="s">
        <v>392</v>
      </c>
      <c r="C54" s="11">
        <v>3</v>
      </c>
      <c r="D54" s="10">
        <v>524617436</v>
      </c>
      <c r="E54" s="10">
        <v>7031689</v>
      </c>
      <c r="F54" s="9">
        <f>+E54/D54</f>
        <v>1.3403460345530719E-2</v>
      </c>
      <c r="G54" s="8">
        <v>531649125</v>
      </c>
      <c r="I54" s="7"/>
      <c r="J54" s="7"/>
      <c r="K54" s="7"/>
      <c r="L54" s="7"/>
      <c r="M54" s="7"/>
      <c r="N54" s="7"/>
      <c r="O54" s="7"/>
      <c r="P54" s="7"/>
      <c r="Q54" s="7"/>
      <c r="R54" s="7"/>
    </row>
    <row r="55" spans="1:18" x14ac:dyDescent="0.2">
      <c r="A55" s="12" t="s">
        <v>391</v>
      </c>
      <c r="B55" s="11" t="s">
        <v>390</v>
      </c>
      <c r="C55" s="11">
        <v>3</v>
      </c>
      <c r="D55" s="10">
        <v>1443247803</v>
      </c>
      <c r="E55" s="10">
        <v>18068026</v>
      </c>
      <c r="F55" s="9">
        <f>+E55/D55</f>
        <v>1.2519004679891413E-2</v>
      </c>
      <c r="G55" s="8">
        <v>1461315829</v>
      </c>
      <c r="I55" s="7"/>
      <c r="J55" s="7"/>
      <c r="K55" s="7"/>
      <c r="L55" s="7"/>
      <c r="M55" s="7"/>
      <c r="N55" s="7"/>
      <c r="O55" s="7"/>
      <c r="P55" s="7"/>
      <c r="Q55" s="7"/>
      <c r="R55" s="7"/>
    </row>
    <row r="56" spans="1:18" x14ac:dyDescent="0.2">
      <c r="A56" s="12" t="s">
        <v>389</v>
      </c>
      <c r="B56" s="11" t="s">
        <v>388</v>
      </c>
      <c r="C56" s="11">
        <v>3</v>
      </c>
      <c r="D56" s="10">
        <v>663825531</v>
      </c>
      <c r="E56" s="10">
        <v>2074117</v>
      </c>
      <c r="F56" s="9">
        <f>+E56/D56</f>
        <v>3.1244911548905159E-3</v>
      </c>
      <c r="G56" s="8">
        <v>665899648</v>
      </c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8" x14ac:dyDescent="0.2">
      <c r="A57" s="12" t="s">
        <v>387</v>
      </c>
      <c r="B57" s="11" t="s">
        <v>386</v>
      </c>
      <c r="C57" s="11">
        <v>3</v>
      </c>
      <c r="D57" s="10">
        <v>631577594</v>
      </c>
      <c r="E57" s="10">
        <v>-269717</v>
      </c>
      <c r="F57" s="9">
        <f>+E57/D57</f>
        <v>-4.2705283176970967E-4</v>
      </c>
      <c r="G57" s="8">
        <v>631307877</v>
      </c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 x14ac:dyDescent="0.2">
      <c r="A58" s="12" t="s">
        <v>385</v>
      </c>
      <c r="B58" s="11" t="s">
        <v>384</v>
      </c>
      <c r="C58" s="11">
        <v>3</v>
      </c>
      <c r="D58" s="10">
        <v>1105640378</v>
      </c>
      <c r="E58" s="10">
        <v>6702062</v>
      </c>
      <c r="F58" s="9">
        <f>+E58/D58</f>
        <v>6.061701556272215E-3</v>
      </c>
      <c r="G58" s="8">
        <v>1112342440</v>
      </c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 x14ac:dyDescent="0.2">
      <c r="A59" s="12" t="s">
        <v>383</v>
      </c>
      <c r="B59" s="11" t="s">
        <v>382</v>
      </c>
      <c r="C59" s="11">
        <v>3</v>
      </c>
      <c r="D59" s="10">
        <v>2106027494</v>
      </c>
      <c r="E59" s="10">
        <v>45472620</v>
      </c>
      <c r="F59" s="9">
        <f>+E59/D59</f>
        <v>2.1591655441132621E-2</v>
      </c>
      <c r="G59" s="8">
        <v>2151500114</v>
      </c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 x14ac:dyDescent="0.2">
      <c r="A60" s="12" t="s">
        <v>381</v>
      </c>
      <c r="B60" s="11" t="s">
        <v>380</v>
      </c>
      <c r="C60" s="11">
        <v>3</v>
      </c>
      <c r="D60" s="10">
        <v>2116367917</v>
      </c>
      <c r="E60" s="10">
        <v>10102915</v>
      </c>
      <c r="F60" s="9">
        <f>+E60/D60</f>
        <v>4.773704476828922E-3</v>
      </c>
      <c r="G60" s="8">
        <v>2126470832</v>
      </c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 x14ac:dyDescent="0.2">
      <c r="A61" s="12" t="s">
        <v>379</v>
      </c>
      <c r="B61" s="11" t="s">
        <v>378</v>
      </c>
      <c r="C61" s="11">
        <v>3</v>
      </c>
      <c r="D61" s="10">
        <v>647464620</v>
      </c>
      <c r="E61" s="10">
        <v>4689747</v>
      </c>
      <c r="F61" s="9">
        <f>+E61/D61</f>
        <v>7.243248287450826E-3</v>
      </c>
      <c r="G61" s="8">
        <v>652154367</v>
      </c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8" x14ac:dyDescent="0.2">
      <c r="A62" s="12" t="s">
        <v>377</v>
      </c>
      <c r="B62" s="11" t="s">
        <v>376</v>
      </c>
      <c r="C62" s="11">
        <v>3</v>
      </c>
      <c r="D62" s="10">
        <v>1415317565</v>
      </c>
      <c r="E62" s="10">
        <v>-8093969</v>
      </c>
      <c r="F62" s="9">
        <f>+E62/D62</f>
        <v>-5.7188359702156312E-3</v>
      </c>
      <c r="G62" s="8">
        <v>1407223596</v>
      </c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 x14ac:dyDescent="0.2">
      <c r="A63" s="12" t="s">
        <v>375</v>
      </c>
      <c r="B63" s="11" t="s">
        <v>374</v>
      </c>
      <c r="C63" s="11">
        <v>3</v>
      </c>
      <c r="D63" s="10">
        <v>740873254</v>
      </c>
      <c r="E63" s="10">
        <v>15853559</v>
      </c>
      <c r="F63" s="9">
        <f>+E63/D63</f>
        <v>2.1398476614462855E-2</v>
      </c>
      <c r="G63" s="8">
        <v>756726813</v>
      </c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 x14ac:dyDescent="0.2">
      <c r="A64" s="12" t="s">
        <v>373</v>
      </c>
      <c r="B64" s="11" t="s">
        <v>372</v>
      </c>
      <c r="C64" s="11">
        <v>3</v>
      </c>
      <c r="D64" s="10">
        <v>1169146282</v>
      </c>
      <c r="E64" s="10">
        <v>15818751</v>
      </c>
      <c r="F64" s="9">
        <f>+E64/D64</f>
        <v>1.3530172608460641E-2</v>
      </c>
      <c r="G64" s="8">
        <v>1184965033</v>
      </c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x14ac:dyDescent="0.2">
      <c r="A65" s="12" t="s">
        <v>371</v>
      </c>
      <c r="B65" s="11" t="s">
        <v>370</v>
      </c>
      <c r="C65" s="11">
        <v>3</v>
      </c>
      <c r="D65" s="10">
        <v>442659041</v>
      </c>
      <c r="E65" s="10">
        <v>9119024</v>
      </c>
      <c r="F65" s="9">
        <f>+E65/D65</f>
        <v>2.0600559698045341E-2</v>
      </c>
      <c r="G65" s="8">
        <v>451778065</v>
      </c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 x14ac:dyDescent="0.2">
      <c r="A66" s="12" t="s">
        <v>369</v>
      </c>
      <c r="B66" s="11" t="s">
        <v>368</v>
      </c>
      <c r="C66" s="11">
        <v>3</v>
      </c>
      <c r="D66" s="10">
        <v>439030892</v>
      </c>
      <c r="E66" s="10">
        <v>10336163</v>
      </c>
      <c r="F66" s="9">
        <f>+E66/D66</f>
        <v>2.354313372554203E-2</v>
      </c>
      <c r="G66" s="8">
        <v>449367055</v>
      </c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 x14ac:dyDescent="0.2">
      <c r="A67" s="12" t="s">
        <v>367</v>
      </c>
      <c r="B67" s="11" t="s">
        <v>366</v>
      </c>
      <c r="C67" s="11">
        <v>3</v>
      </c>
      <c r="D67" s="10">
        <v>551827800</v>
      </c>
      <c r="E67" s="10">
        <v>12554648</v>
      </c>
      <c r="F67" s="9">
        <f>+E67/D67</f>
        <v>2.2751024866815336E-2</v>
      </c>
      <c r="G67" s="8">
        <v>564382448</v>
      </c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 x14ac:dyDescent="0.2">
      <c r="A68" s="12" t="s">
        <v>365</v>
      </c>
      <c r="B68" s="11" t="s">
        <v>364</v>
      </c>
      <c r="C68" s="11">
        <v>3</v>
      </c>
      <c r="D68" s="10">
        <v>601533839</v>
      </c>
      <c r="E68" s="10">
        <v>13302321</v>
      </c>
      <c r="F68" s="9">
        <f>+E68/D68</f>
        <v>2.2114002800098499E-2</v>
      </c>
      <c r="G68" s="8">
        <v>614836160</v>
      </c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1:18" x14ac:dyDescent="0.2">
      <c r="A69" s="12" t="s">
        <v>363</v>
      </c>
      <c r="B69" s="11" t="s">
        <v>362</v>
      </c>
      <c r="C69" s="11">
        <v>3</v>
      </c>
      <c r="D69" s="10">
        <v>1798719756</v>
      </c>
      <c r="E69" s="10">
        <v>-9248549</v>
      </c>
      <c r="F69" s="9">
        <f>+E69/D69</f>
        <v>-5.141739823087816E-3</v>
      </c>
      <c r="G69" s="8">
        <v>1789471207</v>
      </c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 x14ac:dyDescent="0.2">
      <c r="A70" s="12" t="s">
        <v>361</v>
      </c>
      <c r="B70" s="11" t="s">
        <v>360</v>
      </c>
      <c r="C70" s="11">
        <v>3</v>
      </c>
      <c r="D70" s="10">
        <v>651822752</v>
      </c>
      <c r="E70" s="10">
        <v>5305244</v>
      </c>
      <c r="F70" s="9">
        <f>+E70/D70</f>
        <v>8.1390899346821203E-3</v>
      </c>
      <c r="G70" s="8">
        <v>657127996</v>
      </c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 x14ac:dyDescent="0.2">
      <c r="A71" s="12" t="s">
        <v>359</v>
      </c>
      <c r="B71" s="11" t="s">
        <v>358</v>
      </c>
      <c r="C71" s="11">
        <v>3</v>
      </c>
      <c r="D71" s="10">
        <v>810228831</v>
      </c>
      <c r="E71" s="10">
        <v>-498083</v>
      </c>
      <c r="F71" s="9">
        <f>+E71/D71</f>
        <v>-6.1474361432591377E-4</v>
      </c>
      <c r="G71" s="8">
        <v>809730748</v>
      </c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 x14ac:dyDescent="0.2">
      <c r="A72" s="12" t="s">
        <v>357</v>
      </c>
      <c r="B72" s="11" t="s">
        <v>356</v>
      </c>
      <c r="C72" s="11">
        <v>3</v>
      </c>
      <c r="D72" s="10">
        <v>325138145</v>
      </c>
      <c r="E72" s="10">
        <v>-367385</v>
      </c>
      <c r="F72" s="9">
        <f>+E72/D72</f>
        <v>-1.129935092666534E-3</v>
      </c>
      <c r="G72" s="8">
        <v>324770760</v>
      </c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 x14ac:dyDescent="0.2">
      <c r="A73" s="12" t="s">
        <v>355</v>
      </c>
      <c r="B73" s="11" t="s">
        <v>354</v>
      </c>
      <c r="C73" s="11">
        <v>3</v>
      </c>
      <c r="D73" s="10">
        <v>1662186586</v>
      </c>
      <c r="E73" s="10">
        <v>14554120</v>
      </c>
      <c r="F73" s="9">
        <f>+E73/D73</f>
        <v>8.7560085748399855E-3</v>
      </c>
      <c r="G73" s="8">
        <v>1676740706</v>
      </c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x14ac:dyDescent="0.2">
      <c r="A74" s="12" t="s">
        <v>353</v>
      </c>
      <c r="B74" s="11" t="s">
        <v>352</v>
      </c>
      <c r="C74" s="11">
        <v>3</v>
      </c>
      <c r="D74" s="10">
        <v>516169102</v>
      </c>
      <c r="E74" s="10">
        <v>9409696</v>
      </c>
      <c r="F74" s="9">
        <f>+E74/D74</f>
        <v>1.8229870721707786E-2</v>
      </c>
      <c r="G74" s="8">
        <v>525578798</v>
      </c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x14ac:dyDescent="0.2">
      <c r="A75" s="12" t="s">
        <v>351</v>
      </c>
      <c r="B75" s="11" t="s">
        <v>350</v>
      </c>
      <c r="C75" s="11">
        <v>3</v>
      </c>
      <c r="D75" s="10">
        <v>1243938588</v>
      </c>
      <c r="E75" s="10">
        <v>18352465</v>
      </c>
      <c r="F75" s="9">
        <f>+E75/D75</f>
        <v>1.4753513699986611E-2</v>
      </c>
      <c r="G75" s="8">
        <v>1262291053</v>
      </c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 x14ac:dyDescent="0.2">
      <c r="A76" s="12" t="s">
        <v>349</v>
      </c>
      <c r="B76" s="11" t="s">
        <v>348</v>
      </c>
      <c r="C76" s="11">
        <v>3</v>
      </c>
      <c r="D76" s="10">
        <v>1232660075</v>
      </c>
      <c r="E76" s="10">
        <v>17121698</v>
      </c>
      <c r="F76" s="9">
        <f>+E76/D76</f>
        <v>1.3890040204311801E-2</v>
      </c>
      <c r="G76" s="8">
        <v>1249781773</v>
      </c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 x14ac:dyDescent="0.2">
      <c r="A77" s="12" t="s">
        <v>347</v>
      </c>
      <c r="B77" s="11" t="s">
        <v>346</v>
      </c>
      <c r="C77" s="11">
        <v>3</v>
      </c>
      <c r="D77" s="10">
        <v>544588507</v>
      </c>
      <c r="E77" s="10">
        <v>6705720</v>
      </c>
      <c r="F77" s="9">
        <f>+E77/D77</f>
        <v>1.2313370395824384E-2</v>
      </c>
      <c r="G77" s="8">
        <v>551294227</v>
      </c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18" x14ac:dyDescent="0.2">
      <c r="A78" s="12" t="s">
        <v>345</v>
      </c>
      <c r="B78" s="11" t="s">
        <v>344</v>
      </c>
      <c r="C78" s="11">
        <v>3</v>
      </c>
      <c r="D78" s="10">
        <v>599423484</v>
      </c>
      <c r="E78" s="10">
        <v>7735488</v>
      </c>
      <c r="F78" s="9">
        <f>+E78/D78</f>
        <v>1.2904879782788091E-2</v>
      </c>
      <c r="G78" s="8">
        <v>607158972</v>
      </c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18" x14ac:dyDescent="0.2">
      <c r="A79" s="12" t="s">
        <v>343</v>
      </c>
      <c r="B79" s="11" t="s">
        <v>342</v>
      </c>
      <c r="C79" s="11">
        <v>3</v>
      </c>
      <c r="D79" s="10">
        <v>649571429</v>
      </c>
      <c r="E79" s="10">
        <v>5668838</v>
      </c>
      <c r="F79" s="9">
        <f>+E79/D79</f>
        <v>8.7270433195115182E-3</v>
      </c>
      <c r="G79" s="8">
        <v>655240267</v>
      </c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18" x14ac:dyDescent="0.2">
      <c r="A80" s="12" t="s">
        <v>341</v>
      </c>
      <c r="B80" s="11" t="s">
        <v>340</v>
      </c>
      <c r="C80" s="11">
        <v>3</v>
      </c>
      <c r="D80" s="10">
        <v>731681149</v>
      </c>
      <c r="E80" s="10">
        <v>10139504</v>
      </c>
      <c r="F80" s="9">
        <f>+E80/D80</f>
        <v>1.3857817730930772E-2</v>
      </c>
      <c r="G80" s="8">
        <v>741820653</v>
      </c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 x14ac:dyDescent="0.2">
      <c r="A81" s="12" t="s">
        <v>339</v>
      </c>
      <c r="B81" s="11" t="s">
        <v>338</v>
      </c>
      <c r="C81" s="11">
        <v>3</v>
      </c>
      <c r="D81" s="10">
        <v>551466860</v>
      </c>
      <c r="E81" s="10">
        <v>12361790</v>
      </c>
      <c r="F81" s="9">
        <f>+E81/D81</f>
        <v>2.2416197412116479E-2</v>
      </c>
      <c r="G81" s="8">
        <v>563828650</v>
      </c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 x14ac:dyDescent="0.2">
      <c r="A82" s="12" t="s">
        <v>337</v>
      </c>
      <c r="B82" s="11" t="s">
        <v>336</v>
      </c>
      <c r="C82" s="11">
        <v>3</v>
      </c>
      <c r="D82" s="10">
        <v>742298201</v>
      </c>
      <c r="E82" s="10">
        <v>10101856</v>
      </c>
      <c r="F82" s="9">
        <f>+E82/D82</f>
        <v>1.3608891933714925E-2</v>
      </c>
      <c r="G82" s="8">
        <v>752400057</v>
      </c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1:18" x14ac:dyDescent="0.2">
      <c r="A83" s="12" t="s">
        <v>335</v>
      </c>
      <c r="B83" s="11" t="s">
        <v>334</v>
      </c>
      <c r="C83" s="11">
        <v>3</v>
      </c>
      <c r="D83" s="10">
        <v>4350496801</v>
      </c>
      <c r="E83" s="10">
        <v>52181448</v>
      </c>
      <c r="F83" s="9">
        <f>+E83/D83</f>
        <v>1.1994365330415974E-2</v>
      </c>
      <c r="G83" s="8">
        <v>4402678249</v>
      </c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 x14ac:dyDescent="0.2">
      <c r="A84" s="12" t="s">
        <v>333</v>
      </c>
      <c r="B84" s="11" t="s">
        <v>332</v>
      </c>
      <c r="C84" s="11">
        <v>3</v>
      </c>
      <c r="D84" s="10">
        <v>721110959</v>
      </c>
      <c r="E84" s="10">
        <v>2036612</v>
      </c>
      <c r="F84" s="9">
        <f>+E84/D84</f>
        <v>2.8242699331934573E-3</v>
      </c>
      <c r="G84" s="8">
        <v>723147571</v>
      </c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 x14ac:dyDescent="0.2">
      <c r="A85" s="12" t="s">
        <v>331</v>
      </c>
      <c r="B85" s="11" t="s">
        <v>330</v>
      </c>
      <c r="C85" s="11">
        <v>3</v>
      </c>
      <c r="D85" s="10">
        <v>1299087377</v>
      </c>
      <c r="E85" s="10">
        <v>10902389</v>
      </c>
      <c r="F85" s="9">
        <f>+E85/D85</f>
        <v>8.3923446513482665E-3</v>
      </c>
      <c r="G85" s="8">
        <v>1309989766</v>
      </c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 x14ac:dyDescent="0.2">
      <c r="A86" s="12" t="s">
        <v>329</v>
      </c>
      <c r="B86" s="11" t="s">
        <v>328</v>
      </c>
      <c r="C86" s="11">
        <v>3</v>
      </c>
      <c r="D86" s="10">
        <v>1653529323</v>
      </c>
      <c r="E86" s="10">
        <v>9376175</v>
      </c>
      <c r="F86" s="9">
        <f>+E86/D86</f>
        <v>5.6704014072086707E-3</v>
      </c>
      <c r="G86" s="8">
        <v>1662905498</v>
      </c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1:18" x14ac:dyDescent="0.2">
      <c r="A87" s="12" t="s">
        <v>327</v>
      </c>
      <c r="B87" s="11" t="s">
        <v>326</v>
      </c>
      <c r="C87" s="11">
        <v>5</v>
      </c>
      <c r="D87" s="10">
        <v>38086648199</v>
      </c>
      <c r="E87" s="10">
        <v>630931120</v>
      </c>
      <c r="F87" s="9">
        <f>+E87/D87</f>
        <v>1.656567720801868E-2</v>
      </c>
      <c r="G87" s="8">
        <v>38717579319</v>
      </c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1:18" x14ac:dyDescent="0.2">
      <c r="A88" s="12" t="s">
        <v>325</v>
      </c>
      <c r="B88" s="11" t="s">
        <v>324</v>
      </c>
      <c r="C88" s="11">
        <v>3</v>
      </c>
      <c r="D88" s="10">
        <v>12755495735</v>
      </c>
      <c r="E88" s="10">
        <v>238638254</v>
      </c>
      <c r="F88" s="9">
        <f>+E88/D88</f>
        <v>1.8708661659083688E-2</v>
      </c>
      <c r="G88" s="8">
        <v>12994133989</v>
      </c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18" x14ac:dyDescent="0.2">
      <c r="A89" s="12" t="s">
        <v>323</v>
      </c>
      <c r="B89" s="11" t="s">
        <v>322</v>
      </c>
      <c r="C89" s="11">
        <v>3</v>
      </c>
      <c r="D89" s="10">
        <v>2086258655</v>
      </c>
      <c r="E89" s="10">
        <v>38651504</v>
      </c>
      <c r="F89" s="9">
        <f>+E89/D89</f>
        <v>1.8526707562059222E-2</v>
      </c>
      <c r="G89" s="8">
        <v>2124910159</v>
      </c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1:18" x14ac:dyDescent="0.2">
      <c r="A90" s="12" t="s">
        <v>321</v>
      </c>
      <c r="B90" s="11" t="s">
        <v>320</v>
      </c>
      <c r="C90" s="11">
        <v>3</v>
      </c>
      <c r="D90" s="10">
        <v>17995486699</v>
      </c>
      <c r="E90" s="10">
        <v>271991241</v>
      </c>
      <c r="F90" s="9">
        <f>+E90/D90</f>
        <v>1.5114414272280528E-2</v>
      </c>
      <c r="G90" s="8">
        <v>18267477940</v>
      </c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1:18" x14ac:dyDescent="0.2">
      <c r="A91" s="12" t="s">
        <v>319</v>
      </c>
      <c r="B91" s="11" t="s">
        <v>318</v>
      </c>
      <c r="C91" s="11">
        <v>3</v>
      </c>
      <c r="D91" s="10">
        <v>2761367255</v>
      </c>
      <c r="E91" s="10">
        <v>38763198</v>
      </c>
      <c r="F91" s="9">
        <f>+E91/D91</f>
        <v>1.4037682937614178E-2</v>
      </c>
      <c r="G91" s="8">
        <v>2800130453</v>
      </c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1:18" x14ac:dyDescent="0.2">
      <c r="A92" s="12" t="s">
        <v>317</v>
      </c>
      <c r="B92" s="11" t="s">
        <v>316</v>
      </c>
      <c r="C92" s="11">
        <v>3</v>
      </c>
      <c r="D92" s="10">
        <v>3390223538</v>
      </c>
      <c r="E92" s="10">
        <v>70097791</v>
      </c>
      <c r="F92" s="9">
        <f>+E92/D92</f>
        <v>2.0676451040556723E-2</v>
      </c>
      <c r="G92" s="8">
        <v>3460321329</v>
      </c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1:18" x14ac:dyDescent="0.2">
      <c r="A93" s="12" t="s">
        <v>315</v>
      </c>
      <c r="B93" s="11" t="s">
        <v>314</v>
      </c>
      <c r="C93" s="11">
        <v>3</v>
      </c>
      <c r="D93" s="10">
        <v>5361828600</v>
      </c>
      <c r="E93" s="10">
        <v>93243130</v>
      </c>
      <c r="F93" s="9">
        <f>+E93/D93</f>
        <v>1.7390173568770921E-2</v>
      </c>
      <c r="G93" s="8">
        <v>5455071730</v>
      </c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1:18" x14ac:dyDescent="0.2">
      <c r="A94" s="12" t="s">
        <v>313</v>
      </c>
      <c r="B94" s="11" t="s">
        <v>312</v>
      </c>
      <c r="C94" s="11">
        <v>3</v>
      </c>
      <c r="D94" s="10">
        <v>1251411749</v>
      </c>
      <c r="E94" s="10">
        <v>12211406</v>
      </c>
      <c r="F94" s="9">
        <f>+E94/D94</f>
        <v>9.7581040051430753E-3</v>
      </c>
      <c r="G94" s="8">
        <v>1263623155</v>
      </c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1:18" x14ac:dyDescent="0.2">
      <c r="A95" s="12" t="s">
        <v>311</v>
      </c>
      <c r="B95" s="11" t="s">
        <v>310</v>
      </c>
      <c r="C95" s="11">
        <v>3</v>
      </c>
      <c r="D95" s="10">
        <v>1517965358</v>
      </c>
      <c r="E95" s="10">
        <v>32310908</v>
      </c>
      <c r="F95" s="9">
        <f>+E95/D95</f>
        <v>2.1285668892056495E-2</v>
      </c>
      <c r="G95" s="8">
        <v>1550276266</v>
      </c>
      <c r="I95" s="7"/>
      <c r="J95" s="7"/>
      <c r="K95" s="7"/>
      <c r="L95" s="7"/>
      <c r="M95" s="7"/>
      <c r="N95" s="7"/>
      <c r="O95" s="7"/>
      <c r="P95" s="7"/>
      <c r="Q95" s="7"/>
      <c r="R95" s="7"/>
    </row>
    <row r="96" spans="1:18" x14ac:dyDescent="0.2">
      <c r="A96" s="12" t="s">
        <v>309</v>
      </c>
      <c r="B96" s="11" t="s">
        <v>308</v>
      </c>
      <c r="C96" s="11">
        <v>3</v>
      </c>
      <c r="D96" s="10">
        <v>688346732</v>
      </c>
      <c r="E96" s="10">
        <v>14875076</v>
      </c>
      <c r="F96" s="9">
        <f>+E96/D96</f>
        <v>2.1609859259126982E-2</v>
      </c>
      <c r="G96" s="8">
        <v>703221808</v>
      </c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1:18" x14ac:dyDescent="0.2">
      <c r="A97" s="12" t="s">
        <v>307</v>
      </c>
      <c r="B97" s="11" t="s">
        <v>306</v>
      </c>
      <c r="C97" s="11">
        <v>3</v>
      </c>
      <c r="D97" s="10">
        <v>595091802</v>
      </c>
      <c r="E97" s="10">
        <v>3815308</v>
      </c>
      <c r="F97" s="9">
        <f>+E97/D97</f>
        <v>6.4112931604458565E-3</v>
      </c>
      <c r="G97" s="8">
        <v>598907110</v>
      </c>
      <c r="I97" s="7"/>
      <c r="J97" s="7"/>
      <c r="K97" s="7"/>
      <c r="L97" s="7"/>
      <c r="M97" s="7"/>
      <c r="N97" s="7"/>
      <c r="O97" s="7"/>
      <c r="P97" s="7"/>
      <c r="Q97" s="7"/>
      <c r="R97" s="7"/>
    </row>
    <row r="98" spans="1:18" x14ac:dyDescent="0.2">
      <c r="A98" s="12" t="s">
        <v>305</v>
      </c>
      <c r="B98" s="11" t="s">
        <v>304</v>
      </c>
      <c r="C98" s="11">
        <v>3</v>
      </c>
      <c r="D98" s="10">
        <v>507750350</v>
      </c>
      <c r="E98" s="10">
        <v>5252860</v>
      </c>
      <c r="F98" s="9">
        <f>+E98/D98</f>
        <v>1.0345359683159253E-2</v>
      </c>
      <c r="G98" s="8">
        <v>513003210</v>
      </c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1:18" x14ac:dyDescent="0.2">
      <c r="A99" s="12" t="s">
        <v>303</v>
      </c>
      <c r="B99" s="11" t="s">
        <v>302</v>
      </c>
      <c r="C99" s="11">
        <v>3</v>
      </c>
      <c r="D99" s="10">
        <v>646104072</v>
      </c>
      <c r="E99" s="10">
        <v>4314853</v>
      </c>
      <c r="F99" s="9">
        <f>+E99/D99</f>
        <v>6.6782631266252106E-3</v>
      </c>
      <c r="G99" s="8">
        <v>650418925</v>
      </c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1:18" x14ac:dyDescent="0.2">
      <c r="A100" s="12" t="s">
        <v>301</v>
      </c>
      <c r="B100" s="11" t="s">
        <v>300</v>
      </c>
      <c r="C100" s="11">
        <v>3</v>
      </c>
      <c r="D100" s="10">
        <v>418798866</v>
      </c>
      <c r="E100" s="10">
        <v>2277578</v>
      </c>
      <c r="F100" s="9">
        <f>+E100/D100</f>
        <v>5.4383576100705102E-3</v>
      </c>
      <c r="G100" s="8">
        <v>421076444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1:18" x14ac:dyDescent="0.2">
      <c r="A101" s="12" t="s">
        <v>299</v>
      </c>
      <c r="B101" s="11" t="s">
        <v>298</v>
      </c>
      <c r="C101" s="11">
        <v>3</v>
      </c>
      <c r="D101" s="10">
        <v>717350217</v>
      </c>
      <c r="E101" s="10">
        <v>362720</v>
      </c>
      <c r="F101" s="9">
        <f>+E101/D101</f>
        <v>5.0563865655037503E-4</v>
      </c>
      <c r="G101" s="8">
        <v>717712937</v>
      </c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1:18" x14ac:dyDescent="0.2">
      <c r="A102" s="12" t="s">
        <v>297</v>
      </c>
      <c r="B102" s="11" t="s">
        <v>296</v>
      </c>
      <c r="C102" s="11">
        <v>3</v>
      </c>
      <c r="D102" s="10">
        <v>519634401</v>
      </c>
      <c r="E102" s="10">
        <v>2494476</v>
      </c>
      <c r="F102" s="9">
        <f>+E102/D102</f>
        <v>4.8004443031476659E-3</v>
      </c>
      <c r="G102" s="8">
        <v>522128877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1:18" x14ac:dyDescent="0.2">
      <c r="A103" s="12" t="s">
        <v>295</v>
      </c>
      <c r="B103" s="11" t="s">
        <v>294</v>
      </c>
      <c r="C103" s="11">
        <v>3</v>
      </c>
      <c r="D103" s="10">
        <v>1181102616</v>
      </c>
      <c r="E103" s="10">
        <v>13085284</v>
      </c>
      <c r="F103" s="9">
        <f>+E103/D103</f>
        <v>1.107887140603878E-2</v>
      </c>
      <c r="G103" s="8">
        <v>1194187900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 x14ac:dyDescent="0.2">
      <c r="A104" s="12" t="s">
        <v>293</v>
      </c>
      <c r="B104" s="11" t="s">
        <v>292</v>
      </c>
      <c r="C104" s="11">
        <v>3</v>
      </c>
      <c r="D104" s="10">
        <v>647032819</v>
      </c>
      <c r="E104" s="10">
        <v>90522</v>
      </c>
      <c r="F104" s="9">
        <f>+E104/D104</f>
        <v>1.3990325891027175E-4</v>
      </c>
      <c r="G104" s="8">
        <v>647123341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 x14ac:dyDescent="0.2">
      <c r="A105" s="12" t="s">
        <v>291</v>
      </c>
      <c r="B105" s="11" t="s">
        <v>290</v>
      </c>
      <c r="C105" s="11">
        <v>3</v>
      </c>
      <c r="D105" s="10">
        <v>2140521481</v>
      </c>
      <c r="E105" s="10">
        <v>164866</v>
      </c>
      <c r="F105" s="9">
        <f>+E105/D105</f>
        <v>7.7021418127968792E-5</v>
      </c>
      <c r="G105" s="8">
        <v>2140686347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 x14ac:dyDescent="0.2">
      <c r="A106" s="12" t="s">
        <v>289</v>
      </c>
      <c r="B106" s="11" t="s">
        <v>288</v>
      </c>
      <c r="C106" s="11">
        <v>3</v>
      </c>
      <c r="D106" s="10">
        <v>901927290</v>
      </c>
      <c r="E106" s="10">
        <v>1218949</v>
      </c>
      <c r="F106" s="9">
        <f>+E106/D106</f>
        <v>1.3514936442382179E-3</v>
      </c>
      <c r="G106" s="8">
        <v>903146239</v>
      </c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 x14ac:dyDescent="0.2">
      <c r="A107" s="12" t="s">
        <v>287</v>
      </c>
      <c r="B107" s="11" t="s">
        <v>286</v>
      </c>
      <c r="C107" s="11">
        <v>3</v>
      </c>
      <c r="D107" s="10">
        <v>842024134</v>
      </c>
      <c r="E107" s="10">
        <v>164551</v>
      </c>
      <c r="F107" s="9">
        <f>+E107/D107</f>
        <v>1.9542313973627744E-4</v>
      </c>
      <c r="G107" s="8">
        <v>842188685</v>
      </c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1:18" x14ac:dyDescent="0.2">
      <c r="A108" s="12" t="s">
        <v>285</v>
      </c>
      <c r="B108" s="11" t="s">
        <v>284</v>
      </c>
      <c r="C108" s="11">
        <v>3</v>
      </c>
      <c r="D108" s="10">
        <v>1019068166</v>
      </c>
      <c r="E108" s="10">
        <v>22614168</v>
      </c>
      <c r="F108" s="9">
        <f>+E108/D108</f>
        <v>2.2191025835655433E-2</v>
      </c>
      <c r="G108" s="8">
        <v>1041682334</v>
      </c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1:18" x14ac:dyDescent="0.2">
      <c r="A109" s="12" t="s">
        <v>283</v>
      </c>
      <c r="B109" s="11" t="s">
        <v>282</v>
      </c>
      <c r="C109" s="11">
        <v>3</v>
      </c>
      <c r="D109" s="10">
        <v>699014605</v>
      </c>
      <c r="E109" s="10">
        <v>-4309326</v>
      </c>
      <c r="F109" s="9">
        <f>+E109/D109</f>
        <v>-6.1648583150848476E-3</v>
      </c>
      <c r="G109" s="8">
        <v>694705279</v>
      </c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1:18" x14ac:dyDescent="0.2">
      <c r="A110" s="12" t="s">
        <v>281</v>
      </c>
      <c r="B110" s="11" t="s">
        <v>280</v>
      </c>
      <c r="C110" s="11">
        <v>3</v>
      </c>
      <c r="D110" s="10">
        <v>952764070</v>
      </c>
      <c r="E110" s="10">
        <v>6668887</v>
      </c>
      <c r="F110" s="9">
        <f>+E110/D110</f>
        <v>6.9995156303490746E-3</v>
      </c>
      <c r="G110" s="8">
        <v>959432957</v>
      </c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1:18" x14ac:dyDescent="0.2">
      <c r="A111" s="12" t="s">
        <v>279</v>
      </c>
      <c r="B111" s="11" t="s">
        <v>278</v>
      </c>
      <c r="C111" s="11">
        <v>3</v>
      </c>
      <c r="D111" s="10">
        <v>874159460</v>
      </c>
      <c r="E111" s="10">
        <v>11511123</v>
      </c>
      <c r="F111" s="9">
        <f>+E111/D111</f>
        <v>1.3168218759538448E-2</v>
      </c>
      <c r="G111" s="8">
        <v>885670583</v>
      </c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1:18" x14ac:dyDescent="0.2">
      <c r="A112" s="12" t="s">
        <v>277</v>
      </c>
      <c r="B112" s="11" t="s">
        <v>276</v>
      </c>
      <c r="C112" s="11">
        <v>3</v>
      </c>
      <c r="D112" s="10">
        <v>1221404704</v>
      </c>
      <c r="E112" s="10">
        <v>25524513</v>
      </c>
      <c r="F112" s="9">
        <f>+E112/D112</f>
        <v>2.0897670457964767E-2</v>
      </c>
      <c r="G112" s="8">
        <v>1246929217</v>
      </c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18" x14ac:dyDescent="0.2">
      <c r="A113" s="12" t="s">
        <v>275</v>
      </c>
      <c r="B113" s="11" t="s">
        <v>274</v>
      </c>
      <c r="C113" s="11">
        <v>3</v>
      </c>
      <c r="D113" s="10">
        <v>5553260476</v>
      </c>
      <c r="E113" s="10">
        <v>188714359</v>
      </c>
      <c r="F113" s="9">
        <f>+E113/D113</f>
        <v>3.3982623328328097E-2</v>
      </c>
      <c r="G113" s="8">
        <v>5741974835</v>
      </c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1:18" x14ac:dyDescent="0.2">
      <c r="A114" s="12" t="s">
        <v>273</v>
      </c>
      <c r="B114" s="11" t="s">
        <v>272</v>
      </c>
      <c r="C114" s="11">
        <v>3</v>
      </c>
      <c r="D114" s="10">
        <v>1448909122</v>
      </c>
      <c r="E114" s="10">
        <v>6196584</v>
      </c>
      <c r="F114" s="9">
        <f>+E114/D114</f>
        <v>4.2767237129728002E-3</v>
      </c>
      <c r="G114" s="8">
        <v>1455105706</v>
      </c>
      <c r="I114" s="7"/>
      <c r="J114" s="7"/>
      <c r="K114" s="7"/>
      <c r="L114" s="7"/>
      <c r="M114" s="7"/>
      <c r="N114" s="7"/>
      <c r="O114" s="7"/>
      <c r="P114" s="7"/>
      <c r="Q114" s="7"/>
      <c r="R114" s="7"/>
    </row>
    <row r="115" spans="1:18" x14ac:dyDescent="0.2">
      <c r="A115" s="12" t="s">
        <v>271</v>
      </c>
      <c r="B115" s="11" t="s">
        <v>270</v>
      </c>
      <c r="C115" s="11">
        <v>3</v>
      </c>
      <c r="D115" s="10">
        <v>1095381899</v>
      </c>
      <c r="E115" s="10">
        <v>-3035928</v>
      </c>
      <c r="F115" s="9">
        <f>+E115/D115</f>
        <v>-2.7715703562123588E-3</v>
      </c>
      <c r="G115" s="8">
        <v>1092345971</v>
      </c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1:18" x14ac:dyDescent="0.2">
      <c r="A116" s="12" t="s">
        <v>269</v>
      </c>
      <c r="B116" s="11" t="s">
        <v>268</v>
      </c>
      <c r="C116" s="11">
        <v>3</v>
      </c>
      <c r="D116" s="10">
        <v>959978125</v>
      </c>
      <c r="E116" s="10">
        <v>8278839</v>
      </c>
      <c r="F116" s="9">
        <f>+E116/D116</f>
        <v>8.6239871351235214E-3</v>
      </c>
      <c r="G116" s="8">
        <v>968256964</v>
      </c>
      <c r="I116" s="7"/>
      <c r="J116" s="7"/>
      <c r="K116" s="7"/>
      <c r="L116" s="7"/>
      <c r="M116" s="7"/>
      <c r="N116" s="7"/>
      <c r="O116" s="7"/>
      <c r="P116" s="7"/>
      <c r="Q116" s="7"/>
      <c r="R116" s="7"/>
    </row>
    <row r="117" spans="1:18" x14ac:dyDescent="0.2">
      <c r="A117" s="12" t="s">
        <v>267</v>
      </c>
      <c r="B117" s="11" t="s">
        <v>266</v>
      </c>
      <c r="C117" s="11">
        <v>3</v>
      </c>
      <c r="D117" s="10">
        <v>503616597</v>
      </c>
      <c r="E117" s="10">
        <v>10069579</v>
      </c>
      <c r="F117" s="9">
        <f>+E117/D117</f>
        <v>1.9994533659104169E-2</v>
      </c>
      <c r="G117" s="8">
        <v>513686176</v>
      </c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 spans="1:18" x14ac:dyDescent="0.2">
      <c r="A118" s="12" t="s">
        <v>265</v>
      </c>
      <c r="B118" s="11" t="s">
        <v>264</v>
      </c>
      <c r="C118" s="11">
        <v>3</v>
      </c>
      <c r="D118" s="10">
        <v>499110032</v>
      </c>
      <c r="E118" s="10">
        <v>9649327</v>
      </c>
      <c r="F118" s="9">
        <f>+E118/D118</f>
        <v>1.9333065619486486E-2</v>
      </c>
      <c r="G118" s="8">
        <v>508759359</v>
      </c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1:18" x14ac:dyDescent="0.2">
      <c r="A119" s="12" t="s">
        <v>263</v>
      </c>
      <c r="B119" s="11" t="s">
        <v>262</v>
      </c>
      <c r="C119" s="11">
        <v>3</v>
      </c>
      <c r="D119" s="10">
        <v>2435023552</v>
      </c>
      <c r="E119" s="10">
        <v>32995357</v>
      </c>
      <c r="F119" s="9">
        <f>+E119/D119</f>
        <v>1.355032355760968E-2</v>
      </c>
      <c r="G119" s="8">
        <v>2468018909</v>
      </c>
      <c r="I119" s="7"/>
      <c r="J119" s="7"/>
      <c r="K119" s="7"/>
      <c r="L119" s="7"/>
      <c r="M119" s="7"/>
      <c r="N119" s="7"/>
      <c r="O119" s="7"/>
      <c r="P119" s="7"/>
      <c r="Q119" s="7"/>
      <c r="R119" s="7"/>
    </row>
    <row r="120" spans="1:18" x14ac:dyDescent="0.2">
      <c r="A120" s="12" t="s">
        <v>261</v>
      </c>
      <c r="B120" s="11" t="s">
        <v>260</v>
      </c>
      <c r="C120" s="11">
        <v>3</v>
      </c>
      <c r="D120" s="10">
        <v>576420371</v>
      </c>
      <c r="E120" s="10">
        <v>10506485</v>
      </c>
      <c r="F120" s="9">
        <f>+E120/D120</f>
        <v>1.8227122996664531E-2</v>
      </c>
      <c r="G120" s="8">
        <v>586926856</v>
      </c>
      <c r="I120" s="7"/>
      <c r="J120" s="7"/>
      <c r="K120" s="7"/>
      <c r="L120" s="7"/>
      <c r="M120" s="7"/>
      <c r="N120" s="7"/>
      <c r="O120" s="7"/>
      <c r="P120" s="7"/>
      <c r="Q120" s="7"/>
      <c r="R120" s="7"/>
    </row>
    <row r="121" spans="1:18" x14ac:dyDescent="0.2">
      <c r="A121" s="12" t="s">
        <v>259</v>
      </c>
      <c r="B121" s="11" t="s">
        <v>258</v>
      </c>
      <c r="C121" s="11">
        <v>3</v>
      </c>
      <c r="D121" s="10">
        <v>535801963</v>
      </c>
      <c r="E121" s="10">
        <v>6143743</v>
      </c>
      <c r="F121" s="9">
        <f>+E121/D121</f>
        <v>1.1466443619580394E-2</v>
      </c>
      <c r="G121" s="8">
        <v>541945706</v>
      </c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1:18" x14ac:dyDescent="0.2">
      <c r="A122" s="12" t="s">
        <v>257</v>
      </c>
      <c r="B122" s="11" t="s">
        <v>256</v>
      </c>
      <c r="C122" s="11">
        <v>3</v>
      </c>
      <c r="D122" s="10">
        <v>617797100</v>
      </c>
      <c r="E122" s="10">
        <v>-8357678</v>
      </c>
      <c r="F122" s="9">
        <f>+E122/D122</f>
        <v>-1.3528192346645849E-2</v>
      </c>
      <c r="G122" s="8">
        <v>609439422</v>
      </c>
      <c r="I122" s="7"/>
      <c r="J122" s="7"/>
      <c r="K122" s="7"/>
      <c r="L122" s="7"/>
      <c r="M122" s="7"/>
      <c r="N122" s="7"/>
      <c r="O122" s="7"/>
      <c r="P122" s="7"/>
      <c r="Q122" s="7"/>
      <c r="R122" s="7"/>
    </row>
    <row r="123" spans="1:18" x14ac:dyDescent="0.2">
      <c r="A123" s="12" t="s">
        <v>255</v>
      </c>
      <c r="B123" s="11" t="s">
        <v>254</v>
      </c>
      <c r="C123" s="11">
        <v>3</v>
      </c>
      <c r="D123" s="10">
        <v>1703159805</v>
      </c>
      <c r="E123" s="10">
        <v>25945681</v>
      </c>
      <c r="F123" s="9">
        <f>+E123/D123</f>
        <v>1.5233850002701303E-2</v>
      </c>
      <c r="G123" s="8">
        <v>1729105486</v>
      </c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1:18" x14ac:dyDescent="0.2">
      <c r="A124" s="12" t="s">
        <v>253</v>
      </c>
      <c r="B124" s="11" t="s">
        <v>252</v>
      </c>
      <c r="C124" s="11">
        <v>3</v>
      </c>
      <c r="D124" s="10">
        <v>289189064</v>
      </c>
      <c r="E124" s="10">
        <v>4152719</v>
      </c>
      <c r="F124" s="9">
        <f>+E124/D124</f>
        <v>1.4359875655602247E-2</v>
      </c>
      <c r="G124" s="8">
        <v>293341783</v>
      </c>
      <c r="I124" s="7"/>
      <c r="J124" s="7"/>
      <c r="K124" s="7"/>
      <c r="L124" s="7"/>
      <c r="M124" s="7"/>
      <c r="N124" s="7"/>
      <c r="O124" s="7"/>
      <c r="P124" s="7"/>
      <c r="Q124" s="7"/>
      <c r="R124" s="7"/>
    </row>
    <row r="125" spans="1:18" x14ac:dyDescent="0.2">
      <c r="A125" s="12" t="s">
        <v>251</v>
      </c>
      <c r="B125" s="11" t="s">
        <v>250</v>
      </c>
      <c r="C125" s="11">
        <v>3</v>
      </c>
      <c r="D125" s="10">
        <v>438057544</v>
      </c>
      <c r="E125" s="10">
        <v>5149795</v>
      </c>
      <c r="F125" s="9">
        <f>+E125/D125</f>
        <v>1.1755978342425259E-2</v>
      </c>
      <c r="G125" s="8">
        <v>443207339</v>
      </c>
      <c r="I125" s="7"/>
      <c r="J125" s="7"/>
      <c r="K125" s="7"/>
      <c r="L125" s="7"/>
      <c r="M125" s="7"/>
      <c r="N125" s="7"/>
      <c r="O125" s="7"/>
      <c r="P125" s="7"/>
      <c r="Q125" s="7"/>
      <c r="R125" s="7"/>
    </row>
    <row r="126" spans="1:18" x14ac:dyDescent="0.2">
      <c r="A126" s="12" t="s">
        <v>249</v>
      </c>
      <c r="B126" s="11" t="s">
        <v>248</v>
      </c>
      <c r="C126" s="11">
        <v>3</v>
      </c>
      <c r="D126" s="10">
        <v>1512159207</v>
      </c>
      <c r="E126" s="10">
        <v>20785525</v>
      </c>
      <c r="F126" s="9">
        <f>+E126/D126</f>
        <v>1.3745592992973787E-2</v>
      </c>
      <c r="G126" s="8">
        <v>1532944732</v>
      </c>
      <c r="I126" s="7"/>
      <c r="J126" s="7"/>
      <c r="K126" s="7"/>
      <c r="L126" s="7"/>
      <c r="M126" s="7"/>
      <c r="N126" s="7"/>
      <c r="O126" s="7"/>
      <c r="P126" s="7"/>
      <c r="Q126" s="7"/>
      <c r="R126" s="7"/>
    </row>
    <row r="127" spans="1:18" x14ac:dyDescent="0.2">
      <c r="A127" s="12" t="s">
        <v>247</v>
      </c>
      <c r="B127" s="11" t="s">
        <v>246</v>
      </c>
      <c r="C127" s="11">
        <v>3</v>
      </c>
      <c r="D127" s="10">
        <v>815906548</v>
      </c>
      <c r="E127" s="10">
        <v>9276573</v>
      </c>
      <c r="F127" s="9">
        <f>+E127/D127</f>
        <v>1.1369651368455497E-2</v>
      </c>
      <c r="G127" s="8">
        <v>825183121</v>
      </c>
      <c r="I127" s="7"/>
      <c r="J127" s="7"/>
      <c r="K127" s="7"/>
      <c r="L127" s="7"/>
      <c r="M127" s="7"/>
      <c r="N127" s="7"/>
      <c r="O127" s="7"/>
      <c r="P127" s="7"/>
      <c r="Q127" s="7"/>
      <c r="R127" s="7"/>
    </row>
    <row r="128" spans="1:18" x14ac:dyDescent="0.2">
      <c r="A128" s="12" t="s">
        <v>245</v>
      </c>
      <c r="B128" s="11" t="s">
        <v>244</v>
      </c>
      <c r="C128" s="11">
        <v>3</v>
      </c>
      <c r="D128" s="10">
        <v>921973773</v>
      </c>
      <c r="E128" s="10">
        <v>2052761</v>
      </c>
      <c r="F128" s="9">
        <f>+E128/D128</f>
        <v>2.2264852429809846E-3</v>
      </c>
      <c r="G128" s="8">
        <v>924026534</v>
      </c>
      <c r="I128" s="7"/>
      <c r="J128" s="7"/>
      <c r="K128" s="7"/>
      <c r="L128" s="7"/>
      <c r="M128" s="7"/>
      <c r="N128" s="7"/>
      <c r="O128" s="7"/>
      <c r="P128" s="7"/>
      <c r="Q128" s="7"/>
      <c r="R128" s="7"/>
    </row>
    <row r="129" spans="1:18" x14ac:dyDescent="0.2">
      <c r="A129" s="12" t="s">
        <v>243</v>
      </c>
      <c r="B129" s="11" t="s">
        <v>242</v>
      </c>
      <c r="C129" s="11">
        <v>3</v>
      </c>
      <c r="D129" s="10">
        <v>820379157</v>
      </c>
      <c r="E129" s="10">
        <v>2183652</v>
      </c>
      <c r="F129" s="9">
        <f>+E129/D129</f>
        <v>2.6617594820244807E-3</v>
      </c>
      <c r="G129" s="8">
        <v>822562809</v>
      </c>
      <c r="I129" s="7"/>
      <c r="J129" s="7"/>
      <c r="K129" s="7"/>
      <c r="L129" s="7"/>
      <c r="M129" s="7"/>
      <c r="N129" s="7"/>
      <c r="O129" s="7"/>
      <c r="P129" s="7"/>
      <c r="Q129" s="7"/>
      <c r="R129" s="7"/>
    </row>
    <row r="130" spans="1:18" x14ac:dyDescent="0.2">
      <c r="A130" s="12" t="s">
        <v>241</v>
      </c>
      <c r="B130" s="11" t="s">
        <v>240</v>
      </c>
      <c r="C130" s="11">
        <v>3</v>
      </c>
      <c r="D130" s="10">
        <v>223572413</v>
      </c>
      <c r="E130" s="10">
        <v>324503</v>
      </c>
      <c r="F130" s="9">
        <f>+E130/D130</f>
        <v>1.4514447272168593E-3</v>
      </c>
      <c r="G130" s="8">
        <v>223896916</v>
      </c>
      <c r="I130" s="7"/>
      <c r="J130" s="7"/>
      <c r="K130" s="7"/>
      <c r="L130" s="7"/>
      <c r="M130" s="7"/>
      <c r="N130" s="7"/>
      <c r="O130" s="7"/>
      <c r="P130" s="7"/>
      <c r="Q130" s="7"/>
      <c r="R130" s="7"/>
    </row>
    <row r="131" spans="1:18" x14ac:dyDescent="0.2">
      <c r="A131" s="12" t="s">
        <v>239</v>
      </c>
      <c r="B131" s="11" t="s">
        <v>238</v>
      </c>
      <c r="C131" s="11">
        <v>3</v>
      </c>
      <c r="D131" s="10">
        <v>1663749100</v>
      </c>
      <c r="E131" s="10">
        <v>-175170</v>
      </c>
      <c r="F131" s="9">
        <f>+E131/D131</f>
        <v>-1.0528630789341975E-4</v>
      </c>
      <c r="G131" s="8">
        <v>1663573930</v>
      </c>
      <c r="I131" s="7"/>
      <c r="J131" s="7"/>
      <c r="K131" s="7"/>
      <c r="L131" s="7"/>
      <c r="M131" s="7"/>
      <c r="N131" s="7"/>
      <c r="O131" s="7"/>
      <c r="P131" s="7"/>
      <c r="Q131" s="7"/>
      <c r="R131" s="7"/>
    </row>
    <row r="132" spans="1:18" x14ac:dyDescent="0.2">
      <c r="A132" s="12" t="s">
        <v>237</v>
      </c>
      <c r="B132" s="11" t="s">
        <v>236</v>
      </c>
      <c r="C132" s="11">
        <v>3</v>
      </c>
      <c r="D132" s="10">
        <v>1222031158</v>
      </c>
      <c r="E132" s="10">
        <v>3371725</v>
      </c>
      <c r="F132" s="9">
        <f>+E132/D132</f>
        <v>2.7591154103781042E-3</v>
      </c>
      <c r="G132" s="8">
        <v>1225402883</v>
      </c>
      <c r="I132" s="7"/>
      <c r="J132" s="7"/>
      <c r="K132" s="7"/>
      <c r="L132" s="7"/>
      <c r="M132" s="7"/>
      <c r="N132" s="7"/>
      <c r="O132" s="7"/>
      <c r="P132" s="7"/>
      <c r="Q132" s="7"/>
      <c r="R132" s="7"/>
    </row>
    <row r="133" spans="1:18" x14ac:dyDescent="0.2">
      <c r="A133" s="12" t="s">
        <v>235</v>
      </c>
      <c r="B133" s="11" t="s">
        <v>234</v>
      </c>
      <c r="C133" s="11">
        <v>3</v>
      </c>
      <c r="D133" s="10">
        <v>593042511</v>
      </c>
      <c r="E133" s="10">
        <v>3075832</v>
      </c>
      <c r="F133" s="9">
        <f>+E133/D133</f>
        <v>5.1865286938932442E-3</v>
      </c>
      <c r="G133" s="8">
        <v>596118343</v>
      </c>
      <c r="I133" s="7"/>
      <c r="J133" s="7"/>
      <c r="K133" s="7"/>
      <c r="L133" s="7"/>
      <c r="M133" s="7"/>
      <c r="N133" s="7"/>
      <c r="O133" s="7"/>
      <c r="P133" s="7"/>
      <c r="Q133" s="7"/>
      <c r="R133" s="7"/>
    </row>
    <row r="134" spans="1:18" x14ac:dyDescent="0.2">
      <c r="A134" s="12" t="s">
        <v>233</v>
      </c>
      <c r="B134" s="11" t="s">
        <v>232</v>
      </c>
      <c r="C134" s="11">
        <v>3</v>
      </c>
      <c r="D134" s="10">
        <v>524483536</v>
      </c>
      <c r="E134" s="10">
        <v>11937473</v>
      </c>
      <c r="F134" s="9">
        <f>+E134/D134</f>
        <v>2.2760434180721358E-2</v>
      </c>
      <c r="G134" s="8">
        <v>536421009</v>
      </c>
      <c r="I134" s="7"/>
      <c r="J134" s="7"/>
      <c r="K134" s="7"/>
      <c r="L134" s="7"/>
      <c r="M134" s="7"/>
      <c r="N134" s="7"/>
      <c r="O134" s="7"/>
      <c r="P134" s="7"/>
      <c r="Q134" s="7"/>
      <c r="R134" s="7"/>
    </row>
    <row r="135" spans="1:18" x14ac:dyDescent="0.2">
      <c r="A135" s="12" t="s">
        <v>231</v>
      </c>
      <c r="B135" s="11" t="s">
        <v>230</v>
      </c>
      <c r="C135" s="11">
        <v>3</v>
      </c>
      <c r="D135" s="10">
        <v>1194989675</v>
      </c>
      <c r="E135" s="10">
        <v>23290005</v>
      </c>
      <c r="F135" s="9">
        <f>+E135/D135</f>
        <v>1.948971232743078E-2</v>
      </c>
      <c r="G135" s="8">
        <v>1218279680</v>
      </c>
      <c r="I135" s="7"/>
      <c r="J135" s="7"/>
      <c r="K135" s="7"/>
      <c r="L135" s="7"/>
      <c r="M135" s="7"/>
      <c r="N135" s="7"/>
      <c r="O135" s="7"/>
      <c r="P135" s="7"/>
      <c r="Q135" s="7"/>
      <c r="R135" s="7"/>
    </row>
    <row r="136" spans="1:18" x14ac:dyDescent="0.2">
      <c r="A136" s="12" t="s">
        <v>229</v>
      </c>
      <c r="B136" s="11" t="s">
        <v>228</v>
      </c>
      <c r="C136" s="11">
        <v>3</v>
      </c>
      <c r="D136" s="10">
        <v>1044154035</v>
      </c>
      <c r="E136" s="10">
        <v>16078185</v>
      </c>
      <c r="F136" s="9">
        <f>+E136/D136</f>
        <v>1.5398288433564307E-2</v>
      </c>
      <c r="G136" s="8">
        <v>1060232220</v>
      </c>
      <c r="I136" s="7"/>
      <c r="J136" s="7"/>
      <c r="K136" s="7"/>
      <c r="L136" s="7"/>
      <c r="M136" s="7"/>
      <c r="N136" s="7"/>
      <c r="O136" s="7"/>
      <c r="P136" s="7"/>
      <c r="Q136" s="7"/>
      <c r="R136" s="7"/>
    </row>
    <row r="137" spans="1:18" x14ac:dyDescent="0.2">
      <c r="A137" s="12" t="s">
        <v>227</v>
      </c>
      <c r="B137" s="11" t="s">
        <v>226</v>
      </c>
      <c r="C137" s="11">
        <v>3</v>
      </c>
      <c r="D137" s="10">
        <v>812510458</v>
      </c>
      <c r="E137" s="10">
        <v>20078792</v>
      </c>
      <c r="F137" s="9">
        <f>+E137/D137</f>
        <v>2.47120413064271E-2</v>
      </c>
      <c r="G137" s="8">
        <v>832589250</v>
      </c>
      <c r="I137" s="7"/>
      <c r="J137" s="7"/>
      <c r="K137" s="7"/>
      <c r="L137" s="7"/>
      <c r="M137" s="7"/>
      <c r="N137" s="7"/>
      <c r="O137" s="7"/>
      <c r="P137" s="7"/>
      <c r="Q137" s="7"/>
      <c r="R137" s="7"/>
    </row>
    <row r="138" spans="1:18" x14ac:dyDescent="0.2">
      <c r="A138" s="12" t="s">
        <v>225</v>
      </c>
      <c r="B138" s="11" t="s">
        <v>224</v>
      </c>
      <c r="C138" s="11">
        <v>3</v>
      </c>
      <c r="D138" s="10">
        <v>1854551288</v>
      </c>
      <c r="E138" s="10">
        <v>41479320</v>
      </c>
      <c r="F138" s="9">
        <f>+E138/D138</f>
        <v>2.2366229647243923E-2</v>
      </c>
      <c r="G138" s="8">
        <v>1896030608</v>
      </c>
      <c r="I138" s="7"/>
      <c r="J138" s="7"/>
      <c r="K138" s="7"/>
      <c r="L138" s="7"/>
      <c r="M138" s="7"/>
      <c r="N138" s="7"/>
      <c r="O138" s="7"/>
      <c r="P138" s="7"/>
      <c r="Q138" s="7"/>
      <c r="R138" s="7"/>
    </row>
    <row r="139" spans="1:18" x14ac:dyDescent="0.2">
      <c r="A139" s="12" t="s">
        <v>223</v>
      </c>
      <c r="B139" s="11" t="s">
        <v>222</v>
      </c>
      <c r="C139" s="11">
        <v>3</v>
      </c>
      <c r="D139" s="10">
        <v>1845849487</v>
      </c>
      <c r="E139" s="10">
        <v>40946439</v>
      </c>
      <c r="F139" s="9">
        <f>+E139/D139</f>
        <v>2.2182978237596681E-2</v>
      </c>
      <c r="G139" s="8">
        <v>1886795926</v>
      </c>
      <c r="I139" s="7"/>
      <c r="J139" s="7"/>
      <c r="K139" s="7"/>
      <c r="L139" s="7"/>
      <c r="M139" s="7"/>
      <c r="N139" s="7"/>
      <c r="O139" s="7"/>
      <c r="P139" s="7"/>
      <c r="Q139" s="7"/>
      <c r="R139" s="7"/>
    </row>
    <row r="140" spans="1:18" x14ac:dyDescent="0.2">
      <c r="A140" s="12" t="s">
        <v>221</v>
      </c>
      <c r="B140" s="11" t="s">
        <v>220</v>
      </c>
      <c r="C140" s="11">
        <v>3</v>
      </c>
      <c r="D140" s="10">
        <v>693266370</v>
      </c>
      <c r="E140" s="10">
        <v>5168709</v>
      </c>
      <c r="F140" s="9">
        <f>+E140/D140</f>
        <v>7.4555888236724939E-3</v>
      </c>
      <c r="G140" s="8">
        <v>698435079</v>
      </c>
      <c r="I140" s="7"/>
      <c r="J140" s="7"/>
      <c r="K140" s="7"/>
      <c r="L140" s="7"/>
      <c r="M140" s="7"/>
      <c r="N140" s="7"/>
      <c r="O140" s="7"/>
      <c r="P140" s="7"/>
      <c r="Q140" s="7"/>
      <c r="R140" s="7"/>
    </row>
    <row r="141" spans="1:18" x14ac:dyDescent="0.2">
      <c r="A141" s="12" t="s">
        <v>219</v>
      </c>
      <c r="B141" s="11" t="s">
        <v>218</v>
      </c>
      <c r="C141" s="11">
        <v>3</v>
      </c>
      <c r="D141" s="10">
        <v>774962346</v>
      </c>
      <c r="E141" s="10">
        <v>10102803</v>
      </c>
      <c r="F141" s="9">
        <f>+E141/D141</f>
        <v>1.3036508227975247E-2</v>
      </c>
      <c r="G141" s="8">
        <v>785065149</v>
      </c>
      <c r="I141" s="7"/>
      <c r="J141" s="7"/>
      <c r="K141" s="7"/>
      <c r="L141" s="7"/>
      <c r="M141" s="7"/>
      <c r="N141" s="7"/>
      <c r="O141" s="7"/>
      <c r="P141" s="7"/>
      <c r="Q141" s="7"/>
      <c r="R141" s="7"/>
    </row>
    <row r="142" spans="1:18" x14ac:dyDescent="0.2">
      <c r="A142" s="12" t="s">
        <v>217</v>
      </c>
      <c r="B142" s="11" t="s">
        <v>216</v>
      </c>
      <c r="C142" s="11">
        <v>3</v>
      </c>
      <c r="D142" s="10">
        <v>1005554779</v>
      </c>
      <c r="E142" s="10">
        <v>7741914</v>
      </c>
      <c r="F142" s="9">
        <f>+E142/D142</f>
        <v>7.6991469402583387E-3</v>
      </c>
      <c r="G142" s="8">
        <v>1013296693</v>
      </c>
      <c r="I142" s="7"/>
      <c r="J142" s="7"/>
      <c r="K142" s="7"/>
      <c r="L142" s="7"/>
      <c r="M142" s="7"/>
      <c r="N142" s="7"/>
      <c r="O142" s="7"/>
      <c r="P142" s="7"/>
      <c r="Q142" s="7"/>
      <c r="R142" s="7"/>
    </row>
    <row r="143" spans="1:18" x14ac:dyDescent="0.2">
      <c r="A143" s="12" t="s">
        <v>215</v>
      </c>
      <c r="B143" s="11" t="s">
        <v>214</v>
      </c>
      <c r="C143" s="11">
        <v>3</v>
      </c>
      <c r="D143" s="10">
        <v>820190634</v>
      </c>
      <c r="E143" s="10">
        <v>15823726</v>
      </c>
      <c r="F143" s="9">
        <f>+E143/D143</f>
        <v>1.929274164327997E-2</v>
      </c>
      <c r="G143" s="8">
        <v>836014360</v>
      </c>
      <c r="I143" s="7"/>
      <c r="J143" s="7"/>
      <c r="K143" s="7"/>
      <c r="L143" s="7"/>
      <c r="M143" s="7"/>
      <c r="N143" s="7"/>
      <c r="O143" s="7"/>
      <c r="P143" s="7"/>
      <c r="Q143" s="7"/>
      <c r="R143" s="7"/>
    </row>
    <row r="144" spans="1:18" x14ac:dyDescent="0.2">
      <c r="A144" s="12" t="s">
        <v>213</v>
      </c>
      <c r="B144" s="11" t="s">
        <v>212</v>
      </c>
      <c r="C144" s="11">
        <v>3</v>
      </c>
      <c r="D144" s="10">
        <v>947782458</v>
      </c>
      <c r="E144" s="10">
        <v>17529381</v>
      </c>
      <c r="F144" s="9">
        <f>+E144/D144</f>
        <v>1.8495152397091527E-2</v>
      </c>
      <c r="G144" s="8">
        <v>965311839</v>
      </c>
      <c r="I144" s="7"/>
      <c r="J144" s="7"/>
      <c r="K144" s="7"/>
      <c r="L144" s="7"/>
      <c r="M144" s="7"/>
      <c r="N144" s="7"/>
      <c r="O144" s="7"/>
      <c r="P144" s="7"/>
      <c r="Q144" s="7"/>
      <c r="R144" s="7"/>
    </row>
    <row r="145" spans="1:18" x14ac:dyDescent="0.2">
      <c r="A145" s="12" t="s">
        <v>211</v>
      </c>
      <c r="B145" s="11" t="s">
        <v>210</v>
      </c>
      <c r="C145" s="11">
        <v>3</v>
      </c>
      <c r="D145" s="10">
        <v>343033607</v>
      </c>
      <c r="E145" s="10">
        <v>6760120</v>
      </c>
      <c r="F145" s="9">
        <f>+E145/D145</f>
        <v>1.9706873793272389E-2</v>
      </c>
      <c r="G145" s="8">
        <v>349793727</v>
      </c>
      <c r="I145" s="7"/>
      <c r="J145" s="7"/>
      <c r="K145" s="7"/>
      <c r="L145" s="7"/>
      <c r="M145" s="7"/>
      <c r="N145" s="7"/>
      <c r="O145" s="7"/>
      <c r="P145" s="7"/>
      <c r="Q145" s="7"/>
      <c r="R145" s="7"/>
    </row>
    <row r="146" spans="1:18" x14ac:dyDescent="0.2">
      <c r="A146" s="12" t="s">
        <v>209</v>
      </c>
      <c r="B146" s="11" t="s">
        <v>208</v>
      </c>
      <c r="C146" s="11">
        <v>3</v>
      </c>
      <c r="D146" s="10">
        <v>9081290</v>
      </c>
      <c r="E146" s="10">
        <v>202570</v>
      </c>
      <c r="F146" s="9">
        <f>+E146/D146</f>
        <v>2.2306302298462002E-2</v>
      </c>
      <c r="G146" s="8">
        <v>9283860</v>
      </c>
      <c r="I146" s="7"/>
      <c r="J146" s="7"/>
      <c r="K146" s="7"/>
      <c r="L146" s="7"/>
      <c r="M146" s="7"/>
      <c r="N146" s="7"/>
      <c r="O146" s="7"/>
      <c r="P146" s="7"/>
      <c r="Q146" s="7"/>
      <c r="R146" s="7"/>
    </row>
    <row r="147" spans="1:18" x14ac:dyDescent="0.2">
      <c r="A147" s="12" t="s">
        <v>207</v>
      </c>
      <c r="B147" s="11" t="s">
        <v>206</v>
      </c>
      <c r="C147" s="11">
        <v>3</v>
      </c>
      <c r="D147" s="10">
        <v>579589861</v>
      </c>
      <c r="E147" s="10">
        <v>5796433</v>
      </c>
      <c r="F147" s="9">
        <f>+E147/D147</f>
        <v>1.0000922014058489E-2</v>
      </c>
      <c r="G147" s="8">
        <v>585386294</v>
      </c>
      <c r="I147" s="7"/>
      <c r="J147" s="7"/>
      <c r="K147" s="7"/>
      <c r="L147" s="7"/>
      <c r="M147" s="7"/>
      <c r="N147" s="7"/>
      <c r="O147" s="7"/>
      <c r="P147" s="7"/>
      <c r="Q147" s="7"/>
      <c r="R147" s="7"/>
    </row>
    <row r="148" spans="1:18" x14ac:dyDescent="0.2">
      <c r="A148" s="12" t="s">
        <v>205</v>
      </c>
      <c r="B148" s="11" t="s">
        <v>204</v>
      </c>
      <c r="C148" s="11">
        <v>3</v>
      </c>
      <c r="D148" s="10">
        <v>529916763</v>
      </c>
      <c r="E148" s="10">
        <v>9312351</v>
      </c>
      <c r="F148" s="9">
        <f>+E148/D148</f>
        <v>1.7573233477801872E-2</v>
      </c>
      <c r="G148" s="8">
        <v>539229114</v>
      </c>
      <c r="I148" s="7"/>
      <c r="J148" s="7"/>
      <c r="K148" s="7"/>
      <c r="L148" s="7"/>
      <c r="M148" s="7"/>
      <c r="N148" s="7"/>
      <c r="O148" s="7"/>
      <c r="P148" s="7"/>
      <c r="Q148" s="7"/>
      <c r="R148" s="7"/>
    </row>
    <row r="149" spans="1:18" x14ac:dyDescent="0.2">
      <c r="A149" s="12" t="s">
        <v>203</v>
      </c>
      <c r="B149" s="11" t="s">
        <v>202</v>
      </c>
      <c r="C149" s="11">
        <v>3</v>
      </c>
      <c r="D149" s="10">
        <v>1001590970</v>
      </c>
      <c r="E149" s="10">
        <v>14917316</v>
      </c>
      <c r="F149" s="9">
        <f>+E149/D149</f>
        <v>1.4893620696280838E-2</v>
      </c>
      <c r="G149" s="8">
        <v>1016508286</v>
      </c>
      <c r="I149" s="7"/>
      <c r="J149" s="7"/>
      <c r="K149" s="7"/>
      <c r="L149" s="7"/>
      <c r="M149" s="7"/>
      <c r="N149" s="7"/>
      <c r="O149" s="7"/>
      <c r="P149" s="7"/>
      <c r="Q149" s="7"/>
      <c r="R149" s="7"/>
    </row>
    <row r="150" spans="1:18" x14ac:dyDescent="0.2">
      <c r="A150" s="12" t="s">
        <v>201</v>
      </c>
      <c r="B150" s="11" t="s">
        <v>200</v>
      </c>
      <c r="C150" s="11">
        <v>4</v>
      </c>
      <c r="D150" s="10">
        <v>41871600323</v>
      </c>
      <c r="E150" s="10">
        <v>-398540787</v>
      </c>
      <c r="F150" s="9">
        <f>+E150/D150</f>
        <v>-9.5181646730870765E-3</v>
      </c>
      <c r="G150" s="8">
        <v>41473059536</v>
      </c>
      <c r="I150" s="7"/>
      <c r="J150" s="7"/>
      <c r="K150" s="7"/>
      <c r="L150" s="7"/>
      <c r="M150" s="7"/>
      <c r="N150" s="7"/>
      <c r="O150" s="7"/>
      <c r="P150" s="7"/>
      <c r="Q150" s="7"/>
      <c r="R150" s="7"/>
    </row>
    <row r="151" spans="1:18" x14ac:dyDescent="0.2">
      <c r="A151" s="12" t="s">
        <v>199</v>
      </c>
      <c r="B151" s="11" t="s">
        <v>198</v>
      </c>
      <c r="C151" s="11">
        <v>3</v>
      </c>
      <c r="D151" s="10">
        <v>3071304453</v>
      </c>
      <c r="E151" s="10">
        <v>3450638</v>
      </c>
      <c r="F151" s="9">
        <f>+E151/D151</f>
        <v>1.1235089366114367E-3</v>
      </c>
      <c r="G151" s="8">
        <v>3074755091</v>
      </c>
      <c r="I151" s="7"/>
      <c r="J151" s="7"/>
      <c r="K151" s="7"/>
      <c r="L151" s="7"/>
      <c r="M151" s="7"/>
      <c r="N151" s="7"/>
      <c r="O151" s="7"/>
      <c r="P151" s="7"/>
      <c r="Q151" s="7"/>
      <c r="R151" s="7"/>
    </row>
    <row r="152" spans="1:18" x14ac:dyDescent="0.2">
      <c r="A152" s="12" t="s">
        <v>197</v>
      </c>
      <c r="B152" s="11" t="s">
        <v>196</v>
      </c>
      <c r="C152" s="11">
        <v>3</v>
      </c>
      <c r="D152" s="10">
        <v>692526437</v>
      </c>
      <c r="E152" s="10">
        <v>-4181021</v>
      </c>
      <c r="F152" s="9">
        <f>+E152/D152</f>
        <v>-6.0373449685358366E-3</v>
      </c>
      <c r="G152" s="8">
        <v>688345416</v>
      </c>
      <c r="I152" s="7"/>
      <c r="J152" s="7"/>
      <c r="K152" s="7"/>
      <c r="L152" s="7"/>
      <c r="M152" s="7"/>
      <c r="N152" s="7"/>
      <c r="O152" s="7"/>
      <c r="P152" s="7"/>
      <c r="Q152" s="7"/>
      <c r="R152" s="7"/>
    </row>
    <row r="153" spans="1:18" x14ac:dyDescent="0.2">
      <c r="A153" s="12" t="s">
        <v>195</v>
      </c>
      <c r="B153" s="11" t="s">
        <v>194</v>
      </c>
      <c r="C153" s="11">
        <v>3</v>
      </c>
      <c r="D153" s="10">
        <v>2913516665</v>
      </c>
      <c r="E153" s="10">
        <v>-19833124</v>
      </c>
      <c r="F153" s="9">
        <f>+E153/D153</f>
        <v>-6.8072800949638638E-3</v>
      </c>
      <c r="G153" s="8">
        <v>2893683541</v>
      </c>
      <c r="I153" s="7"/>
      <c r="J153" s="7"/>
      <c r="K153" s="7"/>
      <c r="L153" s="7"/>
      <c r="M153" s="7"/>
      <c r="N153" s="7"/>
      <c r="O153" s="7"/>
      <c r="P153" s="7"/>
      <c r="Q153" s="7"/>
      <c r="R153" s="7"/>
    </row>
    <row r="154" spans="1:18" x14ac:dyDescent="0.2">
      <c r="A154" s="12" t="s">
        <v>193</v>
      </c>
      <c r="B154" s="11" t="s">
        <v>192</v>
      </c>
      <c r="C154" s="11">
        <v>3</v>
      </c>
      <c r="D154" s="10">
        <v>1286774800</v>
      </c>
      <c r="E154" s="10">
        <v>1866925</v>
      </c>
      <c r="F154" s="9">
        <f>+E154/D154</f>
        <v>1.4508560472275334E-3</v>
      </c>
      <c r="G154" s="8">
        <v>1288641725</v>
      </c>
      <c r="I154" s="7"/>
      <c r="J154" s="7"/>
      <c r="K154" s="7"/>
      <c r="L154" s="7"/>
      <c r="M154" s="7"/>
      <c r="N154" s="7"/>
      <c r="O154" s="7"/>
      <c r="P154" s="7"/>
      <c r="Q154" s="7"/>
      <c r="R154" s="7"/>
    </row>
    <row r="155" spans="1:18" x14ac:dyDescent="0.2">
      <c r="A155" s="12" t="s">
        <v>191</v>
      </c>
      <c r="B155" s="11" t="s">
        <v>190</v>
      </c>
      <c r="C155" s="11">
        <v>3</v>
      </c>
      <c r="D155" s="10">
        <v>3607070919</v>
      </c>
      <c r="E155" s="10">
        <v>31433894</v>
      </c>
      <c r="F155" s="9">
        <f>+E155/D155</f>
        <v>8.714520647327478E-3</v>
      </c>
      <c r="G155" s="8">
        <v>3638504813</v>
      </c>
      <c r="I155" s="7"/>
      <c r="J155" s="7"/>
      <c r="K155" s="7"/>
      <c r="L155" s="7"/>
      <c r="M155" s="7"/>
      <c r="N155" s="7"/>
      <c r="O155" s="7"/>
      <c r="P155" s="7"/>
      <c r="Q155" s="7"/>
      <c r="R155" s="7"/>
    </row>
    <row r="156" spans="1:18" x14ac:dyDescent="0.2">
      <c r="A156" s="12" t="s">
        <v>189</v>
      </c>
      <c r="B156" s="11" t="s">
        <v>188</v>
      </c>
      <c r="C156" s="11">
        <v>3</v>
      </c>
      <c r="D156" s="10">
        <v>449407336</v>
      </c>
      <c r="E156" s="10">
        <v>8582970</v>
      </c>
      <c r="F156" s="9">
        <f>+E156/D156</f>
        <v>1.9098419879821454E-2</v>
      </c>
      <c r="G156" s="8">
        <v>457990306</v>
      </c>
      <c r="I156" s="7"/>
      <c r="J156" s="7"/>
      <c r="K156" s="7"/>
      <c r="L156" s="7"/>
      <c r="M156" s="7"/>
      <c r="N156" s="7"/>
      <c r="O156" s="7"/>
      <c r="P156" s="7"/>
      <c r="Q156" s="7"/>
      <c r="R156" s="7"/>
    </row>
    <row r="157" spans="1:18" x14ac:dyDescent="0.2">
      <c r="A157" s="12" t="s">
        <v>187</v>
      </c>
      <c r="B157" s="11" t="s">
        <v>186</v>
      </c>
      <c r="C157" s="11">
        <v>3</v>
      </c>
      <c r="D157" s="10">
        <v>441332727</v>
      </c>
      <c r="E157" s="10">
        <v>8537893</v>
      </c>
      <c r="F157" s="9">
        <f>+E157/D157</f>
        <v>1.9345705581448984E-2</v>
      </c>
      <c r="G157" s="8">
        <v>449870620</v>
      </c>
      <c r="I157" s="7"/>
      <c r="J157" s="7"/>
      <c r="K157" s="7"/>
      <c r="L157" s="7"/>
      <c r="M157" s="7"/>
      <c r="N157" s="7"/>
      <c r="O157" s="7"/>
      <c r="P157" s="7"/>
      <c r="Q157" s="7"/>
      <c r="R157" s="7"/>
    </row>
    <row r="158" spans="1:18" x14ac:dyDescent="0.2">
      <c r="A158" s="12" t="s">
        <v>185</v>
      </c>
      <c r="B158" s="11" t="s">
        <v>184</v>
      </c>
      <c r="C158" s="11">
        <v>3</v>
      </c>
      <c r="D158" s="10">
        <v>734155219</v>
      </c>
      <c r="E158" s="10">
        <v>13566990</v>
      </c>
      <c r="F158" s="9">
        <f>+E158/D158</f>
        <v>1.8479729693238071E-2</v>
      </c>
      <c r="G158" s="8">
        <v>747722209</v>
      </c>
      <c r="I158" s="7"/>
      <c r="J158" s="7"/>
      <c r="K158" s="7"/>
      <c r="L158" s="7"/>
      <c r="M158" s="7"/>
      <c r="N158" s="7"/>
      <c r="O158" s="7"/>
      <c r="P158" s="7"/>
      <c r="Q158" s="7"/>
      <c r="R158" s="7"/>
    </row>
    <row r="159" spans="1:18" x14ac:dyDescent="0.2">
      <c r="A159" s="12" t="s">
        <v>183</v>
      </c>
      <c r="B159" s="11" t="s">
        <v>182</v>
      </c>
      <c r="C159" s="11">
        <v>3</v>
      </c>
      <c r="D159" s="10">
        <v>547609820</v>
      </c>
      <c r="E159" s="10">
        <v>10290367</v>
      </c>
      <c r="F159" s="9">
        <f>+E159/D159</f>
        <v>1.8791421600145884E-2</v>
      </c>
      <c r="G159" s="8">
        <v>557900187</v>
      </c>
      <c r="I159" s="7"/>
      <c r="J159" s="7"/>
      <c r="K159" s="7"/>
      <c r="L159" s="7"/>
      <c r="M159" s="7"/>
      <c r="N159" s="7"/>
      <c r="O159" s="7"/>
      <c r="P159" s="7"/>
      <c r="Q159" s="7"/>
      <c r="R159" s="7"/>
    </row>
    <row r="160" spans="1:18" x14ac:dyDescent="0.2">
      <c r="A160" s="12" t="s">
        <v>181</v>
      </c>
      <c r="B160" s="11" t="s">
        <v>180</v>
      </c>
      <c r="C160" s="11">
        <v>3</v>
      </c>
      <c r="D160" s="10">
        <v>706683403</v>
      </c>
      <c r="E160" s="10">
        <v>13469776</v>
      </c>
      <c r="F160" s="9">
        <f>+E160/D160</f>
        <v>1.9060552353173065E-2</v>
      </c>
      <c r="G160" s="8">
        <v>720153179</v>
      </c>
      <c r="I160" s="7"/>
      <c r="J160" s="7"/>
      <c r="K160" s="7"/>
      <c r="L160" s="7"/>
      <c r="M160" s="7"/>
      <c r="N160" s="7"/>
      <c r="O160" s="7"/>
      <c r="P160" s="7"/>
      <c r="Q160" s="7"/>
      <c r="R160" s="7"/>
    </row>
    <row r="161" spans="1:18" x14ac:dyDescent="0.2">
      <c r="A161" s="12" t="s">
        <v>179</v>
      </c>
      <c r="B161" s="11" t="s">
        <v>178</v>
      </c>
      <c r="C161" s="11">
        <v>3</v>
      </c>
      <c r="D161" s="10">
        <v>495031504</v>
      </c>
      <c r="E161" s="10">
        <v>12560790</v>
      </c>
      <c r="F161" s="9">
        <f>+E161/D161</f>
        <v>2.5373718437119913E-2</v>
      </c>
      <c r="G161" s="8">
        <v>507592294</v>
      </c>
      <c r="I161" s="7"/>
      <c r="J161" s="7"/>
      <c r="K161" s="7"/>
      <c r="L161" s="7"/>
      <c r="M161" s="7"/>
      <c r="N161" s="7"/>
      <c r="O161" s="7"/>
      <c r="P161" s="7"/>
      <c r="Q161" s="7"/>
      <c r="R161" s="7"/>
    </row>
    <row r="162" spans="1:18" x14ac:dyDescent="0.2">
      <c r="A162" s="12" t="s">
        <v>177</v>
      </c>
      <c r="B162" s="11" t="s">
        <v>176</v>
      </c>
      <c r="C162" s="11">
        <v>3</v>
      </c>
      <c r="D162" s="10">
        <v>510030504</v>
      </c>
      <c r="E162" s="10">
        <v>1602522</v>
      </c>
      <c r="F162" s="9">
        <f>+E162/D162</f>
        <v>3.1420120707133237E-3</v>
      </c>
      <c r="G162" s="8">
        <v>511633026</v>
      </c>
      <c r="I162" s="7"/>
      <c r="J162" s="7"/>
      <c r="K162" s="7"/>
      <c r="L162" s="7"/>
      <c r="M162" s="7"/>
      <c r="N162" s="7"/>
      <c r="O162" s="7"/>
      <c r="P162" s="7"/>
      <c r="Q162" s="7"/>
      <c r="R162" s="7"/>
    </row>
    <row r="163" spans="1:18" x14ac:dyDescent="0.2">
      <c r="A163" s="12" t="s">
        <v>175</v>
      </c>
      <c r="B163" s="11" t="s">
        <v>174</v>
      </c>
      <c r="C163" s="11">
        <v>3</v>
      </c>
      <c r="D163" s="10">
        <v>1165186573</v>
      </c>
      <c r="E163" s="10">
        <v>8088134</v>
      </c>
      <c r="F163" s="9">
        <f>+E163/D163</f>
        <v>6.9414926222291784E-3</v>
      </c>
      <c r="G163" s="8">
        <v>1173274707</v>
      </c>
      <c r="I163" s="7"/>
      <c r="J163" s="7"/>
      <c r="K163" s="7"/>
      <c r="L163" s="7"/>
      <c r="M163" s="7"/>
      <c r="N163" s="7"/>
      <c r="O163" s="7"/>
      <c r="P163" s="7"/>
      <c r="Q163" s="7"/>
      <c r="R163" s="7"/>
    </row>
    <row r="164" spans="1:18" x14ac:dyDescent="0.2">
      <c r="A164" s="12" t="s">
        <v>173</v>
      </c>
      <c r="B164" s="11" t="s">
        <v>172</v>
      </c>
      <c r="C164" s="11">
        <v>3</v>
      </c>
      <c r="D164" s="10">
        <v>4405175030</v>
      </c>
      <c r="E164" s="10">
        <v>29797976</v>
      </c>
      <c r="F164" s="9">
        <f>+E164/D164</f>
        <v>6.764311473907542E-3</v>
      </c>
      <c r="G164" s="8">
        <v>4434973006</v>
      </c>
      <c r="I164" s="7"/>
      <c r="J164" s="7"/>
      <c r="K164" s="7"/>
      <c r="L164" s="7"/>
      <c r="M164" s="7"/>
      <c r="N164" s="7"/>
      <c r="O164" s="7"/>
      <c r="P164" s="7"/>
      <c r="Q164" s="7"/>
      <c r="R164" s="7"/>
    </row>
    <row r="165" spans="1:18" x14ac:dyDescent="0.2">
      <c r="A165" s="12" t="s">
        <v>171</v>
      </c>
      <c r="B165" s="11" t="s">
        <v>170</v>
      </c>
      <c r="C165" s="11">
        <v>3</v>
      </c>
      <c r="D165" s="10">
        <v>938017357</v>
      </c>
      <c r="E165" s="10">
        <v>8304132</v>
      </c>
      <c r="F165" s="9">
        <f>+E165/D165</f>
        <v>8.8528553741889868E-3</v>
      </c>
      <c r="G165" s="8">
        <v>946321489</v>
      </c>
      <c r="I165" s="7"/>
      <c r="J165" s="7"/>
      <c r="K165" s="7"/>
      <c r="L165" s="7"/>
      <c r="M165" s="7"/>
      <c r="N165" s="7"/>
      <c r="O165" s="7"/>
      <c r="P165" s="7"/>
      <c r="Q165" s="7"/>
      <c r="R165" s="7"/>
    </row>
    <row r="166" spans="1:18" x14ac:dyDescent="0.2">
      <c r="A166" s="12" t="s">
        <v>169</v>
      </c>
      <c r="B166" s="11" t="s">
        <v>168</v>
      </c>
      <c r="C166" s="11">
        <v>3</v>
      </c>
      <c r="D166" s="10">
        <v>896494115</v>
      </c>
      <c r="E166" s="10">
        <v>8482245</v>
      </c>
      <c r="F166" s="9">
        <f>+E166/D166</f>
        <v>9.4615735430678208E-3</v>
      </c>
      <c r="G166" s="8">
        <v>904976360</v>
      </c>
      <c r="I166" s="7"/>
      <c r="J166" s="7"/>
      <c r="K166" s="7"/>
      <c r="L166" s="7"/>
      <c r="M166" s="7"/>
      <c r="N166" s="7"/>
      <c r="O166" s="7"/>
      <c r="P166" s="7"/>
      <c r="Q166" s="7"/>
      <c r="R166" s="7"/>
    </row>
    <row r="167" spans="1:18" x14ac:dyDescent="0.2">
      <c r="A167" s="12" t="s">
        <v>167</v>
      </c>
      <c r="B167" s="11" t="s">
        <v>166</v>
      </c>
      <c r="C167" s="11">
        <v>3</v>
      </c>
      <c r="D167" s="10">
        <v>1040393594</v>
      </c>
      <c r="E167" s="10">
        <v>8491138</v>
      </c>
      <c r="F167" s="9">
        <f>+E167/D167</f>
        <v>8.1614670149535735E-3</v>
      </c>
      <c r="G167" s="8">
        <v>1048884732</v>
      </c>
      <c r="I167" s="7"/>
      <c r="J167" s="7"/>
      <c r="K167" s="7"/>
      <c r="L167" s="7"/>
      <c r="M167" s="7"/>
      <c r="N167" s="7"/>
      <c r="O167" s="7"/>
      <c r="P167" s="7"/>
      <c r="Q167" s="7"/>
      <c r="R167" s="7"/>
    </row>
    <row r="168" spans="1:18" x14ac:dyDescent="0.2">
      <c r="A168" s="12" t="s">
        <v>165</v>
      </c>
      <c r="B168" s="11" t="s">
        <v>164</v>
      </c>
      <c r="C168" s="11">
        <v>3</v>
      </c>
      <c r="D168" s="10">
        <v>416821628</v>
      </c>
      <c r="E168" s="10">
        <v>227795</v>
      </c>
      <c r="F168" s="9">
        <f>+E168/D168</f>
        <v>5.465047509482881E-4</v>
      </c>
      <c r="G168" s="8">
        <v>417049423</v>
      </c>
      <c r="I168" s="7"/>
      <c r="J168" s="7"/>
      <c r="K168" s="7"/>
      <c r="L168" s="7"/>
      <c r="M168" s="7"/>
      <c r="N168" s="7"/>
      <c r="O168" s="7"/>
      <c r="P168" s="7"/>
      <c r="Q168" s="7"/>
      <c r="R168" s="7"/>
    </row>
    <row r="169" spans="1:18" x14ac:dyDescent="0.2">
      <c r="A169" s="12" t="s">
        <v>163</v>
      </c>
      <c r="B169" s="11" t="s">
        <v>162</v>
      </c>
      <c r="C169" s="11">
        <v>3</v>
      </c>
      <c r="D169" s="10">
        <v>1467846302</v>
      </c>
      <c r="E169" s="10">
        <v>-5219266</v>
      </c>
      <c r="F169" s="9">
        <f>+E169/D169</f>
        <v>-3.5557305917442031E-3</v>
      </c>
      <c r="G169" s="8">
        <v>1462627036</v>
      </c>
      <c r="I169" s="7"/>
      <c r="J169" s="7"/>
      <c r="K169" s="7"/>
      <c r="L169" s="7"/>
      <c r="M169" s="7"/>
      <c r="N169" s="7"/>
      <c r="O169" s="7"/>
      <c r="P169" s="7"/>
      <c r="Q169" s="7"/>
      <c r="R169" s="7"/>
    </row>
    <row r="170" spans="1:18" x14ac:dyDescent="0.2">
      <c r="A170" s="12" t="s">
        <v>161</v>
      </c>
      <c r="B170" s="11" t="s">
        <v>160</v>
      </c>
      <c r="C170" s="11">
        <v>3</v>
      </c>
      <c r="D170" s="10">
        <v>434811663</v>
      </c>
      <c r="E170" s="10">
        <v>70947</v>
      </c>
      <c r="F170" s="9">
        <f>+E170/D170</f>
        <v>1.6316719636841939E-4</v>
      </c>
      <c r="G170" s="8">
        <v>434882610</v>
      </c>
      <c r="I170" s="7"/>
      <c r="J170" s="7"/>
      <c r="K170" s="7"/>
      <c r="L170" s="7"/>
      <c r="M170" s="7"/>
      <c r="N170" s="7"/>
      <c r="O170" s="7"/>
      <c r="P170" s="7"/>
      <c r="Q170" s="7"/>
      <c r="R170" s="7"/>
    </row>
    <row r="171" spans="1:18" x14ac:dyDescent="0.2">
      <c r="A171" s="12" t="s">
        <v>159</v>
      </c>
      <c r="B171" s="11" t="s">
        <v>158</v>
      </c>
      <c r="C171" s="11">
        <v>3</v>
      </c>
      <c r="D171" s="10">
        <v>431758292</v>
      </c>
      <c r="E171" s="10">
        <v>8459277</v>
      </c>
      <c r="F171" s="9">
        <f>+E171/D171</f>
        <v>1.9592621975630754E-2</v>
      </c>
      <c r="G171" s="8">
        <v>440217569</v>
      </c>
      <c r="I171" s="7"/>
      <c r="J171" s="7"/>
      <c r="K171" s="7"/>
      <c r="L171" s="7"/>
      <c r="M171" s="7"/>
      <c r="N171" s="7"/>
      <c r="O171" s="7"/>
      <c r="P171" s="7"/>
      <c r="Q171" s="7"/>
      <c r="R171" s="7"/>
    </row>
    <row r="172" spans="1:18" x14ac:dyDescent="0.2">
      <c r="A172" s="12" t="s">
        <v>157</v>
      </c>
      <c r="B172" s="11" t="s">
        <v>156</v>
      </c>
      <c r="C172" s="11">
        <v>3</v>
      </c>
      <c r="D172" s="10">
        <v>818392762</v>
      </c>
      <c r="E172" s="10">
        <v>13576633</v>
      </c>
      <c r="F172" s="9">
        <f>+E172/D172</f>
        <v>1.6589385476505472E-2</v>
      </c>
      <c r="G172" s="8">
        <v>831969395</v>
      </c>
      <c r="I172" s="7"/>
      <c r="J172" s="7"/>
      <c r="K172" s="7"/>
      <c r="L172" s="7"/>
      <c r="M172" s="7"/>
      <c r="N172" s="7"/>
      <c r="O172" s="7"/>
      <c r="P172" s="7"/>
      <c r="Q172" s="7"/>
      <c r="R172" s="7"/>
    </row>
    <row r="173" spans="1:18" x14ac:dyDescent="0.2">
      <c r="A173" s="12" t="s">
        <v>155</v>
      </c>
      <c r="B173" s="11" t="s">
        <v>154</v>
      </c>
      <c r="C173" s="11">
        <v>3</v>
      </c>
      <c r="D173" s="10">
        <v>751225646</v>
      </c>
      <c r="E173" s="10">
        <v>8774922</v>
      </c>
      <c r="F173" s="9">
        <f>+E173/D173</f>
        <v>1.1680807287029176E-2</v>
      </c>
      <c r="G173" s="8">
        <v>760000568</v>
      </c>
      <c r="I173" s="7"/>
      <c r="J173" s="7"/>
      <c r="K173" s="7"/>
      <c r="L173" s="7"/>
      <c r="M173" s="7"/>
      <c r="N173" s="7"/>
      <c r="O173" s="7"/>
      <c r="P173" s="7"/>
      <c r="Q173" s="7"/>
      <c r="R173" s="7"/>
    </row>
    <row r="174" spans="1:18" x14ac:dyDescent="0.2">
      <c r="A174" s="12" t="s">
        <v>153</v>
      </c>
      <c r="B174" s="11" t="s">
        <v>152</v>
      </c>
      <c r="C174" s="11">
        <v>3</v>
      </c>
      <c r="D174" s="10">
        <v>1423477178</v>
      </c>
      <c r="E174" s="10">
        <v>12468454</v>
      </c>
      <c r="F174" s="9">
        <f>+E174/D174</f>
        <v>8.7591527231355437E-3</v>
      </c>
      <c r="G174" s="8">
        <v>1435945632</v>
      </c>
      <c r="I174" s="7"/>
      <c r="J174" s="7"/>
      <c r="K174" s="7"/>
      <c r="L174" s="7"/>
      <c r="M174" s="7"/>
      <c r="N174" s="7"/>
      <c r="O174" s="7"/>
      <c r="P174" s="7"/>
      <c r="Q174" s="7"/>
      <c r="R174" s="7"/>
    </row>
    <row r="175" spans="1:18" x14ac:dyDescent="0.2">
      <c r="A175" s="12" t="s">
        <v>151</v>
      </c>
      <c r="B175" s="11" t="s">
        <v>150</v>
      </c>
      <c r="C175" s="11">
        <v>3</v>
      </c>
      <c r="D175" s="10">
        <v>746374293</v>
      </c>
      <c r="E175" s="10">
        <v>17824413</v>
      </c>
      <c r="F175" s="9">
        <f>+E175/D175</f>
        <v>2.3881332954751162E-2</v>
      </c>
      <c r="G175" s="8">
        <v>764198706</v>
      </c>
      <c r="I175" s="7"/>
      <c r="J175" s="7"/>
      <c r="K175" s="7"/>
      <c r="L175" s="7"/>
      <c r="M175" s="7"/>
      <c r="N175" s="7"/>
      <c r="O175" s="7"/>
      <c r="P175" s="7"/>
      <c r="Q175" s="7"/>
      <c r="R175" s="7"/>
    </row>
    <row r="176" spans="1:18" x14ac:dyDescent="0.2">
      <c r="A176" s="12" t="s">
        <v>149</v>
      </c>
      <c r="B176" s="11" t="s">
        <v>148</v>
      </c>
      <c r="C176" s="11">
        <v>3</v>
      </c>
      <c r="D176" s="10">
        <v>1003785392</v>
      </c>
      <c r="E176" s="10">
        <v>21966657</v>
      </c>
      <c r="F176" s="9">
        <f>+E176/D176</f>
        <v>2.1883818169770697E-2</v>
      </c>
      <c r="G176" s="8">
        <v>1025752049</v>
      </c>
      <c r="I176" s="7"/>
      <c r="J176" s="7"/>
      <c r="K176" s="7"/>
      <c r="L176" s="7"/>
      <c r="M176" s="7"/>
      <c r="N176" s="7"/>
      <c r="O176" s="7"/>
      <c r="P176" s="7"/>
      <c r="Q176" s="7"/>
      <c r="R176" s="7"/>
    </row>
    <row r="177" spans="1:18" x14ac:dyDescent="0.2">
      <c r="A177" s="12" t="s">
        <v>147</v>
      </c>
      <c r="B177" s="11" t="s">
        <v>146</v>
      </c>
      <c r="C177" s="11">
        <v>3</v>
      </c>
      <c r="D177" s="10">
        <v>596120586</v>
      </c>
      <c r="E177" s="10">
        <v>13107432</v>
      </c>
      <c r="F177" s="9">
        <f>+E177/D177</f>
        <v>2.1987886860193082E-2</v>
      </c>
      <c r="G177" s="8">
        <v>609228018</v>
      </c>
      <c r="I177" s="7"/>
      <c r="J177" s="7"/>
      <c r="K177" s="7"/>
      <c r="L177" s="7"/>
      <c r="M177" s="7"/>
      <c r="N177" s="7"/>
      <c r="O177" s="7"/>
      <c r="P177" s="7"/>
      <c r="Q177" s="7"/>
      <c r="R177" s="7"/>
    </row>
    <row r="178" spans="1:18" x14ac:dyDescent="0.2">
      <c r="A178" s="12" t="s">
        <v>145</v>
      </c>
      <c r="B178" s="11" t="s">
        <v>144</v>
      </c>
      <c r="C178" s="11">
        <v>3</v>
      </c>
      <c r="D178" s="10">
        <v>686033998</v>
      </c>
      <c r="E178" s="10">
        <v>13209045</v>
      </c>
      <c r="F178" s="9">
        <f>+E178/D178</f>
        <v>1.9254213404158435E-2</v>
      </c>
      <c r="G178" s="8">
        <v>699243043</v>
      </c>
      <c r="I178" s="7"/>
      <c r="J178" s="7"/>
      <c r="K178" s="7"/>
      <c r="L178" s="7"/>
      <c r="M178" s="7"/>
      <c r="N178" s="7"/>
      <c r="O178" s="7"/>
      <c r="P178" s="7"/>
      <c r="Q178" s="7"/>
      <c r="R178" s="7"/>
    </row>
    <row r="179" spans="1:18" x14ac:dyDescent="0.2">
      <c r="A179" s="12" t="s">
        <v>143</v>
      </c>
      <c r="B179" s="11" t="s">
        <v>142</v>
      </c>
      <c r="C179" s="11">
        <v>3</v>
      </c>
      <c r="D179" s="10">
        <v>1371820017</v>
      </c>
      <c r="E179" s="10">
        <v>7419588</v>
      </c>
      <c r="F179" s="9">
        <f>+E179/D179</f>
        <v>5.4085724862257935E-3</v>
      </c>
      <c r="G179" s="8">
        <v>1379239605</v>
      </c>
      <c r="I179" s="7"/>
      <c r="J179" s="7"/>
      <c r="K179" s="7"/>
      <c r="L179" s="7"/>
      <c r="M179" s="7"/>
      <c r="N179" s="7"/>
      <c r="O179" s="7"/>
      <c r="P179" s="7"/>
      <c r="Q179" s="7"/>
      <c r="R179" s="7"/>
    </row>
    <row r="180" spans="1:18" x14ac:dyDescent="0.2">
      <c r="A180" s="12" t="s">
        <v>141</v>
      </c>
      <c r="B180" s="11" t="s">
        <v>140</v>
      </c>
      <c r="C180" s="11">
        <v>3</v>
      </c>
      <c r="D180" s="10">
        <v>1540676476</v>
      </c>
      <c r="E180" s="10">
        <v>11263696</v>
      </c>
      <c r="F180" s="9">
        <f>+E180/D180</f>
        <v>7.3108768618597381E-3</v>
      </c>
      <c r="G180" s="8">
        <v>1551940172</v>
      </c>
      <c r="I180" s="7"/>
      <c r="J180" s="7"/>
      <c r="K180" s="7"/>
      <c r="L180" s="7"/>
      <c r="M180" s="7"/>
      <c r="N180" s="7"/>
      <c r="O180" s="7"/>
      <c r="P180" s="7"/>
      <c r="Q180" s="7"/>
      <c r="R180" s="7"/>
    </row>
    <row r="181" spans="1:18" x14ac:dyDescent="0.2">
      <c r="A181" s="12" t="s">
        <v>139</v>
      </c>
      <c r="B181" s="11" t="s">
        <v>138</v>
      </c>
      <c r="C181" s="11">
        <v>3</v>
      </c>
      <c r="D181" s="10">
        <v>1010821609</v>
      </c>
      <c r="E181" s="10">
        <v>-844571</v>
      </c>
      <c r="F181" s="9">
        <f>+E181/D181</f>
        <v>-8.3552922937166847E-4</v>
      </c>
      <c r="G181" s="8">
        <v>1009977038</v>
      </c>
      <c r="I181" s="7"/>
      <c r="J181" s="7"/>
      <c r="K181" s="7"/>
      <c r="L181" s="7"/>
      <c r="M181" s="7"/>
      <c r="N181" s="7"/>
      <c r="O181" s="7"/>
      <c r="P181" s="7"/>
      <c r="Q181" s="7"/>
      <c r="R181" s="7"/>
    </row>
    <row r="182" spans="1:18" x14ac:dyDescent="0.2">
      <c r="A182" s="12" t="s">
        <v>137</v>
      </c>
      <c r="B182" s="11" t="s">
        <v>136</v>
      </c>
      <c r="C182" s="11">
        <v>3</v>
      </c>
      <c r="D182" s="10">
        <v>506483797</v>
      </c>
      <c r="E182" s="10">
        <v>15758864</v>
      </c>
      <c r="F182" s="9">
        <f>+E182/D182</f>
        <v>3.1114251025092517E-2</v>
      </c>
      <c r="G182" s="8">
        <v>522242661</v>
      </c>
      <c r="I182" s="7"/>
      <c r="J182" s="7"/>
      <c r="K182" s="7"/>
      <c r="L182" s="7"/>
      <c r="M182" s="7"/>
      <c r="N182" s="7"/>
      <c r="O182" s="7"/>
      <c r="P182" s="7"/>
      <c r="Q182" s="7"/>
      <c r="R182" s="7"/>
    </row>
    <row r="183" spans="1:18" x14ac:dyDescent="0.2">
      <c r="A183" s="12" t="s">
        <v>135</v>
      </c>
      <c r="B183" s="11" t="s">
        <v>134</v>
      </c>
      <c r="C183" s="11">
        <v>3</v>
      </c>
      <c r="D183" s="10">
        <v>654969776</v>
      </c>
      <c r="E183" s="10">
        <v>16348570</v>
      </c>
      <c r="F183" s="9">
        <f>+E183/D183</f>
        <v>2.4960800633951695E-2</v>
      </c>
      <c r="G183" s="8">
        <v>671318346</v>
      </c>
      <c r="I183" s="7"/>
      <c r="J183" s="7"/>
      <c r="K183" s="7"/>
      <c r="L183" s="7"/>
      <c r="M183" s="7"/>
      <c r="N183" s="7"/>
      <c r="O183" s="7"/>
      <c r="P183" s="7"/>
      <c r="Q183" s="7"/>
      <c r="R183" s="7"/>
    </row>
    <row r="184" spans="1:18" x14ac:dyDescent="0.2">
      <c r="A184" s="12" t="s">
        <v>133</v>
      </c>
      <c r="B184" s="11" t="s">
        <v>132</v>
      </c>
      <c r="C184" s="11">
        <v>3</v>
      </c>
      <c r="D184" s="10">
        <v>1668556560</v>
      </c>
      <c r="E184" s="10">
        <v>11249524</v>
      </c>
      <c r="F184" s="9">
        <f>+E184/D184</f>
        <v>6.7420693248780254E-3</v>
      </c>
      <c r="G184" s="8">
        <v>1679806084</v>
      </c>
      <c r="I184" s="7"/>
      <c r="J184" s="7"/>
      <c r="K184" s="7"/>
      <c r="L184" s="7"/>
      <c r="M184" s="7"/>
      <c r="N184" s="7"/>
      <c r="O184" s="7"/>
      <c r="P184" s="7"/>
      <c r="Q184" s="7"/>
      <c r="R184" s="7"/>
    </row>
    <row r="185" spans="1:18" x14ac:dyDescent="0.2">
      <c r="A185" s="12" t="s">
        <v>131</v>
      </c>
      <c r="B185" s="11" t="s">
        <v>130</v>
      </c>
      <c r="C185" s="11">
        <v>3</v>
      </c>
      <c r="D185" s="10">
        <v>1721767167</v>
      </c>
      <c r="E185" s="10">
        <v>31378493</v>
      </c>
      <c r="F185" s="9">
        <f>+E185/D185</f>
        <v>1.8224585531314178E-2</v>
      </c>
      <c r="G185" s="8">
        <v>1753145660</v>
      </c>
      <c r="I185" s="7"/>
      <c r="J185" s="7"/>
      <c r="K185" s="7"/>
      <c r="L185" s="7"/>
      <c r="M185" s="7"/>
      <c r="N185" s="7"/>
      <c r="O185" s="7"/>
      <c r="P185" s="7"/>
      <c r="Q185" s="7"/>
      <c r="R185" s="7"/>
    </row>
    <row r="186" spans="1:18" x14ac:dyDescent="0.2">
      <c r="A186" s="12" t="s">
        <v>129</v>
      </c>
      <c r="B186" s="11" t="s">
        <v>128</v>
      </c>
      <c r="C186" s="11">
        <v>3</v>
      </c>
      <c r="D186" s="10">
        <v>914980082</v>
      </c>
      <c r="E186" s="10">
        <v>6593676</v>
      </c>
      <c r="F186" s="9">
        <f>+E186/D186</f>
        <v>7.2063601489414713E-3</v>
      </c>
      <c r="G186" s="8">
        <v>921573758</v>
      </c>
      <c r="I186" s="7"/>
      <c r="J186" s="7"/>
      <c r="K186" s="7"/>
      <c r="L186" s="7"/>
      <c r="M186" s="7"/>
      <c r="N186" s="7"/>
      <c r="O186" s="7"/>
      <c r="P186" s="7"/>
      <c r="Q186" s="7"/>
      <c r="R186" s="7"/>
    </row>
    <row r="187" spans="1:18" x14ac:dyDescent="0.2">
      <c r="A187" s="12" t="s">
        <v>127</v>
      </c>
      <c r="B187" s="11" t="s">
        <v>126</v>
      </c>
      <c r="C187" s="11">
        <v>3</v>
      </c>
      <c r="D187" s="10">
        <v>753615278</v>
      </c>
      <c r="E187" s="10">
        <v>17946799</v>
      </c>
      <c r="F187" s="9">
        <f>+E187/D187</f>
        <v>2.3814271716503074E-2</v>
      </c>
      <c r="G187" s="8">
        <v>771562077</v>
      </c>
      <c r="I187" s="7"/>
      <c r="J187" s="7"/>
      <c r="K187" s="7"/>
      <c r="L187" s="7"/>
      <c r="M187" s="7"/>
      <c r="N187" s="7"/>
      <c r="O187" s="7"/>
      <c r="P187" s="7"/>
      <c r="Q187" s="7"/>
      <c r="R187" s="7"/>
    </row>
    <row r="188" spans="1:18" x14ac:dyDescent="0.2">
      <c r="A188" s="12" t="s">
        <v>125</v>
      </c>
      <c r="B188" s="11" t="s">
        <v>124</v>
      </c>
      <c r="C188" s="11">
        <v>3</v>
      </c>
      <c r="D188" s="10">
        <v>1318080196</v>
      </c>
      <c r="E188" s="10">
        <v>-19433682</v>
      </c>
      <c r="F188" s="9">
        <f>+E188/D188</f>
        <v>-1.4743929890590663E-2</v>
      </c>
      <c r="G188" s="8">
        <v>1298646514</v>
      </c>
      <c r="I188" s="7"/>
      <c r="J188" s="7"/>
      <c r="K188" s="7"/>
      <c r="L188" s="7"/>
      <c r="M188" s="7"/>
      <c r="N188" s="7"/>
      <c r="O188" s="7"/>
      <c r="P188" s="7"/>
      <c r="Q188" s="7"/>
      <c r="R188" s="7"/>
    </row>
    <row r="189" spans="1:18" x14ac:dyDescent="0.2">
      <c r="A189" s="12" t="s">
        <v>123</v>
      </c>
      <c r="B189" s="11" t="s">
        <v>122</v>
      </c>
      <c r="C189" s="11">
        <v>3</v>
      </c>
      <c r="D189" s="10">
        <v>1096609715</v>
      </c>
      <c r="E189" s="10">
        <v>-8273294</v>
      </c>
      <c r="F189" s="9">
        <f>+E189/D189</f>
        <v>-7.5444288764120607E-3</v>
      </c>
      <c r="G189" s="8">
        <v>1088336421</v>
      </c>
      <c r="I189" s="7"/>
      <c r="J189" s="7"/>
      <c r="K189" s="7"/>
      <c r="L189" s="7"/>
      <c r="M189" s="7"/>
      <c r="N189" s="7"/>
      <c r="O189" s="7"/>
      <c r="P189" s="7"/>
      <c r="Q189" s="7"/>
      <c r="R189" s="7"/>
    </row>
    <row r="190" spans="1:18" x14ac:dyDescent="0.2">
      <c r="A190" s="12" t="s">
        <v>121</v>
      </c>
      <c r="B190" s="11" t="s">
        <v>120</v>
      </c>
      <c r="C190" s="11">
        <v>3</v>
      </c>
      <c r="D190" s="10">
        <v>637958302</v>
      </c>
      <c r="E190" s="10">
        <v>-13958008</v>
      </c>
      <c r="F190" s="9">
        <f>+E190/D190</f>
        <v>-2.1879185451841646E-2</v>
      </c>
      <c r="G190" s="8">
        <v>624000294</v>
      </c>
      <c r="I190" s="7"/>
      <c r="J190" s="7"/>
      <c r="K190" s="7"/>
      <c r="L190" s="7"/>
      <c r="M190" s="7"/>
      <c r="N190" s="7"/>
      <c r="O190" s="7"/>
      <c r="P190" s="7"/>
      <c r="Q190" s="7"/>
      <c r="R190" s="7"/>
    </row>
    <row r="191" spans="1:18" x14ac:dyDescent="0.2">
      <c r="A191" s="12" t="s">
        <v>119</v>
      </c>
      <c r="B191" s="11" t="s">
        <v>118</v>
      </c>
      <c r="C191" s="11">
        <v>3</v>
      </c>
      <c r="D191" s="10">
        <v>3258281899</v>
      </c>
      <c r="E191" s="10">
        <v>12890553</v>
      </c>
      <c r="F191" s="9">
        <f>+E191/D191</f>
        <v>3.9562424000072682E-3</v>
      </c>
      <c r="G191" s="8">
        <v>3271172452</v>
      </c>
      <c r="I191" s="7"/>
      <c r="J191" s="7"/>
      <c r="K191" s="7"/>
      <c r="L191" s="7"/>
      <c r="M191" s="7"/>
      <c r="N191" s="7"/>
      <c r="O191" s="7"/>
      <c r="P191" s="7"/>
      <c r="Q191" s="7"/>
      <c r="R191" s="7"/>
    </row>
    <row r="192" spans="1:18" x14ac:dyDescent="0.2">
      <c r="A192" s="12" t="s">
        <v>117</v>
      </c>
      <c r="B192" s="11" t="s">
        <v>116</v>
      </c>
      <c r="C192" s="11">
        <v>3</v>
      </c>
      <c r="D192" s="10">
        <v>2210720749</v>
      </c>
      <c r="E192" s="10">
        <v>19385677</v>
      </c>
      <c r="F192" s="9">
        <f>+E192/D192</f>
        <v>8.7689397264529862E-3</v>
      </c>
      <c r="G192" s="8">
        <v>2230106426</v>
      </c>
      <c r="I192" s="7"/>
      <c r="J192" s="7"/>
      <c r="K192" s="7"/>
      <c r="L192" s="7"/>
      <c r="M192" s="7"/>
      <c r="N192" s="7"/>
      <c r="O192" s="7"/>
      <c r="P192" s="7"/>
      <c r="Q192" s="7"/>
      <c r="R192" s="7"/>
    </row>
    <row r="193" spans="1:18" x14ac:dyDescent="0.2">
      <c r="A193" s="12" t="s">
        <v>115</v>
      </c>
      <c r="B193" s="11" t="s">
        <v>114</v>
      </c>
      <c r="C193" s="11">
        <v>3</v>
      </c>
      <c r="D193" s="10">
        <v>1323226373</v>
      </c>
      <c r="E193" s="10">
        <v>12470416</v>
      </c>
      <c r="F193" s="9">
        <f>+E193/D193</f>
        <v>9.424249889856148E-3</v>
      </c>
      <c r="G193" s="8">
        <v>1335696789</v>
      </c>
      <c r="I193" s="7"/>
      <c r="J193" s="7"/>
      <c r="K193" s="7"/>
      <c r="L193" s="7"/>
      <c r="M193" s="7"/>
      <c r="N193" s="7"/>
      <c r="O193" s="7"/>
      <c r="P193" s="7"/>
      <c r="Q193" s="7"/>
      <c r="R193" s="7"/>
    </row>
    <row r="194" spans="1:18" x14ac:dyDescent="0.2">
      <c r="A194" s="12" t="s">
        <v>113</v>
      </c>
      <c r="B194" s="11" t="s">
        <v>112</v>
      </c>
      <c r="C194" s="11">
        <v>3</v>
      </c>
      <c r="D194" s="10">
        <v>1147724628</v>
      </c>
      <c r="E194" s="10">
        <v>12742904</v>
      </c>
      <c r="F194" s="9">
        <f>+E194/D194</f>
        <v>1.1102753821886273E-2</v>
      </c>
      <c r="G194" s="8">
        <v>1160467532</v>
      </c>
      <c r="I194" s="7"/>
      <c r="J194" s="7"/>
      <c r="K194" s="7"/>
      <c r="L194" s="7"/>
      <c r="M194" s="7"/>
      <c r="N194" s="7"/>
      <c r="O194" s="7"/>
      <c r="P194" s="7"/>
      <c r="Q194" s="7"/>
      <c r="R194" s="7"/>
    </row>
    <row r="195" spans="1:18" x14ac:dyDescent="0.2">
      <c r="A195" s="12" t="s">
        <v>111</v>
      </c>
      <c r="B195" s="11" t="s">
        <v>110</v>
      </c>
      <c r="C195" s="11">
        <v>3</v>
      </c>
      <c r="D195" s="10">
        <v>729808120</v>
      </c>
      <c r="E195" s="10">
        <v>7017568</v>
      </c>
      <c r="F195" s="9">
        <f>+E195/D195</f>
        <v>9.6156343122079813E-3</v>
      </c>
      <c r="G195" s="8">
        <v>736825688</v>
      </c>
      <c r="I195" s="7"/>
      <c r="J195" s="7"/>
      <c r="K195" s="7"/>
      <c r="L195" s="7"/>
      <c r="M195" s="7"/>
      <c r="N195" s="7"/>
      <c r="O195" s="7"/>
      <c r="P195" s="7"/>
      <c r="Q195" s="7"/>
      <c r="R195" s="7"/>
    </row>
    <row r="196" spans="1:18" x14ac:dyDescent="0.2">
      <c r="A196" s="12" t="s">
        <v>109</v>
      </c>
      <c r="B196" s="11" t="s">
        <v>108</v>
      </c>
      <c r="C196" s="11">
        <v>3</v>
      </c>
      <c r="D196" s="10">
        <v>1143528286</v>
      </c>
      <c r="E196" s="10">
        <v>16877941</v>
      </c>
      <c r="F196" s="9">
        <f>+E196/D196</f>
        <v>1.4759530836826192E-2</v>
      </c>
      <c r="G196" s="8">
        <v>1160406227</v>
      </c>
      <c r="I196" s="7"/>
      <c r="J196" s="7"/>
      <c r="K196" s="7"/>
      <c r="L196" s="7"/>
      <c r="M196" s="7"/>
      <c r="N196" s="7"/>
      <c r="O196" s="7"/>
      <c r="P196" s="7"/>
      <c r="Q196" s="7"/>
      <c r="R196" s="7"/>
    </row>
    <row r="197" spans="1:18" x14ac:dyDescent="0.2">
      <c r="A197" s="12" t="s">
        <v>107</v>
      </c>
      <c r="B197" s="11" t="s">
        <v>106</v>
      </c>
      <c r="C197" s="11">
        <v>3</v>
      </c>
      <c r="D197" s="10">
        <v>1178769775</v>
      </c>
      <c r="E197" s="10">
        <v>8778365</v>
      </c>
      <c r="F197" s="9">
        <f>+E197/D197</f>
        <v>7.4470564025108299E-3</v>
      </c>
      <c r="G197" s="8">
        <v>1187548140</v>
      </c>
      <c r="I197" s="7"/>
      <c r="J197" s="7"/>
      <c r="K197" s="7"/>
      <c r="L197" s="7"/>
      <c r="M197" s="7"/>
      <c r="N197" s="7"/>
      <c r="O197" s="7"/>
      <c r="P197" s="7"/>
      <c r="Q197" s="7"/>
      <c r="R197" s="7"/>
    </row>
    <row r="198" spans="1:18" x14ac:dyDescent="0.2">
      <c r="A198" s="12" t="s">
        <v>105</v>
      </c>
      <c r="B198" s="11" t="s">
        <v>104</v>
      </c>
      <c r="C198" s="11">
        <v>3</v>
      </c>
      <c r="D198" s="10">
        <v>1161171259</v>
      </c>
      <c r="E198" s="10">
        <v>22059824</v>
      </c>
      <c r="F198" s="9">
        <f>+E198/D198</f>
        <v>1.8997907353475067E-2</v>
      </c>
      <c r="G198" s="8">
        <v>1183231083</v>
      </c>
      <c r="I198" s="7"/>
      <c r="J198" s="7"/>
      <c r="K198" s="7"/>
      <c r="L198" s="7"/>
      <c r="M198" s="7"/>
      <c r="N198" s="7"/>
      <c r="O198" s="7"/>
      <c r="P198" s="7"/>
      <c r="Q198" s="7"/>
      <c r="R198" s="7"/>
    </row>
    <row r="199" spans="1:18" x14ac:dyDescent="0.2">
      <c r="A199" s="12" t="s">
        <v>103</v>
      </c>
      <c r="B199" s="11" t="s">
        <v>102</v>
      </c>
      <c r="C199" s="11">
        <v>3</v>
      </c>
      <c r="D199" s="10">
        <v>958121500</v>
      </c>
      <c r="E199" s="10">
        <v>17912431</v>
      </c>
      <c r="F199" s="9">
        <f>+E199/D199</f>
        <v>1.8695364836296857E-2</v>
      </c>
      <c r="G199" s="8">
        <v>976033931</v>
      </c>
      <c r="I199" s="7"/>
      <c r="J199" s="7"/>
      <c r="K199" s="7"/>
      <c r="L199" s="7"/>
      <c r="M199" s="7"/>
      <c r="N199" s="7"/>
      <c r="O199" s="7"/>
      <c r="P199" s="7"/>
      <c r="Q199" s="7"/>
      <c r="R199" s="7"/>
    </row>
    <row r="200" spans="1:18" x14ac:dyDescent="0.2">
      <c r="A200" s="12" t="s">
        <v>101</v>
      </c>
      <c r="B200" s="11" t="s">
        <v>100</v>
      </c>
      <c r="C200" s="11">
        <v>3</v>
      </c>
      <c r="D200" s="10">
        <v>1442443826</v>
      </c>
      <c r="E200" s="10">
        <v>30586100</v>
      </c>
      <c r="F200" s="9">
        <f>+E200/D200</f>
        <v>2.1204361271258267E-2</v>
      </c>
      <c r="G200" s="8">
        <v>1473029926</v>
      </c>
      <c r="I200" s="7"/>
      <c r="J200" s="7"/>
      <c r="K200" s="7"/>
      <c r="L200" s="7"/>
      <c r="M200" s="7"/>
      <c r="N200" s="7"/>
      <c r="O200" s="7"/>
      <c r="P200" s="7"/>
      <c r="Q200" s="7"/>
      <c r="R200" s="7"/>
    </row>
    <row r="201" spans="1:18" x14ac:dyDescent="0.2">
      <c r="A201" s="12" t="s">
        <v>99</v>
      </c>
      <c r="B201" s="11" t="s">
        <v>98</v>
      </c>
      <c r="C201" s="11">
        <v>3</v>
      </c>
      <c r="D201" s="10">
        <v>1178034174</v>
      </c>
      <c r="E201" s="10">
        <v>30029604</v>
      </c>
      <c r="F201" s="9">
        <f>+E201/D201</f>
        <v>2.5491284262183042E-2</v>
      </c>
      <c r="G201" s="8">
        <v>1208063778</v>
      </c>
      <c r="I201" s="7"/>
      <c r="J201" s="7"/>
      <c r="K201" s="7"/>
      <c r="L201" s="7"/>
      <c r="M201" s="7"/>
      <c r="N201" s="7"/>
      <c r="O201" s="7"/>
      <c r="P201" s="7"/>
      <c r="Q201" s="7"/>
      <c r="R201" s="7"/>
    </row>
    <row r="202" spans="1:18" x14ac:dyDescent="0.2">
      <c r="A202" s="12" t="s">
        <v>97</v>
      </c>
      <c r="B202" s="11" t="s">
        <v>96</v>
      </c>
      <c r="C202" s="11">
        <v>3</v>
      </c>
      <c r="D202" s="10">
        <v>888895953</v>
      </c>
      <c r="E202" s="10">
        <v>11198560</v>
      </c>
      <c r="F202" s="9">
        <f>+E202/D202</f>
        <v>1.259827987989501E-2</v>
      </c>
      <c r="G202" s="8">
        <v>900094513</v>
      </c>
      <c r="I202" s="7"/>
      <c r="J202" s="7"/>
      <c r="K202" s="7"/>
      <c r="L202" s="7"/>
      <c r="M202" s="7"/>
      <c r="N202" s="7"/>
      <c r="O202" s="7"/>
      <c r="P202" s="7"/>
      <c r="Q202" s="7"/>
      <c r="R202" s="7"/>
    </row>
    <row r="203" spans="1:18" x14ac:dyDescent="0.2">
      <c r="A203" s="12" t="s">
        <v>95</v>
      </c>
      <c r="B203" s="11" t="s">
        <v>94</v>
      </c>
      <c r="C203" s="11">
        <v>3</v>
      </c>
      <c r="D203" s="10">
        <v>1860552926</v>
      </c>
      <c r="E203" s="10">
        <v>5343818</v>
      </c>
      <c r="F203" s="9">
        <f>+E203/D203</f>
        <v>2.8721666152699385E-3</v>
      </c>
      <c r="G203" s="8">
        <v>1865896744</v>
      </c>
      <c r="I203" s="7"/>
      <c r="J203" s="7"/>
      <c r="K203" s="7"/>
      <c r="L203" s="7"/>
      <c r="M203" s="7"/>
      <c r="N203" s="7"/>
      <c r="O203" s="7"/>
      <c r="P203" s="7"/>
      <c r="Q203" s="7"/>
      <c r="R203" s="7"/>
    </row>
    <row r="204" spans="1:18" x14ac:dyDescent="0.2">
      <c r="A204" s="12" t="s">
        <v>93</v>
      </c>
      <c r="B204" s="11" t="s">
        <v>92</v>
      </c>
      <c r="C204" s="11">
        <v>3</v>
      </c>
      <c r="D204" s="10">
        <v>512900450</v>
      </c>
      <c r="E204" s="10">
        <v>6142105</v>
      </c>
      <c r="F204" s="9">
        <f>+E204/D204</f>
        <v>1.1975238079826213E-2</v>
      </c>
      <c r="G204" s="8">
        <v>519042555</v>
      </c>
      <c r="I204" s="7"/>
      <c r="J204" s="7"/>
      <c r="K204" s="7"/>
      <c r="L204" s="7"/>
      <c r="M204" s="7"/>
      <c r="N204" s="7"/>
      <c r="O204" s="7"/>
      <c r="P204" s="7"/>
      <c r="Q204" s="7"/>
      <c r="R204" s="7"/>
    </row>
    <row r="205" spans="1:18" x14ac:dyDescent="0.2">
      <c r="A205" s="12" t="s">
        <v>91</v>
      </c>
      <c r="B205" s="11" t="s">
        <v>90</v>
      </c>
      <c r="C205" s="11">
        <v>3</v>
      </c>
      <c r="D205" s="10">
        <v>986452195</v>
      </c>
      <c r="E205" s="10">
        <v>8656521</v>
      </c>
      <c r="F205" s="9">
        <f>+E205/D205</f>
        <v>8.7754085234713272E-3</v>
      </c>
      <c r="G205" s="8">
        <v>995108716</v>
      </c>
      <c r="I205" s="7"/>
      <c r="J205" s="7"/>
      <c r="K205" s="7"/>
      <c r="L205" s="7"/>
      <c r="M205" s="7"/>
      <c r="N205" s="7"/>
      <c r="O205" s="7"/>
      <c r="P205" s="7"/>
      <c r="Q205" s="7"/>
      <c r="R205" s="7"/>
    </row>
    <row r="206" spans="1:18" x14ac:dyDescent="0.2">
      <c r="A206" s="12" t="s">
        <v>543</v>
      </c>
      <c r="B206" s="11" t="s">
        <v>541</v>
      </c>
      <c r="C206" s="11">
        <v>3</v>
      </c>
      <c r="D206" s="10">
        <v>1582240159</v>
      </c>
      <c r="E206" s="10">
        <v>26674163</v>
      </c>
      <c r="F206" s="9">
        <f>+E206/D206</f>
        <v>1.6858479320142197E-2</v>
      </c>
      <c r="G206" s="8">
        <v>1608914322</v>
      </c>
      <c r="I206" s="7"/>
      <c r="J206" s="7"/>
      <c r="K206" s="7"/>
      <c r="L206" s="7"/>
      <c r="M206" s="7"/>
      <c r="N206" s="7"/>
      <c r="O206" s="7"/>
      <c r="P206" s="7"/>
      <c r="Q206" s="7"/>
      <c r="R206" s="7"/>
    </row>
    <row r="207" spans="1:18" x14ac:dyDescent="0.2">
      <c r="A207" s="12" t="s">
        <v>89</v>
      </c>
      <c r="B207" s="11" t="s">
        <v>88</v>
      </c>
      <c r="C207" s="11">
        <v>3</v>
      </c>
      <c r="D207" s="10">
        <v>5558435559</v>
      </c>
      <c r="E207" s="10">
        <v>12016466</v>
      </c>
      <c r="F207" s="9">
        <f>+E207/D207</f>
        <v>2.1618431791555828E-3</v>
      </c>
      <c r="G207" s="8">
        <v>5570452025</v>
      </c>
      <c r="I207" s="7"/>
      <c r="J207" s="7"/>
      <c r="K207" s="7"/>
      <c r="L207" s="7"/>
      <c r="M207" s="7"/>
      <c r="N207" s="7"/>
      <c r="O207" s="7"/>
      <c r="P207" s="7"/>
      <c r="Q207" s="7"/>
      <c r="R207" s="7"/>
    </row>
    <row r="208" spans="1:18" x14ac:dyDescent="0.2">
      <c r="A208" s="12" t="s">
        <v>87</v>
      </c>
      <c r="B208" s="11" t="s">
        <v>86</v>
      </c>
      <c r="C208" s="11">
        <v>3</v>
      </c>
      <c r="D208" s="10">
        <v>10867114978</v>
      </c>
      <c r="E208" s="10">
        <v>30775988</v>
      </c>
      <c r="F208" s="9">
        <f>+E208/D208</f>
        <v>2.832029297776332E-3</v>
      </c>
      <c r="G208" s="8">
        <v>10897890966</v>
      </c>
      <c r="I208" s="7"/>
      <c r="J208" s="7"/>
      <c r="K208" s="7"/>
      <c r="L208" s="7"/>
      <c r="M208" s="7"/>
      <c r="N208" s="7"/>
      <c r="O208" s="7"/>
      <c r="P208" s="7"/>
      <c r="Q208" s="7"/>
      <c r="R208" s="7"/>
    </row>
    <row r="209" spans="1:18" x14ac:dyDescent="0.2">
      <c r="A209" s="12" t="s">
        <v>85</v>
      </c>
      <c r="B209" s="11" t="s">
        <v>84</v>
      </c>
      <c r="C209" s="11">
        <v>3</v>
      </c>
      <c r="D209" s="10">
        <v>6840261921</v>
      </c>
      <c r="E209" s="10">
        <v>28428111</v>
      </c>
      <c r="F209" s="9">
        <f>+E209/D209</f>
        <v>4.1559974352332989E-3</v>
      </c>
      <c r="G209" s="8">
        <v>6868690032</v>
      </c>
      <c r="I209" s="7"/>
      <c r="J209" s="7"/>
      <c r="K209" s="7"/>
      <c r="L209" s="7"/>
      <c r="M209" s="7"/>
      <c r="N209" s="7"/>
      <c r="O209" s="7"/>
      <c r="P209" s="7"/>
      <c r="Q209" s="7"/>
      <c r="R209" s="7"/>
    </row>
    <row r="210" spans="1:18" x14ac:dyDescent="0.2">
      <c r="A210" s="12" t="s">
        <v>83</v>
      </c>
      <c r="B210" s="11" t="s">
        <v>82</v>
      </c>
      <c r="C210" s="11">
        <v>3</v>
      </c>
      <c r="D210" s="10">
        <v>3908388616</v>
      </c>
      <c r="E210" s="10">
        <v>19582963</v>
      </c>
      <c r="F210" s="9">
        <f>+E210/D210</f>
        <v>5.0104953534641037E-3</v>
      </c>
      <c r="G210" s="8">
        <v>3927971579</v>
      </c>
      <c r="I210" s="7"/>
      <c r="J210" s="7"/>
      <c r="K210" s="7"/>
      <c r="L210" s="7"/>
      <c r="M210" s="7"/>
      <c r="N210" s="7"/>
      <c r="O210" s="7"/>
      <c r="P210" s="7"/>
      <c r="Q210" s="7"/>
      <c r="R210" s="7"/>
    </row>
    <row r="211" spans="1:18" x14ac:dyDescent="0.2">
      <c r="A211" s="12" t="s">
        <v>81</v>
      </c>
      <c r="B211" s="11" t="s">
        <v>80</v>
      </c>
      <c r="C211" s="11">
        <v>3</v>
      </c>
      <c r="D211" s="10">
        <v>1763646716</v>
      </c>
      <c r="E211" s="10">
        <v>26386735</v>
      </c>
      <c r="F211" s="9">
        <f>+E211/D211</f>
        <v>1.4961462950950773E-2</v>
      </c>
      <c r="G211" s="8">
        <v>1790033451</v>
      </c>
      <c r="I211" s="7"/>
      <c r="J211" s="7"/>
      <c r="K211" s="7"/>
      <c r="L211" s="7"/>
      <c r="M211" s="7"/>
      <c r="N211" s="7"/>
      <c r="O211" s="7"/>
      <c r="P211" s="7"/>
      <c r="Q211" s="7"/>
      <c r="R211" s="7"/>
    </row>
    <row r="212" spans="1:18" x14ac:dyDescent="0.2">
      <c r="A212" s="12" t="s">
        <v>79</v>
      </c>
      <c r="B212" s="11" t="s">
        <v>78</v>
      </c>
      <c r="C212" s="11">
        <v>3</v>
      </c>
      <c r="D212" s="10">
        <v>558051827</v>
      </c>
      <c r="E212" s="10">
        <v>5914244</v>
      </c>
      <c r="F212" s="9">
        <f>+E212/D212</f>
        <v>1.0598019240962004E-2</v>
      </c>
      <c r="G212" s="8">
        <v>563966071</v>
      </c>
      <c r="I212" s="7"/>
      <c r="J212" s="7"/>
      <c r="K212" s="7"/>
      <c r="L212" s="7"/>
      <c r="M212" s="7"/>
      <c r="N212" s="7"/>
      <c r="O212" s="7"/>
      <c r="P212" s="7"/>
      <c r="Q212" s="7"/>
      <c r="R212" s="7"/>
    </row>
    <row r="213" spans="1:18" x14ac:dyDescent="0.2">
      <c r="A213" s="12" t="s">
        <v>77</v>
      </c>
      <c r="B213" s="11" t="s">
        <v>76</v>
      </c>
      <c r="C213" s="11">
        <v>3</v>
      </c>
      <c r="D213" s="10">
        <v>1653695092</v>
      </c>
      <c r="E213" s="10">
        <v>17802058</v>
      </c>
      <c r="F213" s="9">
        <f>+E213/D213</f>
        <v>1.0765018343538749E-2</v>
      </c>
      <c r="G213" s="8">
        <v>1671497150</v>
      </c>
      <c r="I213" s="7"/>
      <c r="J213" s="7"/>
      <c r="K213" s="7"/>
      <c r="L213" s="7"/>
      <c r="M213" s="7"/>
      <c r="N213" s="7"/>
      <c r="O213" s="7"/>
      <c r="P213" s="7"/>
      <c r="Q213" s="7"/>
      <c r="R213" s="7"/>
    </row>
    <row r="214" spans="1:18" x14ac:dyDescent="0.2">
      <c r="A214" s="12" t="s">
        <v>75</v>
      </c>
      <c r="B214" s="11" t="s">
        <v>74</v>
      </c>
      <c r="C214" s="11">
        <v>3</v>
      </c>
      <c r="D214" s="10">
        <v>612554459</v>
      </c>
      <c r="E214" s="10">
        <v>6667951</v>
      </c>
      <c r="F214" s="9">
        <f>+E214/D214</f>
        <v>1.088548275509329E-2</v>
      </c>
      <c r="G214" s="8">
        <v>619222410</v>
      </c>
      <c r="I214" s="7"/>
      <c r="J214" s="7"/>
      <c r="K214" s="7"/>
      <c r="L214" s="7"/>
      <c r="M214" s="7"/>
      <c r="N214" s="7"/>
      <c r="O214" s="7"/>
      <c r="P214" s="7"/>
      <c r="Q214" s="7"/>
      <c r="R214" s="7"/>
    </row>
    <row r="215" spans="1:18" x14ac:dyDescent="0.2">
      <c r="A215" s="12" t="s">
        <v>73</v>
      </c>
      <c r="B215" s="11" t="s">
        <v>72</v>
      </c>
      <c r="C215" s="11">
        <v>3</v>
      </c>
      <c r="D215" s="10">
        <v>448179772</v>
      </c>
      <c r="E215" s="10">
        <v>5123126</v>
      </c>
      <c r="F215" s="9">
        <f>+E215/D215</f>
        <v>1.1430962127402751E-2</v>
      </c>
      <c r="G215" s="8">
        <v>453302898</v>
      </c>
      <c r="I215" s="7"/>
      <c r="J215" s="7"/>
      <c r="K215" s="7"/>
      <c r="L215" s="7"/>
      <c r="M215" s="7"/>
      <c r="N215" s="7"/>
      <c r="O215" s="7"/>
      <c r="P215" s="7"/>
      <c r="Q215" s="7"/>
      <c r="R215" s="7"/>
    </row>
    <row r="216" spans="1:18" x14ac:dyDescent="0.2">
      <c r="A216" s="12" t="s">
        <v>71</v>
      </c>
      <c r="B216" s="11" t="s">
        <v>70</v>
      </c>
      <c r="C216" s="11">
        <v>3</v>
      </c>
      <c r="D216" s="10">
        <v>71382001</v>
      </c>
      <c r="E216" s="10">
        <v>1206332</v>
      </c>
      <c r="F216" s="9">
        <f>+E216/D216</f>
        <v>1.6899666345862173E-2</v>
      </c>
      <c r="G216" s="8">
        <v>72588333</v>
      </c>
      <c r="I216" s="7"/>
      <c r="J216" s="7"/>
      <c r="K216" s="7"/>
      <c r="L216" s="7"/>
      <c r="M216" s="7"/>
      <c r="N216" s="7"/>
      <c r="O216" s="7"/>
      <c r="P216" s="7"/>
      <c r="Q216" s="7"/>
      <c r="R216" s="7"/>
    </row>
    <row r="217" spans="1:18" x14ac:dyDescent="0.2">
      <c r="A217" s="12" t="s">
        <v>69</v>
      </c>
      <c r="B217" s="11" t="s">
        <v>68</v>
      </c>
      <c r="C217" s="11">
        <v>3</v>
      </c>
      <c r="D217" s="10">
        <v>547024756</v>
      </c>
      <c r="E217" s="10">
        <v>9229655</v>
      </c>
      <c r="F217" s="9">
        <f>+E217/D217</f>
        <v>1.6872463080994455E-2</v>
      </c>
      <c r="G217" s="8">
        <v>556254411</v>
      </c>
      <c r="I217" s="7"/>
      <c r="J217" s="7"/>
      <c r="K217" s="7"/>
      <c r="L217" s="7"/>
      <c r="M217" s="7"/>
      <c r="N217" s="7"/>
      <c r="O217" s="7"/>
      <c r="P217" s="7"/>
      <c r="Q217" s="7"/>
      <c r="R217" s="7"/>
    </row>
    <row r="218" spans="1:18" x14ac:dyDescent="0.2">
      <c r="A218" s="12" t="s">
        <v>67</v>
      </c>
      <c r="B218" s="11" t="s">
        <v>66</v>
      </c>
      <c r="C218" s="11">
        <v>3</v>
      </c>
      <c r="D218" s="10">
        <v>1201078540</v>
      </c>
      <c r="E218" s="10">
        <v>25473773</v>
      </c>
      <c r="F218" s="9">
        <f>+E218/D218</f>
        <v>2.120908179743183E-2</v>
      </c>
      <c r="G218" s="8">
        <v>1226552313</v>
      </c>
      <c r="I218" s="7"/>
      <c r="J218" s="7"/>
      <c r="K218" s="7"/>
      <c r="L218" s="7"/>
      <c r="M218" s="7"/>
      <c r="N218" s="7"/>
      <c r="O218" s="7"/>
      <c r="P218" s="7"/>
      <c r="Q218" s="7"/>
      <c r="R218" s="7"/>
    </row>
    <row r="219" spans="1:18" x14ac:dyDescent="0.2">
      <c r="A219" s="12" t="s">
        <v>65</v>
      </c>
      <c r="B219" s="11" t="s">
        <v>64</v>
      </c>
      <c r="C219" s="11">
        <v>3</v>
      </c>
      <c r="D219" s="10">
        <v>450209124</v>
      </c>
      <c r="E219" s="10">
        <v>8402922</v>
      </c>
      <c r="F219" s="9">
        <f>+E219/D219</f>
        <v>1.8664486239954568E-2</v>
      </c>
      <c r="G219" s="8">
        <v>458612046</v>
      </c>
      <c r="I219" s="7"/>
      <c r="J219" s="7"/>
      <c r="K219" s="7"/>
      <c r="L219" s="7"/>
      <c r="M219" s="7"/>
      <c r="N219" s="7"/>
      <c r="O219" s="7"/>
      <c r="P219" s="7"/>
      <c r="Q219" s="7"/>
      <c r="R219" s="7"/>
    </row>
    <row r="220" spans="1:18" x14ac:dyDescent="0.2">
      <c r="A220" s="12" t="s">
        <v>63</v>
      </c>
      <c r="B220" s="11" t="s">
        <v>62</v>
      </c>
      <c r="C220" s="11">
        <v>3</v>
      </c>
      <c r="D220" s="10">
        <v>2213240462</v>
      </c>
      <c r="E220" s="10">
        <v>52243411</v>
      </c>
      <c r="F220" s="9">
        <f>+E220/D220</f>
        <v>2.3604941214923441E-2</v>
      </c>
      <c r="G220" s="8">
        <v>2265483873</v>
      </c>
      <c r="I220" s="7"/>
      <c r="J220" s="7"/>
      <c r="K220" s="7"/>
      <c r="L220" s="7"/>
      <c r="M220" s="7"/>
      <c r="N220" s="7"/>
      <c r="O220" s="7"/>
      <c r="P220" s="7"/>
      <c r="Q220" s="7"/>
      <c r="R220" s="7"/>
    </row>
    <row r="221" spans="1:18" x14ac:dyDescent="0.2">
      <c r="A221" s="12" t="s">
        <v>61</v>
      </c>
      <c r="B221" s="11" t="s">
        <v>60</v>
      </c>
      <c r="C221" s="11">
        <v>3</v>
      </c>
      <c r="D221" s="10">
        <v>987097033</v>
      </c>
      <c r="E221" s="10">
        <v>19945453</v>
      </c>
      <c r="F221" s="9">
        <f>+E221/D221</f>
        <v>2.020617257796985E-2</v>
      </c>
      <c r="G221" s="8">
        <v>1007042486</v>
      </c>
      <c r="I221" s="7"/>
      <c r="J221" s="7"/>
      <c r="K221" s="7"/>
      <c r="L221" s="7"/>
      <c r="M221" s="7"/>
      <c r="N221" s="7"/>
      <c r="O221" s="7"/>
      <c r="P221" s="7"/>
      <c r="Q221" s="7"/>
      <c r="R221" s="7"/>
    </row>
    <row r="222" spans="1:18" x14ac:dyDescent="0.2">
      <c r="A222" s="12" t="s">
        <v>59</v>
      </c>
      <c r="B222" s="11" t="s">
        <v>58</v>
      </c>
      <c r="C222" s="11">
        <v>3</v>
      </c>
      <c r="D222" s="10">
        <v>2350688840</v>
      </c>
      <c r="E222" s="10">
        <v>57143899</v>
      </c>
      <c r="F222" s="9">
        <f>+E222/D222</f>
        <v>2.4309427103929245E-2</v>
      </c>
      <c r="G222" s="8">
        <v>2407832739</v>
      </c>
      <c r="I222" s="7"/>
      <c r="J222" s="7"/>
      <c r="K222" s="7"/>
      <c r="L222" s="7"/>
      <c r="M222" s="7"/>
      <c r="N222" s="7"/>
      <c r="O222" s="7"/>
      <c r="P222" s="7"/>
      <c r="Q222" s="7"/>
      <c r="R222" s="7"/>
    </row>
    <row r="223" spans="1:18" x14ac:dyDescent="0.2">
      <c r="A223" s="12" t="s">
        <v>57</v>
      </c>
      <c r="B223" s="11" t="s">
        <v>56</v>
      </c>
      <c r="C223" s="11">
        <v>3</v>
      </c>
      <c r="D223" s="10">
        <v>2194687287</v>
      </c>
      <c r="E223" s="10">
        <v>32791279</v>
      </c>
      <c r="F223" s="9">
        <f>+E223/D223</f>
        <v>1.4941207886078214E-2</v>
      </c>
      <c r="G223" s="8">
        <v>2227478566</v>
      </c>
      <c r="I223" s="7"/>
      <c r="J223" s="7"/>
      <c r="K223" s="7"/>
      <c r="L223" s="7"/>
      <c r="M223" s="7"/>
      <c r="N223" s="7"/>
      <c r="O223" s="7"/>
      <c r="P223" s="7"/>
      <c r="Q223" s="7"/>
      <c r="R223" s="7"/>
    </row>
    <row r="224" spans="1:18" x14ac:dyDescent="0.2">
      <c r="A224" s="12" t="s">
        <v>55</v>
      </c>
      <c r="B224" s="11" t="s">
        <v>54</v>
      </c>
      <c r="C224" s="11">
        <v>3</v>
      </c>
      <c r="D224" s="10">
        <v>248993909</v>
      </c>
      <c r="E224" s="10">
        <v>5246960</v>
      </c>
      <c r="F224" s="9">
        <f>+E224/D224</f>
        <v>2.1072643989857601E-2</v>
      </c>
      <c r="G224" s="8">
        <v>254240869</v>
      </c>
      <c r="I224" s="7"/>
      <c r="J224" s="7"/>
      <c r="K224" s="7"/>
      <c r="L224" s="7"/>
      <c r="M224" s="7"/>
      <c r="N224" s="7"/>
      <c r="O224" s="7"/>
      <c r="P224" s="7"/>
      <c r="Q224" s="7"/>
      <c r="R224" s="7"/>
    </row>
    <row r="225" spans="1:18" x14ac:dyDescent="0.2">
      <c r="A225" s="12" t="s">
        <v>53</v>
      </c>
      <c r="B225" s="11" t="s">
        <v>52</v>
      </c>
      <c r="C225" s="11">
        <v>3</v>
      </c>
      <c r="D225" s="10">
        <v>1317048209</v>
      </c>
      <c r="E225" s="10">
        <v>37777641</v>
      </c>
      <c r="F225" s="9">
        <f>+E225/D225</f>
        <v>2.8683567345407626E-2</v>
      </c>
      <c r="G225" s="8">
        <v>1354825850</v>
      </c>
      <c r="I225" s="7"/>
      <c r="J225" s="7"/>
      <c r="K225" s="7"/>
      <c r="L225" s="7"/>
      <c r="M225" s="7"/>
      <c r="N225" s="7"/>
      <c r="O225" s="7"/>
      <c r="P225" s="7"/>
      <c r="Q225" s="7"/>
      <c r="R225" s="7"/>
    </row>
    <row r="226" spans="1:18" x14ac:dyDescent="0.2">
      <c r="A226" s="12" t="s">
        <v>51</v>
      </c>
      <c r="B226" s="11" t="s">
        <v>50</v>
      </c>
      <c r="C226" s="11">
        <v>3</v>
      </c>
      <c r="D226" s="10">
        <v>956944824</v>
      </c>
      <c r="E226" s="10">
        <v>2247956</v>
      </c>
      <c r="F226" s="9">
        <f>+E226/D226</f>
        <v>2.3490967750926465E-3</v>
      </c>
      <c r="G226" s="8">
        <v>959192780</v>
      </c>
      <c r="I226" s="7"/>
      <c r="J226" s="7"/>
      <c r="K226" s="7"/>
      <c r="L226" s="7"/>
      <c r="M226" s="7"/>
      <c r="N226" s="7"/>
      <c r="O226" s="7"/>
      <c r="P226" s="7"/>
      <c r="Q226" s="7"/>
      <c r="R226" s="7"/>
    </row>
    <row r="227" spans="1:18" x14ac:dyDescent="0.2">
      <c r="A227" s="12" t="s">
        <v>49</v>
      </c>
      <c r="B227" s="11" t="s">
        <v>48</v>
      </c>
      <c r="C227" s="11">
        <v>3</v>
      </c>
      <c r="D227" s="10">
        <v>353742973</v>
      </c>
      <c r="E227" s="10">
        <v>3161658</v>
      </c>
      <c r="F227" s="9">
        <f>+E227/D227</f>
        <v>8.9377266583893378E-3</v>
      </c>
      <c r="G227" s="8">
        <v>356904631</v>
      </c>
      <c r="I227" s="7"/>
      <c r="J227" s="7"/>
      <c r="K227" s="7"/>
      <c r="L227" s="7"/>
      <c r="M227" s="7"/>
      <c r="N227" s="7"/>
      <c r="O227" s="7"/>
      <c r="P227" s="7"/>
      <c r="Q227" s="7"/>
      <c r="R227" s="7"/>
    </row>
    <row r="228" spans="1:18" x14ac:dyDescent="0.2">
      <c r="A228" s="12" t="s">
        <v>47</v>
      </c>
      <c r="B228" s="11" t="s">
        <v>46</v>
      </c>
      <c r="C228" s="11">
        <v>3</v>
      </c>
      <c r="D228" s="10">
        <v>743390500</v>
      </c>
      <c r="E228" s="10">
        <v>19162458</v>
      </c>
      <c r="F228" s="9">
        <f>+E228/D228</f>
        <v>2.5777109069863014E-2</v>
      </c>
      <c r="G228" s="8">
        <v>762552958</v>
      </c>
      <c r="I228" s="7"/>
      <c r="J228" s="7"/>
      <c r="K228" s="7"/>
      <c r="L228" s="7"/>
      <c r="M228" s="7"/>
      <c r="N228" s="7"/>
      <c r="O228" s="7"/>
      <c r="P228" s="7"/>
      <c r="Q228" s="7"/>
      <c r="R228" s="7"/>
    </row>
    <row r="229" spans="1:18" x14ac:dyDescent="0.2">
      <c r="A229" s="12" t="s">
        <v>45</v>
      </c>
      <c r="B229" s="11" t="s">
        <v>44</v>
      </c>
      <c r="C229" s="11">
        <v>3</v>
      </c>
      <c r="D229" s="10">
        <v>982222458</v>
      </c>
      <c r="E229" s="10">
        <v>-29750322</v>
      </c>
      <c r="F229" s="9">
        <f>+E229/D229</f>
        <v>-3.0288782095837602E-2</v>
      </c>
      <c r="G229" s="8">
        <v>952472136</v>
      </c>
      <c r="I229" s="7"/>
      <c r="J229" s="7"/>
      <c r="K229" s="7"/>
      <c r="L229" s="7"/>
      <c r="M229" s="7"/>
      <c r="N229" s="7"/>
      <c r="O229" s="7"/>
      <c r="P229" s="7"/>
      <c r="Q229" s="7"/>
      <c r="R229" s="7"/>
    </row>
    <row r="230" spans="1:18" x14ac:dyDescent="0.2">
      <c r="A230" s="12" t="s">
        <v>43</v>
      </c>
      <c r="B230" s="11" t="s">
        <v>42</v>
      </c>
      <c r="C230" s="11">
        <v>3</v>
      </c>
      <c r="D230" s="10">
        <v>736506346</v>
      </c>
      <c r="E230" s="10">
        <v>2763938</v>
      </c>
      <c r="F230" s="9">
        <f>+E230/D230</f>
        <v>3.7527687507528957E-3</v>
      </c>
      <c r="G230" s="8">
        <v>739270284</v>
      </c>
      <c r="I230" s="7"/>
      <c r="J230" s="7"/>
      <c r="K230" s="7"/>
      <c r="L230" s="7"/>
      <c r="M230" s="7"/>
      <c r="N230" s="7"/>
      <c r="O230" s="7"/>
      <c r="P230" s="7"/>
      <c r="Q230" s="7"/>
      <c r="R230" s="7"/>
    </row>
    <row r="231" spans="1:18" x14ac:dyDescent="0.2">
      <c r="A231" s="12" t="s">
        <v>41</v>
      </c>
      <c r="B231" s="11" t="s">
        <v>40</v>
      </c>
      <c r="C231" s="11">
        <v>3</v>
      </c>
      <c r="D231" s="10">
        <v>1166613105</v>
      </c>
      <c r="E231" s="10">
        <v>379930</v>
      </c>
      <c r="F231" s="9">
        <f>+E231/D231</f>
        <v>3.2566923718896509E-4</v>
      </c>
      <c r="G231" s="8">
        <v>1166993035</v>
      </c>
      <c r="I231" s="7"/>
      <c r="J231" s="7"/>
      <c r="K231" s="7"/>
      <c r="L231" s="7"/>
      <c r="M231" s="7"/>
      <c r="N231" s="7"/>
      <c r="O231" s="7"/>
      <c r="P231" s="7"/>
      <c r="Q231" s="7"/>
      <c r="R231" s="7"/>
    </row>
    <row r="232" spans="1:18" x14ac:dyDescent="0.2">
      <c r="A232" s="12" t="s">
        <v>39</v>
      </c>
      <c r="B232" s="11" t="s">
        <v>38</v>
      </c>
      <c r="C232" s="11">
        <v>3</v>
      </c>
      <c r="D232" s="10">
        <v>1190071521</v>
      </c>
      <c r="E232" s="10">
        <v>11248966</v>
      </c>
      <c r="F232" s="9">
        <f>+E232/D232</f>
        <v>9.4523445032510776E-3</v>
      </c>
      <c r="G232" s="8">
        <v>1201320487</v>
      </c>
      <c r="I232" s="7"/>
      <c r="J232" s="7"/>
      <c r="K232" s="7"/>
      <c r="L232" s="7"/>
      <c r="M232" s="7"/>
      <c r="N232" s="7"/>
      <c r="O232" s="7"/>
      <c r="P232" s="7"/>
      <c r="Q232" s="7"/>
      <c r="R232" s="7"/>
    </row>
    <row r="233" spans="1:18" x14ac:dyDescent="0.2">
      <c r="A233" s="12" t="s">
        <v>37</v>
      </c>
      <c r="B233" s="11" t="s">
        <v>36</v>
      </c>
      <c r="C233" s="11">
        <v>3</v>
      </c>
      <c r="D233" s="10">
        <v>412893236</v>
      </c>
      <c r="E233" s="10">
        <v>9120129</v>
      </c>
      <c r="F233" s="9">
        <f>+E233/D233</f>
        <v>2.2088346828718696E-2</v>
      </c>
      <c r="G233" s="8">
        <v>422013365</v>
      </c>
      <c r="I233" s="7"/>
      <c r="J233" s="7"/>
      <c r="K233" s="7"/>
      <c r="L233" s="7"/>
      <c r="M233" s="7"/>
      <c r="N233" s="7"/>
      <c r="O233" s="7"/>
      <c r="P233" s="7"/>
      <c r="Q233" s="7"/>
      <c r="R233" s="7"/>
    </row>
    <row r="234" spans="1:18" x14ac:dyDescent="0.2">
      <c r="A234" s="12" t="s">
        <v>35</v>
      </c>
      <c r="B234" s="11" t="s">
        <v>34</v>
      </c>
      <c r="C234" s="11">
        <v>3</v>
      </c>
      <c r="D234" s="10">
        <v>918909607</v>
      </c>
      <c r="E234" s="10">
        <v>10031251</v>
      </c>
      <c r="F234" s="9">
        <f>+E234/D234</f>
        <v>1.091647200506415E-2</v>
      </c>
      <c r="G234" s="8">
        <v>928940858</v>
      </c>
      <c r="I234" s="7"/>
      <c r="J234" s="7"/>
      <c r="K234" s="7"/>
      <c r="L234" s="7"/>
      <c r="M234" s="7"/>
      <c r="N234" s="7"/>
      <c r="O234" s="7"/>
      <c r="P234" s="7"/>
      <c r="Q234" s="7"/>
      <c r="R234" s="7"/>
    </row>
    <row r="235" spans="1:18" x14ac:dyDescent="0.2">
      <c r="A235" s="12" t="s">
        <v>33</v>
      </c>
      <c r="B235" s="11" t="s">
        <v>32</v>
      </c>
      <c r="C235" s="11">
        <v>3</v>
      </c>
      <c r="D235" s="10">
        <v>260404874</v>
      </c>
      <c r="E235" s="10">
        <v>3172326</v>
      </c>
      <c r="F235" s="9">
        <f>+E235/D235</f>
        <v>1.2182283500576875E-2</v>
      </c>
      <c r="G235" s="8">
        <v>263577200</v>
      </c>
      <c r="I235" s="7"/>
      <c r="J235" s="7"/>
      <c r="K235" s="7"/>
      <c r="L235" s="7"/>
      <c r="M235" s="7"/>
      <c r="N235" s="7"/>
      <c r="O235" s="7"/>
      <c r="P235" s="7"/>
      <c r="Q235" s="7"/>
      <c r="R235" s="7"/>
    </row>
    <row r="236" spans="1:18" x14ac:dyDescent="0.2">
      <c r="A236" s="12" t="s">
        <v>31</v>
      </c>
      <c r="B236" s="11" t="s">
        <v>30</v>
      </c>
      <c r="C236" s="11">
        <v>3</v>
      </c>
      <c r="D236" s="10">
        <v>28493604</v>
      </c>
      <c r="E236" s="10">
        <v>370428</v>
      </c>
      <c r="F236" s="9">
        <f>+E236/D236</f>
        <v>1.3000391245698508E-2</v>
      </c>
      <c r="G236" s="8">
        <v>28864032</v>
      </c>
      <c r="I236" s="7"/>
      <c r="J236" s="7"/>
      <c r="K236" s="7"/>
      <c r="L236" s="7"/>
      <c r="M236" s="7"/>
      <c r="N236" s="7"/>
      <c r="O236" s="7"/>
      <c r="P236" s="7"/>
      <c r="Q236" s="7"/>
      <c r="R236" s="7"/>
    </row>
    <row r="237" spans="1:18" x14ac:dyDescent="0.2">
      <c r="A237" s="12" t="s">
        <v>29</v>
      </c>
      <c r="B237" s="11" t="s">
        <v>28</v>
      </c>
      <c r="C237" s="11">
        <v>3</v>
      </c>
      <c r="D237" s="10">
        <v>164222221</v>
      </c>
      <c r="E237" s="10">
        <v>1924052</v>
      </c>
      <c r="F237" s="9">
        <f>+E237/D237</f>
        <v>1.1716148936994342E-2</v>
      </c>
      <c r="G237" s="8">
        <v>166146273</v>
      </c>
      <c r="I237" s="7"/>
      <c r="J237" s="7"/>
      <c r="K237" s="7"/>
      <c r="L237" s="7"/>
      <c r="M237" s="7"/>
      <c r="N237" s="7"/>
      <c r="O237" s="7"/>
      <c r="P237" s="7"/>
      <c r="Q237" s="7"/>
      <c r="R237" s="7"/>
    </row>
    <row r="238" spans="1:18" x14ac:dyDescent="0.2">
      <c r="A238" s="12" t="s">
        <v>27</v>
      </c>
      <c r="B238" s="11" t="s">
        <v>26</v>
      </c>
      <c r="C238" s="11">
        <v>3</v>
      </c>
      <c r="D238" s="10">
        <v>1198313543</v>
      </c>
      <c r="E238" s="10">
        <v>7652947</v>
      </c>
      <c r="F238" s="9">
        <f>+E238/D238</f>
        <v>6.3864312013370943E-3</v>
      </c>
      <c r="G238" s="8">
        <v>1205966490</v>
      </c>
      <c r="I238" s="7"/>
      <c r="J238" s="7"/>
      <c r="K238" s="7"/>
      <c r="L238" s="7"/>
      <c r="M238" s="7"/>
      <c r="N238" s="7"/>
      <c r="O238" s="7"/>
      <c r="P238" s="7"/>
      <c r="Q238" s="7"/>
      <c r="R238" s="7"/>
    </row>
    <row r="239" spans="1:18" x14ac:dyDescent="0.2">
      <c r="A239" s="12" t="s">
        <v>25</v>
      </c>
      <c r="B239" s="11" t="s">
        <v>24</v>
      </c>
      <c r="C239" s="11">
        <v>3</v>
      </c>
      <c r="D239" s="10">
        <v>238465098</v>
      </c>
      <c r="E239" s="10">
        <v>2313930</v>
      </c>
      <c r="F239" s="9">
        <f>+E239/D239</f>
        <v>9.7034325752777453E-3</v>
      </c>
      <c r="G239" s="8">
        <v>240779028</v>
      </c>
      <c r="I239" s="7"/>
      <c r="J239" s="7"/>
      <c r="K239" s="7"/>
      <c r="L239" s="7"/>
      <c r="M239" s="7"/>
      <c r="N239" s="7"/>
      <c r="O239" s="7"/>
      <c r="P239" s="7"/>
      <c r="Q239" s="7"/>
      <c r="R239" s="7"/>
    </row>
    <row r="240" spans="1:18" x14ac:dyDescent="0.2">
      <c r="A240" s="12" t="s">
        <v>23</v>
      </c>
      <c r="B240" s="11" t="s">
        <v>22</v>
      </c>
      <c r="C240" s="11">
        <v>3</v>
      </c>
      <c r="D240" s="10">
        <v>3155304367</v>
      </c>
      <c r="E240" s="10">
        <v>70795299</v>
      </c>
      <c r="F240" s="9">
        <f>+E240/D240</f>
        <v>2.2436915988333243E-2</v>
      </c>
      <c r="G240" s="8">
        <v>3226099666</v>
      </c>
      <c r="I240" s="7"/>
      <c r="J240" s="7"/>
      <c r="K240" s="7"/>
      <c r="L240" s="7"/>
      <c r="M240" s="7"/>
      <c r="N240" s="7"/>
      <c r="O240" s="7"/>
      <c r="P240" s="7"/>
      <c r="Q240" s="7"/>
      <c r="R240" s="7"/>
    </row>
    <row r="241" spans="1:18" x14ac:dyDescent="0.2">
      <c r="A241" s="12" t="s">
        <v>21</v>
      </c>
      <c r="B241" s="11" t="s">
        <v>20</v>
      </c>
      <c r="C241" s="11">
        <v>3</v>
      </c>
      <c r="D241" s="10">
        <v>751304799</v>
      </c>
      <c r="E241" s="10">
        <v>20432152</v>
      </c>
      <c r="F241" s="9">
        <f>+E241/D241</f>
        <v>2.719555635368702E-2</v>
      </c>
      <c r="G241" s="8">
        <v>771736951</v>
      </c>
      <c r="I241" s="7"/>
      <c r="J241" s="7"/>
      <c r="K241" s="7"/>
      <c r="L241" s="7"/>
      <c r="M241" s="7"/>
      <c r="N241" s="7"/>
      <c r="O241" s="7"/>
      <c r="P241" s="7"/>
      <c r="Q241" s="7"/>
      <c r="R241" s="7"/>
    </row>
    <row r="242" spans="1:18" x14ac:dyDescent="0.2">
      <c r="A242" s="12" t="s">
        <v>19</v>
      </c>
      <c r="B242" s="11" t="s">
        <v>18</v>
      </c>
      <c r="C242" s="11">
        <v>3</v>
      </c>
      <c r="D242" s="10">
        <v>1071235819</v>
      </c>
      <c r="E242" s="10">
        <v>27075811</v>
      </c>
      <c r="F242" s="9">
        <f>+E242/D242</f>
        <v>2.5275304017816826E-2</v>
      </c>
      <c r="G242" s="8">
        <v>1098311630</v>
      </c>
      <c r="I242" s="7"/>
      <c r="J242" s="7"/>
      <c r="K242" s="7"/>
      <c r="L242" s="7"/>
      <c r="M242" s="7"/>
      <c r="N242" s="7"/>
      <c r="O242" s="7"/>
      <c r="P242" s="7"/>
      <c r="Q242" s="7"/>
      <c r="R242" s="7"/>
    </row>
    <row r="243" spans="1:18" x14ac:dyDescent="0.2">
      <c r="A243" s="12" t="s">
        <v>17</v>
      </c>
      <c r="B243" s="11" t="s">
        <v>16</v>
      </c>
      <c r="C243" s="11">
        <v>3</v>
      </c>
      <c r="D243" s="10">
        <v>1537391127</v>
      </c>
      <c r="E243" s="10">
        <v>33285003</v>
      </c>
      <c r="F243" s="9">
        <f>+E243/D243</f>
        <v>2.1650315534831367E-2</v>
      </c>
      <c r="G243" s="8">
        <v>1570676130</v>
      </c>
      <c r="I243" s="7"/>
      <c r="J243" s="7"/>
      <c r="K243" s="7"/>
      <c r="L243" s="7"/>
      <c r="M243" s="7"/>
      <c r="N243" s="7"/>
      <c r="O243" s="7"/>
      <c r="P243" s="7"/>
      <c r="Q243" s="7"/>
      <c r="R243" s="7"/>
    </row>
    <row r="244" spans="1:18" x14ac:dyDescent="0.2">
      <c r="A244" s="12" t="s">
        <v>15</v>
      </c>
      <c r="B244" s="11" t="s">
        <v>14</v>
      </c>
      <c r="C244" s="11">
        <v>3</v>
      </c>
      <c r="D244" s="10">
        <v>780409520</v>
      </c>
      <c r="E244" s="10">
        <v>17631802</v>
      </c>
      <c r="F244" s="9">
        <f>+E244/D244</f>
        <v>2.259301244813108E-2</v>
      </c>
      <c r="G244" s="8">
        <v>798041322</v>
      </c>
      <c r="I244" s="7"/>
      <c r="J244" s="7"/>
      <c r="K244" s="7"/>
      <c r="L244" s="7"/>
      <c r="M244" s="7"/>
      <c r="N244" s="7"/>
      <c r="O244" s="7"/>
      <c r="P244" s="7"/>
      <c r="Q244" s="7"/>
      <c r="R244" s="7"/>
    </row>
    <row r="245" spans="1:18" x14ac:dyDescent="0.2">
      <c r="A245" s="12" t="s">
        <v>13</v>
      </c>
      <c r="B245" s="11" t="s">
        <v>12</v>
      </c>
      <c r="C245" s="11">
        <v>3</v>
      </c>
      <c r="D245" s="10">
        <v>669578343</v>
      </c>
      <c r="E245" s="10">
        <v>21403156</v>
      </c>
      <c r="F245" s="9">
        <f>+E245/D245</f>
        <v>3.1965125849358601E-2</v>
      </c>
      <c r="G245" s="8">
        <v>690981499</v>
      </c>
      <c r="I245" s="7"/>
      <c r="J245" s="7"/>
      <c r="K245" s="7"/>
      <c r="L245" s="7"/>
      <c r="M245" s="7"/>
      <c r="N245" s="7"/>
      <c r="O245" s="7"/>
      <c r="P245" s="7"/>
      <c r="Q245" s="7"/>
      <c r="R245" s="7"/>
    </row>
    <row r="246" spans="1:18" x14ac:dyDescent="0.2">
      <c r="A246" s="12" t="s">
        <v>11</v>
      </c>
      <c r="B246" s="11" t="s">
        <v>10</v>
      </c>
      <c r="C246" s="11">
        <v>3</v>
      </c>
      <c r="D246" s="10">
        <v>537847595</v>
      </c>
      <c r="E246" s="10">
        <v>9830942</v>
      </c>
      <c r="F246" s="9">
        <f>+E246/D246</f>
        <v>1.8278304284320541E-2</v>
      </c>
      <c r="G246" s="8">
        <v>547678537</v>
      </c>
      <c r="I246" s="7"/>
      <c r="J246" s="7"/>
      <c r="K246" s="7"/>
      <c r="L246" s="7"/>
      <c r="M246" s="7"/>
      <c r="N246" s="7"/>
      <c r="O246" s="7"/>
      <c r="P246" s="7"/>
      <c r="Q246" s="7"/>
      <c r="R246" s="7"/>
    </row>
    <row r="247" spans="1:18" x14ac:dyDescent="0.2">
      <c r="A247" s="12" t="s">
        <v>9</v>
      </c>
      <c r="B247" s="11" t="s">
        <v>8</v>
      </c>
      <c r="C247" s="11">
        <v>3</v>
      </c>
      <c r="D247" s="10">
        <v>517780552</v>
      </c>
      <c r="E247" s="10">
        <v>9375893</v>
      </c>
      <c r="F247" s="9">
        <f>+E247/D247</f>
        <v>1.8107850833300514E-2</v>
      </c>
      <c r="G247" s="8">
        <v>527156445</v>
      </c>
      <c r="I247" s="7"/>
      <c r="J247" s="7"/>
      <c r="K247" s="7"/>
      <c r="L247" s="7"/>
      <c r="M247" s="7"/>
      <c r="N247" s="7"/>
      <c r="O247" s="7"/>
      <c r="P247" s="7"/>
      <c r="Q247" s="7"/>
      <c r="R247" s="7"/>
    </row>
    <row r="248" spans="1:18" x14ac:dyDescent="0.2">
      <c r="A248" s="12" t="s">
        <v>7</v>
      </c>
      <c r="B248" s="11" t="s">
        <v>6</v>
      </c>
      <c r="C248" s="11">
        <v>3</v>
      </c>
      <c r="D248" s="10">
        <v>837486491</v>
      </c>
      <c r="E248" s="10">
        <v>-15994645</v>
      </c>
      <c r="F248" s="9">
        <f>+E248/D248</f>
        <v>-1.9098391641997243E-2</v>
      </c>
      <c r="G248" s="8">
        <v>821491846</v>
      </c>
      <c r="I248" s="7"/>
      <c r="J248" s="7"/>
      <c r="K248" s="7"/>
      <c r="L248" s="7"/>
      <c r="M248" s="7"/>
      <c r="N248" s="7"/>
      <c r="O248" s="7"/>
      <c r="P248" s="7"/>
      <c r="Q248" s="7"/>
      <c r="R248" s="7"/>
    </row>
    <row r="249" spans="1:18" x14ac:dyDescent="0.2">
      <c r="A249" s="12" t="s">
        <v>5</v>
      </c>
      <c r="B249" s="11" t="s">
        <v>4</v>
      </c>
      <c r="C249" s="11">
        <v>3</v>
      </c>
      <c r="D249" s="10">
        <v>1767012784</v>
      </c>
      <c r="E249" s="10">
        <v>15309294</v>
      </c>
      <c r="F249" s="9">
        <f>+E249/D249</f>
        <v>8.6639407131759612E-3</v>
      </c>
      <c r="G249" s="8">
        <v>1782322078</v>
      </c>
      <c r="I249" s="7"/>
      <c r="J249" s="7"/>
      <c r="K249" s="7"/>
      <c r="L249" s="7"/>
      <c r="M249" s="7"/>
      <c r="N249" s="7"/>
      <c r="O249" s="7"/>
      <c r="P249" s="7"/>
      <c r="Q249" s="7"/>
      <c r="R249" s="7"/>
    </row>
    <row r="250" spans="1:18" x14ac:dyDescent="0.2">
      <c r="A250" s="12" t="s">
        <v>3</v>
      </c>
      <c r="B250" s="11" t="s">
        <v>2</v>
      </c>
      <c r="C250" s="11">
        <v>3</v>
      </c>
      <c r="D250" s="10">
        <v>519140480</v>
      </c>
      <c r="E250" s="10">
        <v>6396001</v>
      </c>
      <c r="F250" s="9">
        <f>+E250/D250</f>
        <v>1.2320366541249104E-2</v>
      </c>
      <c r="G250" s="8">
        <v>525536481</v>
      </c>
      <c r="I250" s="7"/>
      <c r="J250" s="7"/>
      <c r="K250" s="7"/>
      <c r="L250" s="7"/>
      <c r="M250" s="7"/>
      <c r="N250" s="7"/>
      <c r="O250" s="7"/>
      <c r="P250" s="7"/>
      <c r="Q250" s="7"/>
      <c r="R250" s="7"/>
    </row>
    <row r="251" spans="1:18" x14ac:dyDescent="0.2">
      <c r="A251" s="12" t="s">
        <v>1</v>
      </c>
      <c r="B251" s="11" t="s">
        <v>0</v>
      </c>
      <c r="C251" s="11">
        <v>3</v>
      </c>
      <c r="D251" s="10">
        <v>1184313021</v>
      </c>
      <c r="E251" s="10">
        <v>16090018</v>
      </c>
      <c r="F251" s="9">
        <f>+E251/D251</f>
        <v>1.3585950432609488E-2</v>
      </c>
      <c r="G251" s="8">
        <v>1200403039</v>
      </c>
      <c r="I251" s="7"/>
      <c r="J251" s="7"/>
      <c r="K251" s="7"/>
      <c r="L251" s="7"/>
      <c r="M251" s="7"/>
      <c r="N251" s="7"/>
      <c r="O251" s="7"/>
      <c r="P251" s="7"/>
      <c r="Q251" s="7"/>
      <c r="R251" s="7"/>
    </row>
    <row r="252" spans="1:18" ht="13.5" thickBot="1" x14ac:dyDescent="0.25">
      <c r="A252" s="6" t="s">
        <v>542</v>
      </c>
      <c r="B252" s="5"/>
      <c r="C252" s="4"/>
      <c r="D252" s="2">
        <f>SUM(D8:D251)</f>
        <v>401465271655</v>
      </c>
      <c r="E252" s="2">
        <f>SUM(E8:E251)</f>
        <v>4069319114</v>
      </c>
      <c r="F252" s="3">
        <f>+E252/D252</f>
        <v>1.0136167188819704E-2</v>
      </c>
      <c r="G252" s="2">
        <f>SUM(G8:G251)</f>
        <v>405534590769</v>
      </c>
    </row>
    <row r="253" spans="1:18" ht="13.5" thickTop="1" x14ac:dyDescent="0.2"/>
    <row r="254" spans="1:18" x14ac:dyDescent="0.2">
      <c r="D254" s="1"/>
      <c r="E254" s="1"/>
      <c r="F254" s="1"/>
      <c r="G254" s="1"/>
    </row>
  </sheetData>
  <hyperlinks>
    <hyperlink ref="A3" r:id="rId1" display="Certified to Dept. of Education October 7, 2011, pursuant to Neb. Rev. Stat. § 79-1016" xr:uid="{69777A96-A9B7-4635-9847-D14C9DD5FB5E}"/>
  </hyperlinks>
  <printOptions horizontalCentered="1"/>
  <pageMargins left="0.45" right="0.45" top="0.75" bottom="0.75" header="0.3" footer="0.3"/>
  <pageSetup scale="88" fitToHeight="0" orientation="portrait" r:id="rId2"/>
  <headerFooter>
    <oddFooter>&amp;L&amp;9Note: For purposes of state aid value,  agricultural land is adjusted to 72% and all other real property is adjusted to 96%, per section 79-1016.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72DB8-6A0C-44F1-85B7-6915B3DF15C3}">
  <sheetPr>
    <pageSetUpPr fitToPage="1"/>
  </sheetPr>
  <dimension ref="A1:AN258"/>
  <sheetViews>
    <sheetView workbookViewId="0">
      <pane xSplit="2" ySplit="5" topLeftCell="C6" activePane="bottomRight" state="frozen"/>
      <selection pane="topRight"/>
      <selection pane="bottomLeft"/>
      <selection pane="bottomRight" activeCell="E6" sqref="E6"/>
    </sheetView>
  </sheetViews>
  <sheetFormatPr defaultRowHeight="12.75" x14ac:dyDescent="0.2"/>
  <cols>
    <col min="1" max="1" width="7.85546875" style="7" customWidth="1"/>
    <col min="2" max="2" width="33.140625" style="7" customWidth="1"/>
    <col min="3" max="3" width="4.42578125" style="37" bestFit="1" customWidth="1"/>
    <col min="4" max="4" width="3.5703125" style="37" bestFit="1" customWidth="1"/>
    <col min="5" max="5" width="7.140625" style="37" bestFit="1" customWidth="1"/>
    <col min="6" max="6" width="14" style="7" bestFit="1" customWidth="1"/>
    <col min="7" max="7" width="7.7109375" style="7" bestFit="1" customWidth="1"/>
    <col min="8" max="8" width="15.5703125" style="7" bestFit="1" customWidth="1"/>
    <col min="9" max="9" width="9.28515625" style="7" customWidth="1"/>
    <col min="10" max="10" width="17.28515625" style="7" bestFit="1" customWidth="1"/>
    <col min="11" max="12" width="16.7109375" style="7" customWidth="1"/>
    <col min="13" max="13" width="13.28515625" style="36" customWidth="1"/>
    <col min="14" max="14" width="8.7109375" style="7" bestFit="1" customWidth="1"/>
    <col min="15" max="15" width="14.42578125" style="7" bestFit="1" customWidth="1"/>
    <col min="16" max="16" width="16.5703125" style="7" bestFit="1" customWidth="1"/>
    <col min="17" max="17" width="14.42578125" style="7" bestFit="1" customWidth="1"/>
    <col min="18" max="18" width="10.5703125" style="36" bestFit="1" customWidth="1"/>
    <col min="19" max="19" width="7.85546875" style="7" bestFit="1" customWidth="1"/>
    <col min="20" max="20" width="15.42578125" style="7" bestFit="1" customWidth="1"/>
    <col min="21" max="21" width="16.7109375" style="7" customWidth="1"/>
    <col min="22" max="22" width="15.42578125" style="7" bestFit="1" customWidth="1"/>
    <col min="23" max="23" width="11.85546875" style="36" bestFit="1" customWidth="1"/>
    <col min="24" max="24" width="7.85546875" style="7" bestFit="1" customWidth="1"/>
    <col min="25" max="25" width="15.140625" style="7" customWidth="1"/>
    <col min="26" max="26" width="16.5703125" style="7" bestFit="1" customWidth="1"/>
    <col min="27" max="27" width="15.28515625" style="7" customWidth="1"/>
    <col min="28" max="28" width="9" style="36" bestFit="1" customWidth="1"/>
    <col min="29" max="29" width="11.140625" style="7" customWidth="1"/>
    <col min="30" max="30" width="17.5703125" style="7" bestFit="1" customWidth="1"/>
    <col min="31" max="31" width="8.7109375" style="7" bestFit="1" customWidth="1"/>
    <col min="32" max="32" width="11.140625" style="7" bestFit="1" customWidth="1"/>
    <col min="33" max="33" width="15.140625" style="7" bestFit="1" customWidth="1"/>
    <col min="34" max="35" width="18.28515625" style="7" bestFit="1" customWidth="1"/>
    <col min="36" max="36" width="9" style="36" bestFit="1" customWidth="1"/>
    <col min="37" max="37" width="15.5703125" style="7" customWidth="1"/>
    <col min="38" max="38" width="16" style="7" customWidth="1"/>
    <col min="39" max="39" width="11.85546875" bestFit="1" customWidth="1"/>
  </cols>
  <sheetData>
    <row r="1" spans="1:40" x14ac:dyDescent="0.2">
      <c r="A1" s="75" t="s">
        <v>498</v>
      </c>
      <c r="B1" s="74"/>
      <c r="I1" s="7" t="s">
        <v>499</v>
      </c>
    </row>
    <row r="2" spans="1:40" x14ac:dyDescent="0.2">
      <c r="A2" s="74" t="s">
        <v>550</v>
      </c>
      <c r="B2" s="74"/>
    </row>
    <row r="3" spans="1:40" s="71" customFormat="1" x14ac:dyDescent="0.2">
      <c r="A3" s="36"/>
      <c r="B3" s="39"/>
      <c r="C3" s="37"/>
      <c r="D3" s="37"/>
      <c r="E3" s="37"/>
      <c r="F3" s="47">
        <v>2026</v>
      </c>
      <c r="G3" s="47"/>
      <c r="H3" s="47">
        <f>$F$3</f>
        <v>2026</v>
      </c>
      <c r="I3" s="47"/>
      <c r="J3" s="47">
        <f>$F$3</f>
        <v>2026</v>
      </c>
      <c r="K3" s="51" t="s">
        <v>549</v>
      </c>
      <c r="L3" s="50">
        <f>$F$3</f>
        <v>2026</v>
      </c>
      <c r="M3" s="49" t="s">
        <v>500</v>
      </c>
      <c r="N3" s="47"/>
      <c r="O3" s="47">
        <f>$F$3</f>
        <v>2026</v>
      </c>
      <c r="P3" s="51" t="str">
        <f>$K$3</f>
        <v>2026 Adj Amnt</v>
      </c>
      <c r="Q3" s="50">
        <f>$F$3</f>
        <v>2026</v>
      </c>
      <c r="R3" s="49" t="s">
        <v>500</v>
      </c>
      <c r="S3" s="47"/>
      <c r="T3" s="47">
        <f>$F$3</f>
        <v>2026</v>
      </c>
      <c r="U3" s="51" t="str">
        <f>$K$3</f>
        <v>2026 Adj Amnt</v>
      </c>
      <c r="V3" s="50">
        <f>$F$3</f>
        <v>2026</v>
      </c>
      <c r="W3" s="49" t="s">
        <v>500</v>
      </c>
      <c r="X3" s="47"/>
      <c r="Y3" s="47">
        <f>$F$3</f>
        <v>2026</v>
      </c>
      <c r="Z3" s="51" t="str">
        <f>$K$3</f>
        <v>2026 Adj Amnt</v>
      </c>
      <c r="AA3" s="50">
        <f>$F$3</f>
        <v>2026</v>
      </c>
      <c r="AB3" s="49" t="s">
        <v>500</v>
      </c>
      <c r="AC3" s="47"/>
      <c r="AD3" s="47">
        <f>$F$3</f>
        <v>2026</v>
      </c>
      <c r="AE3" s="47"/>
      <c r="AF3" s="47">
        <f>$F$3</f>
        <v>2026</v>
      </c>
      <c r="AG3" s="52">
        <f>$F$3</f>
        <v>2026</v>
      </c>
      <c r="AH3" s="51">
        <f>$F$3</f>
        <v>2026</v>
      </c>
      <c r="AI3" s="50">
        <f>$F$3</f>
        <v>2026</v>
      </c>
      <c r="AJ3" s="49" t="s">
        <v>500</v>
      </c>
      <c r="AK3" s="48" t="s">
        <v>501</v>
      </c>
      <c r="AL3" s="47"/>
    </row>
    <row r="4" spans="1:40" s="71" customFormat="1" x14ac:dyDescent="0.2">
      <c r="A4" s="36"/>
      <c r="B4" s="39"/>
      <c r="C4" s="37"/>
      <c r="D4" s="37"/>
      <c r="E4" s="53" t="s">
        <v>502</v>
      </c>
      <c r="F4" s="47" t="s">
        <v>487</v>
      </c>
      <c r="G4" s="53" t="s">
        <v>503</v>
      </c>
      <c r="H4" s="47" t="s">
        <v>487</v>
      </c>
      <c r="I4" s="53" t="s">
        <v>504</v>
      </c>
      <c r="J4" s="47" t="s">
        <v>487</v>
      </c>
      <c r="K4" s="54" t="s">
        <v>505</v>
      </c>
      <c r="L4" s="50" t="s">
        <v>506</v>
      </c>
      <c r="M4" s="49" t="s">
        <v>507</v>
      </c>
      <c r="N4" s="53" t="s">
        <v>508</v>
      </c>
      <c r="O4" s="47" t="s">
        <v>487</v>
      </c>
      <c r="P4" s="54" t="s">
        <v>505</v>
      </c>
      <c r="Q4" s="50" t="s">
        <v>506</v>
      </c>
      <c r="R4" s="49" t="s">
        <v>507</v>
      </c>
      <c r="S4" s="53" t="s">
        <v>509</v>
      </c>
      <c r="T4" s="47" t="s">
        <v>487</v>
      </c>
      <c r="U4" s="54" t="s">
        <v>505</v>
      </c>
      <c r="V4" s="50" t="s">
        <v>506</v>
      </c>
      <c r="W4" s="49" t="s">
        <v>507</v>
      </c>
      <c r="X4" s="53" t="s">
        <v>510</v>
      </c>
      <c r="Y4" s="47" t="s">
        <v>487</v>
      </c>
      <c r="Z4" s="54" t="s">
        <v>511</v>
      </c>
      <c r="AA4" s="50" t="s">
        <v>506</v>
      </c>
      <c r="AB4" s="49" t="s">
        <v>507</v>
      </c>
      <c r="AC4" s="53" t="s">
        <v>512</v>
      </c>
      <c r="AD4" s="47" t="s">
        <v>487</v>
      </c>
      <c r="AE4" s="53" t="s">
        <v>513</v>
      </c>
      <c r="AF4" s="47" t="s">
        <v>487</v>
      </c>
      <c r="AG4" s="52" t="s">
        <v>514</v>
      </c>
      <c r="AH4" s="51" t="s">
        <v>515</v>
      </c>
      <c r="AI4" s="50" t="s">
        <v>516</v>
      </c>
      <c r="AJ4" s="49" t="s">
        <v>507</v>
      </c>
      <c r="AK4" s="48" t="s">
        <v>517</v>
      </c>
      <c r="AL4" s="47"/>
    </row>
    <row r="5" spans="1:40" s="71" customFormat="1" x14ac:dyDescent="0.2">
      <c r="A5" s="40" t="s">
        <v>518</v>
      </c>
      <c r="B5" s="73" t="s">
        <v>491</v>
      </c>
      <c r="C5" s="72" t="s">
        <v>489</v>
      </c>
      <c r="D5" s="72" t="s">
        <v>519</v>
      </c>
      <c r="E5" s="45" t="s">
        <v>520</v>
      </c>
      <c r="F5" s="40" t="s">
        <v>521</v>
      </c>
      <c r="G5" s="45" t="s">
        <v>520</v>
      </c>
      <c r="H5" s="40" t="s">
        <v>522</v>
      </c>
      <c r="I5" s="45" t="s">
        <v>520</v>
      </c>
      <c r="J5" s="40" t="s">
        <v>523</v>
      </c>
      <c r="K5" s="43" t="s">
        <v>524</v>
      </c>
      <c r="L5" s="42" t="s">
        <v>524</v>
      </c>
      <c r="M5" s="41" t="s">
        <v>524</v>
      </c>
      <c r="N5" s="45" t="s">
        <v>520</v>
      </c>
      <c r="O5" s="40" t="s">
        <v>525</v>
      </c>
      <c r="P5" s="43" t="s">
        <v>525</v>
      </c>
      <c r="Q5" s="42" t="s">
        <v>525</v>
      </c>
      <c r="R5" s="41" t="s">
        <v>525</v>
      </c>
      <c r="S5" s="45" t="s">
        <v>520</v>
      </c>
      <c r="T5" s="40" t="s">
        <v>526</v>
      </c>
      <c r="U5" s="43" t="s">
        <v>526</v>
      </c>
      <c r="V5" s="42" t="s">
        <v>526</v>
      </c>
      <c r="W5" s="41" t="s">
        <v>526</v>
      </c>
      <c r="X5" s="45" t="s">
        <v>520</v>
      </c>
      <c r="Y5" s="40" t="s">
        <v>527</v>
      </c>
      <c r="Z5" s="43" t="s">
        <v>527</v>
      </c>
      <c r="AA5" s="42" t="s">
        <v>527</v>
      </c>
      <c r="AB5" s="41" t="s">
        <v>527</v>
      </c>
      <c r="AC5" s="45" t="s">
        <v>520</v>
      </c>
      <c r="AD5" s="46" t="s">
        <v>528</v>
      </c>
      <c r="AE5" s="45" t="s">
        <v>520</v>
      </c>
      <c r="AF5" s="40" t="s">
        <v>529</v>
      </c>
      <c r="AG5" s="44" t="s">
        <v>530</v>
      </c>
      <c r="AH5" s="43" t="s">
        <v>488</v>
      </c>
      <c r="AI5" s="42" t="s">
        <v>531</v>
      </c>
      <c r="AJ5" s="41" t="s">
        <v>532</v>
      </c>
      <c r="AK5" s="40" t="s">
        <v>533</v>
      </c>
      <c r="AL5" s="40" t="s">
        <v>534</v>
      </c>
      <c r="AM5" s="40" t="s">
        <v>535</v>
      </c>
      <c r="AN5" s="47"/>
    </row>
    <row r="6" spans="1:40" x14ac:dyDescent="0.2">
      <c r="A6" s="70" t="s">
        <v>484</v>
      </c>
      <c r="B6" s="69" t="s">
        <v>485</v>
      </c>
      <c r="C6" s="11">
        <v>3</v>
      </c>
      <c r="D6" s="11"/>
      <c r="E6" s="62">
        <f>+F6/$AG6</f>
        <v>2.3861770672897797E-2</v>
      </c>
      <c r="F6" s="65">
        <v>14952893</v>
      </c>
      <c r="G6" s="61">
        <f>+H6/$AG6</f>
        <v>2.1885823832203121E-2</v>
      </c>
      <c r="H6" s="34">
        <v>13714673</v>
      </c>
      <c r="I6" s="61">
        <f>+J6/$AG6</f>
        <v>6.2927129529424114E-2</v>
      </c>
      <c r="J6" s="65">
        <v>39433060</v>
      </c>
      <c r="K6" s="68">
        <v>398313</v>
      </c>
      <c r="L6" s="67">
        <f>+J6+K6</f>
        <v>39831373</v>
      </c>
      <c r="M6" s="66">
        <f>+K6/J6</f>
        <v>1.0100991401631017E-2</v>
      </c>
      <c r="N6" s="59">
        <f>+O6/$AG6</f>
        <v>0.19007401547194366</v>
      </c>
      <c r="O6" s="65">
        <v>119109200</v>
      </c>
      <c r="P6" s="68">
        <v>2730602</v>
      </c>
      <c r="Q6" s="67">
        <f>+O6+P6</f>
        <v>121839802</v>
      </c>
      <c r="R6" s="66">
        <f>+P6/O6</f>
        <v>2.2925198053550859E-2</v>
      </c>
      <c r="S6" s="59">
        <f>+T6/$AG6</f>
        <v>2.5843644300889024E-2</v>
      </c>
      <c r="T6" s="65">
        <v>16194827</v>
      </c>
      <c r="U6" s="68">
        <v>-321983</v>
      </c>
      <c r="V6" s="67">
        <f>+T6+U6</f>
        <v>15872844</v>
      </c>
      <c r="W6" s="66">
        <f>+U6/T6</f>
        <v>-1.9881842516749331E-2</v>
      </c>
      <c r="X6" s="59">
        <f>+Y6/$AG6</f>
        <v>0.65704764035727437</v>
      </c>
      <c r="Y6" s="65">
        <v>411736547</v>
      </c>
      <c r="Z6" s="68">
        <v>10701524</v>
      </c>
      <c r="AA6" s="67">
        <f>+Y6+Z6</f>
        <v>422438071</v>
      </c>
      <c r="AB6" s="66">
        <f>+Z6/Y6</f>
        <v>2.5991192858573226E-2</v>
      </c>
      <c r="AC6" s="59">
        <f>+AD6/$AG6</f>
        <v>1.8359975835367942E-2</v>
      </c>
      <c r="AD6" s="65">
        <v>11505213</v>
      </c>
      <c r="AE6" s="59">
        <f>AF6/$AG6</f>
        <v>0</v>
      </c>
      <c r="AF6" s="65">
        <v>0</v>
      </c>
      <c r="AG6" s="65">
        <v>626646413</v>
      </c>
      <c r="AH6" s="68">
        <v>13508456</v>
      </c>
      <c r="AI6" s="67">
        <v>640154869</v>
      </c>
      <c r="AJ6" s="66">
        <f>+AH6/AG6</f>
        <v>2.1556743515581251E-2</v>
      </c>
      <c r="AK6" s="65">
        <v>90009</v>
      </c>
      <c r="AL6" s="65">
        <v>0</v>
      </c>
      <c r="AM6" s="10">
        <v>0</v>
      </c>
      <c r="AN6" s="64"/>
    </row>
    <row r="7" spans="1:40" x14ac:dyDescent="0.2">
      <c r="A7" s="70" t="s">
        <v>482</v>
      </c>
      <c r="B7" s="69" t="s">
        <v>483</v>
      </c>
      <c r="C7" s="11">
        <v>3</v>
      </c>
      <c r="D7" s="11"/>
      <c r="E7" s="62">
        <f>+F7/$AG7</f>
        <v>2.8337618093303624E-2</v>
      </c>
      <c r="F7" s="65">
        <v>56019125</v>
      </c>
      <c r="G7" s="61">
        <f>+H7/$AG7</f>
        <v>1.6073921679779717E-2</v>
      </c>
      <c r="H7" s="35">
        <v>31775678</v>
      </c>
      <c r="I7" s="61">
        <f>+J7/$AG7</f>
        <v>1.0429504051825697E-2</v>
      </c>
      <c r="J7" s="65">
        <v>20617530</v>
      </c>
      <c r="K7" s="68">
        <v>208258</v>
      </c>
      <c r="L7" s="67">
        <f>+J7+K7</f>
        <v>20825788</v>
      </c>
      <c r="M7" s="66">
        <f>+K7/J7</f>
        <v>1.0101015980090729E-2</v>
      </c>
      <c r="N7" s="59">
        <f>+O7/$AG7</f>
        <v>0.68138138410449767</v>
      </c>
      <c r="O7" s="65">
        <v>1346986497</v>
      </c>
      <c r="P7" s="68">
        <v>28650834</v>
      </c>
      <c r="Q7" s="67">
        <f>+O7+P7</f>
        <v>1375637331</v>
      </c>
      <c r="R7" s="66">
        <f>+P7/O7</f>
        <v>2.1270320128532069E-2</v>
      </c>
      <c r="S7" s="59">
        <f>+T7/$AG7</f>
        <v>0.26122452627124282</v>
      </c>
      <c r="T7" s="65">
        <v>516400826</v>
      </c>
      <c r="U7" s="68">
        <v>-10443717</v>
      </c>
      <c r="V7" s="67">
        <f>+T7+U7</f>
        <v>505957109</v>
      </c>
      <c r="W7" s="66">
        <f>+U7/T7</f>
        <v>-2.0224051694293765E-2</v>
      </c>
      <c r="X7" s="59">
        <f>+Y7/$AG7</f>
        <v>2.4642913169314771E-3</v>
      </c>
      <c r="Y7" s="65">
        <v>4871526</v>
      </c>
      <c r="Z7" s="68">
        <v>139186</v>
      </c>
      <c r="AA7" s="67">
        <f>+Y7+Z7</f>
        <v>5010712</v>
      </c>
      <c r="AB7" s="66">
        <f>+Z7/Y7</f>
        <v>2.8571334731663137E-2</v>
      </c>
      <c r="AC7" s="59">
        <f>+AD7/$AG7</f>
        <v>8.8754482419039812E-5</v>
      </c>
      <c r="AD7" s="65">
        <v>175454</v>
      </c>
      <c r="AE7" s="59">
        <f>AF7/$AG7</f>
        <v>0</v>
      </c>
      <c r="AF7" s="65">
        <v>0</v>
      </c>
      <c r="AG7" s="65">
        <v>1976846636</v>
      </c>
      <c r="AH7" s="68">
        <v>18554561</v>
      </c>
      <c r="AI7" s="67">
        <v>1995401197</v>
      </c>
      <c r="AJ7" s="66">
        <f>+AH7/AG7</f>
        <v>9.3859385255822148E-3</v>
      </c>
      <c r="AK7" s="65">
        <v>397573</v>
      </c>
      <c r="AL7" s="65">
        <v>4658606</v>
      </c>
      <c r="AM7" s="10">
        <v>0</v>
      </c>
      <c r="AN7" s="64"/>
    </row>
    <row r="8" spans="1:40" x14ac:dyDescent="0.2">
      <c r="A8" s="70" t="s">
        <v>480</v>
      </c>
      <c r="B8" s="69" t="s">
        <v>481</v>
      </c>
      <c r="C8" s="11">
        <v>3</v>
      </c>
      <c r="D8" s="11"/>
      <c r="E8" s="62">
        <f>+F8/$AG8</f>
        <v>5.8683627614480954E-2</v>
      </c>
      <c r="F8" s="65">
        <v>154824805</v>
      </c>
      <c r="G8" s="61">
        <f>+H8/$AG8</f>
        <v>2.3134177569476798E-2</v>
      </c>
      <c r="H8" s="35">
        <v>61034818</v>
      </c>
      <c r="I8" s="61">
        <f>+J8/$AG8</f>
        <v>2.9577611988926677E-2</v>
      </c>
      <c r="J8" s="65">
        <v>78034508</v>
      </c>
      <c r="K8" s="68">
        <v>788227</v>
      </c>
      <c r="L8" s="67">
        <f>+J8+K8</f>
        <v>78822735</v>
      </c>
      <c r="M8" s="66">
        <f>+K8/J8</f>
        <v>1.0101005570509908E-2</v>
      </c>
      <c r="N8" s="59">
        <f>+O8/$AG8</f>
        <v>0.31073593547747919</v>
      </c>
      <c r="O8" s="65">
        <v>819813508</v>
      </c>
      <c r="P8" s="68">
        <v>17334001</v>
      </c>
      <c r="Q8" s="67">
        <f>+O8+P8</f>
        <v>837147509</v>
      </c>
      <c r="R8" s="66">
        <f>+P8/O8</f>
        <v>2.1143834336528156E-2</v>
      </c>
      <c r="S8" s="59">
        <f>+T8/$AG8</f>
        <v>0.12367235909677118</v>
      </c>
      <c r="T8" s="65">
        <v>326284343</v>
      </c>
      <c r="U8" s="68">
        <v>-5976647</v>
      </c>
      <c r="V8" s="67">
        <f>+T8+U8</f>
        <v>320307696</v>
      </c>
      <c r="W8" s="66">
        <f>+U8/T8</f>
        <v>-1.8317296334381575E-2</v>
      </c>
      <c r="X8" s="59">
        <f>+Y8/$AG8</f>
        <v>0.42901063877649359</v>
      </c>
      <c r="Y8" s="65">
        <v>1131857235</v>
      </c>
      <c r="Z8" s="68">
        <v>30926355</v>
      </c>
      <c r="AA8" s="67">
        <f>+Y8+Z8</f>
        <v>1162783590</v>
      </c>
      <c r="AB8" s="66">
        <f>+Z8/Y8</f>
        <v>2.7323547567374963E-2</v>
      </c>
      <c r="AC8" s="59">
        <f>+AD8/$AG8</f>
        <v>2.5185649476371613E-2</v>
      </c>
      <c r="AD8" s="65">
        <v>66447209</v>
      </c>
      <c r="AE8" s="59">
        <f>AF8/$AG8</f>
        <v>0</v>
      </c>
      <c r="AF8" s="65">
        <v>0</v>
      </c>
      <c r="AG8" s="65">
        <v>2638296426</v>
      </c>
      <c r="AH8" s="68">
        <v>43071936</v>
      </c>
      <c r="AI8" s="67">
        <v>2681368362</v>
      </c>
      <c r="AJ8" s="66">
        <f>+AH8/AG8</f>
        <v>1.6325662111176281E-2</v>
      </c>
      <c r="AK8" s="65">
        <v>2089873</v>
      </c>
      <c r="AL8" s="65">
        <v>22445</v>
      </c>
      <c r="AM8" s="10">
        <v>0</v>
      </c>
      <c r="AN8" s="64"/>
    </row>
    <row r="9" spans="1:40" x14ac:dyDescent="0.2">
      <c r="A9" s="70" t="s">
        <v>478</v>
      </c>
      <c r="B9" s="69" t="s">
        <v>479</v>
      </c>
      <c r="C9" s="11">
        <v>3</v>
      </c>
      <c r="D9" s="11"/>
      <c r="E9" s="62">
        <f>+F9/$AG9</f>
        <v>3.6554341524574825E-2</v>
      </c>
      <c r="F9" s="65">
        <v>39738326</v>
      </c>
      <c r="G9" s="61">
        <f>+H9/$AG9</f>
        <v>1.4152921321039553E-2</v>
      </c>
      <c r="H9" s="35">
        <v>15385680</v>
      </c>
      <c r="I9" s="61">
        <f>+J9/$AG9</f>
        <v>4.4311955815710125E-3</v>
      </c>
      <c r="J9" s="65">
        <v>4817165</v>
      </c>
      <c r="K9" s="68">
        <v>48658</v>
      </c>
      <c r="L9" s="67">
        <f>+J9+K9</f>
        <v>4865823</v>
      </c>
      <c r="M9" s="66">
        <f>+K9/J9</f>
        <v>1.010096187280278E-2</v>
      </c>
      <c r="N9" s="59">
        <f>+O9/$AG9</f>
        <v>0.1116399002246312</v>
      </c>
      <c r="O9" s="65">
        <v>121364045</v>
      </c>
      <c r="P9" s="68">
        <v>811022</v>
      </c>
      <c r="Q9" s="67">
        <f>+O9+P9</f>
        <v>122175067</v>
      </c>
      <c r="R9" s="66">
        <f>+P9/O9</f>
        <v>6.6825557767129463E-3</v>
      </c>
      <c r="S9" s="59">
        <f>+T9/$AG9</f>
        <v>3.4112851107696372E-2</v>
      </c>
      <c r="T9" s="65">
        <v>37084175</v>
      </c>
      <c r="U9" s="68">
        <v>-192524</v>
      </c>
      <c r="V9" s="67">
        <f>+T9+U9</f>
        <v>36891651</v>
      </c>
      <c r="W9" s="66">
        <f>+U9/T9</f>
        <v>-5.1915405964943267E-3</v>
      </c>
      <c r="X9" s="59">
        <f>+Y9/$AG9</f>
        <v>0.77765731794123327</v>
      </c>
      <c r="Y9" s="65">
        <v>845393426</v>
      </c>
      <c r="Z9" s="68">
        <v>22572439</v>
      </c>
      <c r="AA9" s="67">
        <f>+Y9+Z9</f>
        <v>867965865</v>
      </c>
      <c r="AB9" s="66">
        <f>+Z9/Y9</f>
        <v>2.6700513992404761E-2</v>
      </c>
      <c r="AC9" s="59">
        <f>+AD9/$AG9</f>
        <v>2.1451472299253781E-2</v>
      </c>
      <c r="AD9" s="65">
        <v>23319955</v>
      </c>
      <c r="AE9" s="59">
        <f>AF9/$AG9</f>
        <v>0</v>
      </c>
      <c r="AF9" s="65">
        <v>0</v>
      </c>
      <c r="AG9" s="65">
        <v>1087102772</v>
      </c>
      <c r="AH9" s="68">
        <v>23239595</v>
      </c>
      <c r="AI9" s="67">
        <v>1110342367</v>
      </c>
      <c r="AJ9" s="66">
        <f>+AH9/AG9</f>
        <v>2.1377551045376232E-2</v>
      </c>
      <c r="AK9" s="65">
        <v>0</v>
      </c>
      <c r="AL9" s="65">
        <v>0</v>
      </c>
      <c r="AM9" s="10">
        <v>0</v>
      </c>
      <c r="AN9" s="64"/>
    </row>
    <row r="10" spans="1:40" x14ac:dyDescent="0.2">
      <c r="A10" s="70" t="s">
        <v>476</v>
      </c>
      <c r="B10" s="69" t="s">
        <v>477</v>
      </c>
      <c r="C10" s="11">
        <v>3</v>
      </c>
      <c r="D10" s="11"/>
      <c r="E10" s="62">
        <f>+F10/$AG10</f>
        <v>3.7743726908889191E-2</v>
      </c>
      <c r="F10" s="65">
        <v>31082881</v>
      </c>
      <c r="G10" s="61">
        <f>+H10/$AG10</f>
        <v>3.1875921591518067E-3</v>
      </c>
      <c r="H10" s="35">
        <v>2625060</v>
      </c>
      <c r="I10" s="61">
        <f>+J10/$AG10</f>
        <v>8.0459544354133763E-4</v>
      </c>
      <c r="J10" s="65">
        <v>662604</v>
      </c>
      <c r="K10" s="68">
        <v>6693</v>
      </c>
      <c r="L10" s="67">
        <f>+J10+K10</f>
        <v>669297</v>
      </c>
      <c r="M10" s="66">
        <f>+K10/J10</f>
        <v>1.0101055834253943E-2</v>
      </c>
      <c r="N10" s="59">
        <f>+O10/$AG10</f>
        <v>0.20663361624034404</v>
      </c>
      <c r="O10" s="65">
        <v>170167830</v>
      </c>
      <c r="P10" s="68">
        <v>3162</v>
      </c>
      <c r="Q10" s="67">
        <f>+O10+P10</f>
        <v>170170992</v>
      </c>
      <c r="R10" s="66">
        <f>+P10/O10</f>
        <v>1.8581655533833864E-5</v>
      </c>
      <c r="S10" s="59">
        <f>+T10/$AG10</f>
        <v>7.6576678341993318E-2</v>
      </c>
      <c r="T10" s="65">
        <v>63062765</v>
      </c>
      <c r="U10" s="68">
        <v>0</v>
      </c>
      <c r="V10" s="67">
        <f>+T10+U10</f>
        <v>63062765</v>
      </c>
      <c r="W10" s="66">
        <f>+U10/T10</f>
        <v>0</v>
      </c>
      <c r="X10" s="59">
        <f>+Y10/$AG10</f>
        <v>0.65180555512970972</v>
      </c>
      <c r="Y10" s="65">
        <v>536777795</v>
      </c>
      <c r="Z10" s="68">
        <v>15210692</v>
      </c>
      <c r="AA10" s="67">
        <f>+Y10+Z10</f>
        <v>551988487</v>
      </c>
      <c r="AB10" s="66">
        <f>+Z10/Y10</f>
        <v>2.8337036557184711E-2</v>
      </c>
      <c r="AC10" s="59">
        <f>+AD10/$AG10</f>
        <v>2.3248235776370568E-2</v>
      </c>
      <c r="AD10" s="65">
        <v>19145490</v>
      </c>
      <c r="AE10" s="59">
        <f>AF10/$AG10</f>
        <v>0</v>
      </c>
      <c r="AF10" s="65">
        <v>0</v>
      </c>
      <c r="AG10" s="65">
        <v>823524425</v>
      </c>
      <c r="AH10" s="68">
        <v>15220547</v>
      </c>
      <c r="AI10" s="67">
        <v>838744972</v>
      </c>
      <c r="AJ10" s="66">
        <f>+AH10/AG10</f>
        <v>1.8482204702064544E-2</v>
      </c>
      <c r="AK10" s="65">
        <v>97910</v>
      </c>
      <c r="AL10" s="65">
        <v>301715</v>
      </c>
      <c r="AM10" s="10">
        <v>0</v>
      </c>
      <c r="AN10" s="64"/>
    </row>
    <row r="11" spans="1:40" x14ac:dyDescent="0.2">
      <c r="A11" s="70" t="s">
        <v>474</v>
      </c>
      <c r="B11" s="69" t="s">
        <v>475</v>
      </c>
      <c r="C11" s="11">
        <v>3</v>
      </c>
      <c r="D11" s="11"/>
      <c r="E11" s="62">
        <f>+F11/$AG11</f>
        <v>4.7039047873290996E-2</v>
      </c>
      <c r="F11" s="65">
        <v>50877414</v>
      </c>
      <c r="G11" s="61">
        <f>+H11/$AG11</f>
        <v>4.360329022356833E-3</v>
      </c>
      <c r="H11" s="35">
        <v>4716130</v>
      </c>
      <c r="I11" s="61">
        <f>+J11/$AG11</f>
        <v>4.8555585087228185E-4</v>
      </c>
      <c r="J11" s="65">
        <v>525177</v>
      </c>
      <c r="K11" s="68">
        <v>5304</v>
      </c>
      <c r="L11" s="67">
        <f>+J11+K11</f>
        <v>530481</v>
      </c>
      <c r="M11" s="66">
        <f>+K11/J11</f>
        <v>1.0099452184692019E-2</v>
      </c>
      <c r="N11" s="59">
        <f>+O11/$AG11</f>
        <v>0.10996861332889711</v>
      </c>
      <c r="O11" s="65">
        <v>118942005</v>
      </c>
      <c r="P11" s="68">
        <v>81972</v>
      </c>
      <c r="Q11" s="67">
        <f>+O11+P11</f>
        <v>119023977</v>
      </c>
      <c r="R11" s="66">
        <f>+P11/O11</f>
        <v>6.8917620818650233E-4</v>
      </c>
      <c r="S11" s="59">
        <f>+T11/$AG11</f>
        <v>5.7112652090724615E-2</v>
      </c>
      <c r="T11" s="65">
        <v>61773020</v>
      </c>
      <c r="U11" s="68">
        <v>0</v>
      </c>
      <c r="V11" s="67">
        <f>+T11+U11</f>
        <v>61773020</v>
      </c>
      <c r="W11" s="66">
        <f>+U11/T11</f>
        <v>0</v>
      </c>
      <c r="X11" s="59">
        <f>+Y11/$AG11</f>
        <v>0.75093346630034863</v>
      </c>
      <c r="Y11" s="65">
        <v>812209315</v>
      </c>
      <c r="Z11" s="68">
        <v>20033825</v>
      </c>
      <c r="AA11" s="67">
        <f>+Y11+Z11</f>
        <v>832243140</v>
      </c>
      <c r="AB11" s="66">
        <f>+Z11/Y11</f>
        <v>2.4665839987319034E-2</v>
      </c>
      <c r="AC11" s="59">
        <f>+AD11/$AG11</f>
        <v>3.0100335533509562E-2</v>
      </c>
      <c r="AD11" s="65">
        <v>32556510</v>
      </c>
      <c r="AE11" s="59">
        <f>AF11/$AG11</f>
        <v>0</v>
      </c>
      <c r="AF11" s="65">
        <v>0</v>
      </c>
      <c r="AG11" s="65">
        <v>1081599571</v>
      </c>
      <c r="AH11" s="68">
        <v>20121101</v>
      </c>
      <c r="AI11" s="67">
        <v>1101720672</v>
      </c>
      <c r="AJ11" s="66">
        <f>+AH11/AG11</f>
        <v>1.8603096320939646E-2</v>
      </c>
      <c r="AK11" s="65">
        <v>0</v>
      </c>
      <c r="AL11" s="65">
        <v>0</v>
      </c>
      <c r="AM11" s="10">
        <v>0</v>
      </c>
      <c r="AN11" s="64"/>
    </row>
    <row r="12" spans="1:40" x14ac:dyDescent="0.2">
      <c r="A12" s="70" t="s">
        <v>472</v>
      </c>
      <c r="B12" s="69" t="s">
        <v>473</v>
      </c>
      <c r="C12" s="11">
        <v>3</v>
      </c>
      <c r="D12" s="11"/>
      <c r="E12" s="62">
        <f>+F12/$AG12</f>
        <v>4.9126386487678926E-2</v>
      </c>
      <c r="F12" s="65">
        <v>79374720</v>
      </c>
      <c r="G12" s="61">
        <f>+H12/$AG12</f>
        <v>3.9312666851590902E-3</v>
      </c>
      <c r="H12" s="35">
        <v>6351845</v>
      </c>
      <c r="I12" s="61">
        <f>+J12/$AG12</f>
        <v>6.1844561175821043E-3</v>
      </c>
      <c r="J12" s="65">
        <v>9992379</v>
      </c>
      <c r="K12" s="68">
        <v>100933</v>
      </c>
      <c r="L12" s="67">
        <f>+J12+K12</f>
        <v>10093312</v>
      </c>
      <c r="M12" s="66">
        <f>+K12/J12</f>
        <v>1.0100997970553359E-2</v>
      </c>
      <c r="N12" s="59">
        <f>+O12/$AG12</f>
        <v>0.11156154082132726</v>
      </c>
      <c r="O12" s="65">
        <v>180252746</v>
      </c>
      <c r="P12" s="68">
        <v>947696</v>
      </c>
      <c r="Q12" s="67">
        <f>+O12+P12</f>
        <v>181200442</v>
      </c>
      <c r="R12" s="66">
        <f>+P12/O12</f>
        <v>5.2575953544696623E-3</v>
      </c>
      <c r="S12" s="59">
        <f>+T12/$AG12</f>
        <v>6.5502245376220569E-2</v>
      </c>
      <c r="T12" s="65">
        <v>105833601</v>
      </c>
      <c r="U12" s="68">
        <v>90022</v>
      </c>
      <c r="V12" s="67">
        <f>+T12+U12</f>
        <v>105923623</v>
      </c>
      <c r="W12" s="66">
        <f>+U12/T12</f>
        <v>8.5059942352334775E-4</v>
      </c>
      <c r="X12" s="59">
        <f>+Y12/$AG12</f>
        <v>0.7346851807273761</v>
      </c>
      <c r="Y12" s="65">
        <v>1187049052</v>
      </c>
      <c r="Z12" s="68">
        <v>24933695</v>
      </c>
      <c r="AA12" s="67">
        <f>+Y12+Z12</f>
        <v>1211982747</v>
      </c>
      <c r="AB12" s="66">
        <f>+Z12/Y12</f>
        <v>2.1004772261087656E-2</v>
      </c>
      <c r="AC12" s="59">
        <f>+AD12/$AG12</f>
        <v>2.900892378465595E-2</v>
      </c>
      <c r="AD12" s="65">
        <v>46870437</v>
      </c>
      <c r="AE12" s="59">
        <f>AF12/$AG12</f>
        <v>0</v>
      </c>
      <c r="AF12" s="65">
        <v>0</v>
      </c>
      <c r="AG12" s="65">
        <v>1615724780</v>
      </c>
      <c r="AH12" s="68">
        <v>26072346</v>
      </c>
      <c r="AI12" s="67">
        <v>1641797126</v>
      </c>
      <c r="AJ12" s="66">
        <f>+AH12/AG12</f>
        <v>1.613662569438342E-2</v>
      </c>
      <c r="AK12" s="65">
        <v>0</v>
      </c>
      <c r="AL12" s="65">
        <v>0</v>
      </c>
      <c r="AM12" s="10">
        <v>0</v>
      </c>
      <c r="AN12" s="64"/>
    </row>
    <row r="13" spans="1:40" x14ac:dyDescent="0.2">
      <c r="A13" s="70" t="s">
        <v>470</v>
      </c>
      <c r="B13" s="69" t="s">
        <v>471</v>
      </c>
      <c r="C13" s="11">
        <v>3</v>
      </c>
      <c r="D13" s="11"/>
      <c r="E13" s="62">
        <f>+F13/$AG13</f>
        <v>2.6325068788630539E-2</v>
      </c>
      <c r="F13" s="65">
        <v>8086911</v>
      </c>
      <c r="G13" s="61">
        <f>+H13/$AG13</f>
        <v>7.4293859693625756E-3</v>
      </c>
      <c r="H13" s="35">
        <v>2282265</v>
      </c>
      <c r="I13" s="61">
        <f>+J13/$AG13</f>
        <v>2.8298702433268155E-4</v>
      </c>
      <c r="J13" s="65">
        <v>86932</v>
      </c>
      <c r="K13" s="68">
        <v>879</v>
      </c>
      <c r="L13" s="67">
        <f>+J13+K13</f>
        <v>87811</v>
      </c>
      <c r="M13" s="66">
        <f>+K13/J13</f>
        <v>1.011135140109511E-2</v>
      </c>
      <c r="N13" s="59">
        <f>+O13/$AG13</f>
        <v>8.3274853243776203E-2</v>
      </c>
      <c r="O13" s="65">
        <v>25581560</v>
      </c>
      <c r="P13" s="68">
        <v>0</v>
      </c>
      <c r="Q13" s="67">
        <f>+O13+P13</f>
        <v>25581560</v>
      </c>
      <c r="R13" s="66">
        <f>+P13/O13</f>
        <v>0</v>
      </c>
      <c r="S13" s="59">
        <f>+T13/$AG13</f>
        <v>2.1324191444869172E-2</v>
      </c>
      <c r="T13" s="65">
        <v>6550670</v>
      </c>
      <c r="U13" s="68">
        <v>-1215</v>
      </c>
      <c r="V13" s="67">
        <f>+T13+U13</f>
        <v>6549455</v>
      </c>
      <c r="W13" s="66">
        <f>+U13/T13</f>
        <v>-1.8547721072806293E-4</v>
      </c>
      <c r="X13" s="59">
        <f>+Y13/$AG13</f>
        <v>0.84293803149607294</v>
      </c>
      <c r="Y13" s="65">
        <v>258945756</v>
      </c>
      <c r="Z13" s="68">
        <v>0</v>
      </c>
      <c r="AA13" s="67">
        <f>+Y13+Z13</f>
        <v>258945756</v>
      </c>
      <c r="AB13" s="66">
        <f>+Z13/Y13</f>
        <v>0</v>
      </c>
      <c r="AC13" s="59">
        <f>+AD13/$AG13</f>
        <v>1.8425482032955839E-2</v>
      </c>
      <c r="AD13" s="65">
        <v>5660203</v>
      </c>
      <c r="AE13" s="59">
        <f>AF13/$AG13</f>
        <v>0</v>
      </c>
      <c r="AF13" s="65">
        <v>0</v>
      </c>
      <c r="AG13" s="65">
        <v>307194297</v>
      </c>
      <c r="AH13" s="68">
        <v>-336</v>
      </c>
      <c r="AI13" s="67">
        <v>307193961</v>
      </c>
      <c r="AJ13" s="66">
        <f>+AH13/AG13</f>
        <v>-1.0937703052475612E-6</v>
      </c>
      <c r="AK13" s="65">
        <v>0</v>
      </c>
      <c r="AL13" s="65">
        <v>0</v>
      </c>
      <c r="AM13" s="10">
        <v>0</v>
      </c>
      <c r="AN13" s="64"/>
    </row>
    <row r="14" spans="1:40" x14ac:dyDescent="0.2">
      <c r="A14" s="70" t="s">
        <v>468</v>
      </c>
      <c r="B14" s="69" t="s">
        <v>469</v>
      </c>
      <c r="C14" s="11">
        <v>3</v>
      </c>
      <c r="D14" s="11"/>
      <c r="E14" s="62">
        <f>+F14/$AG14</f>
        <v>3.7544131953424667E-2</v>
      </c>
      <c r="F14" s="65">
        <v>15369071</v>
      </c>
      <c r="G14" s="61">
        <f>+H14/$AG14</f>
        <v>1.9882883711268642E-2</v>
      </c>
      <c r="H14" s="35">
        <v>8139260</v>
      </c>
      <c r="I14" s="61">
        <f>+J14/$AG14</f>
        <v>1.9870034389792087E-3</v>
      </c>
      <c r="J14" s="65">
        <v>813400</v>
      </c>
      <c r="K14" s="68">
        <v>8216</v>
      </c>
      <c r="L14" s="67">
        <f>+J14+K14</f>
        <v>821616</v>
      </c>
      <c r="M14" s="66">
        <f>+K14/J14</f>
        <v>1.0100811408900909E-2</v>
      </c>
      <c r="N14" s="59">
        <f>+O14/$AG14</f>
        <v>0.12458501058201472</v>
      </c>
      <c r="O14" s="65">
        <v>51000137</v>
      </c>
      <c r="P14" s="68">
        <v>2208436</v>
      </c>
      <c r="Q14" s="67">
        <f>+O14+P14</f>
        <v>53208573</v>
      </c>
      <c r="R14" s="66">
        <f>+P14/O14</f>
        <v>4.330255034412947E-2</v>
      </c>
      <c r="S14" s="59">
        <f>+T14/$AG14</f>
        <v>8.7647762341842286E-4</v>
      </c>
      <c r="T14" s="65">
        <v>358795</v>
      </c>
      <c r="U14" s="68">
        <v>0</v>
      </c>
      <c r="V14" s="67">
        <f>+T14+U14</f>
        <v>358795</v>
      </c>
      <c r="W14" s="66">
        <f>+U14/T14</f>
        <v>0</v>
      </c>
      <c r="X14" s="59">
        <f>+Y14/$AG14</f>
        <v>0.77182609746879194</v>
      </c>
      <c r="Y14" s="65">
        <v>315954837</v>
      </c>
      <c r="Z14" s="68">
        <v>8391029</v>
      </c>
      <c r="AA14" s="67">
        <f>+Y14+Z14</f>
        <v>324345866</v>
      </c>
      <c r="AB14" s="66">
        <f>+Z14/Y14</f>
        <v>2.6557684888362701E-2</v>
      </c>
      <c r="AC14" s="59">
        <f>+AD14/$AG14</f>
        <v>3.2946251432390938E-2</v>
      </c>
      <c r="AD14" s="65">
        <v>13486882</v>
      </c>
      <c r="AE14" s="59">
        <f>AF14/$AG14</f>
        <v>1.0352143789711502E-2</v>
      </c>
      <c r="AF14" s="65">
        <v>4237755</v>
      </c>
      <c r="AG14" s="65">
        <v>409360137</v>
      </c>
      <c r="AH14" s="68">
        <v>10607681</v>
      </c>
      <c r="AI14" s="67">
        <v>419967818</v>
      </c>
      <c r="AJ14" s="66">
        <f>+AH14/AG14</f>
        <v>2.5912833325048453E-2</v>
      </c>
      <c r="AK14" s="65">
        <v>0</v>
      </c>
      <c r="AL14" s="65">
        <v>0</v>
      </c>
      <c r="AM14" s="10">
        <v>0</v>
      </c>
      <c r="AN14" s="64"/>
    </row>
    <row r="15" spans="1:40" x14ac:dyDescent="0.2">
      <c r="A15" s="70" t="s">
        <v>466</v>
      </c>
      <c r="B15" s="69" t="s">
        <v>467</v>
      </c>
      <c r="C15" s="11">
        <v>3</v>
      </c>
      <c r="D15" s="11"/>
      <c r="E15" s="62">
        <f>+F15/$AG15</f>
        <v>1.8124701669357823E-2</v>
      </c>
      <c r="F15" s="65">
        <v>9548665</v>
      </c>
      <c r="G15" s="61">
        <f>+H15/$AG15</f>
        <v>1.9528909474915899E-2</v>
      </c>
      <c r="H15" s="35">
        <v>10288446</v>
      </c>
      <c r="I15" s="61">
        <f>+J15/$AG15</f>
        <v>7.8506808460650182E-2</v>
      </c>
      <c r="J15" s="65">
        <v>41359865</v>
      </c>
      <c r="K15" s="68">
        <v>417777</v>
      </c>
      <c r="L15" s="67">
        <f>+J15+K15</f>
        <v>41777642</v>
      </c>
      <c r="M15" s="66">
        <f>+K15/J15</f>
        <v>1.0101024265915762E-2</v>
      </c>
      <c r="N15" s="59">
        <f>+O15/$AG15</f>
        <v>7.5449087363724562E-2</v>
      </c>
      <c r="O15" s="65">
        <v>39748961</v>
      </c>
      <c r="P15" s="68">
        <v>144135</v>
      </c>
      <c r="Q15" s="67">
        <f>+O15+P15</f>
        <v>39893096</v>
      </c>
      <c r="R15" s="66">
        <f>+P15/O15</f>
        <v>3.6261325170235266E-3</v>
      </c>
      <c r="S15" s="59">
        <f>+T15/$AG15</f>
        <v>4.1369142101218958E-3</v>
      </c>
      <c r="T15" s="65">
        <v>2179457</v>
      </c>
      <c r="U15" s="68">
        <v>0</v>
      </c>
      <c r="V15" s="67">
        <f>+T15+U15</f>
        <v>2179457</v>
      </c>
      <c r="W15" s="66">
        <f>+U15/T15</f>
        <v>0</v>
      </c>
      <c r="X15" s="59">
        <f>+Y15/$AG15</f>
        <v>0.7833302597387255</v>
      </c>
      <c r="Y15" s="65">
        <v>412683109</v>
      </c>
      <c r="Z15" s="68">
        <v>14415164</v>
      </c>
      <c r="AA15" s="67">
        <f>+Y15+Z15</f>
        <v>427098273</v>
      </c>
      <c r="AB15" s="66">
        <f>+Z15/Y15</f>
        <v>3.4930346519222333E-2</v>
      </c>
      <c r="AC15" s="59">
        <f>+AD15/$AG15</f>
        <v>2.0923319082504183E-2</v>
      </c>
      <c r="AD15" s="65">
        <v>11023065</v>
      </c>
      <c r="AE15" s="59">
        <f>AF15/$AG15</f>
        <v>0</v>
      </c>
      <c r="AF15" s="65">
        <v>0</v>
      </c>
      <c r="AG15" s="65">
        <v>526831568</v>
      </c>
      <c r="AH15" s="68">
        <v>14977076</v>
      </c>
      <c r="AI15" s="67">
        <v>541808644</v>
      </c>
      <c r="AJ15" s="66">
        <f>+AH15/AG15</f>
        <v>2.8428584978036093E-2</v>
      </c>
      <c r="AK15" s="65">
        <v>0</v>
      </c>
      <c r="AL15" s="65">
        <v>0</v>
      </c>
      <c r="AM15" s="10">
        <v>0</v>
      </c>
      <c r="AN15" s="64"/>
    </row>
    <row r="16" spans="1:40" x14ac:dyDescent="0.2">
      <c r="A16" s="70" t="s">
        <v>464</v>
      </c>
      <c r="B16" s="69" t="s">
        <v>465</v>
      </c>
      <c r="C16" s="11">
        <v>3</v>
      </c>
      <c r="D16" s="11"/>
      <c r="E16" s="62">
        <f>+F16/$AG16</f>
        <v>4.1136699375878147E-2</v>
      </c>
      <c r="F16" s="65">
        <v>92408254</v>
      </c>
      <c r="G16" s="61">
        <f>+H16/$AG16</f>
        <v>8.0620497522714378E-3</v>
      </c>
      <c r="H16" s="35">
        <v>18110348</v>
      </c>
      <c r="I16" s="61">
        <f>+J16/$AG16</f>
        <v>4.6967455244790353E-3</v>
      </c>
      <c r="J16" s="65">
        <v>10550629</v>
      </c>
      <c r="K16" s="68">
        <v>106572</v>
      </c>
      <c r="L16" s="67">
        <f>+J16+K16</f>
        <v>10657201</v>
      </c>
      <c r="M16" s="66">
        <f>+K16/J16</f>
        <v>1.0101009143625465E-2</v>
      </c>
      <c r="N16" s="59">
        <f>+O16/$AG16</f>
        <v>0.15944802028555791</v>
      </c>
      <c r="O16" s="65">
        <v>358179275</v>
      </c>
      <c r="P16" s="68">
        <v>3763809</v>
      </c>
      <c r="Q16" s="67">
        <f>+O16+P16</f>
        <v>361943084</v>
      </c>
      <c r="R16" s="66">
        <f>+P16/O16</f>
        <v>1.0508170803573155E-2</v>
      </c>
      <c r="S16" s="59">
        <f>+T16/$AG16</f>
        <v>6.5573188941588686E-2</v>
      </c>
      <c r="T16" s="65">
        <v>147301655</v>
      </c>
      <c r="U16" s="68">
        <v>0</v>
      </c>
      <c r="V16" s="67">
        <f>+T16+U16</f>
        <v>147301655</v>
      </c>
      <c r="W16" s="66">
        <f>+U16/T16</f>
        <v>0</v>
      </c>
      <c r="X16" s="59">
        <f>+Y16/$AG16</f>
        <v>0.69185579784773499</v>
      </c>
      <c r="Y16" s="65">
        <v>1554164220</v>
      </c>
      <c r="Z16" s="68">
        <v>178703</v>
      </c>
      <c r="AA16" s="67">
        <f>+Y16+Z16</f>
        <v>1554342923</v>
      </c>
      <c r="AB16" s="66">
        <f>+Z16/Y16</f>
        <v>1.1498334455286842E-4</v>
      </c>
      <c r="AC16" s="59">
        <f>+AD16/$AG16</f>
        <v>2.922749827248974E-2</v>
      </c>
      <c r="AD16" s="65">
        <v>65655780</v>
      </c>
      <c r="AE16" s="59">
        <f>AF16/$AG16</f>
        <v>0</v>
      </c>
      <c r="AF16" s="65">
        <v>0</v>
      </c>
      <c r="AG16" s="65">
        <v>2246370161</v>
      </c>
      <c r="AH16" s="68">
        <v>4049084</v>
      </c>
      <c r="AI16" s="67">
        <v>2250419245</v>
      </c>
      <c r="AJ16" s="66">
        <f>+AH16/AG16</f>
        <v>1.8025007945251103E-3</v>
      </c>
      <c r="AK16" s="65">
        <v>137765</v>
      </c>
      <c r="AL16" s="65">
        <v>15670</v>
      </c>
      <c r="AM16" s="10">
        <v>0</v>
      </c>
      <c r="AN16" s="64"/>
    </row>
    <row r="17" spans="1:40" x14ac:dyDescent="0.2">
      <c r="A17" s="70" t="s">
        <v>462</v>
      </c>
      <c r="B17" s="69" t="s">
        <v>463</v>
      </c>
      <c r="C17" s="11">
        <v>3</v>
      </c>
      <c r="D17" s="11"/>
      <c r="E17" s="62">
        <f>+F17/$AG17</f>
        <v>2.7084086195345858E-2</v>
      </c>
      <c r="F17" s="65">
        <v>17668890</v>
      </c>
      <c r="G17" s="61">
        <f>+H17/$AG17</f>
        <v>8.6294108580592058E-3</v>
      </c>
      <c r="H17" s="35">
        <v>5629583</v>
      </c>
      <c r="I17" s="61">
        <f>+J17/$AG17</f>
        <v>1.0956955287679961E-2</v>
      </c>
      <c r="J17" s="65">
        <v>7148007</v>
      </c>
      <c r="K17" s="68">
        <v>72202</v>
      </c>
      <c r="L17" s="67">
        <f>+J17+K17</f>
        <v>7220209</v>
      </c>
      <c r="M17" s="66">
        <f>+K17/J17</f>
        <v>1.0100997382906872E-2</v>
      </c>
      <c r="N17" s="59">
        <f>+O17/$AG17</f>
        <v>0.10589801840714567</v>
      </c>
      <c r="O17" s="65">
        <v>69084865</v>
      </c>
      <c r="P17" s="68">
        <v>555838</v>
      </c>
      <c r="Q17" s="67">
        <f>+O17+P17</f>
        <v>69640703</v>
      </c>
      <c r="R17" s="66">
        <f>+P17/O17</f>
        <v>8.0457275265718477E-3</v>
      </c>
      <c r="S17" s="59">
        <f>+T17/$AG17</f>
        <v>9.9550769871744119E-3</v>
      </c>
      <c r="T17" s="65">
        <v>6494410</v>
      </c>
      <c r="U17" s="68">
        <v>0</v>
      </c>
      <c r="V17" s="67">
        <f>+T17+U17</f>
        <v>6494410</v>
      </c>
      <c r="W17" s="66">
        <f>+U17/T17</f>
        <v>0</v>
      </c>
      <c r="X17" s="59">
        <f>+Y17/$AG17</f>
        <v>0.79010282712315905</v>
      </c>
      <c r="Y17" s="65">
        <v>515440685</v>
      </c>
      <c r="Z17" s="68">
        <v>3289733</v>
      </c>
      <c r="AA17" s="67">
        <f>+Y17+Z17</f>
        <v>518730418</v>
      </c>
      <c r="AB17" s="66">
        <f>+Z17/Y17</f>
        <v>6.3823696804221029E-3</v>
      </c>
      <c r="AC17" s="59">
        <f>+AD17/$AG17</f>
        <v>4.7373625141435866E-2</v>
      </c>
      <c r="AD17" s="65">
        <v>30905210</v>
      </c>
      <c r="AE17" s="59">
        <f>AF17/$AG17</f>
        <v>0</v>
      </c>
      <c r="AF17" s="65">
        <v>0</v>
      </c>
      <c r="AG17" s="65">
        <v>652371650</v>
      </c>
      <c r="AH17" s="68">
        <v>3917773</v>
      </c>
      <c r="AI17" s="67">
        <v>656289423</v>
      </c>
      <c r="AJ17" s="66">
        <f>+AH17/AG17</f>
        <v>6.0054311066399038E-3</v>
      </c>
      <c r="AK17" s="65">
        <v>18560</v>
      </c>
      <c r="AL17" s="65">
        <v>696710</v>
      </c>
      <c r="AM17" s="10">
        <v>0</v>
      </c>
      <c r="AN17" s="64"/>
    </row>
    <row r="18" spans="1:40" x14ac:dyDescent="0.2">
      <c r="A18" s="70" t="s">
        <v>460</v>
      </c>
      <c r="B18" s="69" t="s">
        <v>461</v>
      </c>
      <c r="C18" s="11">
        <v>3</v>
      </c>
      <c r="D18" s="11"/>
      <c r="E18" s="62">
        <f>+F18/$AG18</f>
        <v>3.4666147615739773E-2</v>
      </c>
      <c r="F18" s="65">
        <v>43542821</v>
      </c>
      <c r="G18" s="61">
        <f>+H18/$AG18</f>
        <v>6.2795345757372494E-3</v>
      </c>
      <c r="H18" s="35">
        <v>7887483</v>
      </c>
      <c r="I18" s="61">
        <f>+J18/$AG18</f>
        <v>1.5464798178866561E-2</v>
      </c>
      <c r="J18" s="65">
        <v>19424741</v>
      </c>
      <c r="K18" s="68">
        <v>196209</v>
      </c>
      <c r="L18" s="67">
        <f>+J18+K18</f>
        <v>19620950</v>
      </c>
      <c r="M18" s="66">
        <f>+K18/J18</f>
        <v>1.0100984100637429E-2</v>
      </c>
      <c r="N18" s="59">
        <f>+O18/$AG18</f>
        <v>0.10212399833345769</v>
      </c>
      <c r="O18" s="65">
        <v>128274045</v>
      </c>
      <c r="P18" s="68">
        <v>2084576</v>
      </c>
      <c r="Q18" s="67">
        <f>+O18+P18</f>
        <v>130358621</v>
      </c>
      <c r="R18" s="66">
        <f>+P18/O18</f>
        <v>1.6250957081769737E-2</v>
      </c>
      <c r="S18" s="59">
        <f>+T18/$AG18</f>
        <v>2.2360159180712873E-2</v>
      </c>
      <c r="T18" s="65">
        <v>28085740</v>
      </c>
      <c r="U18" s="68">
        <v>0</v>
      </c>
      <c r="V18" s="67">
        <f>+T18+U18</f>
        <v>28085740</v>
      </c>
      <c r="W18" s="66">
        <f>+U18/T18</f>
        <v>0</v>
      </c>
      <c r="X18" s="59">
        <f>+Y18/$AG18</f>
        <v>0.78305212183363093</v>
      </c>
      <c r="Y18" s="65">
        <v>983561795</v>
      </c>
      <c r="Z18" s="68">
        <v>8636399</v>
      </c>
      <c r="AA18" s="67">
        <f>+Y18+Z18</f>
        <v>992198194</v>
      </c>
      <c r="AB18" s="66">
        <f>+Z18/Y18</f>
        <v>8.7807385808433107E-3</v>
      </c>
      <c r="AC18" s="59">
        <f>+AD18/$AG18</f>
        <v>3.6053240281854942E-2</v>
      </c>
      <c r="AD18" s="65">
        <v>45285095</v>
      </c>
      <c r="AE18" s="59">
        <f>AF18/$AG18</f>
        <v>0</v>
      </c>
      <c r="AF18" s="65">
        <v>0</v>
      </c>
      <c r="AG18" s="65">
        <v>1256061720</v>
      </c>
      <c r="AH18" s="68">
        <v>10917184</v>
      </c>
      <c r="AI18" s="67">
        <v>1266978904</v>
      </c>
      <c r="AJ18" s="66">
        <f>+AH18/AG18</f>
        <v>8.6915983714558227E-3</v>
      </c>
      <c r="AK18" s="65">
        <v>0</v>
      </c>
      <c r="AL18" s="65">
        <v>222140</v>
      </c>
      <c r="AM18" s="10">
        <v>0</v>
      </c>
      <c r="AN18" s="64"/>
    </row>
    <row r="19" spans="1:40" x14ac:dyDescent="0.2">
      <c r="A19" s="70" t="s">
        <v>458</v>
      </c>
      <c r="B19" s="69" t="s">
        <v>459</v>
      </c>
      <c r="C19" s="11">
        <v>3</v>
      </c>
      <c r="D19" s="11"/>
      <c r="E19" s="62">
        <f>+F19/$AG19</f>
        <v>3.9722307240923897E-2</v>
      </c>
      <c r="F19" s="65">
        <v>60596937</v>
      </c>
      <c r="G19" s="61">
        <f>+H19/$AG19</f>
        <v>2.2890997600330164E-2</v>
      </c>
      <c r="H19" s="35">
        <v>34920538</v>
      </c>
      <c r="I19" s="61">
        <f>+J19/$AG19</f>
        <v>9.324835642448992E-2</v>
      </c>
      <c r="J19" s="65">
        <v>142251676</v>
      </c>
      <c r="K19" s="68">
        <v>1436885</v>
      </c>
      <c r="L19" s="67">
        <f>+J19+K19</f>
        <v>143688561</v>
      </c>
      <c r="M19" s="66">
        <f>+K19/J19</f>
        <v>1.0101005769520775E-2</v>
      </c>
      <c r="N19" s="59">
        <f>+O19/$AG19</f>
        <v>0.38564926800443783</v>
      </c>
      <c r="O19" s="65">
        <v>588313369</v>
      </c>
      <c r="P19" s="68">
        <v>-11555637</v>
      </c>
      <c r="Q19" s="67">
        <f>+O19+P19</f>
        <v>576757732</v>
      </c>
      <c r="R19" s="66">
        <f>+P19/O19</f>
        <v>-1.9641975873575634E-2</v>
      </c>
      <c r="S19" s="59">
        <f>+T19/$AG19</f>
        <v>0.11875565182445422</v>
      </c>
      <c r="T19" s="65">
        <v>181163413</v>
      </c>
      <c r="U19" s="68">
        <v>0</v>
      </c>
      <c r="V19" s="67">
        <f>+T19+U19</f>
        <v>181163413</v>
      </c>
      <c r="W19" s="66">
        <f>+U19/T19</f>
        <v>0</v>
      </c>
      <c r="X19" s="59">
        <f>+Y19/$AG19</f>
        <v>0.31788588335696921</v>
      </c>
      <c r="Y19" s="65">
        <v>484939375</v>
      </c>
      <c r="Z19" s="68">
        <v>19333880</v>
      </c>
      <c r="AA19" s="67">
        <f>+Y19+Z19</f>
        <v>504273255</v>
      </c>
      <c r="AB19" s="66">
        <f>+Z19/Y19</f>
        <v>3.9868653684803385E-2</v>
      </c>
      <c r="AC19" s="59">
        <f>+AD19/$AG19</f>
        <v>2.1847535548394793E-2</v>
      </c>
      <c r="AD19" s="65">
        <v>33328722</v>
      </c>
      <c r="AE19" s="59">
        <f>AF19/$AG19</f>
        <v>0</v>
      </c>
      <c r="AF19" s="65">
        <v>0</v>
      </c>
      <c r="AG19" s="65">
        <v>1525514030</v>
      </c>
      <c r="AH19" s="68">
        <v>9215128</v>
      </c>
      <c r="AI19" s="67">
        <v>1534729158</v>
      </c>
      <c r="AJ19" s="66">
        <f>+AH19/AG19</f>
        <v>6.0406707632836391E-3</v>
      </c>
      <c r="AK19" s="65">
        <v>469996</v>
      </c>
      <c r="AL19" s="65">
        <v>557833</v>
      </c>
      <c r="AM19" s="10">
        <v>0</v>
      </c>
      <c r="AN19" s="64"/>
    </row>
    <row r="20" spans="1:40" x14ac:dyDescent="0.2">
      <c r="A20" s="70" t="s">
        <v>456</v>
      </c>
      <c r="B20" s="69" t="s">
        <v>457</v>
      </c>
      <c r="C20" s="11">
        <v>3</v>
      </c>
      <c r="D20" s="11"/>
      <c r="E20" s="62">
        <f>+F20/$AG20</f>
        <v>6.1499031380097643E-2</v>
      </c>
      <c r="F20" s="65">
        <v>56489979</v>
      </c>
      <c r="G20" s="61">
        <f>+H20/$AG20</f>
        <v>1.3119705701256597E-2</v>
      </c>
      <c r="H20" s="35">
        <v>12051115</v>
      </c>
      <c r="I20" s="61">
        <f>+J20/$AG20</f>
        <v>5.9158150278760167E-2</v>
      </c>
      <c r="J20" s="65">
        <v>54339761</v>
      </c>
      <c r="K20" s="68">
        <v>548887</v>
      </c>
      <c r="L20" s="67">
        <f>+J20+K20</f>
        <v>54888648</v>
      </c>
      <c r="M20" s="66">
        <f>+K20/J20</f>
        <v>1.0101019767090989E-2</v>
      </c>
      <c r="N20" s="59">
        <f>+O20/$AG20</f>
        <v>0.1690718292852097</v>
      </c>
      <c r="O20" s="65">
        <v>155301049</v>
      </c>
      <c r="P20" s="68">
        <v>-2560585</v>
      </c>
      <c r="Q20" s="67">
        <f>+O20+P20</f>
        <v>152740464</v>
      </c>
      <c r="R20" s="66">
        <f>+P20/O20</f>
        <v>-1.6487879615030804E-2</v>
      </c>
      <c r="S20" s="59">
        <f>+T20/$AG20</f>
        <v>4.5578349130470597E-2</v>
      </c>
      <c r="T20" s="65">
        <v>41866025</v>
      </c>
      <c r="U20" s="68">
        <v>-58544</v>
      </c>
      <c r="V20" s="67">
        <f>+T20+U20</f>
        <v>41807481</v>
      </c>
      <c r="W20" s="66">
        <f>+U20/T20</f>
        <v>-1.3983653809980766E-3</v>
      </c>
      <c r="X20" s="59">
        <f>+Y20/$AG20</f>
        <v>0.62045165190667406</v>
      </c>
      <c r="Y20" s="65">
        <v>569916306</v>
      </c>
      <c r="Z20" s="68">
        <v>17630535</v>
      </c>
      <c r="AA20" s="67">
        <f>+Y20+Z20</f>
        <v>587546841</v>
      </c>
      <c r="AB20" s="66">
        <f>+Z20/Y20</f>
        <v>3.0935305437637364E-2</v>
      </c>
      <c r="AC20" s="59">
        <f>+AD20/$AG20</f>
        <v>3.1121282317531189E-2</v>
      </c>
      <c r="AD20" s="65">
        <v>28586476</v>
      </c>
      <c r="AE20" s="59">
        <f>AF20/$AG20</f>
        <v>0</v>
      </c>
      <c r="AF20" s="65">
        <v>0</v>
      </c>
      <c r="AG20" s="65">
        <v>918550711</v>
      </c>
      <c r="AH20" s="68">
        <v>15560293</v>
      </c>
      <c r="AI20" s="67">
        <v>934111004</v>
      </c>
      <c r="AJ20" s="66">
        <f>+AH20/AG20</f>
        <v>1.6940047853275245E-2</v>
      </c>
      <c r="AK20" s="65">
        <v>0</v>
      </c>
      <c r="AL20" s="65">
        <v>21625</v>
      </c>
      <c r="AM20" s="10">
        <v>0</v>
      </c>
      <c r="AN20" s="64"/>
    </row>
    <row r="21" spans="1:40" x14ac:dyDescent="0.2">
      <c r="A21" s="70" t="s">
        <v>454</v>
      </c>
      <c r="B21" s="69" t="s">
        <v>455</v>
      </c>
      <c r="C21" s="11">
        <v>3</v>
      </c>
      <c r="D21" s="11"/>
      <c r="E21" s="62">
        <f>+F21/$AG21</f>
        <v>3.5741590315524922E-2</v>
      </c>
      <c r="F21" s="65">
        <v>35012628</v>
      </c>
      <c r="G21" s="61">
        <f>+H21/$AG21</f>
        <v>5.1948712272749441E-4</v>
      </c>
      <c r="H21" s="35">
        <v>508892</v>
      </c>
      <c r="I21" s="61">
        <f>+J21/$AG21</f>
        <v>8.8028369583644523E-5</v>
      </c>
      <c r="J21" s="65">
        <v>86233</v>
      </c>
      <c r="K21" s="68">
        <v>871</v>
      </c>
      <c r="L21" s="67">
        <f>+J21+K21</f>
        <v>87104</v>
      </c>
      <c r="M21" s="66">
        <f>+K21/J21</f>
        <v>1.0100541556016838E-2</v>
      </c>
      <c r="N21" s="59">
        <f>+O21/$AG21</f>
        <v>0.10664888351979318</v>
      </c>
      <c r="O21" s="65">
        <v>104473742</v>
      </c>
      <c r="P21" s="68">
        <v>553296</v>
      </c>
      <c r="Q21" s="67">
        <f>+O21+P21</f>
        <v>105027038</v>
      </c>
      <c r="R21" s="66">
        <f>+P21/O21</f>
        <v>5.296029312322325E-3</v>
      </c>
      <c r="S21" s="59">
        <f>+T21/$AG21</f>
        <v>1.4333079195434769E-2</v>
      </c>
      <c r="T21" s="65">
        <v>14040751</v>
      </c>
      <c r="U21" s="68">
        <v>8965</v>
      </c>
      <c r="V21" s="67">
        <f>+T21+U21</f>
        <v>14049716</v>
      </c>
      <c r="W21" s="66">
        <f>+U21/T21</f>
        <v>6.384986102239118E-4</v>
      </c>
      <c r="X21" s="59">
        <f>+Y21/$AG21</f>
        <v>0.81810626729488523</v>
      </c>
      <c r="Y21" s="65">
        <v>801420702</v>
      </c>
      <c r="Z21" s="68">
        <v>1652310</v>
      </c>
      <c r="AA21" s="67">
        <f>+Y21+Z21</f>
        <v>803073012</v>
      </c>
      <c r="AB21" s="66">
        <f>+Z21/Y21</f>
        <v>2.0617261269599697E-3</v>
      </c>
      <c r="AC21" s="59">
        <f>+AD21/$AG21</f>
        <v>2.4562664182050716E-2</v>
      </c>
      <c r="AD21" s="65">
        <v>24061700</v>
      </c>
      <c r="AE21" s="59">
        <f>AF21/$AG21</f>
        <v>0</v>
      </c>
      <c r="AF21" s="65">
        <v>0</v>
      </c>
      <c r="AG21" s="65">
        <v>979604648</v>
      </c>
      <c r="AH21" s="68">
        <v>2215442</v>
      </c>
      <c r="AI21" s="67">
        <v>981820090</v>
      </c>
      <c r="AJ21" s="66">
        <f>+AH21/AG21</f>
        <v>2.2615674645104378E-3</v>
      </c>
      <c r="AK21" s="65">
        <v>0</v>
      </c>
      <c r="AL21" s="65">
        <v>0</v>
      </c>
      <c r="AM21" s="10">
        <v>0</v>
      </c>
      <c r="AN21" s="64"/>
    </row>
    <row r="22" spans="1:40" x14ac:dyDescent="0.2">
      <c r="A22" s="70" t="s">
        <v>452</v>
      </c>
      <c r="B22" s="69" t="s">
        <v>453</v>
      </c>
      <c r="C22" s="11">
        <v>3</v>
      </c>
      <c r="D22" s="11"/>
      <c r="E22" s="62">
        <f>+F22/$AG22</f>
        <v>4.413551038138594E-2</v>
      </c>
      <c r="F22" s="65">
        <v>53686969</v>
      </c>
      <c r="G22" s="61">
        <f>+H22/$AG22</f>
        <v>2.1904295373489885E-3</v>
      </c>
      <c r="H22" s="35">
        <v>2664465</v>
      </c>
      <c r="I22" s="61">
        <f>+J22/$AG22</f>
        <v>5.2939542315619335E-4</v>
      </c>
      <c r="J22" s="65">
        <v>643963</v>
      </c>
      <c r="K22" s="68">
        <v>6505</v>
      </c>
      <c r="L22" s="67">
        <f>+J22+K22</f>
        <v>650468</v>
      </c>
      <c r="M22" s="66">
        <f>+K22/J22</f>
        <v>1.0101512043393797E-2</v>
      </c>
      <c r="N22" s="59">
        <f>+O22/$AG22</f>
        <v>0.1987446724705928</v>
      </c>
      <c r="O22" s="65">
        <v>241755425</v>
      </c>
      <c r="P22" s="68">
        <v>1637</v>
      </c>
      <c r="Q22" s="67">
        <f>+O22+P22</f>
        <v>241757062</v>
      </c>
      <c r="R22" s="66">
        <f>+P22/O22</f>
        <v>6.7713061661387741E-6</v>
      </c>
      <c r="S22" s="59">
        <f>+T22/$AG22</f>
        <v>6.076861519027487E-2</v>
      </c>
      <c r="T22" s="65">
        <v>73919679</v>
      </c>
      <c r="U22" s="68">
        <v>0</v>
      </c>
      <c r="V22" s="67">
        <f>+T22+U22</f>
        <v>73919679</v>
      </c>
      <c r="W22" s="66">
        <f>+U22/T22</f>
        <v>0</v>
      </c>
      <c r="X22" s="59">
        <f>+Y22/$AG22</f>
        <v>0.65615123528576069</v>
      </c>
      <c r="Y22" s="65">
        <v>798150304</v>
      </c>
      <c r="Z22" s="68">
        <v>-31669482</v>
      </c>
      <c r="AA22" s="67">
        <f>+Y22+Z22</f>
        <v>766480822</v>
      </c>
      <c r="AB22" s="66">
        <f>+Z22/Y22</f>
        <v>-3.9678594171155011E-2</v>
      </c>
      <c r="AC22" s="59">
        <f>+AD22/$AG22</f>
        <v>3.7480141711480487E-2</v>
      </c>
      <c r="AD22" s="65">
        <v>45591298</v>
      </c>
      <c r="AE22" s="59">
        <f>AF22/$AG22</f>
        <v>0</v>
      </c>
      <c r="AF22" s="65">
        <v>0</v>
      </c>
      <c r="AG22" s="65">
        <v>1216412103</v>
      </c>
      <c r="AH22" s="68">
        <v>-31661340</v>
      </c>
      <c r="AI22" s="67">
        <v>1184750763</v>
      </c>
      <c r="AJ22" s="66">
        <f>+AH22/AG22</f>
        <v>-2.6028465124536829E-2</v>
      </c>
      <c r="AK22" s="65">
        <v>0</v>
      </c>
      <c r="AL22" s="65">
        <v>0</v>
      </c>
      <c r="AM22" s="10">
        <v>0</v>
      </c>
      <c r="AN22" s="64"/>
    </row>
    <row r="23" spans="1:40" x14ac:dyDescent="0.2">
      <c r="A23" s="70" t="s">
        <v>450</v>
      </c>
      <c r="B23" s="69" t="s">
        <v>451</v>
      </c>
      <c r="C23" s="11">
        <v>3</v>
      </c>
      <c r="D23" s="11"/>
      <c r="E23" s="62">
        <f>+F23/$AG23</f>
        <v>5.2955390869540105E-2</v>
      </c>
      <c r="F23" s="65">
        <v>45589692</v>
      </c>
      <c r="G23" s="61">
        <f>+H23/$AG23</f>
        <v>1.4760733673171787E-2</v>
      </c>
      <c r="H23" s="35">
        <v>12707626</v>
      </c>
      <c r="I23" s="61">
        <f>+J23/$AG23</f>
        <v>5.3922344951451331E-2</v>
      </c>
      <c r="J23" s="65">
        <v>46422150</v>
      </c>
      <c r="K23" s="68">
        <v>468910</v>
      </c>
      <c r="L23" s="67">
        <f>+J23+K23</f>
        <v>46891060</v>
      </c>
      <c r="M23" s="66">
        <f>+K23/J23</f>
        <v>1.0100997045591382E-2</v>
      </c>
      <c r="N23" s="59">
        <f>+O23/$AG23</f>
        <v>0.27042127748831102</v>
      </c>
      <c r="O23" s="65">
        <v>232807700</v>
      </c>
      <c r="P23" s="68">
        <v>9878052</v>
      </c>
      <c r="Q23" s="67">
        <f>+O23+P23</f>
        <v>242685752</v>
      </c>
      <c r="R23" s="66">
        <f>+P23/O23</f>
        <v>4.2430091444569919E-2</v>
      </c>
      <c r="S23" s="59">
        <f>+T23/$AG23</f>
        <v>4.7718524986491054E-2</v>
      </c>
      <c r="T23" s="65">
        <v>41081235</v>
      </c>
      <c r="U23" s="68">
        <v>-5607</v>
      </c>
      <c r="V23" s="67">
        <f>+T23+U23</f>
        <v>41075628</v>
      </c>
      <c r="W23" s="66">
        <f>+U23/T23</f>
        <v>-1.3648567283821921E-4</v>
      </c>
      <c r="X23" s="59">
        <f>+Y23/$AG23</f>
        <v>0.54534518748831218</v>
      </c>
      <c r="Y23" s="65">
        <v>469491750</v>
      </c>
      <c r="Z23" s="68">
        <v>-14548420</v>
      </c>
      <c r="AA23" s="67">
        <f>+Y23+Z23</f>
        <v>454943330</v>
      </c>
      <c r="AB23" s="66">
        <f>+Z23/Y23</f>
        <v>-3.098759456369574E-2</v>
      </c>
      <c r="AC23" s="59">
        <f>+AD23/$AG23</f>
        <v>1.4872010439198438E-2</v>
      </c>
      <c r="AD23" s="65">
        <v>12803425</v>
      </c>
      <c r="AE23" s="59">
        <f>AF23/$AG23</f>
        <v>4.5301035240862437E-6</v>
      </c>
      <c r="AF23" s="65">
        <v>3900</v>
      </c>
      <c r="AG23" s="65">
        <v>860907478</v>
      </c>
      <c r="AH23" s="68">
        <v>-4207065</v>
      </c>
      <c r="AI23" s="67">
        <v>856700413</v>
      </c>
      <c r="AJ23" s="66">
        <f>+AH23/AG23</f>
        <v>-4.8867794827076646E-3</v>
      </c>
      <c r="AK23" s="65">
        <v>49145</v>
      </c>
      <c r="AL23" s="65">
        <v>58950</v>
      </c>
      <c r="AM23" s="10">
        <v>0</v>
      </c>
      <c r="AN23" s="64"/>
    </row>
    <row r="24" spans="1:40" x14ac:dyDescent="0.2">
      <c r="A24" s="70" t="s">
        <v>448</v>
      </c>
      <c r="B24" s="69" t="s">
        <v>449</v>
      </c>
      <c r="C24" s="11">
        <v>3</v>
      </c>
      <c r="D24" s="11"/>
      <c r="E24" s="62">
        <f>+F24/$AG24</f>
        <v>4.3053899706476426E-2</v>
      </c>
      <c r="F24" s="65">
        <v>251998774</v>
      </c>
      <c r="G24" s="61">
        <f>+H24/$AG24</f>
        <v>1.2980246864238871E-2</v>
      </c>
      <c r="H24" s="35">
        <v>75974681</v>
      </c>
      <c r="I24" s="61">
        <f>+J24/$AG24</f>
        <v>1.4025236895958563E-2</v>
      </c>
      <c r="J24" s="65">
        <v>82091112</v>
      </c>
      <c r="K24" s="68">
        <v>829203</v>
      </c>
      <c r="L24" s="67">
        <f>+J24+K24</f>
        <v>82920315</v>
      </c>
      <c r="M24" s="66">
        <f>+K24/J24</f>
        <v>1.0101008255315142E-2</v>
      </c>
      <c r="N24" s="59">
        <f>+O24/$AG24</f>
        <v>0.60150401992492786</v>
      </c>
      <c r="O24" s="65">
        <v>3520663090</v>
      </c>
      <c r="P24" s="68">
        <v>152321588</v>
      </c>
      <c r="Q24" s="67">
        <f>+O24+P24</f>
        <v>3672984678</v>
      </c>
      <c r="R24" s="66">
        <f>+P24/O24</f>
        <v>4.326502823648485E-2</v>
      </c>
      <c r="S24" s="59">
        <f>+T24/$AG24</f>
        <v>0.23584683414008498</v>
      </c>
      <c r="T24" s="65">
        <v>1380435070</v>
      </c>
      <c r="U24" s="68">
        <v>-71181</v>
      </c>
      <c r="V24" s="67">
        <f>+T24+U24</f>
        <v>1380363889</v>
      </c>
      <c r="W24" s="66">
        <f>+U24/T24</f>
        <v>-5.1564178241284467E-5</v>
      </c>
      <c r="X24" s="59">
        <f>+Y24/$AG24</f>
        <v>8.8283595541844853E-2</v>
      </c>
      <c r="Y24" s="65">
        <v>516732700</v>
      </c>
      <c r="Z24" s="68">
        <v>-12954741</v>
      </c>
      <c r="AA24" s="67">
        <f>+Y24+Z24</f>
        <v>503777959</v>
      </c>
      <c r="AB24" s="66">
        <f>+Z24/Y24</f>
        <v>-2.5070488087941791E-2</v>
      </c>
      <c r="AC24" s="59">
        <f>+AD24/$AG24</f>
        <v>4.3051725815662712E-3</v>
      </c>
      <c r="AD24" s="65">
        <v>25198605</v>
      </c>
      <c r="AE24" s="59">
        <f>AF24/$AG24</f>
        <v>9.943449022164402E-7</v>
      </c>
      <c r="AF24" s="65">
        <v>5820</v>
      </c>
      <c r="AG24" s="65">
        <v>5853099852</v>
      </c>
      <c r="AH24" s="68">
        <v>140124869</v>
      </c>
      <c r="AI24" s="67">
        <v>5993224721</v>
      </c>
      <c r="AJ24" s="66">
        <f>+AH24/AG24</f>
        <v>2.394028336149424E-2</v>
      </c>
      <c r="AK24" s="65">
        <v>435575</v>
      </c>
      <c r="AL24" s="65">
        <v>15294395</v>
      </c>
      <c r="AM24" s="10">
        <v>0</v>
      </c>
      <c r="AN24" s="64"/>
    </row>
    <row r="25" spans="1:40" x14ac:dyDescent="0.2">
      <c r="A25" s="70" t="s">
        <v>446</v>
      </c>
      <c r="B25" s="69" t="s">
        <v>447</v>
      </c>
      <c r="C25" s="11">
        <v>3</v>
      </c>
      <c r="D25" s="11"/>
      <c r="E25" s="62">
        <f>+F25/$AG25</f>
        <v>2.8691217782634854E-2</v>
      </c>
      <c r="F25" s="65">
        <v>17106741</v>
      </c>
      <c r="G25" s="61">
        <f>+H25/$AG25</f>
        <v>1.5974726000424173E-2</v>
      </c>
      <c r="H25" s="35">
        <v>9524709</v>
      </c>
      <c r="I25" s="61">
        <f>+J25/$AG25</f>
        <v>6.5526472227844246E-2</v>
      </c>
      <c r="J25" s="65">
        <v>39069251</v>
      </c>
      <c r="K25" s="68">
        <v>394639</v>
      </c>
      <c r="L25" s="67">
        <f>+J25+K25</f>
        <v>39463890</v>
      </c>
      <c r="M25" s="66">
        <f>+K25/J25</f>
        <v>1.0101012686421862E-2</v>
      </c>
      <c r="N25" s="59">
        <f>+O25/$AG25</f>
        <v>0.25460352418555665</v>
      </c>
      <c r="O25" s="65">
        <v>151803823</v>
      </c>
      <c r="P25" s="68">
        <v>5950868</v>
      </c>
      <c r="Q25" s="67">
        <f>+O25+P25</f>
        <v>157754691</v>
      </c>
      <c r="R25" s="66">
        <f>+P25/O25</f>
        <v>3.9201041728705345E-2</v>
      </c>
      <c r="S25" s="59">
        <f>+T25/$AG25</f>
        <v>4.7431165284844472E-2</v>
      </c>
      <c r="T25" s="65">
        <v>28280175</v>
      </c>
      <c r="U25" s="68">
        <v>23795</v>
      </c>
      <c r="V25" s="67">
        <f>+T25+U25</f>
        <v>28303970</v>
      </c>
      <c r="W25" s="66">
        <f>+U25/T25</f>
        <v>8.4140214832475406E-4</v>
      </c>
      <c r="X25" s="59">
        <f>+Y25/$AG25</f>
        <v>0.57101343245978542</v>
      </c>
      <c r="Y25" s="65">
        <v>340458846</v>
      </c>
      <c r="Z25" s="68">
        <v>-3506689</v>
      </c>
      <c r="AA25" s="67">
        <f>+Y25+Z25</f>
        <v>336952157</v>
      </c>
      <c r="AB25" s="66">
        <f>+Z25/Y25</f>
        <v>-1.0299890988880341E-2</v>
      </c>
      <c r="AC25" s="59">
        <f>+AD25/$AG25</f>
        <v>1.6756610839602542E-2</v>
      </c>
      <c r="AD25" s="65">
        <v>9990897</v>
      </c>
      <c r="AE25" s="59">
        <f>AF25/$AG25</f>
        <v>2.8512193076682024E-6</v>
      </c>
      <c r="AF25" s="65">
        <v>1700</v>
      </c>
      <c r="AG25" s="65">
        <v>596236142</v>
      </c>
      <c r="AH25" s="68">
        <v>2862613</v>
      </c>
      <c r="AI25" s="67">
        <v>599098755</v>
      </c>
      <c r="AJ25" s="66">
        <f>+AH25/AG25</f>
        <v>4.8011396799894097E-3</v>
      </c>
      <c r="AK25" s="65">
        <v>34970</v>
      </c>
      <c r="AL25" s="65">
        <v>72625</v>
      </c>
      <c r="AM25" s="10">
        <v>0</v>
      </c>
      <c r="AN25" s="64"/>
    </row>
    <row r="26" spans="1:40" x14ac:dyDescent="0.2">
      <c r="A26" s="70" t="s">
        <v>444</v>
      </c>
      <c r="B26" s="69" t="s">
        <v>445</v>
      </c>
      <c r="C26" s="11">
        <v>3</v>
      </c>
      <c r="D26" s="11"/>
      <c r="E26" s="62">
        <f>+F26/$AG26</f>
        <v>5.6496671257415747E-2</v>
      </c>
      <c r="F26" s="65">
        <v>28981427</v>
      </c>
      <c r="G26" s="61">
        <f>+H26/$AG26</f>
        <v>2.6575519006954856E-2</v>
      </c>
      <c r="H26" s="35">
        <v>13632599</v>
      </c>
      <c r="I26" s="61">
        <f>+J26/$AG26</f>
        <v>7.7706888776571267E-2</v>
      </c>
      <c r="J26" s="65">
        <v>39861756</v>
      </c>
      <c r="K26" s="68">
        <v>402643</v>
      </c>
      <c r="L26" s="67">
        <f>+J26+K26</f>
        <v>40264399</v>
      </c>
      <c r="M26" s="66">
        <f>+K26/J26</f>
        <v>1.010098501430795E-2</v>
      </c>
      <c r="N26" s="59">
        <f>+O26/$AG26</f>
        <v>0.2428783501775609</v>
      </c>
      <c r="O26" s="65">
        <v>124590724</v>
      </c>
      <c r="P26" s="68">
        <v>5396591</v>
      </c>
      <c r="Q26" s="67">
        <f>+O26+P26</f>
        <v>129987315</v>
      </c>
      <c r="R26" s="66">
        <f>+P26/O26</f>
        <v>4.3314548842335966E-2</v>
      </c>
      <c r="S26" s="59">
        <f>+T26/$AG26</f>
        <v>2.4120395550875785E-2</v>
      </c>
      <c r="T26" s="65">
        <v>12373180</v>
      </c>
      <c r="U26" s="68">
        <v>40076</v>
      </c>
      <c r="V26" s="67">
        <f>+T26+U26</f>
        <v>12413256</v>
      </c>
      <c r="W26" s="66">
        <f>+U26/T26</f>
        <v>3.2389409998076486E-3</v>
      </c>
      <c r="X26" s="59">
        <f>+Y26/$AG26</f>
        <v>0.55597311345464495</v>
      </c>
      <c r="Y26" s="65">
        <v>285200771</v>
      </c>
      <c r="Z26" s="68">
        <v>-10138142</v>
      </c>
      <c r="AA26" s="67">
        <f>+Y26+Z26</f>
        <v>275062629</v>
      </c>
      <c r="AB26" s="66">
        <f>+Z26/Y26</f>
        <v>-3.5547386370845403E-2</v>
      </c>
      <c r="AC26" s="59">
        <f>+AD26/$AG26</f>
        <v>1.624735604259938E-2</v>
      </c>
      <c r="AD26" s="65">
        <v>8334501</v>
      </c>
      <c r="AE26" s="59">
        <f>AF26/$AG26</f>
        <v>1.7057333771121339E-6</v>
      </c>
      <c r="AF26" s="65">
        <v>875</v>
      </c>
      <c r="AG26" s="65">
        <v>512975833</v>
      </c>
      <c r="AH26" s="68">
        <v>-4298832</v>
      </c>
      <c r="AI26" s="67">
        <v>508677001</v>
      </c>
      <c r="AJ26" s="66">
        <f>+AH26/AG26</f>
        <v>-8.3801842571402385E-3</v>
      </c>
      <c r="AK26" s="65">
        <v>13740</v>
      </c>
      <c r="AL26" s="65">
        <v>0</v>
      </c>
      <c r="AM26" s="10">
        <v>0</v>
      </c>
      <c r="AN26" s="64"/>
    </row>
    <row r="27" spans="1:40" x14ac:dyDescent="0.2">
      <c r="A27" s="70" t="s">
        <v>442</v>
      </c>
      <c r="B27" s="69" t="s">
        <v>443</v>
      </c>
      <c r="C27" s="11">
        <v>3</v>
      </c>
      <c r="D27" s="11"/>
      <c r="E27" s="62">
        <f>+F27/$AG27</f>
        <v>4.3229698253844956E-2</v>
      </c>
      <c r="F27" s="65">
        <v>42880506</v>
      </c>
      <c r="G27" s="61">
        <f>+H27/$AG27</f>
        <v>2.0291247601920522E-2</v>
      </c>
      <c r="H27" s="35">
        <v>20127343</v>
      </c>
      <c r="I27" s="61">
        <f>+J27/$AG27</f>
        <v>3.9938950909808014E-2</v>
      </c>
      <c r="J27" s="65">
        <v>39616340</v>
      </c>
      <c r="K27" s="68">
        <v>400165</v>
      </c>
      <c r="L27" s="67">
        <f>+J27+K27</f>
        <v>40016505</v>
      </c>
      <c r="M27" s="66">
        <f>+K27/J27</f>
        <v>1.0101008826156076E-2</v>
      </c>
      <c r="N27" s="59">
        <f>+O27/$AG27</f>
        <v>0.17943212612139026</v>
      </c>
      <c r="O27" s="65">
        <v>177982745</v>
      </c>
      <c r="P27" s="68">
        <v>6895076</v>
      </c>
      <c r="Q27" s="67">
        <f>+O27+P27</f>
        <v>184877821</v>
      </c>
      <c r="R27" s="66">
        <f>+P27/O27</f>
        <v>3.874013742174838E-2</v>
      </c>
      <c r="S27" s="59">
        <f>+T27/$AG27</f>
        <v>6.4093804176711608E-2</v>
      </c>
      <c r="T27" s="65">
        <v>63576080</v>
      </c>
      <c r="U27" s="68">
        <v>0</v>
      </c>
      <c r="V27" s="67">
        <f>+T27+U27</f>
        <v>63576080</v>
      </c>
      <c r="W27" s="66">
        <f>+U27/T27</f>
        <v>0</v>
      </c>
      <c r="X27" s="59">
        <f>+Y27/$AG27</f>
        <v>0.62821643671744531</v>
      </c>
      <c r="Y27" s="65">
        <v>623141955</v>
      </c>
      <c r="Z27" s="68">
        <v>-17832710</v>
      </c>
      <c r="AA27" s="67">
        <f>+Y27+Z27</f>
        <v>605309245</v>
      </c>
      <c r="AB27" s="66">
        <f>+Z27/Y27</f>
        <v>-2.861741190255758E-2</v>
      </c>
      <c r="AC27" s="59">
        <f>+AD27/$AG27</f>
        <v>2.4794278287086045E-2</v>
      </c>
      <c r="AD27" s="65">
        <v>24594000</v>
      </c>
      <c r="AE27" s="59">
        <f>AF27/$AG27</f>
        <v>3.4579317933115853E-6</v>
      </c>
      <c r="AF27" s="65">
        <v>3430</v>
      </c>
      <c r="AG27" s="65">
        <v>991922399</v>
      </c>
      <c r="AH27" s="68">
        <v>-10537469</v>
      </c>
      <c r="AI27" s="67">
        <v>981384930</v>
      </c>
      <c r="AJ27" s="66">
        <f>+AH27/AG27</f>
        <v>-1.0623279614033598E-2</v>
      </c>
      <c r="AK27" s="65">
        <v>76575</v>
      </c>
      <c r="AL27" s="65">
        <v>23480</v>
      </c>
      <c r="AM27" s="10">
        <v>0</v>
      </c>
      <c r="AN27" s="64"/>
    </row>
    <row r="28" spans="1:40" x14ac:dyDescent="0.2">
      <c r="A28" s="70" t="s">
        <v>440</v>
      </c>
      <c r="B28" s="69" t="s">
        <v>441</v>
      </c>
      <c r="C28" s="11">
        <v>3</v>
      </c>
      <c r="D28" s="11"/>
      <c r="E28" s="62">
        <f>+F28/$AG28</f>
        <v>2.8438810350531796E-2</v>
      </c>
      <c r="F28" s="65">
        <v>16610842</v>
      </c>
      <c r="G28" s="61">
        <f>+H28/$AG28</f>
        <v>2.0232562993432969E-3</v>
      </c>
      <c r="H28" s="35">
        <v>1181765</v>
      </c>
      <c r="I28" s="61">
        <f>+J28/$AG28</f>
        <v>3.1146708716033164E-4</v>
      </c>
      <c r="J28" s="65">
        <v>181925</v>
      </c>
      <c r="K28" s="68">
        <v>1838</v>
      </c>
      <c r="L28" s="67">
        <f>+J28+K28</f>
        <v>183763</v>
      </c>
      <c r="M28" s="66">
        <f>+K28/J28</f>
        <v>1.0103064449635839E-2</v>
      </c>
      <c r="N28" s="59">
        <f>+O28/$AG28</f>
        <v>0.27647213987811997</v>
      </c>
      <c r="O28" s="65">
        <v>161484780</v>
      </c>
      <c r="P28" s="68">
        <v>7014025</v>
      </c>
      <c r="Q28" s="67">
        <f>+O28+P28</f>
        <v>168498805</v>
      </c>
      <c r="R28" s="66">
        <f>+P28/O28</f>
        <v>4.3434588696222638E-2</v>
      </c>
      <c r="S28" s="59">
        <f>+T28/$AG28</f>
        <v>1.2894446357703541E-2</v>
      </c>
      <c r="T28" s="65">
        <v>7531525</v>
      </c>
      <c r="U28" s="68">
        <v>0</v>
      </c>
      <c r="V28" s="67">
        <f>+T28+U28</f>
        <v>7531525</v>
      </c>
      <c r="W28" s="66">
        <f>+U28/T28</f>
        <v>0</v>
      </c>
      <c r="X28" s="59">
        <f>+Y28/$AG28</f>
        <v>0.66152722774396544</v>
      </c>
      <c r="Y28" s="65">
        <v>386391840</v>
      </c>
      <c r="Z28" s="68">
        <v>-15135567</v>
      </c>
      <c r="AA28" s="67">
        <f>+Y28+Z28</f>
        <v>371256273</v>
      </c>
      <c r="AB28" s="66">
        <f>+Z28/Y28</f>
        <v>-3.9171549274953629E-2</v>
      </c>
      <c r="AC28" s="59">
        <f>+AD28/$AG28</f>
        <v>1.8311174451055675E-2</v>
      </c>
      <c r="AD28" s="65">
        <v>10695385</v>
      </c>
      <c r="AE28" s="59">
        <f>AF28/$AG28</f>
        <v>2.1477832119974496E-5</v>
      </c>
      <c r="AF28" s="65">
        <v>12545</v>
      </c>
      <c r="AG28" s="65">
        <v>584090607</v>
      </c>
      <c r="AH28" s="68">
        <v>-8119704</v>
      </c>
      <c r="AI28" s="67">
        <v>575970903</v>
      </c>
      <c r="AJ28" s="66">
        <f>+AH28/AG28</f>
        <v>-1.3901445944670019E-2</v>
      </c>
      <c r="AK28" s="65">
        <v>0</v>
      </c>
      <c r="AL28" s="65">
        <v>0</v>
      </c>
      <c r="AM28" s="10">
        <v>0</v>
      </c>
      <c r="AN28" s="64"/>
    </row>
    <row r="29" spans="1:40" x14ac:dyDescent="0.2">
      <c r="A29" s="70" t="s">
        <v>438</v>
      </c>
      <c r="B29" s="69" t="s">
        <v>439</v>
      </c>
      <c r="C29" s="11">
        <v>3</v>
      </c>
      <c r="D29" s="11"/>
      <c r="E29" s="62">
        <f>+F29/$AG29</f>
        <v>2.6032365905761443E-2</v>
      </c>
      <c r="F29" s="65">
        <v>13986208</v>
      </c>
      <c r="G29" s="61">
        <f>+H29/$AG29</f>
        <v>2.0990884023923736E-3</v>
      </c>
      <c r="H29" s="35">
        <v>1127761</v>
      </c>
      <c r="I29" s="61">
        <f>+J29/$AG29</f>
        <v>2.8078651419166287E-4</v>
      </c>
      <c r="J29" s="65">
        <v>150856</v>
      </c>
      <c r="K29" s="68">
        <v>1524</v>
      </c>
      <c r="L29" s="67">
        <f>+J29+K29</f>
        <v>152380</v>
      </c>
      <c r="M29" s="66">
        <f>+K29/J29</f>
        <v>1.0102349260221669E-2</v>
      </c>
      <c r="N29" s="59">
        <f>+O29/$AG29</f>
        <v>0.25288787727453854</v>
      </c>
      <c r="O29" s="65">
        <v>135867115</v>
      </c>
      <c r="P29" s="68">
        <v>5907266</v>
      </c>
      <c r="Q29" s="67">
        <f>+O29+P29</f>
        <v>141774381</v>
      </c>
      <c r="R29" s="66">
        <f>+P29/O29</f>
        <v>4.3478261829582532E-2</v>
      </c>
      <c r="S29" s="59">
        <f>+T29/$AG29</f>
        <v>8.5587714916217743E-3</v>
      </c>
      <c r="T29" s="65">
        <v>4598305</v>
      </c>
      <c r="U29" s="68">
        <v>0</v>
      </c>
      <c r="V29" s="67">
        <f>+T29+U29</f>
        <v>4598305</v>
      </c>
      <c r="W29" s="66">
        <f>+U29/T29</f>
        <v>0</v>
      </c>
      <c r="X29" s="59">
        <f>+Y29/$AG29</f>
        <v>0.68831114829634321</v>
      </c>
      <c r="Y29" s="65">
        <v>369803610</v>
      </c>
      <c r="Z29" s="68">
        <v>-14792144</v>
      </c>
      <c r="AA29" s="67">
        <f>+Y29+Z29</f>
        <v>355011466</v>
      </c>
      <c r="AB29" s="66">
        <f>+Z29/Y29</f>
        <v>-3.9999998918344791E-2</v>
      </c>
      <c r="AC29" s="59">
        <f>+AD29/$AG29</f>
        <v>2.181362000350406E-2</v>
      </c>
      <c r="AD29" s="65">
        <v>11719635</v>
      </c>
      <c r="AE29" s="59">
        <f>AF29/$AG29</f>
        <v>1.6342111646887096E-5</v>
      </c>
      <c r="AF29" s="65">
        <v>8780</v>
      </c>
      <c r="AG29" s="65">
        <v>537262270</v>
      </c>
      <c r="AH29" s="68">
        <v>-8883354</v>
      </c>
      <c r="AI29" s="67">
        <v>528378916</v>
      </c>
      <c r="AJ29" s="66">
        <f>+AH29/AG29</f>
        <v>-1.6534483242234745E-2</v>
      </c>
      <c r="AK29" s="65">
        <v>0</v>
      </c>
      <c r="AL29" s="65">
        <v>0</v>
      </c>
      <c r="AM29" s="10">
        <v>0</v>
      </c>
      <c r="AN29" s="64"/>
    </row>
    <row r="30" spans="1:40" x14ac:dyDescent="0.2">
      <c r="A30" s="70" t="s">
        <v>436</v>
      </c>
      <c r="B30" s="69" t="s">
        <v>437</v>
      </c>
      <c r="C30" s="11">
        <v>3</v>
      </c>
      <c r="D30" s="11"/>
      <c r="E30" s="62">
        <f>+F30/$AG30</f>
        <v>2.7334792188194259E-2</v>
      </c>
      <c r="F30" s="65">
        <v>34724236</v>
      </c>
      <c r="G30" s="61">
        <f>+H30/$AG30</f>
        <v>4.647480571712409E-3</v>
      </c>
      <c r="H30" s="35">
        <v>5903839</v>
      </c>
      <c r="I30" s="61">
        <f>+J30/$AG30</f>
        <v>8.213504486279682E-4</v>
      </c>
      <c r="J30" s="65">
        <v>1043387</v>
      </c>
      <c r="K30" s="68">
        <v>10539</v>
      </c>
      <c r="L30" s="67">
        <f>+J30+K30</f>
        <v>1053926</v>
      </c>
      <c r="M30" s="66">
        <f>+K30/J30</f>
        <v>1.0100758395494673E-2</v>
      </c>
      <c r="N30" s="59">
        <f>+O30/$AG30</f>
        <v>0.26805298726073756</v>
      </c>
      <c r="O30" s="65">
        <v>340516040</v>
      </c>
      <c r="P30" s="68">
        <v>7696121</v>
      </c>
      <c r="Q30" s="67">
        <f>+O30+P30</f>
        <v>348212161</v>
      </c>
      <c r="R30" s="66">
        <f>+P30/O30</f>
        <v>2.2601346474016321E-2</v>
      </c>
      <c r="S30" s="59">
        <f>+T30/$AG30</f>
        <v>2.2313326433719922E-2</v>
      </c>
      <c r="T30" s="65">
        <v>28345312</v>
      </c>
      <c r="U30" s="68">
        <v>0</v>
      </c>
      <c r="V30" s="67">
        <f>+T30+U30</f>
        <v>28345312</v>
      </c>
      <c r="W30" s="66">
        <f>+U30/T30</f>
        <v>0</v>
      </c>
      <c r="X30" s="59">
        <f>+Y30/$AG30</f>
        <v>0.64591949284414774</v>
      </c>
      <c r="Y30" s="65">
        <v>820531605</v>
      </c>
      <c r="Z30" s="68">
        <v>23441822</v>
      </c>
      <c r="AA30" s="67">
        <f>+Y30+Z30</f>
        <v>843973427</v>
      </c>
      <c r="AB30" s="66">
        <f>+Z30/Y30</f>
        <v>2.8569066513897415E-2</v>
      </c>
      <c r="AC30" s="59">
        <f>+AD30/$AG30</f>
        <v>3.0910570252860151E-2</v>
      </c>
      <c r="AD30" s="65">
        <v>39266658</v>
      </c>
      <c r="AE30" s="59">
        <f>AF30/$AG30</f>
        <v>0</v>
      </c>
      <c r="AF30" s="65">
        <v>0</v>
      </c>
      <c r="AG30" s="65">
        <v>1270331077</v>
      </c>
      <c r="AH30" s="68">
        <v>31148482</v>
      </c>
      <c r="AI30" s="67">
        <v>1301479559</v>
      </c>
      <c r="AJ30" s="66">
        <f>+AH30/AG30</f>
        <v>2.4519971654601975E-2</v>
      </c>
      <c r="AK30" s="65">
        <v>16661889</v>
      </c>
      <c r="AL30" s="65">
        <v>5883763</v>
      </c>
      <c r="AM30" s="10">
        <v>67881</v>
      </c>
      <c r="AN30" s="64"/>
    </row>
    <row r="31" spans="1:40" x14ac:dyDescent="0.2">
      <c r="A31" s="70" t="s">
        <v>434</v>
      </c>
      <c r="B31" s="69" t="s">
        <v>435</v>
      </c>
      <c r="C31" s="11">
        <v>3</v>
      </c>
      <c r="D31" s="11"/>
      <c r="E31" s="62">
        <f>+F31/$AG31</f>
        <v>3.4593596593082004E-2</v>
      </c>
      <c r="F31" s="65">
        <v>25750765</v>
      </c>
      <c r="G31" s="61">
        <f>+H31/$AG31</f>
        <v>8.4984981283573059E-3</v>
      </c>
      <c r="H31" s="35">
        <v>6326108</v>
      </c>
      <c r="I31" s="61">
        <f>+J31/$AG31</f>
        <v>1.0141211232267572E-2</v>
      </c>
      <c r="J31" s="65">
        <v>7548910</v>
      </c>
      <c r="K31" s="68">
        <v>76252</v>
      </c>
      <c r="L31" s="67">
        <f>+J31+K31</f>
        <v>7625162</v>
      </c>
      <c r="M31" s="66">
        <f>+K31/J31</f>
        <v>1.0101060947871944E-2</v>
      </c>
      <c r="N31" s="59">
        <f>+O31/$AG31</f>
        <v>0.24081232352542206</v>
      </c>
      <c r="O31" s="65">
        <v>179255763</v>
      </c>
      <c r="P31" s="68">
        <v>3811600</v>
      </c>
      <c r="Q31" s="67">
        <f>+O31+P31</f>
        <v>183067363</v>
      </c>
      <c r="R31" s="66">
        <f>+P31/O31</f>
        <v>2.1263472572427142E-2</v>
      </c>
      <c r="S31" s="59">
        <f>+T31/$AG31</f>
        <v>5.6375891048319741E-2</v>
      </c>
      <c r="T31" s="65">
        <v>41965059</v>
      </c>
      <c r="U31" s="68">
        <v>0</v>
      </c>
      <c r="V31" s="67">
        <f>+T31+U31</f>
        <v>41965059</v>
      </c>
      <c r="W31" s="66">
        <f>+U31/T31</f>
        <v>0</v>
      </c>
      <c r="X31" s="59">
        <f>+Y31/$AG31</f>
        <v>0.62673423748456814</v>
      </c>
      <c r="Y31" s="65">
        <v>466528134</v>
      </c>
      <c r="Z31" s="68">
        <v>12505916</v>
      </c>
      <c r="AA31" s="67">
        <f>+Y31+Z31</f>
        <v>479034050</v>
      </c>
      <c r="AB31" s="66">
        <f>+Z31/Y31</f>
        <v>2.6806349046465009E-2</v>
      </c>
      <c r="AC31" s="59">
        <f>+AD31/$AG31</f>
        <v>2.2844241987983214E-2</v>
      </c>
      <c r="AD31" s="65">
        <v>17004786</v>
      </c>
      <c r="AE31" s="59">
        <f>AF31/$AG31</f>
        <v>0</v>
      </c>
      <c r="AF31" s="65">
        <v>0</v>
      </c>
      <c r="AG31" s="65">
        <v>744379525</v>
      </c>
      <c r="AH31" s="68">
        <v>16393768</v>
      </c>
      <c r="AI31" s="67">
        <v>760773293</v>
      </c>
      <c r="AJ31" s="66">
        <f>+AH31/AG31</f>
        <v>2.202339995850907E-2</v>
      </c>
      <c r="AK31" s="65">
        <v>0</v>
      </c>
      <c r="AL31" s="65">
        <v>0</v>
      </c>
      <c r="AM31" s="10">
        <v>0</v>
      </c>
      <c r="AN31" s="64"/>
    </row>
    <row r="32" spans="1:40" x14ac:dyDescent="0.2">
      <c r="A32" s="70" t="s">
        <v>432</v>
      </c>
      <c r="B32" s="69" t="s">
        <v>433</v>
      </c>
      <c r="C32" s="11">
        <v>3</v>
      </c>
      <c r="D32" s="11"/>
      <c r="E32" s="62">
        <f>+F32/$AG32</f>
        <v>2.189600569898675E-2</v>
      </c>
      <c r="F32" s="65">
        <v>16100283</v>
      </c>
      <c r="G32" s="61">
        <f>+H32/$AG32</f>
        <v>6.6155999952732655E-3</v>
      </c>
      <c r="H32" s="35">
        <v>4864496</v>
      </c>
      <c r="I32" s="61">
        <f>+J32/$AG32</f>
        <v>8.8766655595869052E-3</v>
      </c>
      <c r="J32" s="65">
        <v>6527073</v>
      </c>
      <c r="K32" s="68">
        <v>65930</v>
      </c>
      <c r="L32" s="67">
        <f>+J32+K32</f>
        <v>6593003</v>
      </c>
      <c r="M32" s="66">
        <f>+K32/J32</f>
        <v>1.0101005458342506E-2</v>
      </c>
      <c r="N32" s="59">
        <f>+O32/$AG32</f>
        <v>0.23601286424026532</v>
      </c>
      <c r="O32" s="65">
        <v>173541876</v>
      </c>
      <c r="P32" s="68">
        <v>3664565</v>
      </c>
      <c r="Q32" s="67">
        <f>+O32+P32</f>
        <v>177206441</v>
      </c>
      <c r="R32" s="66">
        <f>+P32/O32</f>
        <v>2.1116315464977456E-2</v>
      </c>
      <c r="S32" s="59">
        <f>+T32/$AG32</f>
        <v>2.8537250770155002E-2</v>
      </c>
      <c r="T32" s="65">
        <v>20983636</v>
      </c>
      <c r="U32" s="68">
        <v>0</v>
      </c>
      <c r="V32" s="67">
        <f>+T32+U32</f>
        <v>20983636</v>
      </c>
      <c r="W32" s="66">
        <f>+U32/T32</f>
        <v>0</v>
      </c>
      <c r="X32" s="59">
        <f>+Y32/$AG32</f>
        <v>0.66144573430609854</v>
      </c>
      <c r="Y32" s="65">
        <v>486365580</v>
      </c>
      <c r="Z32" s="68">
        <v>12685823</v>
      </c>
      <c r="AA32" s="67">
        <f>+Y32+Z32</f>
        <v>499051403</v>
      </c>
      <c r="AB32" s="66">
        <f>+Z32/Y32</f>
        <v>2.6082896326668513E-2</v>
      </c>
      <c r="AC32" s="59">
        <f>+AD32/$AG32</f>
        <v>3.66158794296342E-2</v>
      </c>
      <c r="AD32" s="65">
        <v>26923907</v>
      </c>
      <c r="AE32" s="59">
        <f>AF32/$AG32</f>
        <v>0</v>
      </c>
      <c r="AF32" s="65">
        <v>0</v>
      </c>
      <c r="AG32" s="65">
        <v>735306851</v>
      </c>
      <c r="AH32" s="68">
        <v>16416318</v>
      </c>
      <c r="AI32" s="67">
        <v>751723169</v>
      </c>
      <c r="AJ32" s="66">
        <f>+AH32/AG32</f>
        <v>2.2325805855982702E-2</v>
      </c>
      <c r="AK32" s="65">
        <v>0</v>
      </c>
      <c r="AL32" s="65">
        <v>0</v>
      </c>
      <c r="AM32" s="10">
        <v>0</v>
      </c>
      <c r="AN32" s="64"/>
    </row>
    <row r="33" spans="1:40" x14ac:dyDescent="0.2">
      <c r="A33" s="70" t="s">
        <v>430</v>
      </c>
      <c r="B33" s="69" t="s">
        <v>431</v>
      </c>
      <c r="C33" s="11">
        <v>3</v>
      </c>
      <c r="D33" s="11"/>
      <c r="E33" s="62">
        <f>+F33/$AG33</f>
        <v>5.155802882268834E-2</v>
      </c>
      <c r="F33" s="65">
        <v>102625478</v>
      </c>
      <c r="G33" s="61">
        <f>+H33/$AG33</f>
        <v>1.2576174761371703E-2</v>
      </c>
      <c r="H33" s="35">
        <v>25032686</v>
      </c>
      <c r="I33" s="61">
        <f>+J33/$AG33</f>
        <v>1.1599597648392714E-2</v>
      </c>
      <c r="J33" s="65">
        <v>23088824</v>
      </c>
      <c r="K33" s="68">
        <v>233220</v>
      </c>
      <c r="L33" s="67">
        <f>+J33+K33</f>
        <v>23322044</v>
      </c>
      <c r="M33" s="66">
        <f>+K33/J33</f>
        <v>1.010099085167785E-2</v>
      </c>
      <c r="N33" s="59">
        <f>+O33/$AG33</f>
        <v>0.24090004464605577</v>
      </c>
      <c r="O33" s="65">
        <v>479507902</v>
      </c>
      <c r="P33" s="68">
        <v>10086839</v>
      </c>
      <c r="Q33" s="67">
        <f>+O33+P33</f>
        <v>489594741</v>
      </c>
      <c r="R33" s="66">
        <f>+P33/O33</f>
        <v>2.1035813920747441E-2</v>
      </c>
      <c r="S33" s="59">
        <f>+T33/$AG33</f>
        <v>3.667099654460429E-2</v>
      </c>
      <c r="T33" s="65">
        <v>72993065</v>
      </c>
      <c r="U33" s="68">
        <v>1706010</v>
      </c>
      <c r="V33" s="67">
        <f>+T33+U33</f>
        <v>74699075</v>
      </c>
      <c r="W33" s="66">
        <f>+U33/T33</f>
        <v>2.3372220360934289E-2</v>
      </c>
      <c r="X33" s="59">
        <f>+Y33/$AG33</f>
        <v>0.61107541844038793</v>
      </c>
      <c r="Y33" s="65">
        <v>1216336395</v>
      </c>
      <c r="Z33" s="68">
        <v>34479204</v>
      </c>
      <c r="AA33" s="67">
        <f>+Y33+Z33</f>
        <v>1250815599</v>
      </c>
      <c r="AB33" s="66">
        <f>+Z33/Y33</f>
        <v>2.8346766685379006E-2</v>
      </c>
      <c r="AC33" s="59">
        <f>+AD33/$AG33</f>
        <v>3.5050330145608745E-2</v>
      </c>
      <c r="AD33" s="65">
        <v>69767153</v>
      </c>
      <c r="AE33" s="59">
        <f>AF33/$AG33</f>
        <v>5.6940899089049756E-4</v>
      </c>
      <c r="AF33" s="65">
        <v>1133400</v>
      </c>
      <c r="AG33" s="65">
        <v>1990484903</v>
      </c>
      <c r="AH33" s="68">
        <v>46505273</v>
      </c>
      <c r="AI33" s="67">
        <v>2036990176</v>
      </c>
      <c r="AJ33" s="66">
        <f>+AH33/AG33</f>
        <v>2.3363790868199317E-2</v>
      </c>
      <c r="AK33" s="65">
        <v>4106145</v>
      </c>
      <c r="AL33" s="65">
        <v>20106760</v>
      </c>
      <c r="AM33" s="10">
        <v>554270</v>
      </c>
      <c r="AN33" s="64"/>
    </row>
    <row r="34" spans="1:40" x14ac:dyDescent="0.2">
      <c r="A34" s="70" t="s">
        <v>428</v>
      </c>
      <c r="B34" s="69" t="s">
        <v>429</v>
      </c>
      <c r="C34" s="11">
        <v>3</v>
      </c>
      <c r="D34" s="11"/>
      <c r="E34" s="62">
        <f>+F34/$AG34</f>
        <v>2.3609012563772062E-2</v>
      </c>
      <c r="F34" s="65">
        <v>32188109</v>
      </c>
      <c r="G34" s="61">
        <f>+H34/$AG34</f>
        <v>4.7762422703776638E-3</v>
      </c>
      <c r="H34" s="35">
        <v>6511844</v>
      </c>
      <c r="I34" s="61">
        <f>+J34/$AG34</f>
        <v>8.4793453056097555E-3</v>
      </c>
      <c r="J34" s="65">
        <v>11560589</v>
      </c>
      <c r="K34" s="68">
        <v>116774</v>
      </c>
      <c r="L34" s="67">
        <f>+J34+K34</f>
        <v>11677363</v>
      </c>
      <c r="M34" s="66">
        <f>+K34/J34</f>
        <v>1.0101042429585552E-2</v>
      </c>
      <c r="N34" s="59">
        <f>+O34/$AG34</f>
        <v>0.2082478168426577</v>
      </c>
      <c r="O34" s="65">
        <v>283921380</v>
      </c>
      <c r="P34" s="68">
        <v>5132787</v>
      </c>
      <c r="Q34" s="67">
        <f>+O34+P34</f>
        <v>289054167</v>
      </c>
      <c r="R34" s="66">
        <f>+P34/O34</f>
        <v>1.8078198267421776E-2</v>
      </c>
      <c r="S34" s="59">
        <f>+T34/$AG34</f>
        <v>1.1849650994139675E-2</v>
      </c>
      <c r="T34" s="65">
        <v>16155604</v>
      </c>
      <c r="U34" s="68">
        <v>208257</v>
      </c>
      <c r="V34" s="67">
        <f>+T34+U34</f>
        <v>16363861</v>
      </c>
      <c r="W34" s="66">
        <f>+U34/T34</f>
        <v>1.2890697246602479E-2</v>
      </c>
      <c r="X34" s="59">
        <f>+Y34/$AG34</f>
        <v>0.71170474973994524</v>
      </c>
      <c r="Y34" s="65">
        <v>970325633</v>
      </c>
      <c r="Z34" s="68">
        <v>22078812</v>
      </c>
      <c r="AA34" s="67">
        <f>+Y34+Z34</f>
        <v>992404445</v>
      </c>
      <c r="AB34" s="66">
        <f>+Z34/Y34</f>
        <v>2.2754023236238673E-2</v>
      </c>
      <c r="AC34" s="59">
        <f>+AD34/$AG34</f>
        <v>3.1333182283497858E-2</v>
      </c>
      <c r="AD34" s="65">
        <v>42719105</v>
      </c>
      <c r="AE34" s="59">
        <f>AF34/$AG34</f>
        <v>0</v>
      </c>
      <c r="AF34" s="65">
        <v>0</v>
      </c>
      <c r="AG34" s="65">
        <v>1363382264</v>
      </c>
      <c r="AH34" s="68">
        <v>27536630</v>
      </c>
      <c r="AI34" s="67">
        <v>1390918894</v>
      </c>
      <c r="AJ34" s="66">
        <f>+AH34/AG34</f>
        <v>2.0197292224713875E-2</v>
      </c>
      <c r="AK34" s="65">
        <v>0</v>
      </c>
      <c r="AL34" s="65">
        <v>0</v>
      </c>
      <c r="AM34" s="10">
        <v>0</v>
      </c>
      <c r="AN34" s="64"/>
    </row>
    <row r="35" spans="1:40" x14ac:dyDescent="0.2">
      <c r="A35" s="70" t="s">
        <v>426</v>
      </c>
      <c r="B35" s="69" t="s">
        <v>427</v>
      </c>
      <c r="C35" s="11">
        <v>3</v>
      </c>
      <c r="D35" s="11"/>
      <c r="E35" s="62">
        <f>+F35/$AG35</f>
        <v>1.0339539461016125E-2</v>
      </c>
      <c r="F35" s="65">
        <v>12806258</v>
      </c>
      <c r="G35" s="61">
        <f>+H35/$AG35</f>
        <v>1.4821712989108041E-2</v>
      </c>
      <c r="H35" s="35">
        <v>18357750</v>
      </c>
      <c r="I35" s="61">
        <f>+J35/$AG35</f>
        <v>1.7461555121488986E-2</v>
      </c>
      <c r="J35" s="65">
        <v>21627383</v>
      </c>
      <c r="K35" s="68">
        <v>218458</v>
      </c>
      <c r="L35" s="67">
        <f>+J35+K35</f>
        <v>21845841</v>
      </c>
      <c r="M35" s="66">
        <f>+K35/J35</f>
        <v>1.0100990952072194E-2</v>
      </c>
      <c r="N35" s="59">
        <f>+O35/$AG35</f>
        <v>0.76028906861263068</v>
      </c>
      <c r="O35" s="65">
        <v>941672306</v>
      </c>
      <c r="P35" s="68">
        <v>40940942</v>
      </c>
      <c r="Q35" s="67">
        <f>+O35+P35</f>
        <v>982613248</v>
      </c>
      <c r="R35" s="66">
        <f>+P35/O35</f>
        <v>4.3476846180076578E-2</v>
      </c>
      <c r="S35" s="59">
        <f>+T35/$AG35</f>
        <v>9.1029604604639783E-2</v>
      </c>
      <c r="T35" s="65">
        <v>112746666</v>
      </c>
      <c r="U35" s="68">
        <v>1168064</v>
      </c>
      <c r="V35" s="67">
        <f>+T35+U35</f>
        <v>113914730</v>
      </c>
      <c r="W35" s="66">
        <f>+U35/T35</f>
        <v>1.0360075747162226E-2</v>
      </c>
      <c r="X35" s="59">
        <f>+Y35/$AG35</f>
        <v>0.10043311890971279</v>
      </c>
      <c r="Y35" s="65">
        <v>124393590</v>
      </c>
      <c r="Z35" s="68">
        <v>3554103</v>
      </c>
      <c r="AA35" s="67">
        <f>+Y35+Z35</f>
        <v>127947693</v>
      </c>
      <c r="AB35" s="66">
        <f>+Z35/Y35</f>
        <v>2.8571432016714044E-2</v>
      </c>
      <c r="AC35" s="59">
        <f>+AD35/$AG35</f>
        <v>5.5622388242542132E-3</v>
      </c>
      <c r="AD35" s="65">
        <v>6889230</v>
      </c>
      <c r="AE35" s="59">
        <f>AF35/$AG35</f>
        <v>6.3161477149319608E-5</v>
      </c>
      <c r="AF35" s="65">
        <v>78230</v>
      </c>
      <c r="AG35" s="65">
        <v>1238571413</v>
      </c>
      <c r="AH35" s="68">
        <v>45881567</v>
      </c>
      <c r="AI35" s="67">
        <v>1284452980</v>
      </c>
      <c r="AJ35" s="66">
        <f>+AH35/AG35</f>
        <v>3.7043941526850012E-2</v>
      </c>
      <c r="AK35" s="65">
        <v>30622</v>
      </c>
      <c r="AL35" s="65">
        <v>1780628</v>
      </c>
      <c r="AM35" s="10">
        <v>0</v>
      </c>
      <c r="AN35" s="64"/>
    </row>
    <row r="36" spans="1:40" x14ac:dyDescent="0.2">
      <c r="A36" s="70" t="s">
        <v>424</v>
      </c>
      <c r="B36" s="69" t="s">
        <v>425</v>
      </c>
      <c r="C36" s="11">
        <v>3</v>
      </c>
      <c r="D36" s="11"/>
      <c r="E36" s="62">
        <f>+F36/$AG36</f>
        <v>6.0821009101925935E-2</v>
      </c>
      <c r="F36" s="65">
        <v>31753516</v>
      </c>
      <c r="G36" s="61">
        <f>+H36/$AG36</f>
        <v>1.9055180850025881E-2</v>
      </c>
      <c r="H36" s="35">
        <v>9948355</v>
      </c>
      <c r="I36" s="61">
        <f>+J36/$AG36</f>
        <v>2.2798830973042913E-2</v>
      </c>
      <c r="J36" s="65">
        <v>11902845</v>
      </c>
      <c r="K36" s="68">
        <v>120231</v>
      </c>
      <c r="L36" s="67">
        <f>+J36+K36</f>
        <v>12023076</v>
      </c>
      <c r="M36" s="66">
        <f>+K36/J36</f>
        <v>1.0101030467925945E-2</v>
      </c>
      <c r="N36" s="59">
        <f>+O36/$AG36</f>
        <v>0.32144378129069207</v>
      </c>
      <c r="O36" s="65">
        <v>167819811</v>
      </c>
      <c r="P36" s="68">
        <v>7296513</v>
      </c>
      <c r="Q36" s="67">
        <f>+O36+P36</f>
        <v>175116324</v>
      </c>
      <c r="R36" s="66">
        <f>+P36/O36</f>
        <v>4.3478257760640668E-2</v>
      </c>
      <c r="S36" s="59">
        <f>+T36/$AG36</f>
        <v>4.0170552033522648E-2</v>
      </c>
      <c r="T36" s="65">
        <v>20972297</v>
      </c>
      <c r="U36" s="68">
        <v>220761</v>
      </c>
      <c r="V36" s="67">
        <f>+T36+U36</f>
        <v>21193058</v>
      </c>
      <c r="W36" s="66">
        <f>+U36/T36</f>
        <v>1.0526314785643176E-2</v>
      </c>
      <c r="X36" s="59">
        <f>+Y36/$AG36</f>
        <v>0.51881975394893132</v>
      </c>
      <c r="Y36" s="65">
        <v>270866130</v>
      </c>
      <c r="Z36" s="68">
        <v>7739033</v>
      </c>
      <c r="AA36" s="67">
        <f>+Y36+Z36</f>
        <v>278605163</v>
      </c>
      <c r="AB36" s="66">
        <f>+Z36/Y36</f>
        <v>2.8571431208471876E-2</v>
      </c>
      <c r="AC36" s="59">
        <f>+AD36/$AG36</f>
        <v>1.6890891801859226E-2</v>
      </c>
      <c r="AD36" s="65">
        <v>8818420</v>
      </c>
      <c r="AE36" s="59">
        <f>AF36/$AG36</f>
        <v>0</v>
      </c>
      <c r="AF36" s="65">
        <v>0</v>
      </c>
      <c r="AG36" s="65">
        <v>522081374</v>
      </c>
      <c r="AH36" s="68">
        <v>15376538</v>
      </c>
      <c r="AI36" s="67">
        <v>537457912</v>
      </c>
      <c r="AJ36" s="66">
        <f>+AH36/AG36</f>
        <v>2.9452378050169627E-2</v>
      </c>
      <c r="AK36" s="65">
        <v>0</v>
      </c>
      <c r="AL36" s="65">
        <v>0</v>
      </c>
      <c r="AM36" s="10">
        <v>0</v>
      </c>
      <c r="AN36" s="64"/>
    </row>
    <row r="37" spans="1:40" x14ac:dyDescent="0.2">
      <c r="A37" s="70" t="s">
        <v>422</v>
      </c>
      <c r="B37" s="69" t="s">
        <v>423</v>
      </c>
      <c r="C37" s="11">
        <v>3</v>
      </c>
      <c r="D37" s="11"/>
      <c r="E37" s="62">
        <f>+F37/$AG37</f>
        <v>8.1919881053973576E-2</v>
      </c>
      <c r="F37" s="65">
        <v>68006007</v>
      </c>
      <c r="G37" s="61">
        <f>+H37/$AG37</f>
        <v>9.0402179980733129E-3</v>
      </c>
      <c r="H37" s="35">
        <v>7504761</v>
      </c>
      <c r="I37" s="61">
        <f>+J37/$AG37</f>
        <v>2.2715773801690341E-2</v>
      </c>
      <c r="J37" s="65">
        <v>18857560</v>
      </c>
      <c r="K37" s="68">
        <v>190480</v>
      </c>
      <c r="L37" s="67">
        <f>+J37+K37</f>
        <v>19048040</v>
      </c>
      <c r="M37" s="66">
        <f>+K37/J37</f>
        <v>1.0100988675099006E-2</v>
      </c>
      <c r="N37" s="59">
        <f>+O37/$AG37</f>
        <v>0.60799654995503249</v>
      </c>
      <c r="O37" s="65">
        <v>504729952</v>
      </c>
      <c r="P37" s="68">
        <v>21645481</v>
      </c>
      <c r="Q37" s="67">
        <f>+O37+P37</f>
        <v>526375433</v>
      </c>
      <c r="R37" s="66">
        <f>+P37/O37</f>
        <v>4.2885271449077784E-2</v>
      </c>
      <c r="S37" s="59">
        <f>+T37/$AG37</f>
        <v>6.9864704330079977E-2</v>
      </c>
      <c r="T37" s="65">
        <v>57998370</v>
      </c>
      <c r="U37" s="68">
        <v>605798</v>
      </c>
      <c r="V37" s="67">
        <f>+T37+U37</f>
        <v>58604168</v>
      </c>
      <c r="W37" s="66">
        <f>+U37/T37</f>
        <v>1.044508664640058E-2</v>
      </c>
      <c r="X37" s="59">
        <f>+Y37/$AG37</f>
        <v>0.19919336089146147</v>
      </c>
      <c r="Y37" s="65">
        <v>165360898</v>
      </c>
      <c r="Z37" s="68">
        <v>4680941</v>
      </c>
      <c r="AA37" s="67">
        <f>+Y37+Z37</f>
        <v>170041839</v>
      </c>
      <c r="AB37" s="66">
        <f>+Z37/Y37</f>
        <v>2.8307423681262302E-2</v>
      </c>
      <c r="AC37" s="59">
        <f>+AD37/$AG37</f>
        <v>9.2695119696888321E-3</v>
      </c>
      <c r="AD37" s="65">
        <v>7695110</v>
      </c>
      <c r="AE37" s="59">
        <f>AF37/$AG37</f>
        <v>0</v>
      </c>
      <c r="AF37" s="65">
        <v>0</v>
      </c>
      <c r="AG37" s="65">
        <v>830152658</v>
      </c>
      <c r="AH37" s="68">
        <v>27122700</v>
      </c>
      <c r="AI37" s="67">
        <v>857275358</v>
      </c>
      <c r="AJ37" s="66">
        <f>+AH37/AG37</f>
        <v>3.2671942610343362E-2</v>
      </c>
      <c r="AK37" s="65">
        <v>561060</v>
      </c>
      <c r="AL37" s="65">
        <v>447566</v>
      </c>
      <c r="AM37" s="10">
        <v>0</v>
      </c>
      <c r="AN37" s="64"/>
    </row>
    <row r="38" spans="1:40" x14ac:dyDescent="0.2">
      <c r="A38" s="70" t="s">
        <v>420</v>
      </c>
      <c r="B38" s="69" t="s">
        <v>421</v>
      </c>
      <c r="C38" s="11">
        <v>3</v>
      </c>
      <c r="D38" s="11"/>
      <c r="E38" s="62">
        <f>+F38/$AG38</f>
        <v>2.7758458664175145E-2</v>
      </c>
      <c r="F38" s="65">
        <v>33512477</v>
      </c>
      <c r="G38" s="61">
        <f>+H38/$AG38</f>
        <v>9.1768661750399848E-3</v>
      </c>
      <c r="H38" s="35">
        <v>11079128</v>
      </c>
      <c r="I38" s="61">
        <f>+J38/$AG38</f>
        <v>1.2659350155652522E-2</v>
      </c>
      <c r="J38" s="65">
        <v>15283492</v>
      </c>
      <c r="K38" s="68">
        <v>154379</v>
      </c>
      <c r="L38" s="67">
        <f>+J38+K38</f>
        <v>15437871</v>
      </c>
      <c r="M38" s="66">
        <f>+K38/J38</f>
        <v>1.0101029267395175E-2</v>
      </c>
      <c r="N38" s="59">
        <f>+O38/$AG38</f>
        <v>0.62350752708490031</v>
      </c>
      <c r="O38" s="65">
        <v>752753671</v>
      </c>
      <c r="P38" s="68">
        <v>32639409</v>
      </c>
      <c r="Q38" s="67">
        <f>+O38+P38</f>
        <v>785393080</v>
      </c>
      <c r="R38" s="66">
        <f>+P38/O38</f>
        <v>4.3360013052663016E-2</v>
      </c>
      <c r="S38" s="59">
        <f>+T38/$AG38</f>
        <v>1.6823538448931575E-2</v>
      </c>
      <c r="T38" s="65">
        <v>20310870</v>
      </c>
      <c r="U38" s="68">
        <v>213799</v>
      </c>
      <c r="V38" s="67">
        <f>+T38+U38</f>
        <v>20524669</v>
      </c>
      <c r="W38" s="66">
        <f>+U38/T38</f>
        <v>1.05263339285811E-2</v>
      </c>
      <c r="X38" s="59">
        <f>+Y38/$AG38</f>
        <v>0.29792943656555515</v>
      </c>
      <c r="Y38" s="65">
        <v>359686880</v>
      </c>
      <c r="Z38" s="68">
        <v>9743913</v>
      </c>
      <c r="AA38" s="67">
        <f>+Y38+Z38</f>
        <v>369430793</v>
      </c>
      <c r="AB38" s="66">
        <f>+Z38/Y38</f>
        <v>2.7089987268926797E-2</v>
      </c>
      <c r="AC38" s="59">
        <f>+AD38/$AG38</f>
        <v>1.1472862740243018E-2</v>
      </c>
      <c r="AD38" s="65">
        <v>13851059</v>
      </c>
      <c r="AE38" s="59">
        <f>AF38/$AG38</f>
        <v>6.7196016550230195E-4</v>
      </c>
      <c r="AF38" s="65">
        <v>811250</v>
      </c>
      <c r="AG38" s="65">
        <v>1207288827</v>
      </c>
      <c r="AH38" s="68">
        <v>42751500</v>
      </c>
      <c r="AI38" s="67">
        <v>1250040327</v>
      </c>
      <c r="AJ38" s="66">
        <f>+AH38/AG38</f>
        <v>3.5411161806436567E-2</v>
      </c>
      <c r="AK38" s="65">
        <v>0</v>
      </c>
      <c r="AL38" s="65">
        <v>0</v>
      </c>
      <c r="AM38" s="10">
        <v>0</v>
      </c>
      <c r="AN38" s="64"/>
    </row>
    <row r="39" spans="1:40" x14ac:dyDescent="0.2">
      <c r="A39" s="70" t="s">
        <v>418</v>
      </c>
      <c r="B39" s="69" t="s">
        <v>419</v>
      </c>
      <c r="C39" s="11">
        <v>3</v>
      </c>
      <c r="D39" s="11"/>
      <c r="E39" s="62">
        <f>+F39/$AG39</f>
        <v>2.9241300118786211E-2</v>
      </c>
      <c r="F39" s="65">
        <v>19576443</v>
      </c>
      <c r="G39" s="61">
        <f>+H39/$AG39</f>
        <v>1.1600295702677567E-2</v>
      </c>
      <c r="H39" s="35">
        <v>7766157</v>
      </c>
      <c r="I39" s="61">
        <f>+J39/$AG39</f>
        <v>1.7371248473404836E-3</v>
      </c>
      <c r="J39" s="65">
        <v>1162969</v>
      </c>
      <c r="K39" s="68">
        <v>11748</v>
      </c>
      <c r="L39" s="67">
        <f>+J39+K39</f>
        <v>1174717</v>
      </c>
      <c r="M39" s="66">
        <f>+K39/J39</f>
        <v>1.0101731000568373E-2</v>
      </c>
      <c r="N39" s="59">
        <f>+O39/$AG39</f>
        <v>0.33624675407591098</v>
      </c>
      <c r="O39" s="65">
        <v>225110217</v>
      </c>
      <c r="P39" s="68">
        <v>9667369</v>
      </c>
      <c r="Q39" s="67">
        <f>+O39+P39</f>
        <v>234777586</v>
      </c>
      <c r="R39" s="66">
        <f>+P39/O39</f>
        <v>4.2945047669693287E-2</v>
      </c>
      <c r="S39" s="59">
        <f>+T39/$AG39</f>
        <v>1.8016010823887745E-2</v>
      </c>
      <c r="T39" s="65">
        <v>12061345</v>
      </c>
      <c r="U39" s="68">
        <v>126962</v>
      </c>
      <c r="V39" s="67">
        <f>+T39+U39</f>
        <v>12188307</v>
      </c>
      <c r="W39" s="66">
        <f>+U39/T39</f>
        <v>1.0526355062391466E-2</v>
      </c>
      <c r="X39" s="59">
        <f>+Y39/$AG39</f>
        <v>0.57961580038688787</v>
      </c>
      <c r="Y39" s="65">
        <v>388040738</v>
      </c>
      <c r="Z39" s="68">
        <v>10647253</v>
      </c>
      <c r="AA39" s="67">
        <f>+Y39+Z39</f>
        <v>398687991</v>
      </c>
      <c r="AB39" s="66">
        <f>+Z39/Y39</f>
        <v>2.7438492811030578E-2</v>
      </c>
      <c r="AC39" s="59">
        <f>+AD39/$AG39</f>
        <v>2.3542714044509108E-2</v>
      </c>
      <c r="AD39" s="65">
        <v>15761358</v>
      </c>
      <c r="AE39" s="59">
        <f>AF39/$AG39</f>
        <v>0</v>
      </c>
      <c r="AF39" s="65">
        <v>0</v>
      </c>
      <c r="AG39" s="65">
        <v>669479227</v>
      </c>
      <c r="AH39" s="68">
        <v>20453332</v>
      </c>
      <c r="AI39" s="67">
        <v>689932559</v>
      </c>
      <c r="AJ39" s="66">
        <f>+AH39/AG39</f>
        <v>3.0551107749307357E-2</v>
      </c>
      <c r="AK39" s="65">
        <v>296870</v>
      </c>
      <c r="AL39" s="65">
        <v>0</v>
      </c>
      <c r="AM39" s="10">
        <v>0</v>
      </c>
      <c r="AN39" s="64"/>
    </row>
    <row r="40" spans="1:40" x14ac:dyDescent="0.2">
      <c r="A40" s="70" t="s">
        <v>416</v>
      </c>
      <c r="B40" s="69" t="s">
        <v>417</v>
      </c>
      <c r="C40" s="11">
        <v>3</v>
      </c>
      <c r="D40" s="11"/>
      <c r="E40" s="62">
        <f>+F40/$AG40</f>
        <v>3.9658703294148979E-2</v>
      </c>
      <c r="F40" s="65">
        <v>70427946</v>
      </c>
      <c r="G40" s="61">
        <f>+H40/$AG40</f>
        <v>8.1725248302257289E-3</v>
      </c>
      <c r="H40" s="35">
        <v>14513186</v>
      </c>
      <c r="I40" s="61">
        <f>+J40/$AG40</f>
        <v>1.6789500248554643E-3</v>
      </c>
      <c r="J40" s="65">
        <v>2981565</v>
      </c>
      <c r="K40" s="68">
        <v>30117</v>
      </c>
      <c r="L40" s="67">
        <f>+J40+K40</f>
        <v>3011682</v>
      </c>
      <c r="M40" s="66">
        <f>+K40/J40</f>
        <v>1.0101071081797646E-2</v>
      </c>
      <c r="N40" s="59">
        <f>+O40/$AG40</f>
        <v>0.17734828176052919</v>
      </c>
      <c r="O40" s="65">
        <v>314944115</v>
      </c>
      <c r="P40" s="68">
        <v>9005583</v>
      </c>
      <c r="Q40" s="67">
        <f>+O40+P40</f>
        <v>323949698</v>
      </c>
      <c r="R40" s="66">
        <f>+P40/O40</f>
        <v>2.8594225359632453E-2</v>
      </c>
      <c r="S40" s="59">
        <f>+T40/$AG40</f>
        <v>2.8448144785520265E-2</v>
      </c>
      <c r="T40" s="65">
        <v>50519665</v>
      </c>
      <c r="U40" s="68">
        <v>-493962</v>
      </c>
      <c r="V40" s="67">
        <f>+T40+U40</f>
        <v>50025703</v>
      </c>
      <c r="W40" s="66">
        <f>+U40/T40</f>
        <v>-9.7776182799311911E-3</v>
      </c>
      <c r="X40" s="59">
        <f>+Y40/$AG40</f>
        <v>0.71630961684446592</v>
      </c>
      <c r="Y40" s="65">
        <v>1272059115</v>
      </c>
      <c r="Z40" s="68">
        <v>10706123</v>
      </c>
      <c r="AA40" s="67">
        <f>+Y40+Z40</f>
        <v>1282765238</v>
      </c>
      <c r="AB40" s="66">
        <f>+Z40/Y40</f>
        <v>8.4163722218208396E-3</v>
      </c>
      <c r="AC40" s="59">
        <f>+AD40/$AG40</f>
        <v>2.8383778460254472E-2</v>
      </c>
      <c r="AD40" s="65">
        <v>50405360</v>
      </c>
      <c r="AE40" s="59">
        <f>AF40/$AG40</f>
        <v>0</v>
      </c>
      <c r="AF40" s="65">
        <v>0</v>
      </c>
      <c r="AG40" s="65">
        <v>1775850952</v>
      </c>
      <c r="AH40" s="68">
        <v>19247861</v>
      </c>
      <c r="AI40" s="67">
        <v>1795098813</v>
      </c>
      <c r="AJ40" s="66">
        <f>+AH40/AG40</f>
        <v>1.0838669190295875E-2</v>
      </c>
      <c r="AK40" s="65">
        <v>0</v>
      </c>
      <c r="AL40" s="65">
        <v>9110</v>
      </c>
      <c r="AM40" s="10">
        <v>0</v>
      </c>
      <c r="AN40" s="64"/>
    </row>
    <row r="41" spans="1:40" x14ac:dyDescent="0.2">
      <c r="A41" s="70" t="s">
        <v>414</v>
      </c>
      <c r="B41" s="69" t="s">
        <v>415</v>
      </c>
      <c r="C41" s="11">
        <v>3</v>
      </c>
      <c r="D41" s="11"/>
      <c r="E41" s="62">
        <f>+F41/$AG41</f>
        <v>3.7309601395572725E-2</v>
      </c>
      <c r="F41" s="65">
        <v>43082706</v>
      </c>
      <c r="G41" s="61">
        <f>+H41/$AG41</f>
        <v>6.7989446708526984E-3</v>
      </c>
      <c r="H41" s="35">
        <v>7850980</v>
      </c>
      <c r="I41" s="61">
        <f>+J41/$AG41</f>
        <v>7.0510509781926672E-3</v>
      </c>
      <c r="J41" s="65">
        <v>8142096</v>
      </c>
      <c r="K41" s="68">
        <v>82243</v>
      </c>
      <c r="L41" s="67">
        <f>+J41+K41</f>
        <v>8224339</v>
      </c>
      <c r="M41" s="66">
        <f>+K41/J41</f>
        <v>1.0100961717965496E-2</v>
      </c>
      <c r="N41" s="59">
        <f>+O41/$AG41</f>
        <v>0.10990053119473397</v>
      </c>
      <c r="O41" s="65">
        <v>126906000</v>
      </c>
      <c r="P41" s="68">
        <v>3101922</v>
      </c>
      <c r="Q41" s="67">
        <f>+O41+P41</f>
        <v>130007922</v>
      </c>
      <c r="R41" s="66">
        <f>+P41/O41</f>
        <v>2.4442674105243249E-2</v>
      </c>
      <c r="S41" s="59">
        <f>+T41/$AG41</f>
        <v>4.5290409343513742E-2</v>
      </c>
      <c r="T41" s="65">
        <v>52298425</v>
      </c>
      <c r="U41" s="68">
        <v>642830</v>
      </c>
      <c r="V41" s="67">
        <f>+T41+U41</f>
        <v>52941255</v>
      </c>
      <c r="W41" s="66">
        <f>+U41/T41</f>
        <v>1.229157474627582E-2</v>
      </c>
      <c r="X41" s="59">
        <f>+Y41/$AG41</f>
        <v>0.76802478866728685</v>
      </c>
      <c r="Y41" s="65">
        <v>886865175</v>
      </c>
      <c r="Z41" s="68">
        <v>288784</v>
      </c>
      <c r="AA41" s="67">
        <f>+Y41+Z41</f>
        <v>887153959</v>
      </c>
      <c r="AB41" s="66">
        <f>+Z41/Y41</f>
        <v>3.2562333953410676E-4</v>
      </c>
      <c r="AC41" s="59">
        <f>+AD41/$AG41</f>
        <v>2.5624673749847379E-2</v>
      </c>
      <c r="AD41" s="65">
        <v>29589710</v>
      </c>
      <c r="AE41" s="59">
        <f>AF41/$AG41</f>
        <v>0</v>
      </c>
      <c r="AF41" s="65">
        <v>0</v>
      </c>
      <c r="AG41" s="65">
        <v>1154735092</v>
      </c>
      <c r="AH41" s="68">
        <v>4115779</v>
      </c>
      <c r="AI41" s="67">
        <v>1158850871</v>
      </c>
      <c r="AJ41" s="66">
        <f>+AH41/AG41</f>
        <v>3.564262512254196E-3</v>
      </c>
      <c r="AK41" s="65">
        <v>10740</v>
      </c>
      <c r="AL41" s="65">
        <v>0</v>
      </c>
      <c r="AM41" s="10">
        <v>0</v>
      </c>
      <c r="AN41" s="64"/>
    </row>
    <row r="42" spans="1:40" x14ac:dyDescent="0.2">
      <c r="A42" s="70" t="s">
        <v>412</v>
      </c>
      <c r="B42" s="69" t="s">
        <v>413</v>
      </c>
      <c r="C42" s="11">
        <v>3</v>
      </c>
      <c r="D42" s="11"/>
      <c r="E42" s="62">
        <f>+F42/$AG42</f>
        <v>2.6912225786280376E-2</v>
      </c>
      <c r="F42" s="65">
        <v>43499871</v>
      </c>
      <c r="G42" s="61">
        <f>+H42/$AG42</f>
        <v>2.1306855917398193E-3</v>
      </c>
      <c r="H42" s="35">
        <v>3443957</v>
      </c>
      <c r="I42" s="61">
        <f>+J42/$AG42</f>
        <v>3.2229422398891453E-3</v>
      </c>
      <c r="J42" s="65">
        <v>5209438</v>
      </c>
      <c r="K42" s="68">
        <v>52621</v>
      </c>
      <c r="L42" s="67">
        <f>+J42+K42</f>
        <v>5262059</v>
      </c>
      <c r="M42" s="66">
        <f>+K42/J42</f>
        <v>1.0101089599300346E-2</v>
      </c>
      <c r="N42" s="59">
        <f>+O42/$AG42</f>
        <v>0.10876590055420765</v>
      </c>
      <c r="O42" s="65">
        <v>175804955</v>
      </c>
      <c r="P42" s="68">
        <v>4925359</v>
      </c>
      <c r="Q42" s="67">
        <f>+O42+P42</f>
        <v>180730314</v>
      </c>
      <c r="R42" s="66">
        <f>+P42/O42</f>
        <v>2.8016041982434455E-2</v>
      </c>
      <c r="S42" s="59">
        <f>+T42/$AG42</f>
        <v>1.2867593047700417E-2</v>
      </c>
      <c r="T42" s="65">
        <v>20798675</v>
      </c>
      <c r="U42" s="68">
        <v>-184881</v>
      </c>
      <c r="V42" s="67">
        <f>+T42+U42</f>
        <v>20613794</v>
      </c>
      <c r="W42" s="66">
        <f>+U42/T42</f>
        <v>-8.8890758666116954E-3</v>
      </c>
      <c r="X42" s="59">
        <f>+Y42/$AG42</f>
        <v>0.82184715305632516</v>
      </c>
      <c r="Y42" s="65">
        <v>1328401650</v>
      </c>
      <c r="Z42" s="68">
        <v>9010495</v>
      </c>
      <c r="AA42" s="67">
        <f>+Y42+Z42</f>
        <v>1337412145</v>
      </c>
      <c r="AB42" s="66">
        <f>+Z42/Y42</f>
        <v>6.7829598073745239E-3</v>
      </c>
      <c r="AC42" s="59">
        <f>+AD42/$AG42</f>
        <v>2.4253499723857472E-2</v>
      </c>
      <c r="AD42" s="65">
        <v>39202410</v>
      </c>
      <c r="AE42" s="59">
        <f>AF42/$AG42</f>
        <v>0</v>
      </c>
      <c r="AF42" s="65">
        <v>0</v>
      </c>
      <c r="AG42" s="65">
        <v>1616360956</v>
      </c>
      <c r="AH42" s="68">
        <v>13803594</v>
      </c>
      <c r="AI42" s="67">
        <v>1630164550</v>
      </c>
      <c r="AJ42" s="66">
        <f>+AH42/AG42</f>
        <v>8.5399204606870002E-3</v>
      </c>
      <c r="AK42" s="65">
        <v>0</v>
      </c>
      <c r="AL42" s="65">
        <v>561575</v>
      </c>
      <c r="AM42" s="10">
        <v>0</v>
      </c>
      <c r="AN42" s="64"/>
    </row>
    <row r="43" spans="1:40" x14ac:dyDescent="0.2">
      <c r="A43" s="70" t="s">
        <v>410</v>
      </c>
      <c r="B43" s="69" t="s">
        <v>411</v>
      </c>
      <c r="C43" s="11">
        <v>3</v>
      </c>
      <c r="D43" s="11"/>
      <c r="E43" s="62">
        <f>+F43/$AG43</f>
        <v>3.4743663813474802E-2</v>
      </c>
      <c r="F43" s="65">
        <v>10390413</v>
      </c>
      <c r="G43" s="61">
        <f>+H43/$AG43</f>
        <v>9.4996402384785201E-3</v>
      </c>
      <c r="H43" s="35">
        <v>2840955</v>
      </c>
      <c r="I43" s="61">
        <f>+J43/$AG43</f>
        <v>1.0311569728564129E-3</v>
      </c>
      <c r="J43" s="65">
        <v>308377</v>
      </c>
      <c r="K43" s="68">
        <v>3115</v>
      </c>
      <c r="L43" s="67">
        <f>+J43+K43</f>
        <v>311492</v>
      </c>
      <c r="M43" s="66">
        <f>+K43/J43</f>
        <v>1.0101272144161205E-2</v>
      </c>
      <c r="N43" s="59">
        <f>+O43/$AG43</f>
        <v>0.26753642639742053</v>
      </c>
      <c r="O43" s="65">
        <v>80009235</v>
      </c>
      <c r="P43" s="68">
        <v>2580943</v>
      </c>
      <c r="Q43" s="67">
        <f>+O43+P43</f>
        <v>82590178</v>
      </c>
      <c r="R43" s="66">
        <f>+P43/O43</f>
        <v>3.2258063709770503E-2</v>
      </c>
      <c r="S43" s="59">
        <f>+T43/$AG43</f>
        <v>1.185930666173743E-2</v>
      </c>
      <c r="T43" s="65">
        <v>3546635</v>
      </c>
      <c r="U43" s="68">
        <v>-36563</v>
      </c>
      <c r="V43" s="67">
        <f>+T43+U43</f>
        <v>3510072</v>
      </c>
      <c r="W43" s="66">
        <f>+U43/T43</f>
        <v>-1.0309208587858632E-2</v>
      </c>
      <c r="X43" s="59">
        <f>+Y43/$AG43</f>
        <v>0.6432928234080193</v>
      </c>
      <c r="Y43" s="65">
        <v>192382650</v>
      </c>
      <c r="Z43" s="68">
        <v>104661</v>
      </c>
      <c r="AA43" s="67">
        <f>+Y43+Z43</f>
        <v>192487311</v>
      </c>
      <c r="AB43" s="66">
        <f>+Z43/Y43</f>
        <v>5.4402514987708086E-4</v>
      </c>
      <c r="AC43" s="59">
        <f>+AD43/$AG43</f>
        <v>3.2036982508012964E-2</v>
      </c>
      <c r="AD43" s="65">
        <v>9580955</v>
      </c>
      <c r="AE43" s="59">
        <f>AF43/$AG43</f>
        <v>0</v>
      </c>
      <c r="AF43" s="65">
        <v>0</v>
      </c>
      <c r="AG43" s="65">
        <v>299059220</v>
      </c>
      <c r="AH43" s="68">
        <v>2652156</v>
      </c>
      <c r="AI43" s="67">
        <v>301711376</v>
      </c>
      <c r="AJ43" s="66">
        <f>+AH43/AG43</f>
        <v>8.8683304932046566E-3</v>
      </c>
      <c r="AK43" s="65">
        <v>0</v>
      </c>
      <c r="AL43" s="65">
        <v>0</v>
      </c>
      <c r="AM43" s="10">
        <v>0</v>
      </c>
      <c r="AN43" s="64"/>
    </row>
    <row r="44" spans="1:40" x14ac:dyDescent="0.2">
      <c r="A44" s="70" t="s">
        <v>408</v>
      </c>
      <c r="B44" s="69" t="s">
        <v>409</v>
      </c>
      <c r="C44" s="11">
        <v>3</v>
      </c>
      <c r="D44" s="11"/>
      <c r="E44" s="62">
        <f>+F44/$AG44</f>
        <v>6.1586922149704855E-2</v>
      </c>
      <c r="F44" s="65">
        <v>108664324</v>
      </c>
      <c r="G44" s="61">
        <f>+H44/$AG44</f>
        <v>2.8220250341023868E-2</v>
      </c>
      <c r="H44" s="35">
        <v>49791974</v>
      </c>
      <c r="I44" s="61">
        <f>+J44/$AG44</f>
        <v>3.2948582052457092E-3</v>
      </c>
      <c r="J44" s="65">
        <v>5813467</v>
      </c>
      <c r="K44" s="68">
        <v>58722</v>
      </c>
      <c r="L44" s="67">
        <f>+J44+K44</f>
        <v>5872189</v>
      </c>
      <c r="M44" s="66">
        <f>+K44/J44</f>
        <v>1.0101029213720487E-2</v>
      </c>
      <c r="N44" s="59">
        <f>+O44/$AG44</f>
        <v>0.17215908789945039</v>
      </c>
      <c r="O44" s="65">
        <v>303758497</v>
      </c>
      <c r="P44" s="68">
        <v>6411919</v>
      </c>
      <c r="Q44" s="67">
        <f>+O44+P44</f>
        <v>310170416</v>
      </c>
      <c r="R44" s="66">
        <f>+P44/O44</f>
        <v>2.1108607868836012E-2</v>
      </c>
      <c r="S44" s="59">
        <f>+T44/$AG44</f>
        <v>5.782997807405784E-2</v>
      </c>
      <c r="T44" s="65">
        <v>102035550</v>
      </c>
      <c r="U44" s="68">
        <v>1071220</v>
      </c>
      <c r="V44" s="67">
        <f>+T44+U44</f>
        <v>103106770</v>
      </c>
      <c r="W44" s="66">
        <f>+U44/T44</f>
        <v>1.0498497827472876E-2</v>
      </c>
      <c r="X44" s="59">
        <f>+Y44/$AG44</f>
        <v>0.64510982666662275</v>
      </c>
      <c r="Y44" s="65">
        <v>1138235534</v>
      </c>
      <c r="Z44" s="68">
        <v>2186113</v>
      </c>
      <c r="AA44" s="67">
        <f>+Y44+Z44</f>
        <v>1140421647</v>
      </c>
      <c r="AB44" s="66">
        <f>+Z44/Y44</f>
        <v>1.92061566758291E-3</v>
      </c>
      <c r="AC44" s="59">
        <f>+AD44/$AG44</f>
        <v>3.0901357454260314E-2</v>
      </c>
      <c r="AD44" s="65">
        <v>54522535</v>
      </c>
      <c r="AE44" s="59">
        <f>AF44/$AG44</f>
        <v>8.9771920963430151E-4</v>
      </c>
      <c r="AF44" s="65">
        <v>1583941</v>
      </c>
      <c r="AG44" s="65">
        <v>1764405822</v>
      </c>
      <c r="AH44" s="68">
        <v>9727974</v>
      </c>
      <c r="AI44" s="67">
        <v>1774133796</v>
      </c>
      <c r="AJ44" s="66">
        <f>+AH44/AG44</f>
        <v>5.5134560760931334E-3</v>
      </c>
      <c r="AK44" s="65">
        <v>143583</v>
      </c>
      <c r="AL44" s="65">
        <v>238981</v>
      </c>
      <c r="AM44" s="10">
        <v>0</v>
      </c>
      <c r="AN44" s="64"/>
    </row>
    <row r="45" spans="1:40" x14ac:dyDescent="0.2">
      <c r="A45" s="70" t="s">
        <v>406</v>
      </c>
      <c r="B45" s="69" t="s">
        <v>407</v>
      </c>
      <c r="C45" s="11">
        <v>3</v>
      </c>
      <c r="D45" s="11"/>
      <c r="E45" s="62">
        <f>+F45/$AG45</f>
        <v>2.9201804137074728E-2</v>
      </c>
      <c r="F45" s="65">
        <v>16285444</v>
      </c>
      <c r="G45" s="61">
        <f>+H45/$AG45</f>
        <v>9.9678147332696917E-3</v>
      </c>
      <c r="H45" s="35">
        <v>5558913</v>
      </c>
      <c r="I45" s="61">
        <f>+J45/$AG45</f>
        <v>2.4740173429565127E-2</v>
      </c>
      <c r="J45" s="65">
        <v>13797254</v>
      </c>
      <c r="K45" s="68">
        <v>139365</v>
      </c>
      <c r="L45" s="67">
        <f>+J45+K45</f>
        <v>13936619</v>
      </c>
      <c r="M45" s="66">
        <f>+K45/J45</f>
        <v>1.0100922980761245E-2</v>
      </c>
      <c r="N45" s="59">
        <f>+O45/$AG45</f>
        <v>0.15251793522862464</v>
      </c>
      <c r="O45" s="65">
        <v>85057152</v>
      </c>
      <c r="P45" s="68">
        <v>963403</v>
      </c>
      <c r="Q45" s="67">
        <f>+O45+P45</f>
        <v>86020555</v>
      </c>
      <c r="R45" s="66">
        <f>+P45/O45</f>
        <v>1.1326537244040336E-2</v>
      </c>
      <c r="S45" s="59">
        <f>+T45/$AG45</f>
        <v>2.0930208446890319E-2</v>
      </c>
      <c r="T45" s="65">
        <v>11672489</v>
      </c>
      <c r="U45" s="68">
        <v>83863</v>
      </c>
      <c r="V45" s="67">
        <f>+T45+U45</f>
        <v>11756352</v>
      </c>
      <c r="W45" s="66">
        <f>+U45/T45</f>
        <v>7.1846715811854697E-3</v>
      </c>
      <c r="X45" s="59">
        <f>+Y45/$AG45</f>
        <v>0.73322188440342839</v>
      </c>
      <c r="Y45" s="65">
        <v>408907747</v>
      </c>
      <c r="Z45" s="68">
        <v>2051881</v>
      </c>
      <c r="AA45" s="67">
        <f>+Y45+Z45</f>
        <v>410959628</v>
      </c>
      <c r="AB45" s="66">
        <f>+Z45/Y45</f>
        <v>5.0179557982304506E-3</v>
      </c>
      <c r="AC45" s="59">
        <f>+AD45/$AG45</f>
        <v>2.3975254056300632E-2</v>
      </c>
      <c r="AD45" s="65">
        <v>13370669</v>
      </c>
      <c r="AE45" s="59">
        <f>AF45/$AG45</f>
        <v>5.4449255648464749E-3</v>
      </c>
      <c r="AF45" s="65">
        <v>3036560</v>
      </c>
      <c r="AG45" s="65">
        <v>557686228</v>
      </c>
      <c r="AH45" s="68">
        <v>3238512</v>
      </c>
      <c r="AI45" s="67">
        <v>560924740</v>
      </c>
      <c r="AJ45" s="66">
        <f>+AH45/AG45</f>
        <v>5.8070503401421629E-3</v>
      </c>
      <c r="AK45" s="65">
        <v>0</v>
      </c>
      <c r="AL45" s="65">
        <v>0</v>
      </c>
      <c r="AM45" s="10">
        <v>0</v>
      </c>
      <c r="AN45" s="64"/>
    </row>
    <row r="46" spans="1:40" x14ac:dyDescent="0.2">
      <c r="A46" s="70" t="s">
        <v>404</v>
      </c>
      <c r="B46" s="69" t="s">
        <v>405</v>
      </c>
      <c r="C46" s="11">
        <v>3</v>
      </c>
      <c r="D46" s="11"/>
      <c r="E46" s="62">
        <f>+F46/$AG46</f>
        <v>3.1274162916995515E-2</v>
      </c>
      <c r="F46" s="65">
        <v>63475222</v>
      </c>
      <c r="G46" s="61">
        <f>+H46/$AG46</f>
        <v>4.8176473594885982E-3</v>
      </c>
      <c r="H46" s="35">
        <v>9778079</v>
      </c>
      <c r="I46" s="61">
        <f>+J46/$AG46</f>
        <v>1.1627025498566292E-3</v>
      </c>
      <c r="J46" s="65">
        <v>2359865</v>
      </c>
      <c r="K46" s="68">
        <v>23837</v>
      </c>
      <c r="L46" s="67">
        <f>+J46+K46</f>
        <v>2383702</v>
      </c>
      <c r="M46" s="66">
        <f>+K46/J46</f>
        <v>1.0101001540342351E-2</v>
      </c>
      <c r="N46" s="59">
        <f>+O46/$AG46</f>
        <v>0.21742273940674875</v>
      </c>
      <c r="O46" s="65">
        <v>441289402</v>
      </c>
      <c r="P46" s="68">
        <v>4645153</v>
      </c>
      <c r="Q46" s="67">
        <f>+O46+P46</f>
        <v>445934555</v>
      </c>
      <c r="R46" s="66">
        <f>+P46/O46</f>
        <v>1.0526318961994923E-2</v>
      </c>
      <c r="S46" s="59">
        <f>+T46/$AG46</f>
        <v>5.6513357804048071E-2</v>
      </c>
      <c r="T46" s="65">
        <v>114701645</v>
      </c>
      <c r="U46" s="68">
        <v>-3475000</v>
      </c>
      <c r="V46" s="67">
        <f>+T46+U46</f>
        <v>111226645</v>
      </c>
      <c r="W46" s="66">
        <f>+U46/T46</f>
        <v>-3.0295990959850663E-2</v>
      </c>
      <c r="X46" s="59">
        <f>+Y46/$AG46</f>
        <v>0.67592110344068435</v>
      </c>
      <c r="Y46" s="65">
        <v>1371874995</v>
      </c>
      <c r="Z46" s="68">
        <v>39060386</v>
      </c>
      <c r="AA46" s="67">
        <f>+Y46+Z46</f>
        <v>1410935381</v>
      </c>
      <c r="AB46" s="66">
        <f>+Z46/Y46</f>
        <v>2.847226324727932E-2</v>
      </c>
      <c r="AC46" s="59">
        <f>+AD46/$AG46</f>
        <v>1.2888286522178083E-2</v>
      </c>
      <c r="AD46" s="65">
        <v>26158553</v>
      </c>
      <c r="AE46" s="59">
        <f>AF46/$AG46</f>
        <v>0</v>
      </c>
      <c r="AF46" s="65">
        <v>0</v>
      </c>
      <c r="AG46" s="65">
        <v>2029637761</v>
      </c>
      <c r="AH46" s="68">
        <v>40254376</v>
      </c>
      <c r="AI46" s="67">
        <v>2069892137</v>
      </c>
      <c r="AJ46" s="66">
        <f>+AH46/AG46</f>
        <v>1.9833280979245634E-2</v>
      </c>
      <c r="AK46" s="65">
        <v>0</v>
      </c>
      <c r="AL46" s="65">
        <v>26629</v>
      </c>
      <c r="AM46" s="10">
        <v>0</v>
      </c>
      <c r="AN46" s="64"/>
    </row>
    <row r="47" spans="1:40" x14ac:dyDescent="0.2">
      <c r="A47" s="70" t="s">
        <v>402</v>
      </c>
      <c r="B47" s="69" t="s">
        <v>403</v>
      </c>
      <c r="C47" s="11">
        <v>3</v>
      </c>
      <c r="D47" s="11"/>
      <c r="E47" s="62">
        <f>+F47/$AG47</f>
        <v>4.6795189290491396E-2</v>
      </c>
      <c r="F47" s="65">
        <v>13298029</v>
      </c>
      <c r="G47" s="61">
        <f>+H47/$AG47</f>
        <v>1.3343250691923674E-2</v>
      </c>
      <c r="H47" s="35">
        <v>3791820</v>
      </c>
      <c r="I47" s="61">
        <f>+J47/$AG47</f>
        <v>1.5229341146074254E-3</v>
      </c>
      <c r="J47" s="65">
        <v>432780</v>
      </c>
      <c r="K47" s="68">
        <v>4372</v>
      </c>
      <c r="L47" s="67">
        <f>+J47+K47</f>
        <v>437152</v>
      </c>
      <c r="M47" s="66">
        <f>+K47/J47</f>
        <v>1.0102130412680807E-2</v>
      </c>
      <c r="N47" s="59">
        <f>+O47/$AG47</f>
        <v>0.13103924681938212</v>
      </c>
      <c r="O47" s="65">
        <v>37238095</v>
      </c>
      <c r="P47" s="68">
        <v>391980</v>
      </c>
      <c r="Q47" s="67">
        <f>+O47+P47</f>
        <v>37630075</v>
      </c>
      <c r="R47" s="66">
        <f>+P47/O47</f>
        <v>1.0526317202853691E-2</v>
      </c>
      <c r="S47" s="59">
        <f>+T47/$AG47</f>
        <v>7.0730538594281633E-3</v>
      </c>
      <c r="T47" s="65">
        <v>2009986</v>
      </c>
      <c r="U47" s="68">
        <v>-60909</v>
      </c>
      <c r="V47" s="67">
        <f>+T47+U47</f>
        <v>1949077</v>
      </c>
      <c r="W47" s="66">
        <f>+U47/T47</f>
        <v>-3.0303196141664667E-2</v>
      </c>
      <c r="X47" s="59">
        <f>+Y47/$AG47</f>
        <v>0.755174142086255</v>
      </c>
      <c r="Y47" s="65">
        <v>214601710</v>
      </c>
      <c r="Z47" s="68">
        <v>6131478</v>
      </c>
      <c r="AA47" s="67">
        <f>+Y47+Z47</f>
        <v>220733188</v>
      </c>
      <c r="AB47" s="66">
        <f>+Z47/Y47</f>
        <v>2.8571431234168637E-2</v>
      </c>
      <c r="AC47" s="59">
        <f>+AD47/$AG47</f>
        <v>4.5052183137912177E-2</v>
      </c>
      <c r="AD47" s="65">
        <v>12802710</v>
      </c>
      <c r="AE47" s="59">
        <f>AF47/$AG47</f>
        <v>0</v>
      </c>
      <c r="AF47" s="65">
        <v>0</v>
      </c>
      <c r="AG47" s="65">
        <v>284175130</v>
      </c>
      <c r="AH47" s="68">
        <v>6466921</v>
      </c>
      <c r="AI47" s="67">
        <v>290642051</v>
      </c>
      <c r="AJ47" s="66">
        <f>+AH47/AG47</f>
        <v>2.2756815489096461E-2</v>
      </c>
      <c r="AK47" s="65">
        <v>0</v>
      </c>
      <c r="AL47" s="65">
        <v>0</v>
      </c>
      <c r="AM47" s="10">
        <v>0</v>
      </c>
      <c r="AN47" s="64"/>
    </row>
    <row r="48" spans="1:40" x14ac:dyDescent="0.2">
      <c r="A48" s="70" t="s">
        <v>400</v>
      </c>
      <c r="B48" s="69" t="s">
        <v>401</v>
      </c>
      <c r="C48" s="11">
        <v>3</v>
      </c>
      <c r="D48" s="11"/>
      <c r="E48" s="62">
        <f>+F48/$AG48</f>
        <v>3.9656356723086122E-2</v>
      </c>
      <c r="F48" s="65">
        <v>36337298</v>
      </c>
      <c r="G48" s="61">
        <f>+H48/$AG48</f>
        <v>3.4957393644658712E-2</v>
      </c>
      <c r="H48" s="35">
        <v>32031617</v>
      </c>
      <c r="I48" s="61">
        <f>+J48/$AG48</f>
        <v>7.4880352791720506E-2</v>
      </c>
      <c r="J48" s="65">
        <v>68613204</v>
      </c>
      <c r="K48" s="68">
        <v>693063</v>
      </c>
      <c r="L48" s="67">
        <f>+J48+K48</f>
        <v>69306267</v>
      </c>
      <c r="M48" s="66">
        <f>+K48/J48</f>
        <v>1.0101014959161506E-2</v>
      </c>
      <c r="N48" s="59">
        <f>+O48/$AG48</f>
        <v>0.51526673452525906</v>
      </c>
      <c r="O48" s="65">
        <v>472141226</v>
      </c>
      <c r="P48" s="68">
        <v>15226182</v>
      </c>
      <c r="Q48" s="67">
        <f>+O48+P48</f>
        <v>487367408</v>
      </c>
      <c r="R48" s="66">
        <f>+P48/O48</f>
        <v>3.2249210959603855E-2</v>
      </c>
      <c r="S48" s="59">
        <f>+T48/$AG48</f>
        <v>0.18730464224710663</v>
      </c>
      <c r="T48" s="65">
        <v>171628086</v>
      </c>
      <c r="U48" s="68">
        <v>0</v>
      </c>
      <c r="V48" s="67">
        <f>+T48+U48</f>
        <v>171628086</v>
      </c>
      <c r="W48" s="66">
        <f>+U48/T48</f>
        <v>0</v>
      </c>
      <c r="X48" s="59">
        <f>+Y48/$AG48</f>
        <v>0.14046501290934951</v>
      </c>
      <c r="Y48" s="65">
        <v>128708723</v>
      </c>
      <c r="Z48" s="68">
        <v>3677392</v>
      </c>
      <c r="AA48" s="67">
        <f>+Y48+Z48</f>
        <v>132386115</v>
      </c>
      <c r="AB48" s="66">
        <f>+Z48/Y48</f>
        <v>2.8571427905473044E-2</v>
      </c>
      <c r="AC48" s="59">
        <f>+AD48/$AG48</f>
        <v>5.5954303583429866E-3</v>
      </c>
      <c r="AD48" s="65">
        <v>5127118</v>
      </c>
      <c r="AE48" s="59">
        <f>AF48/$AG48</f>
        <v>1.8740768004765122E-3</v>
      </c>
      <c r="AF48" s="65">
        <v>1717225</v>
      </c>
      <c r="AG48" s="65">
        <v>916304497</v>
      </c>
      <c r="AH48" s="68">
        <v>19596637</v>
      </c>
      <c r="AI48" s="67">
        <v>935901134</v>
      </c>
      <c r="AJ48" s="66">
        <f>+AH48/AG48</f>
        <v>2.1386599175448551E-2</v>
      </c>
      <c r="AK48" s="65">
        <v>129518</v>
      </c>
      <c r="AL48" s="65">
        <v>1472834</v>
      </c>
      <c r="AM48" s="10">
        <v>0</v>
      </c>
      <c r="AN48" s="64"/>
    </row>
    <row r="49" spans="1:40" x14ac:dyDescent="0.2">
      <c r="A49" s="70" t="s">
        <v>398</v>
      </c>
      <c r="B49" s="69" t="s">
        <v>399</v>
      </c>
      <c r="C49" s="11">
        <v>3</v>
      </c>
      <c r="D49" s="11"/>
      <c r="E49" s="62">
        <f>+F49/$AG49</f>
        <v>4.7011068972570444E-2</v>
      </c>
      <c r="F49" s="65">
        <v>23128038</v>
      </c>
      <c r="G49" s="61">
        <f>+H49/$AG49</f>
        <v>4.960834902529463E-2</v>
      </c>
      <c r="H49" s="35">
        <v>24405822</v>
      </c>
      <c r="I49" s="61">
        <f>+J49/$AG49</f>
        <v>7.6620387609732776E-2</v>
      </c>
      <c r="J49" s="65">
        <v>37694936</v>
      </c>
      <c r="K49" s="68">
        <v>380757</v>
      </c>
      <c r="L49" s="67">
        <f>+J49+K49</f>
        <v>38075693</v>
      </c>
      <c r="M49" s="66">
        <f>+K49/J49</f>
        <v>1.0101011976781179E-2</v>
      </c>
      <c r="N49" s="59">
        <f>+O49/$AG49</f>
        <v>0.16117545334075631</v>
      </c>
      <c r="O49" s="65">
        <v>79293496</v>
      </c>
      <c r="P49" s="68">
        <v>2673272</v>
      </c>
      <c r="Q49" s="67">
        <f>+O49+P49</f>
        <v>81966768</v>
      </c>
      <c r="R49" s="66">
        <f>+P49/O49</f>
        <v>3.3713635226778248E-2</v>
      </c>
      <c r="S49" s="59">
        <f>+T49/$AG49</f>
        <v>6.1423596697759146E-2</v>
      </c>
      <c r="T49" s="65">
        <v>30218570</v>
      </c>
      <c r="U49" s="68">
        <v>0</v>
      </c>
      <c r="V49" s="67">
        <f>+T49+U49</f>
        <v>30218570</v>
      </c>
      <c r="W49" s="66">
        <f>+U49/T49</f>
        <v>0</v>
      </c>
      <c r="X49" s="59">
        <f>+Y49/$AG49</f>
        <v>0.56977344135120944</v>
      </c>
      <c r="Y49" s="65">
        <v>280311469</v>
      </c>
      <c r="Z49" s="68">
        <v>7071436</v>
      </c>
      <c r="AA49" s="67">
        <f>+Y49+Z49</f>
        <v>287382905</v>
      </c>
      <c r="AB49" s="66">
        <f>+Z49/Y49</f>
        <v>2.5227066253218487E-2</v>
      </c>
      <c r="AC49" s="59">
        <f>+AD49/$AG49</f>
        <v>2.9248148278034104E-2</v>
      </c>
      <c r="AD49" s="65">
        <v>14389213</v>
      </c>
      <c r="AE49" s="59">
        <f>AF49/$AG49</f>
        <v>5.1395547246431876E-3</v>
      </c>
      <c r="AF49" s="65">
        <v>2528507</v>
      </c>
      <c r="AG49" s="65">
        <v>491970051</v>
      </c>
      <c r="AH49" s="68">
        <v>10125465</v>
      </c>
      <c r="AI49" s="67">
        <v>502095516</v>
      </c>
      <c r="AJ49" s="66">
        <f>+AH49/AG49</f>
        <v>2.0581466248643661E-2</v>
      </c>
      <c r="AK49" s="65">
        <v>0</v>
      </c>
      <c r="AL49" s="65">
        <v>0</v>
      </c>
      <c r="AM49" s="10">
        <v>0</v>
      </c>
      <c r="AN49" s="64"/>
    </row>
    <row r="50" spans="1:40" x14ac:dyDescent="0.2">
      <c r="A50" s="70" t="s">
        <v>396</v>
      </c>
      <c r="B50" s="69" t="s">
        <v>397</v>
      </c>
      <c r="C50" s="11">
        <v>3</v>
      </c>
      <c r="D50" s="11"/>
      <c r="E50" s="62">
        <f>+F50/$AG50</f>
        <v>4.2858269442008649E-2</v>
      </c>
      <c r="F50" s="65">
        <v>18570246</v>
      </c>
      <c r="G50" s="61">
        <f>+H50/$AG50</f>
        <v>3.5425435388206652E-2</v>
      </c>
      <c r="H50" s="35">
        <v>15349641</v>
      </c>
      <c r="I50" s="61">
        <f>+J50/$AG50</f>
        <v>0.1501391467486248</v>
      </c>
      <c r="J50" s="65">
        <v>65054444</v>
      </c>
      <c r="K50" s="68">
        <v>657116</v>
      </c>
      <c r="L50" s="67">
        <f>+J50+K50</f>
        <v>65711560</v>
      </c>
      <c r="M50" s="66">
        <f>+K50/J50</f>
        <v>1.0101016311814148E-2</v>
      </c>
      <c r="N50" s="59">
        <f>+O50/$AG50</f>
        <v>0.17053373763124305</v>
      </c>
      <c r="O50" s="65">
        <v>73891305</v>
      </c>
      <c r="P50" s="68">
        <v>1772883</v>
      </c>
      <c r="Q50" s="67">
        <f>+O50+P50</f>
        <v>75664188</v>
      </c>
      <c r="R50" s="66">
        <f>+P50/O50</f>
        <v>2.3993120706150745E-2</v>
      </c>
      <c r="S50" s="59">
        <f>+T50/$AG50</f>
        <v>3.7996682855430723E-2</v>
      </c>
      <c r="T50" s="65">
        <v>16463748</v>
      </c>
      <c r="U50" s="68">
        <v>-43396</v>
      </c>
      <c r="V50" s="67">
        <f>+T50+U50</f>
        <v>16420352</v>
      </c>
      <c r="W50" s="66">
        <f>+U50/T50</f>
        <v>-2.6358518121147143E-3</v>
      </c>
      <c r="X50" s="59">
        <f>+Y50/$AG50</f>
        <v>0.53479398242788068</v>
      </c>
      <c r="Y50" s="65">
        <v>231723211</v>
      </c>
      <c r="Z50" s="68">
        <v>6620663</v>
      </c>
      <c r="AA50" s="67">
        <f>+Y50+Z50</f>
        <v>238343874</v>
      </c>
      <c r="AB50" s="66">
        <f>+Z50/Y50</f>
        <v>2.8571427831629692E-2</v>
      </c>
      <c r="AC50" s="59">
        <f>+AD50/$AG50</f>
        <v>2.064456875562767E-2</v>
      </c>
      <c r="AD50" s="65">
        <v>8945175</v>
      </c>
      <c r="AE50" s="59">
        <f>AF50/$AG50</f>
        <v>7.6081767509777127E-3</v>
      </c>
      <c r="AF50" s="65">
        <v>3296580</v>
      </c>
      <c r="AG50" s="65">
        <v>433294350</v>
      </c>
      <c r="AH50" s="68">
        <v>9007266</v>
      </c>
      <c r="AI50" s="67">
        <v>442301616</v>
      </c>
      <c r="AJ50" s="66">
        <f>+AH50/AG50</f>
        <v>2.0787868570176372E-2</v>
      </c>
      <c r="AK50" s="65">
        <v>0</v>
      </c>
      <c r="AL50" s="65">
        <v>64878</v>
      </c>
      <c r="AM50" s="10">
        <v>0</v>
      </c>
      <c r="AN50" s="64"/>
    </row>
    <row r="51" spans="1:40" x14ac:dyDescent="0.2">
      <c r="A51" s="70" t="s">
        <v>394</v>
      </c>
      <c r="B51" s="69" t="s">
        <v>395</v>
      </c>
      <c r="C51" s="11">
        <v>3</v>
      </c>
      <c r="D51" s="11"/>
      <c r="E51" s="62">
        <f>+F51/$AG51</f>
        <v>4.2133880177957085E-2</v>
      </c>
      <c r="F51" s="65">
        <v>46085834</v>
      </c>
      <c r="G51" s="61">
        <f>+H51/$AG51</f>
        <v>1.1475712744403224E-2</v>
      </c>
      <c r="H51" s="35">
        <v>12552079</v>
      </c>
      <c r="I51" s="61">
        <f>+J51/$AG51</f>
        <v>1.1856829810148501E-2</v>
      </c>
      <c r="J51" s="65">
        <v>12968943</v>
      </c>
      <c r="K51" s="68">
        <v>131000</v>
      </c>
      <c r="L51" s="67">
        <f>+J51+K51</f>
        <v>13099943</v>
      </c>
      <c r="M51" s="66">
        <f>+K51/J51</f>
        <v>1.0101054496114294E-2</v>
      </c>
      <c r="N51" s="59">
        <f>+O51/$AG51</f>
        <v>0.16500140741618113</v>
      </c>
      <c r="O51" s="65">
        <v>180477740</v>
      </c>
      <c r="P51" s="68">
        <v>1984990</v>
      </c>
      <c r="Q51" s="67">
        <f>+O51+P51</f>
        <v>182462730</v>
      </c>
      <c r="R51" s="66">
        <f>+P51/O51</f>
        <v>1.0998530899156872E-2</v>
      </c>
      <c r="S51" s="59">
        <f>+T51/$AG51</f>
        <v>2.9690870225147412E-2</v>
      </c>
      <c r="T51" s="65">
        <v>32475730</v>
      </c>
      <c r="U51" s="68">
        <v>-35881</v>
      </c>
      <c r="V51" s="67">
        <f>+T51+U51</f>
        <v>32439849</v>
      </c>
      <c r="W51" s="66">
        <f>+U51/T51</f>
        <v>-1.1048558415776952E-3</v>
      </c>
      <c r="X51" s="59">
        <f>+Y51/$AG51</f>
        <v>0.71332778942506836</v>
      </c>
      <c r="Y51" s="65">
        <v>780234480</v>
      </c>
      <c r="Z51" s="68">
        <v>14609717</v>
      </c>
      <c r="AA51" s="67">
        <f>+Y51+Z51</f>
        <v>794844197</v>
      </c>
      <c r="AB51" s="66">
        <f>+Z51/Y51</f>
        <v>1.8724777454080216E-2</v>
      </c>
      <c r="AC51" s="59">
        <f>+AD51/$AG51</f>
        <v>2.6513510201094281E-2</v>
      </c>
      <c r="AD51" s="65">
        <v>29000349</v>
      </c>
      <c r="AE51" s="59">
        <f>AF51/$AG51</f>
        <v>0</v>
      </c>
      <c r="AF51" s="65">
        <v>0</v>
      </c>
      <c r="AG51" s="65">
        <v>1093795155</v>
      </c>
      <c r="AH51" s="68">
        <v>16689826</v>
      </c>
      <c r="AI51" s="67">
        <v>1110484981</v>
      </c>
      <c r="AJ51" s="66">
        <f>+AH51/AG51</f>
        <v>1.5258639539320322E-2</v>
      </c>
      <c r="AK51" s="65">
        <v>128015</v>
      </c>
      <c r="AL51" s="65">
        <v>0</v>
      </c>
      <c r="AM51" s="10">
        <v>0</v>
      </c>
      <c r="AN51" s="64"/>
    </row>
    <row r="52" spans="1:40" x14ac:dyDescent="0.2">
      <c r="A52" s="70" t="s">
        <v>392</v>
      </c>
      <c r="B52" s="69" t="s">
        <v>393</v>
      </c>
      <c r="C52" s="11">
        <v>3</v>
      </c>
      <c r="D52" s="11"/>
      <c r="E52" s="62">
        <f>+F52/$AG52</f>
        <v>2.6044656662917318E-2</v>
      </c>
      <c r="F52" s="65">
        <v>13663481</v>
      </c>
      <c r="G52" s="61">
        <f>+H52/$AG52</f>
        <v>7.9663231017735366E-3</v>
      </c>
      <c r="H52" s="35">
        <v>4179272</v>
      </c>
      <c r="I52" s="61">
        <f>+J52/$AG52</f>
        <v>1.2342704522691464E-2</v>
      </c>
      <c r="J52" s="65">
        <v>6475198</v>
      </c>
      <c r="K52" s="68">
        <v>65406</v>
      </c>
      <c r="L52" s="67">
        <f>+J52+K52</f>
        <v>6540604</v>
      </c>
      <c r="M52" s="66">
        <f>+K52/J52</f>
        <v>1.0101003861194668E-2</v>
      </c>
      <c r="N52" s="59">
        <f>+O52/$AG52</f>
        <v>0.10985424052890229</v>
      </c>
      <c r="O52" s="65">
        <v>57631450</v>
      </c>
      <c r="P52" s="68">
        <v>536927</v>
      </c>
      <c r="Q52" s="67">
        <f>+O52+P52</f>
        <v>58168377</v>
      </c>
      <c r="R52" s="66">
        <f>+P52/O52</f>
        <v>9.3165623977880131E-3</v>
      </c>
      <c r="S52" s="59">
        <f>+T52/$AG52</f>
        <v>2.3918610284237675E-2</v>
      </c>
      <c r="T52" s="65">
        <v>12548120</v>
      </c>
      <c r="U52" s="68">
        <v>0</v>
      </c>
      <c r="V52" s="67">
        <f>+T52+U52</f>
        <v>12548120</v>
      </c>
      <c r="W52" s="66">
        <f>+U52/T52</f>
        <v>0</v>
      </c>
      <c r="X52" s="59">
        <f>+Y52/$AG52</f>
        <v>0.80413519652823739</v>
      </c>
      <c r="Y52" s="65">
        <v>421863345</v>
      </c>
      <c r="Z52" s="68">
        <v>6429356</v>
      </c>
      <c r="AA52" s="67">
        <f>+Y52+Z52</f>
        <v>428292701</v>
      </c>
      <c r="AB52" s="66">
        <f>+Z52/Y52</f>
        <v>1.5240376003750692E-2</v>
      </c>
      <c r="AC52" s="59">
        <f>+AD52/$AG52</f>
        <v>1.5738268371240333E-2</v>
      </c>
      <c r="AD52" s="65">
        <v>8256570</v>
      </c>
      <c r="AE52" s="59">
        <f>AF52/$AG52</f>
        <v>0</v>
      </c>
      <c r="AF52" s="65">
        <v>0</v>
      </c>
      <c r="AG52" s="65">
        <v>524617436</v>
      </c>
      <c r="AH52" s="68">
        <v>7031689</v>
      </c>
      <c r="AI52" s="67">
        <v>531649125</v>
      </c>
      <c r="AJ52" s="66">
        <f>+AH52/AG52</f>
        <v>1.3403460345530719E-2</v>
      </c>
      <c r="AK52" s="65">
        <v>0</v>
      </c>
      <c r="AL52" s="65">
        <v>0</v>
      </c>
      <c r="AM52" s="10">
        <v>0</v>
      </c>
      <c r="AN52" s="64"/>
    </row>
    <row r="53" spans="1:40" x14ac:dyDescent="0.2">
      <c r="A53" s="70" t="s">
        <v>390</v>
      </c>
      <c r="B53" s="69" t="s">
        <v>391</v>
      </c>
      <c r="C53" s="11">
        <v>3</v>
      </c>
      <c r="D53" s="11"/>
      <c r="E53" s="62">
        <f>+F53/$AG53</f>
        <v>3.8268258496701138E-2</v>
      </c>
      <c r="F53" s="65">
        <v>55230580</v>
      </c>
      <c r="G53" s="61">
        <f>+H53/$AG53</f>
        <v>2.6415693771196409E-2</v>
      </c>
      <c r="H53" s="35">
        <v>38124392</v>
      </c>
      <c r="I53" s="61">
        <f>+J53/$AG53</f>
        <v>6.2647507110045464E-2</v>
      </c>
      <c r="J53" s="65">
        <v>90415877</v>
      </c>
      <c r="K53" s="68">
        <v>913291</v>
      </c>
      <c r="L53" s="67">
        <f>+J53+K53</f>
        <v>91329168</v>
      </c>
      <c r="M53" s="66">
        <f>+K53/J53</f>
        <v>1.0101002504239382E-2</v>
      </c>
      <c r="N53" s="59">
        <f>+O53/$AG53</f>
        <v>0.1268686206342349</v>
      </c>
      <c r="O53" s="65">
        <v>183102858</v>
      </c>
      <c r="P53" s="68">
        <v>1948767</v>
      </c>
      <c r="Q53" s="67">
        <f>+O53+P53</f>
        <v>185051625</v>
      </c>
      <c r="R53" s="66">
        <f>+P53/O53</f>
        <v>1.064301792602276E-2</v>
      </c>
      <c r="S53" s="59">
        <f>+T53/$AG53</f>
        <v>2.1991365539601657E-2</v>
      </c>
      <c r="T53" s="65">
        <v>31738990</v>
      </c>
      <c r="U53" s="68">
        <v>0</v>
      </c>
      <c r="V53" s="67">
        <f>+T53+U53</f>
        <v>31738990</v>
      </c>
      <c r="W53" s="66">
        <f>+U53/T53</f>
        <v>0</v>
      </c>
      <c r="X53" s="59">
        <f>+Y53/$AG53</f>
        <v>0.69216767413294999</v>
      </c>
      <c r="Y53" s="65">
        <v>998969475</v>
      </c>
      <c r="Z53" s="68">
        <v>15205968</v>
      </c>
      <c r="AA53" s="67">
        <f>+Y53+Z53</f>
        <v>1014175443</v>
      </c>
      <c r="AB53" s="66">
        <f>+Z53/Y53</f>
        <v>1.5221654295292656E-2</v>
      </c>
      <c r="AC53" s="59">
        <f>+AD53/$AG53</f>
        <v>3.1640880315270431E-2</v>
      </c>
      <c r="AD53" s="65">
        <v>45665631</v>
      </c>
      <c r="AE53" s="59">
        <f>AF53/$AG53</f>
        <v>0</v>
      </c>
      <c r="AF53" s="65">
        <v>0</v>
      </c>
      <c r="AG53" s="65">
        <v>1443247803</v>
      </c>
      <c r="AH53" s="68">
        <v>18068026</v>
      </c>
      <c r="AI53" s="67">
        <v>1461315829</v>
      </c>
      <c r="AJ53" s="66">
        <f>+AH53/AG53</f>
        <v>1.2519004679891413E-2</v>
      </c>
      <c r="AK53" s="65">
        <v>0</v>
      </c>
      <c r="AL53" s="65">
        <v>0</v>
      </c>
      <c r="AM53" s="10">
        <v>0</v>
      </c>
      <c r="AN53" s="64"/>
    </row>
    <row r="54" spans="1:40" x14ac:dyDescent="0.2">
      <c r="A54" s="70" t="s">
        <v>388</v>
      </c>
      <c r="B54" s="69" t="s">
        <v>389</v>
      </c>
      <c r="C54" s="11">
        <v>3</v>
      </c>
      <c r="D54" s="11"/>
      <c r="E54" s="62">
        <f>+F54/$AG54</f>
        <v>4.5729517143262753E-2</v>
      </c>
      <c r="F54" s="65">
        <v>30356421</v>
      </c>
      <c r="G54" s="61">
        <f>+H54/$AG54</f>
        <v>6.1784185881214619E-3</v>
      </c>
      <c r="H54" s="35">
        <v>4101392</v>
      </c>
      <c r="I54" s="61">
        <f>+J54/$AG54</f>
        <v>1.076092989258649E-3</v>
      </c>
      <c r="J54" s="65">
        <v>714338</v>
      </c>
      <c r="K54" s="68">
        <v>7215</v>
      </c>
      <c r="L54" s="67">
        <f>+J54+K54</f>
        <v>721553</v>
      </c>
      <c r="M54" s="66">
        <f>+K54/J54</f>
        <v>1.0100260660919621E-2</v>
      </c>
      <c r="N54" s="59">
        <f>+O54/$AG54</f>
        <v>0.18100118086600075</v>
      </c>
      <c r="O54" s="65">
        <v>120153205</v>
      </c>
      <c r="P54" s="68">
        <v>1207679</v>
      </c>
      <c r="Q54" s="67">
        <f>+O54+P54</f>
        <v>121360884</v>
      </c>
      <c r="R54" s="66">
        <f>+P54/O54</f>
        <v>1.0051159267869716E-2</v>
      </c>
      <c r="S54" s="59">
        <f>+T54/$AG54</f>
        <v>2.5314211664450127E-2</v>
      </c>
      <c r="T54" s="65">
        <v>16804220</v>
      </c>
      <c r="U54" s="68">
        <v>26618</v>
      </c>
      <c r="V54" s="67">
        <f>+T54+U54</f>
        <v>16830838</v>
      </c>
      <c r="W54" s="66">
        <f>+U54/T54</f>
        <v>1.5840068744636764E-3</v>
      </c>
      <c r="X54" s="59">
        <f>+Y54/$AG54</f>
        <v>0.68026921820818009</v>
      </c>
      <c r="Y54" s="65">
        <v>451580075</v>
      </c>
      <c r="Z54" s="68">
        <v>832605</v>
      </c>
      <c r="AA54" s="67">
        <f>+Y54+Z54</f>
        <v>452412680</v>
      </c>
      <c r="AB54" s="66">
        <f>+Z54/Y54</f>
        <v>1.8437593819877903E-3</v>
      </c>
      <c r="AC54" s="59">
        <f>+AD54/$AG54</f>
        <v>6.0431360540726176E-2</v>
      </c>
      <c r="AD54" s="65">
        <v>40115880</v>
      </c>
      <c r="AE54" s="59">
        <f>AF54/$AG54</f>
        <v>0</v>
      </c>
      <c r="AF54" s="65">
        <v>0</v>
      </c>
      <c r="AG54" s="65">
        <v>663825531</v>
      </c>
      <c r="AH54" s="68">
        <v>2074117</v>
      </c>
      <c r="AI54" s="67">
        <v>665899648</v>
      </c>
      <c r="AJ54" s="66">
        <f>+AH54/AG54</f>
        <v>3.1244911548905159E-3</v>
      </c>
      <c r="AK54" s="65">
        <v>0</v>
      </c>
      <c r="AL54" s="65">
        <v>0</v>
      </c>
      <c r="AM54" s="10">
        <v>0</v>
      </c>
      <c r="AN54" s="64"/>
    </row>
    <row r="55" spans="1:40" x14ac:dyDescent="0.2">
      <c r="A55" s="70" t="s">
        <v>386</v>
      </c>
      <c r="B55" s="69" t="s">
        <v>387</v>
      </c>
      <c r="C55" s="11">
        <v>3</v>
      </c>
      <c r="D55" s="11"/>
      <c r="E55" s="62">
        <f>+F55/$AG55</f>
        <v>4.5417215988190991E-2</v>
      </c>
      <c r="F55" s="65">
        <v>28684496</v>
      </c>
      <c r="G55" s="61">
        <f>+H55/$AG55</f>
        <v>1.3637310889151016E-3</v>
      </c>
      <c r="H55" s="35">
        <v>861302</v>
      </c>
      <c r="I55" s="61">
        <f>+J55/$AG55</f>
        <v>2.7216133319637683E-4</v>
      </c>
      <c r="J55" s="65">
        <v>171891</v>
      </c>
      <c r="K55" s="68">
        <v>1736</v>
      </c>
      <c r="L55" s="67">
        <f>+J55+K55</f>
        <v>173627</v>
      </c>
      <c r="M55" s="66">
        <f>+K55/J55</f>
        <v>1.0099423471851348E-2</v>
      </c>
      <c r="N55" s="59">
        <f>+O55/$AG55</f>
        <v>0.18318939129433398</v>
      </c>
      <c r="O55" s="65">
        <v>115698315</v>
      </c>
      <c r="P55" s="68">
        <v>1595371</v>
      </c>
      <c r="Q55" s="67">
        <f>+O55+P55</f>
        <v>117293686</v>
      </c>
      <c r="R55" s="66">
        <f>+P55/O55</f>
        <v>1.3789059935747552E-2</v>
      </c>
      <c r="S55" s="59">
        <f>+T55/$AG55</f>
        <v>2.1548817008856715E-2</v>
      </c>
      <c r="T55" s="65">
        <v>13609750</v>
      </c>
      <c r="U55" s="68">
        <v>0</v>
      </c>
      <c r="V55" s="67">
        <f>+T55+U55</f>
        <v>13609750</v>
      </c>
      <c r="W55" s="66">
        <f>+U55/T55</f>
        <v>0</v>
      </c>
      <c r="X55" s="59">
        <f>+Y55/$AG55</f>
        <v>0.70822904303346768</v>
      </c>
      <c r="Y55" s="65">
        <v>447301595</v>
      </c>
      <c r="Z55" s="68">
        <v>-1866824</v>
      </c>
      <c r="AA55" s="67">
        <f>+Y55+Z55</f>
        <v>445434771</v>
      </c>
      <c r="AB55" s="66">
        <f>+Z55/Y55</f>
        <v>-4.1735241297317528E-3</v>
      </c>
      <c r="AC55" s="59">
        <f>+AD55/$AG55</f>
        <v>3.9979640253039121E-2</v>
      </c>
      <c r="AD55" s="65">
        <v>25250245</v>
      </c>
      <c r="AE55" s="59">
        <f>AF55/$AG55</f>
        <v>0</v>
      </c>
      <c r="AF55" s="65">
        <v>0</v>
      </c>
      <c r="AG55" s="65">
        <v>631577594</v>
      </c>
      <c r="AH55" s="68">
        <v>-269717</v>
      </c>
      <c r="AI55" s="67">
        <v>631307877</v>
      </c>
      <c r="AJ55" s="66">
        <f>+AH55/AG55</f>
        <v>-4.2705283176970967E-4</v>
      </c>
      <c r="AK55" s="65">
        <v>0</v>
      </c>
      <c r="AL55" s="65">
        <v>0</v>
      </c>
      <c r="AM55" s="10">
        <v>0</v>
      </c>
      <c r="AN55" s="64"/>
    </row>
    <row r="56" spans="1:40" x14ac:dyDescent="0.2">
      <c r="A56" s="70" t="s">
        <v>384</v>
      </c>
      <c r="B56" s="69" t="s">
        <v>385</v>
      </c>
      <c r="C56" s="11">
        <v>3</v>
      </c>
      <c r="D56" s="11"/>
      <c r="E56" s="62">
        <f>+F56/$AG56</f>
        <v>5.4101829302040924E-2</v>
      </c>
      <c r="F56" s="65">
        <v>59817167</v>
      </c>
      <c r="G56" s="61">
        <f>+H56/$AG56</f>
        <v>2.3305995794592805E-3</v>
      </c>
      <c r="H56" s="35">
        <v>2576805</v>
      </c>
      <c r="I56" s="61">
        <f>+J56/$AG56</f>
        <v>3.175616656069701E-4</v>
      </c>
      <c r="J56" s="65">
        <v>351109</v>
      </c>
      <c r="K56" s="68">
        <v>3546</v>
      </c>
      <c r="L56" s="67">
        <f>+J56+K56</f>
        <v>354655</v>
      </c>
      <c r="M56" s="66">
        <f>+K56/J56</f>
        <v>1.0099427813015332E-2</v>
      </c>
      <c r="N56" s="59">
        <f>+O56/$AG56</f>
        <v>0.19135123699326401</v>
      </c>
      <c r="O56" s="65">
        <v>211565654</v>
      </c>
      <c r="P56" s="68">
        <v>3251782</v>
      </c>
      <c r="Q56" s="67">
        <f>+O56+P56</f>
        <v>214817436</v>
      </c>
      <c r="R56" s="66">
        <f>+P56/O56</f>
        <v>1.5370084597947075E-2</v>
      </c>
      <c r="S56" s="59">
        <f>+T56/$AG56</f>
        <v>2.584187369466711E-2</v>
      </c>
      <c r="T56" s="65">
        <v>28571819</v>
      </c>
      <c r="U56" s="68">
        <v>314080</v>
      </c>
      <c r="V56" s="67">
        <f>+T56+U56</f>
        <v>28885899</v>
      </c>
      <c r="W56" s="66">
        <f>+U56/T56</f>
        <v>1.0992649785440681E-2</v>
      </c>
      <c r="X56" s="59">
        <f>+Y56/$AG56</f>
        <v>0.66052464303180503</v>
      </c>
      <c r="Y56" s="65">
        <v>730302716</v>
      </c>
      <c r="Z56" s="68">
        <v>3132654</v>
      </c>
      <c r="AA56" s="67">
        <f>+Y56+Z56</f>
        <v>733435370</v>
      </c>
      <c r="AB56" s="66">
        <f>+Z56/Y56</f>
        <v>4.2895280701653587E-3</v>
      </c>
      <c r="AC56" s="59">
        <f>+AD56/$AG56</f>
        <v>6.5532255733156658E-2</v>
      </c>
      <c r="AD56" s="65">
        <v>72455108</v>
      </c>
      <c r="AE56" s="59">
        <f>AF56/$AG56</f>
        <v>0</v>
      </c>
      <c r="AF56" s="65">
        <v>0</v>
      </c>
      <c r="AG56" s="65">
        <v>1105640378</v>
      </c>
      <c r="AH56" s="68">
        <v>6702062</v>
      </c>
      <c r="AI56" s="67">
        <v>1112342440</v>
      </c>
      <c r="AJ56" s="66">
        <f>+AH56/AG56</f>
        <v>6.061701556272215E-3</v>
      </c>
      <c r="AK56" s="65">
        <v>0</v>
      </c>
      <c r="AL56" s="65">
        <v>0</v>
      </c>
      <c r="AM56" s="10">
        <v>0</v>
      </c>
      <c r="AN56" s="64"/>
    </row>
    <row r="57" spans="1:40" x14ac:dyDescent="0.2">
      <c r="A57" s="70" t="s">
        <v>382</v>
      </c>
      <c r="B57" s="69" t="s">
        <v>383</v>
      </c>
      <c r="C57" s="11">
        <v>3</v>
      </c>
      <c r="D57" s="11"/>
      <c r="E57" s="62">
        <f>+F57/$AG57</f>
        <v>4.0041497198041801E-2</v>
      </c>
      <c r="F57" s="65">
        <v>84328494</v>
      </c>
      <c r="G57" s="61">
        <f>+H57/$AG57</f>
        <v>9.8450647292451735E-3</v>
      </c>
      <c r="H57" s="35">
        <v>20733977</v>
      </c>
      <c r="I57" s="61">
        <f>+J57/$AG57</f>
        <v>2.7609561207371399E-2</v>
      </c>
      <c r="J57" s="65">
        <v>58146495</v>
      </c>
      <c r="K57" s="68">
        <v>587339</v>
      </c>
      <c r="L57" s="67">
        <f>+J57+K57</f>
        <v>58733834</v>
      </c>
      <c r="M57" s="66">
        <f>+K57/J57</f>
        <v>1.0101021566304212E-2</v>
      </c>
      <c r="N57" s="59">
        <f>+O57/$AG57</f>
        <v>0.29040477616860588</v>
      </c>
      <c r="O57" s="65">
        <v>611600443</v>
      </c>
      <c r="P57" s="68">
        <v>12997907</v>
      </c>
      <c r="Q57" s="67">
        <f>+O57+P57</f>
        <v>624598350</v>
      </c>
      <c r="R57" s="66">
        <f>+P57/O57</f>
        <v>2.1252285129558023E-2</v>
      </c>
      <c r="S57" s="59">
        <f>+T57/$AG57</f>
        <v>7.2348009906845021E-2</v>
      </c>
      <c r="T57" s="65">
        <v>152366898</v>
      </c>
      <c r="U57" s="68">
        <v>12488</v>
      </c>
      <c r="V57" s="67">
        <f>+T57+U57</f>
        <v>152379386</v>
      </c>
      <c r="W57" s="66">
        <f>+U57/T57</f>
        <v>8.1960059329947118E-5</v>
      </c>
      <c r="X57" s="59">
        <f>+Y57/$AG57</f>
        <v>0.52986036848007079</v>
      </c>
      <c r="Y57" s="65">
        <v>1115900504</v>
      </c>
      <c r="Z57" s="68">
        <v>31874886</v>
      </c>
      <c r="AA57" s="67">
        <f>+Y57+Z57</f>
        <v>1147775390</v>
      </c>
      <c r="AB57" s="66">
        <f>+Z57/Y57</f>
        <v>2.8564272429076706E-2</v>
      </c>
      <c r="AC57" s="59">
        <f>+AD57/$AG57</f>
        <v>2.9890722309819949E-2</v>
      </c>
      <c r="AD57" s="65">
        <v>62950683</v>
      </c>
      <c r="AE57" s="59">
        <f>AF57/$AG57</f>
        <v>0</v>
      </c>
      <c r="AF57" s="65">
        <v>0</v>
      </c>
      <c r="AG57" s="65">
        <v>2106027494</v>
      </c>
      <c r="AH57" s="68">
        <v>45472620</v>
      </c>
      <c r="AI57" s="67">
        <v>2151500114</v>
      </c>
      <c r="AJ57" s="66">
        <f>+AH57/AG57</f>
        <v>2.1591655441132621E-2</v>
      </c>
      <c r="AK57" s="65">
        <v>615300</v>
      </c>
      <c r="AL57" s="65">
        <v>139715</v>
      </c>
      <c r="AM57" s="10">
        <v>0</v>
      </c>
      <c r="AN57" s="64"/>
    </row>
    <row r="58" spans="1:40" x14ac:dyDescent="0.2">
      <c r="A58" s="70" t="s">
        <v>380</v>
      </c>
      <c r="B58" s="69" t="s">
        <v>381</v>
      </c>
      <c r="C58" s="11">
        <v>3</v>
      </c>
      <c r="D58" s="11"/>
      <c r="E58" s="62">
        <f>+F58/$AG58</f>
        <v>4.1647774137940685E-2</v>
      </c>
      <c r="F58" s="65">
        <v>88142013</v>
      </c>
      <c r="G58" s="61">
        <f>+H58/$AG58</f>
        <v>3.1686121047921744E-3</v>
      </c>
      <c r="H58" s="35">
        <v>6705949</v>
      </c>
      <c r="I58" s="61">
        <f>+J58/$AG58</f>
        <v>6.4994748264273557E-4</v>
      </c>
      <c r="J58" s="65">
        <v>1375528</v>
      </c>
      <c r="K58" s="68">
        <v>13894</v>
      </c>
      <c r="L58" s="67">
        <f>+J58+K58</f>
        <v>1389422</v>
      </c>
      <c r="M58" s="66">
        <f>+K58/J58</f>
        <v>1.0100848546885269E-2</v>
      </c>
      <c r="N58" s="59">
        <f>+O58/$AG58</f>
        <v>0.26157270461022586</v>
      </c>
      <c r="O58" s="65">
        <v>553584080</v>
      </c>
      <c r="P58" s="68">
        <v>11778387</v>
      </c>
      <c r="Q58" s="67">
        <f>+O58+P58</f>
        <v>565362467</v>
      </c>
      <c r="R58" s="66">
        <f>+P58/O58</f>
        <v>2.1276599934015445E-2</v>
      </c>
      <c r="S58" s="59">
        <f>+T58/$AG58</f>
        <v>7.7765462554023404E-2</v>
      </c>
      <c r="T58" s="65">
        <v>164580330</v>
      </c>
      <c r="U58" s="68">
        <v>-1689366</v>
      </c>
      <c r="V58" s="67">
        <f>+T58+U58</f>
        <v>162890964</v>
      </c>
      <c r="W58" s="66">
        <f>+U58/T58</f>
        <v>-1.0264689589576105E-2</v>
      </c>
      <c r="X58" s="59">
        <f>+Y58/$AG58</f>
        <v>0.57683021803245371</v>
      </c>
      <c r="Y58" s="65">
        <v>1220784967</v>
      </c>
      <c r="Z58" s="68">
        <v>0</v>
      </c>
      <c r="AA58" s="67">
        <f>+Y58+Z58</f>
        <v>1220784967</v>
      </c>
      <c r="AB58" s="66">
        <f>+Z58/Y58</f>
        <v>0</v>
      </c>
      <c r="AC58" s="59">
        <f>+AD58/$AG58</f>
        <v>3.8365281077921386E-2</v>
      </c>
      <c r="AD58" s="65">
        <v>81195050</v>
      </c>
      <c r="AE58" s="59">
        <f>AF58/$AG58</f>
        <v>0</v>
      </c>
      <c r="AF58" s="65">
        <v>0</v>
      </c>
      <c r="AG58" s="65">
        <v>2116367917</v>
      </c>
      <c r="AH58" s="68">
        <v>10102915</v>
      </c>
      <c r="AI58" s="67">
        <v>2126470832</v>
      </c>
      <c r="AJ58" s="66">
        <f>+AH58/AG58</f>
        <v>4.773704476828922E-3</v>
      </c>
      <c r="AK58" s="65">
        <v>0</v>
      </c>
      <c r="AL58" s="65">
        <v>711890</v>
      </c>
      <c r="AM58" s="10">
        <v>0</v>
      </c>
      <c r="AN58" s="64"/>
    </row>
    <row r="59" spans="1:40" x14ac:dyDescent="0.2">
      <c r="A59" s="70" t="s">
        <v>378</v>
      </c>
      <c r="B59" s="69" t="s">
        <v>379</v>
      </c>
      <c r="C59" s="11">
        <v>3</v>
      </c>
      <c r="D59" s="11"/>
      <c r="E59" s="62">
        <f>+F59/$AG59</f>
        <v>2.7794164258735866E-2</v>
      </c>
      <c r="F59" s="65">
        <v>17995738</v>
      </c>
      <c r="G59" s="61">
        <f>+H59/$AG59</f>
        <v>9.3561807284543216E-3</v>
      </c>
      <c r="H59" s="35">
        <v>6057796</v>
      </c>
      <c r="I59" s="61">
        <f>+J59/$AG59</f>
        <v>6.9183733931284155E-3</v>
      </c>
      <c r="J59" s="65">
        <v>4479402</v>
      </c>
      <c r="K59" s="68">
        <v>45246</v>
      </c>
      <c r="L59" s="67">
        <f>+J59+K59</f>
        <v>4524648</v>
      </c>
      <c r="M59" s="66">
        <f>+K59/J59</f>
        <v>1.0100901861453827E-2</v>
      </c>
      <c r="N59" s="59">
        <f>+O59/$AG59</f>
        <v>0.11412689236981011</v>
      </c>
      <c r="O59" s="65">
        <v>73893125</v>
      </c>
      <c r="P59" s="68">
        <v>1418479</v>
      </c>
      <c r="Q59" s="67">
        <f>+O59+P59</f>
        <v>75311604</v>
      </c>
      <c r="R59" s="66">
        <f>+P59/O59</f>
        <v>1.9196359607202972E-2</v>
      </c>
      <c r="S59" s="59">
        <f>+T59/$AG59</f>
        <v>1.3183029213241026E-2</v>
      </c>
      <c r="T59" s="65">
        <v>8535545</v>
      </c>
      <c r="U59" s="68">
        <v>-82186</v>
      </c>
      <c r="V59" s="67">
        <f>+T59+U59</f>
        <v>8453359</v>
      </c>
      <c r="W59" s="66">
        <f>+U59/T59</f>
        <v>-9.628676317680945E-3</v>
      </c>
      <c r="X59" s="59">
        <f>+Y59/$AG59</f>
        <v>0.7995176539530453</v>
      </c>
      <c r="Y59" s="65">
        <v>517659394</v>
      </c>
      <c r="Z59" s="68">
        <v>3308208</v>
      </c>
      <c r="AA59" s="67">
        <f>+Y59+Z59</f>
        <v>520967602</v>
      </c>
      <c r="AB59" s="66">
        <f>+Z59/Y59</f>
        <v>6.3907040775154945E-3</v>
      </c>
      <c r="AC59" s="59">
        <f>+AD59/$AG59</f>
        <v>2.9103706083584924E-2</v>
      </c>
      <c r="AD59" s="65">
        <v>18843620</v>
      </c>
      <c r="AE59" s="59">
        <f>AF59/$AG59</f>
        <v>0</v>
      </c>
      <c r="AF59" s="65">
        <v>0</v>
      </c>
      <c r="AG59" s="65">
        <v>647464620</v>
      </c>
      <c r="AH59" s="68">
        <v>4689747</v>
      </c>
      <c r="AI59" s="67">
        <v>652154367</v>
      </c>
      <c r="AJ59" s="66">
        <f>+AH59/AG59</f>
        <v>7.243248287450826E-3</v>
      </c>
      <c r="AK59" s="65">
        <v>0</v>
      </c>
      <c r="AL59" s="65">
        <v>0</v>
      </c>
      <c r="AM59" s="10">
        <v>0</v>
      </c>
      <c r="AN59" s="64"/>
    </row>
    <row r="60" spans="1:40" x14ac:dyDescent="0.2">
      <c r="A60" s="70" t="s">
        <v>376</v>
      </c>
      <c r="B60" s="69" t="s">
        <v>377</v>
      </c>
      <c r="C60" s="11">
        <v>3</v>
      </c>
      <c r="D60" s="11"/>
      <c r="E60" s="62">
        <f>+F60/$AG60</f>
        <v>3.2830976700271505E-2</v>
      </c>
      <c r="F60" s="65">
        <v>46466258</v>
      </c>
      <c r="G60" s="61">
        <f>+H60/$AG60</f>
        <v>4.3247184599168034E-3</v>
      </c>
      <c r="H60" s="35">
        <v>6120850</v>
      </c>
      <c r="I60" s="61">
        <f>+J60/$AG60</f>
        <v>6.5150537434331918E-4</v>
      </c>
      <c r="J60" s="65">
        <v>922087</v>
      </c>
      <c r="K60" s="68">
        <v>9314</v>
      </c>
      <c r="L60" s="67">
        <f>+J60+K60</f>
        <v>931401</v>
      </c>
      <c r="M60" s="66">
        <f>+K60/J60</f>
        <v>1.0100999146501361E-2</v>
      </c>
      <c r="N60" s="59">
        <f>+O60/$AG60</f>
        <v>0.19379066704368925</v>
      </c>
      <c r="O60" s="65">
        <v>274275335</v>
      </c>
      <c r="P60" s="68">
        <v>2894909</v>
      </c>
      <c r="Q60" s="67">
        <f>+O60+P60</f>
        <v>277170244</v>
      </c>
      <c r="R60" s="66">
        <f>+P60/O60</f>
        <v>1.0554755133194897E-2</v>
      </c>
      <c r="S60" s="59">
        <f>+T60/$AG60</f>
        <v>2.853906147911052E-2</v>
      </c>
      <c r="T60" s="65">
        <v>40391835</v>
      </c>
      <c r="U60" s="68">
        <v>-279108</v>
      </c>
      <c r="V60" s="67">
        <f>+T60+U60</f>
        <v>40112727</v>
      </c>
      <c r="W60" s="66">
        <f>+U60/T60</f>
        <v>-6.9100104018547312E-3</v>
      </c>
      <c r="X60" s="59">
        <f>+Y60/$AG60</f>
        <v>0.69821193450672681</v>
      </c>
      <c r="Y60" s="65">
        <v>988191615</v>
      </c>
      <c r="Z60" s="68">
        <v>-10719084</v>
      </c>
      <c r="AA60" s="67">
        <f>+Y60+Z60</f>
        <v>977472531</v>
      </c>
      <c r="AB60" s="66">
        <f>+Z60/Y60</f>
        <v>-1.0847171578155923E-2</v>
      </c>
      <c r="AC60" s="59">
        <f>+AD60/$AG60</f>
        <v>4.165113643594185E-2</v>
      </c>
      <c r="AD60" s="65">
        <v>58949585</v>
      </c>
      <c r="AE60" s="59">
        <f>AF60/$AG60</f>
        <v>0</v>
      </c>
      <c r="AF60" s="65">
        <v>0</v>
      </c>
      <c r="AG60" s="65">
        <v>1415317565</v>
      </c>
      <c r="AH60" s="68">
        <v>-8093969</v>
      </c>
      <c r="AI60" s="67">
        <v>1407223596</v>
      </c>
      <c r="AJ60" s="66">
        <f>+AH60/AG60</f>
        <v>-5.7188359702156312E-3</v>
      </c>
      <c r="AK60" s="65">
        <v>148300</v>
      </c>
      <c r="AL60" s="65">
        <v>198550</v>
      </c>
      <c r="AM60" s="10">
        <v>0</v>
      </c>
      <c r="AN60" s="64"/>
    </row>
    <row r="61" spans="1:40" x14ac:dyDescent="0.2">
      <c r="A61" s="70" t="s">
        <v>374</v>
      </c>
      <c r="B61" s="69" t="s">
        <v>375</v>
      </c>
      <c r="C61" s="11">
        <v>3</v>
      </c>
      <c r="D61" s="11"/>
      <c r="E61" s="62">
        <f>+F61/$AG61</f>
        <v>4.6958499057923882E-2</v>
      </c>
      <c r="F61" s="65">
        <v>34790296</v>
      </c>
      <c r="G61" s="61">
        <f>+H61/$AG61</f>
        <v>1.4063352866022075E-2</v>
      </c>
      <c r="H61" s="35">
        <v>10419162</v>
      </c>
      <c r="I61" s="61">
        <f>+J61/$AG61</f>
        <v>5.6428824733899763E-2</v>
      </c>
      <c r="J61" s="65">
        <v>41806607</v>
      </c>
      <c r="K61" s="68">
        <v>422289</v>
      </c>
      <c r="L61" s="67">
        <f>+J61+K61</f>
        <v>42228896</v>
      </c>
      <c r="M61" s="66">
        <f>+K61/J61</f>
        <v>1.0101011067461179E-2</v>
      </c>
      <c r="N61" s="59">
        <f>+O61/$AG61</f>
        <v>0.10166540983000583</v>
      </c>
      <c r="O61" s="65">
        <v>75321183</v>
      </c>
      <c r="P61" s="68">
        <v>788251</v>
      </c>
      <c r="Q61" s="67">
        <f>+O61+P61</f>
        <v>76109434</v>
      </c>
      <c r="R61" s="66">
        <f>+P61/O61</f>
        <v>1.0465196756136982E-2</v>
      </c>
      <c r="S61" s="59">
        <f>+T61/$AG61</f>
        <v>3.7265820909226671E-2</v>
      </c>
      <c r="T61" s="65">
        <v>27609250</v>
      </c>
      <c r="U61" s="68">
        <v>-558788</v>
      </c>
      <c r="V61" s="67">
        <f>+T61+U61</f>
        <v>27050462</v>
      </c>
      <c r="W61" s="66">
        <f>+U61/T61</f>
        <v>-2.0239158977516592E-2</v>
      </c>
      <c r="X61" s="59">
        <f>+Y61/$AG61</f>
        <v>0.70757104156441852</v>
      </c>
      <c r="Y61" s="65">
        <v>524220460</v>
      </c>
      <c r="Z61" s="68">
        <v>15201807</v>
      </c>
      <c r="AA61" s="67">
        <f>+Y61+Z61</f>
        <v>539422267</v>
      </c>
      <c r="AB61" s="66">
        <f>+Z61/Y61</f>
        <v>2.8998881501115008E-2</v>
      </c>
      <c r="AC61" s="59">
        <f>+AD61/$AG61</f>
        <v>3.6047051038503274E-2</v>
      </c>
      <c r="AD61" s="65">
        <v>26706296</v>
      </c>
      <c r="AE61" s="59">
        <f>AF61/$AG61</f>
        <v>0</v>
      </c>
      <c r="AF61" s="65">
        <v>0</v>
      </c>
      <c r="AG61" s="65">
        <v>740873254</v>
      </c>
      <c r="AH61" s="68">
        <v>15853559</v>
      </c>
      <c r="AI61" s="67">
        <v>756726813</v>
      </c>
      <c r="AJ61" s="66">
        <f>+AH61/AG61</f>
        <v>2.1398476614462855E-2</v>
      </c>
      <c r="AK61" s="65">
        <v>0</v>
      </c>
      <c r="AL61" s="65">
        <v>228649</v>
      </c>
      <c r="AM61" s="10">
        <v>0</v>
      </c>
      <c r="AN61" s="64"/>
    </row>
    <row r="62" spans="1:40" x14ac:dyDescent="0.2">
      <c r="A62" s="70" t="s">
        <v>372</v>
      </c>
      <c r="B62" s="69" t="s">
        <v>373</v>
      </c>
      <c r="C62" s="11">
        <v>3</v>
      </c>
      <c r="D62" s="11"/>
      <c r="E62" s="62">
        <f>+F62/$AG62</f>
        <v>3.5791351043273474E-2</v>
      </c>
      <c r="F62" s="65">
        <v>41845325</v>
      </c>
      <c r="G62" s="61">
        <f>+H62/$AG62</f>
        <v>1.0974822567155887E-2</v>
      </c>
      <c r="H62" s="35">
        <v>12831173</v>
      </c>
      <c r="I62" s="61">
        <f>+J62/$AG62</f>
        <v>3.5198657887020507E-2</v>
      </c>
      <c r="J62" s="65">
        <v>41152380</v>
      </c>
      <c r="K62" s="68">
        <v>415681</v>
      </c>
      <c r="L62" s="67">
        <f>+J62+K62</f>
        <v>41568061</v>
      </c>
      <c r="M62" s="66">
        <f>+K62/J62</f>
        <v>1.0101019673710245E-2</v>
      </c>
      <c r="N62" s="59">
        <f>+O62/$AG62</f>
        <v>0.30271442714129077</v>
      </c>
      <c r="O62" s="65">
        <v>353917447</v>
      </c>
      <c r="P62" s="68">
        <v>3724731</v>
      </c>
      <c r="Q62" s="67">
        <f>+O62+P62</f>
        <v>357642178</v>
      </c>
      <c r="R62" s="66">
        <f>+P62/O62</f>
        <v>1.0524293254183652E-2</v>
      </c>
      <c r="S62" s="59">
        <f>+T62/$AG62</f>
        <v>0.13654000569280347</v>
      </c>
      <c r="T62" s="65">
        <v>159635240</v>
      </c>
      <c r="U62" s="68">
        <v>-3225510</v>
      </c>
      <c r="V62" s="67">
        <f>+T62+U62</f>
        <v>156409730</v>
      </c>
      <c r="W62" s="66">
        <f>+U62/T62</f>
        <v>-2.0205500990883966E-2</v>
      </c>
      <c r="X62" s="59">
        <f>+Y62/$AG62</f>
        <v>0.44616716233974218</v>
      </c>
      <c r="Y62" s="65">
        <v>521634679</v>
      </c>
      <c r="Z62" s="68">
        <v>14903849</v>
      </c>
      <c r="AA62" s="67">
        <f>+Y62+Z62</f>
        <v>536538528</v>
      </c>
      <c r="AB62" s="66">
        <f>+Z62/Y62</f>
        <v>2.85714305432519E-2</v>
      </c>
      <c r="AC62" s="59">
        <f>+AD62/$AG62</f>
        <v>3.2613573328713709E-2</v>
      </c>
      <c r="AD62" s="65">
        <v>38130038</v>
      </c>
      <c r="AE62" s="59">
        <f>AF62/$AG62</f>
        <v>0</v>
      </c>
      <c r="AF62" s="65">
        <v>0</v>
      </c>
      <c r="AG62" s="65">
        <v>1169146282</v>
      </c>
      <c r="AH62" s="68">
        <v>15818751</v>
      </c>
      <c r="AI62" s="67">
        <v>1184965033</v>
      </c>
      <c r="AJ62" s="66">
        <f>+AH62/AG62</f>
        <v>1.3530172608460641E-2</v>
      </c>
      <c r="AK62" s="65">
        <v>68171</v>
      </c>
      <c r="AL62" s="65">
        <v>1585235</v>
      </c>
      <c r="AM62" s="10">
        <v>0</v>
      </c>
      <c r="AN62" s="64"/>
    </row>
    <row r="63" spans="1:40" x14ac:dyDescent="0.2">
      <c r="A63" s="70" t="s">
        <v>370</v>
      </c>
      <c r="B63" s="69" t="s">
        <v>371</v>
      </c>
      <c r="C63" s="11">
        <v>3</v>
      </c>
      <c r="D63" s="11"/>
      <c r="E63" s="62">
        <f>+F63/$AG63</f>
        <v>3.4322477556716163E-2</v>
      </c>
      <c r="F63" s="65">
        <v>15193155</v>
      </c>
      <c r="G63" s="61">
        <f>+H63/$AG63</f>
        <v>1.7176972106619642E-2</v>
      </c>
      <c r="H63" s="35">
        <v>7603542</v>
      </c>
      <c r="I63" s="61">
        <f>+J63/$AG63</f>
        <v>5.3658653274857658E-2</v>
      </c>
      <c r="J63" s="65">
        <v>23752488</v>
      </c>
      <c r="K63" s="68">
        <v>239924</v>
      </c>
      <c r="L63" s="67">
        <f>+J63+K63</f>
        <v>23992412</v>
      </c>
      <c r="M63" s="66">
        <f>+K63/J63</f>
        <v>1.0101004997876433E-2</v>
      </c>
      <c r="N63" s="59">
        <f>+O63/$AG63</f>
        <v>0.15556744948534779</v>
      </c>
      <c r="O63" s="65">
        <v>68863338</v>
      </c>
      <c r="P63" s="68">
        <v>742302</v>
      </c>
      <c r="Q63" s="67">
        <f>+O63+P63</f>
        <v>69605640</v>
      </c>
      <c r="R63" s="66">
        <f>+P63/O63</f>
        <v>1.0779349673697199E-2</v>
      </c>
      <c r="S63" s="59">
        <f>+T63/$AG63</f>
        <v>2.0462846482333565E-2</v>
      </c>
      <c r="T63" s="65">
        <v>9058064</v>
      </c>
      <c r="U63" s="68">
        <v>-184858</v>
      </c>
      <c r="V63" s="67">
        <f>+T63+U63</f>
        <v>8873206</v>
      </c>
      <c r="W63" s="66">
        <f>+U63/T63</f>
        <v>-2.0408113698468018E-2</v>
      </c>
      <c r="X63" s="59">
        <f>+Y63/$AG63</f>
        <v>0.69184786626779871</v>
      </c>
      <c r="Y63" s="65">
        <v>306252713</v>
      </c>
      <c r="Z63" s="68">
        <v>8321656</v>
      </c>
      <c r="AA63" s="67">
        <f>+Y63+Z63</f>
        <v>314574369</v>
      </c>
      <c r="AB63" s="66">
        <f>+Z63/Y63</f>
        <v>2.7172513570516515E-2</v>
      </c>
      <c r="AC63" s="59">
        <f>+AD63/$AG63</f>
        <v>2.6962142178408595E-2</v>
      </c>
      <c r="AD63" s="65">
        <v>11935036</v>
      </c>
      <c r="AE63" s="59">
        <f>AF63/$AG63</f>
        <v>1.5926479179265199E-6</v>
      </c>
      <c r="AF63" s="65">
        <v>705</v>
      </c>
      <c r="AG63" s="65">
        <v>442659041</v>
      </c>
      <c r="AH63" s="68">
        <v>9119024</v>
      </c>
      <c r="AI63" s="67">
        <v>451778065</v>
      </c>
      <c r="AJ63" s="66">
        <f>+AH63/AG63</f>
        <v>2.0600559698045341E-2</v>
      </c>
      <c r="AK63" s="65">
        <v>0</v>
      </c>
      <c r="AL63" s="65">
        <v>0</v>
      </c>
      <c r="AM63" s="10">
        <v>0</v>
      </c>
      <c r="AN63" s="64"/>
    </row>
    <row r="64" spans="1:40" x14ac:dyDescent="0.2">
      <c r="A64" s="70" t="s">
        <v>368</v>
      </c>
      <c r="B64" s="69" t="s">
        <v>369</v>
      </c>
      <c r="C64" s="11">
        <v>3</v>
      </c>
      <c r="D64" s="11"/>
      <c r="E64" s="62">
        <f>+F64/$AG64</f>
        <v>1.9577451511088653E-2</v>
      </c>
      <c r="F64" s="65">
        <v>8595106</v>
      </c>
      <c r="G64" s="61">
        <f>+H64/$AG64</f>
        <v>7.5887894467344223E-3</v>
      </c>
      <c r="H64" s="35">
        <v>3331713</v>
      </c>
      <c r="I64" s="61">
        <f>+J64/$AG64</f>
        <v>4.6734980097938074E-4</v>
      </c>
      <c r="J64" s="65">
        <v>205181</v>
      </c>
      <c r="K64" s="68">
        <v>2073</v>
      </c>
      <c r="L64" s="67">
        <f>+J64+K64</f>
        <v>207254</v>
      </c>
      <c r="M64" s="66">
        <f>+K64/J64</f>
        <v>1.010327466968189E-2</v>
      </c>
      <c r="N64" s="59">
        <f>+O64/$AG64</f>
        <v>0.14007859610935988</v>
      </c>
      <c r="O64" s="65">
        <v>61498831</v>
      </c>
      <c r="P64" s="68">
        <v>647356</v>
      </c>
      <c r="Q64" s="67">
        <f>+O64+P64</f>
        <v>62146187</v>
      </c>
      <c r="R64" s="66">
        <f>+P64/O64</f>
        <v>1.0526313906682227E-2</v>
      </c>
      <c r="S64" s="59">
        <f>+T64/$AG64</f>
        <v>2.0015559634013181E-2</v>
      </c>
      <c r="T64" s="65">
        <v>8787449</v>
      </c>
      <c r="U64" s="68">
        <v>-179336</v>
      </c>
      <c r="V64" s="67">
        <f>+T64+U64</f>
        <v>8608113</v>
      </c>
      <c r="W64" s="66">
        <f>+U64/T64</f>
        <v>-2.0408198101633364E-2</v>
      </c>
      <c r="X64" s="59">
        <f>+Y64/$AG64</f>
        <v>0.7861260091009723</v>
      </c>
      <c r="Y64" s="65">
        <v>345133603</v>
      </c>
      <c r="Z64" s="68">
        <v>9866070</v>
      </c>
      <c r="AA64" s="67">
        <f>+Y64+Z64</f>
        <v>354999673</v>
      </c>
      <c r="AB64" s="66">
        <f>+Z64/Y64</f>
        <v>2.8586234183635838E-2</v>
      </c>
      <c r="AC64" s="59">
        <f>+AD64/$AG64</f>
        <v>2.6146244396852147E-2</v>
      </c>
      <c r="AD64" s="65">
        <v>11479009</v>
      </c>
      <c r="AE64" s="59">
        <f>AF64/$AG64</f>
        <v>0</v>
      </c>
      <c r="AF64" s="65">
        <v>0</v>
      </c>
      <c r="AG64" s="65">
        <v>439030892</v>
      </c>
      <c r="AH64" s="68">
        <v>10336163</v>
      </c>
      <c r="AI64" s="67">
        <v>449367055</v>
      </c>
      <c r="AJ64" s="66">
        <f>+AH64/AG64</f>
        <v>2.354313372554203E-2</v>
      </c>
      <c r="AK64" s="65">
        <v>0</v>
      </c>
      <c r="AL64" s="65">
        <v>0</v>
      </c>
      <c r="AM64" s="10">
        <v>0</v>
      </c>
      <c r="AN64" s="64"/>
    </row>
    <row r="65" spans="1:40" x14ac:dyDescent="0.2">
      <c r="A65" s="70" t="s">
        <v>366</v>
      </c>
      <c r="B65" s="69" t="s">
        <v>367</v>
      </c>
      <c r="C65" s="11">
        <v>3</v>
      </c>
      <c r="D65" s="11"/>
      <c r="E65" s="62">
        <f>+F65/$AG65</f>
        <v>4.8249058854954389E-2</v>
      </c>
      <c r="F65" s="65">
        <v>26625172</v>
      </c>
      <c r="G65" s="61">
        <f>+H65/$AG65</f>
        <v>1.1216308783283481E-2</v>
      </c>
      <c r="H65" s="35">
        <v>6189471</v>
      </c>
      <c r="I65" s="61">
        <f>+J65/$AG65</f>
        <v>1.1743319202113412E-3</v>
      </c>
      <c r="J65" s="65">
        <v>648029</v>
      </c>
      <c r="K65" s="68">
        <v>6545</v>
      </c>
      <c r="L65" s="67">
        <f>+J65+K65</f>
        <v>654574</v>
      </c>
      <c r="M65" s="66">
        <f>+K65/J65</f>
        <v>1.0099856642218172E-2</v>
      </c>
      <c r="N65" s="59">
        <f>+O65/$AG65</f>
        <v>0.13572130653801784</v>
      </c>
      <c r="O65" s="65">
        <v>74894790</v>
      </c>
      <c r="P65" s="68">
        <v>901241</v>
      </c>
      <c r="Q65" s="67">
        <f>+O65+P65</f>
        <v>75796031</v>
      </c>
      <c r="R65" s="66">
        <f>+P65/O65</f>
        <v>1.2033427158284309E-2</v>
      </c>
      <c r="S65" s="59">
        <f>+T65/$AG65</f>
        <v>1.44261851251423E-2</v>
      </c>
      <c r="T65" s="65">
        <v>7960770</v>
      </c>
      <c r="U65" s="68">
        <v>-162465</v>
      </c>
      <c r="V65" s="67">
        <f>+T65+U65</f>
        <v>7798305</v>
      </c>
      <c r="W65" s="66">
        <f>+U65/T65</f>
        <v>-2.0408201719180431E-2</v>
      </c>
      <c r="X65" s="59">
        <f>+Y65/$AG65</f>
        <v>0.74901344223687172</v>
      </c>
      <c r="Y65" s="65">
        <v>413326440</v>
      </c>
      <c r="Z65" s="68">
        <v>11809327</v>
      </c>
      <c r="AA65" s="67">
        <f>+Y65+Z65</f>
        <v>425135767</v>
      </c>
      <c r="AB65" s="66">
        <f>+Z65/Y65</f>
        <v>2.8571428917056454E-2</v>
      </c>
      <c r="AC65" s="59">
        <f>+AD65/$AG65</f>
        <v>4.0197808084333556E-2</v>
      </c>
      <c r="AD65" s="65">
        <v>22182268</v>
      </c>
      <c r="AE65" s="59">
        <f>AF65/$AG65</f>
        <v>1.5584571853755827E-6</v>
      </c>
      <c r="AF65" s="65">
        <v>860</v>
      </c>
      <c r="AG65" s="65">
        <v>551827800</v>
      </c>
      <c r="AH65" s="68">
        <v>12554648</v>
      </c>
      <c r="AI65" s="67">
        <v>564382448</v>
      </c>
      <c r="AJ65" s="66">
        <f>+AH65/AG65</f>
        <v>2.2751024866815336E-2</v>
      </c>
      <c r="AK65" s="65">
        <v>0</v>
      </c>
      <c r="AL65" s="65">
        <v>0</v>
      </c>
      <c r="AM65" s="10">
        <v>0</v>
      </c>
      <c r="AN65" s="64"/>
    </row>
    <row r="66" spans="1:40" x14ac:dyDescent="0.2">
      <c r="A66" s="70" t="s">
        <v>364</v>
      </c>
      <c r="B66" s="69" t="s">
        <v>365</v>
      </c>
      <c r="C66" s="11">
        <v>3</v>
      </c>
      <c r="D66" s="11"/>
      <c r="E66" s="62">
        <f>+F66/$AG66</f>
        <v>3.5342279389206567E-2</v>
      </c>
      <c r="F66" s="65">
        <v>21259577</v>
      </c>
      <c r="G66" s="61">
        <f>+H66/$AG66</f>
        <v>9.7578583604836892E-3</v>
      </c>
      <c r="H66" s="35">
        <v>5869682</v>
      </c>
      <c r="I66" s="61">
        <f>+J66/$AG66</f>
        <v>1.0373564370665439E-3</v>
      </c>
      <c r="J66" s="65">
        <v>624005</v>
      </c>
      <c r="K66" s="68">
        <v>6303</v>
      </c>
      <c r="L66" s="67">
        <f>+J66+K66</f>
        <v>630308</v>
      </c>
      <c r="M66" s="66">
        <f>+K66/J66</f>
        <v>1.0100880601918254E-2</v>
      </c>
      <c r="N66" s="59">
        <f>+O66/$AG66</f>
        <v>0.16013165137996502</v>
      </c>
      <c r="O66" s="65">
        <v>96324607</v>
      </c>
      <c r="P66" s="68">
        <v>1006026</v>
      </c>
      <c r="Q66" s="67">
        <f>+O66+P66</f>
        <v>97330633</v>
      </c>
      <c r="R66" s="66">
        <f>+P66/O66</f>
        <v>1.044412254908032E-2</v>
      </c>
      <c r="S66" s="59">
        <f>+T66/$AG66</f>
        <v>2.6538453807583715E-2</v>
      </c>
      <c r="T66" s="65">
        <v>15963778</v>
      </c>
      <c r="U66" s="68">
        <v>-325791</v>
      </c>
      <c r="V66" s="67">
        <f>+T66+U66</f>
        <v>15637987</v>
      </c>
      <c r="W66" s="66">
        <f>+U66/T66</f>
        <v>-2.0408138975623439E-2</v>
      </c>
      <c r="X66" s="59">
        <f>+Y66/$AG66</f>
        <v>0.73404409755907352</v>
      </c>
      <c r="Y66" s="65">
        <v>441552364</v>
      </c>
      <c r="Z66" s="68">
        <v>12615783</v>
      </c>
      <c r="AA66" s="67">
        <f>+Y66+Z66</f>
        <v>454168147</v>
      </c>
      <c r="AB66" s="66">
        <f>+Z66/Y66</f>
        <v>2.8571431224406262E-2</v>
      </c>
      <c r="AC66" s="59">
        <f>+AD66/$AG66</f>
        <v>3.3148303066620997E-2</v>
      </c>
      <c r="AD66" s="65">
        <v>19939826</v>
      </c>
      <c r="AE66" s="59">
        <f>AF66/$AG66</f>
        <v>0</v>
      </c>
      <c r="AF66" s="65">
        <v>0</v>
      </c>
      <c r="AG66" s="65">
        <v>601533839</v>
      </c>
      <c r="AH66" s="68">
        <v>13302321</v>
      </c>
      <c r="AI66" s="67">
        <v>614836160</v>
      </c>
      <c r="AJ66" s="66">
        <f>+AH66/AG66</f>
        <v>2.2114002800098499E-2</v>
      </c>
      <c r="AK66" s="65">
        <v>0</v>
      </c>
      <c r="AL66" s="65">
        <v>0</v>
      </c>
      <c r="AM66" s="10">
        <v>0</v>
      </c>
      <c r="AN66" s="64"/>
    </row>
    <row r="67" spans="1:40" x14ac:dyDescent="0.2">
      <c r="A67" s="70" t="s">
        <v>362</v>
      </c>
      <c r="B67" s="69" t="s">
        <v>363</v>
      </c>
      <c r="C67" s="11">
        <v>3</v>
      </c>
      <c r="D67" s="11"/>
      <c r="E67" s="62">
        <f>+F67/$AG67</f>
        <v>7.4724928411805364E-2</v>
      </c>
      <c r="F67" s="65">
        <v>134409205</v>
      </c>
      <c r="G67" s="61">
        <f>+H67/$AG67</f>
        <v>1.0822267301543998E-2</v>
      </c>
      <c r="H67" s="35">
        <v>19466226</v>
      </c>
      <c r="I67" s="61">
        <f>+J67/$AG67</f>
        <v>8.1770559037546917E-3</v>
      </c>
      <c r="J67" s="65">
        <v>14708232</v>
      </c>
      <c r="K67" s="68">
        <v>148568</v>
      </c>
      <c r="L67" s="67">
        <f>+J67+K67</f>
        <v>14856800</v>
      </c>
      <c r="M67" s="66">
        <f>+K67/J67</f>
        <v>1.0101010101010102E-2</v>
      </c>
      <c r="N67" s="59">
        <f>+O67/$AG67</f>
        <v>0.56117968551405628</v>
      </c>
      <c r="O67" s="65">
        <v>1009404987</v>
      </c>
      <c r="P67" s="68">
        <v>0</v>
      </c>
      <c r="Q67" s="67">
        <f>+O67+P67</f>
        <v>1009404987</v>
      </c>
      <c r="R67" s="66">
        <f>+P67/O67</f>
        <v>0</v>
      </c>
      <c r="S67" s="59">
        <f>+T67/$AG67</f>
        <v>0.30728757170552812</v>
      </c>
      <c r="T67" s="65">
        <v>552724226</v>
      </c>
      <c r="U67" s="68">
        <v>-10333058</v>
      </c>
      <c r="V67" s="67">
        <f>+T67+U67</f>
        <v>542391168</v>
      </c>
      <c r="W67" s="66">
        <f>+U67/T67</f>
        <v>-1.8694780351458669E-2</v>
      </c>
      <c r="X67" s="59">
        <f>+Y67/$AG67</f>
        <v>3.694394570267899E-2</v>
      </c>
      <c r="Y67" s="65">
        <v>66451805</v>
      </c>
      <c r="Z67" s="68">
        <v>935941</v>
      </c>
      <c r="AA67" s="67">
        <f>+Y67+Z67</f>
        <v>67387746</v>
      </c>
      <c r="AB67" s="66">
        <f>+Z67/Y67</f>
        <v>1.4084508313957762E-2</v>
      </c>
      <c r="AC67" s="59">
        <f>+AD67/$AG67</f>
        <v>8.6454546063261233E-4</v>
      </c>
      <c r="AD67" s="65">
        <v>1555075</v>
      </c>
      <c r="AE67" s="59">
        <f>AF67/$AG67</f>
        <v>0</v>
      </c>
      <c r="AF67" s="65">
        <v>0</v>
      </c>
      <c r="AG67" s="65">
        <v>1798719756</v>
      </c>
      <c r="AH67" s="68">
        <v>-9248549</v>
      </c>
      <c r="AI67" s="67">
        <v>1789471207</v>
      </c>
      <c r="AJ67" s="66">
        <f>+AH67/AG67</f>
        <v>-5.141739823087816E-3</v>
      </c>
      <c r="AK67" s="65">
        <v>1758145</v>
      </c>
      <c r="AL67" s="65">
        <v>46404319</v>
      </c>
      <c r="AM67" s="10">
        <v>0</v>
      </c>
      <c r="AN67" s="64"/>
    </row>
    <row r="68" spans="1:40" x14ac:dyDescent="0.2">
      <c r="A68" s="70" t="s">
        <v>360</v>
      </c>
      <c r="B68" s="69" t="s">
        <v>361</v>
      </c>
      <c r="C68" s="11">
        <v>3</v>
      </c>
      <c r="D68" s="11"/>
      <c r="E68" s="62">
        <f>+F68/$AG68</f>
        <v>3.6148086159471772E-2</v>
      </c>
      <c r="F68" s="65">
        <v>23562145</v>
      </c>
      <c r="G68" s="61">
        <f>+H68/$AG68</f>
        <v>2.9544645290319662E-2</v>
      </c>
      <c r="H68" s="35">
        <v>19257872</v>
      </c>
      <c r="I68" s="61">
        <f>+J68/$AG68</f>
        <v>1.6894691027906923E-2</v>
      </c>
      <c r="J68" s="65">
        <v>11012344</v>
      </c>
      <c r="K68" s="68">
        <v>111236</v>
      </c>
      <c r="L68" s="67">
        <f>+J68+K68</f>
        <v>11123580</v>
      </c>
      <c r="M68" s="66">
        <f>+K68/J68</f>
        <v>1.0101028445896713E-2</v>
      </c>
      <c r="N68" s="59">
        <f>+O68/$AG68</f>
        <v>0.25390193191660793</v>
      </c>
      <c r="O68" s="65">
        <v>165499056</v>
      </c>
      <c r="P68" s="68">
        <v>2882</v>
      </c>
      <c r="Q68" s="67">
        <f>+O68+P68</f>
        <v>165501938</v>
      </c>
      <c r="R68" s="66">
        <f>+P68/O68</f>
        <v>1.7413996609140778E-5</v>
      </c>
      <c r="S68" s="59">
        <f>+T68/$AG68</f>
        <v>3.0609548284070944E-2</v>
      </c>
      <c r="T68" s="65">
        <v>19952000</v>
      </c>
      <c r="U68" s="68">
        <v>-401956</v>
      </c>
      <c r="V68" s="67">
        <f>+T68+U68</f>
        <v>19550044</v>
      </c>
      <c r="W68" s="66">
        <f>+U68/T68</f>
        <v>-2.0146150761828387E-2</v>
      </c>
      <c r="X68" s="59">
        <f>+Y68/$AG68</f>
        <v>0.6092280513092615</v>
      </c>
      <c r="Y68" s="65">
        <v>397108705</v>
      </c>
      <c r="Z68" s="68">
        <v>5593082</v>
      </c>
      <c r="AA68" s="67">
        <f>+Y68+Z68</f>
        <v>402701787</v>
      </c>
      <c r="AB68" s="66">
        <f>+Z68/Y68</f>
        <v>1.4084511191966945E-2</v>
      </c>
      <c r="AC68" s="59">
        <f>+AD68/$AG68</f>
        <v>2.3673046012361348E-2</v>
      </c>
      <c r="AD68" s="65">
        <v>15430630</v>
      </c>
      <c r="AE68" s="59">
        <f>AF68/$AG68</f>
        <v>0</v>
      </c>
      <c r="AF68" s="65">
        <v>0</v>
      </c>
      <c r="AG68" s="65">
        <v>651822752</v>
      </c>
      <c r="AH68" s="68">
        <v>5305244</v>
      </c>
      <c r="AI68" s="67">
        <v>657127996</v>
      </c>
      <c r="AJ68" s="66">
        <f>+AH68/AG68</f>
        <v>8.1390899346821203E-3</v>
      </c>
      <c r="AK68" s="65">
        <v>0</v>
      </c>
      <c r="AL68" s="65">
        <v>256140</v>
      </c>
      <c r="AM68" s="10">
        <v>0</v>
      </c>
      <c r="AN68" s="64"/>
    </row>
    <row r="69" spans="1:40" x14ac:dyDescent="0.2">
      <c r="A69" s="70" t="s">
        <v>358</v>
      </c>
      <c r="B69" s="69" t="s">
        <v>359</v>
      </c>
      <c r="C69" s="11">
        <v>3</v>
      </c>
      <c r="D69" s="11"/>
      <c r="E69" s="62">
        <f>+F69/$AG69</f>
        <v>2.237983432115118E-2</v>
      </c>
      <c r="F69" s="65">
        <v>18132787</v>
      </c>
      <c r="G69" s="61">
        <f>+H69/$AG69</f>
        <v>9.9614734642786366E-3</v>
      </c>
      <c r="H69" s="35">
        <v>8071073</v>
      </c>
      <c r="I69" s="61">
        <f>+J69/$AG69</f>
        <v>5.3824547253120397E-3</v>
      </c>
      <c r="J69" s="65">
        <v>4361020</v>
      </c>
      <c r="K69" s="68">
        <v>44051</v>
      </c>
      <c r="L69" s="67">
        <f>+J69+K69</f>
        <v>4405071</v>
      </c>
      <c r="M69" s="66">
        <f>+K69/J69</f>
        <v>1.0101077270913686E-2</v>
      </c>
      <c r="N69" s="59">
        <f>+O69/$AG69</f>
        <v>0.50898048578574961</v>
      </c>
      <c r="O69" s="65">
        <v>412390664</v>
      </c>
      <c r="P69" s="68">
        <v>4324225</v>
      </c>
      <c r="Q69" s="67">
        <f>+O69+P69</f>
        <v>416714889</v>
      </c>
      <c r="R69" s="66">
        <f>+P69/O69</f>
        <v>1.0485749017829366E-2</v>
      </c>
      <c r="S69" s="59">
        <f>+T69/$AG69</f>
        <v>0.14058332120743799</v>
      </c>
      <c r="T69" s="65">
        <v>113904660</v>
      </c>
      <c r="U69" s="68">
        <v>-2323817</v>
      </c>
      <c r="V69" s="67">
        <f>+T69+U69</f>
        <v>111580843</v>
      </c>
      <c r="W69" s="66">
        <f>+U69/T69</f>
        <v>-2.0401421680201669E-2</v>
      </c>
      <c r="X69" s="59">
        <f>+Y69/$AG69</f>
        <v>0.29518601146890067</v>
      </c>
      <c r="Y69" s="65">
        <v>239168217</v>
      </c>
      <c r="Z69" s="68">
        <v>-2542542</v>
      </c>
      <c r="AA69" s="67">
        <f>+Y69+Z69</f>
        <v>236625675</v>
      </c>
      <c r="AB69" s="66">
        <f>+Z69/Y69</f>
        <v>-1.0630768719574473E-2</v>
      </c>
      <c r="AC69" s="59">
        <f>+AD69/$AG69</f>
        <v>1.7526419027169868E-2</v>
      </c>
      <c r="AD69" s="65">
        <v>14200410</v>
      </c>
      <c r="AE69" s="59">
        <f>AF69/$AG69</f>
        <v>0</v>
      </c>
      <c r="AF69" s="65">
        <v>0</v>
      </c>
      <c r="AG69" s="65">
        <v>810228831</v>
      </c>
      <c r="AH69" s="68">
        <v>-498083</v>
      </c>
      <c r="AI69" s="67">
        <v>809730748</v>
      </c>
      <c r="AJ69" s="66">
        <f>+AH69/AG69</f>
        <v>-6.1474361432591377E-4</v>
      </c>
      <c r="AK69" s="65">
        <v>0</v>
      </c>
      <c r="AL69" s="65">
        <v>37595</v>
      </c>
      <c r="AM69" s="10">
        <v>0</v>
      </c>
      <c r="AN69" s="64"/>
    </row>
    <row r="70" spans="1:40" x14ac:dyDescent="0.2">
      <c r="A70" s="70" t="s">
        <v>356</v>
      </c>
      <c r="B70" s="69" t="s">
        <v>357</v>
      </c>
      <c r="C70" s="11">
        <v>3</v>
      </c>
      <c r="D70" s="11"/>
      <c r="E70" s="62">
        <f>+F70/$AG70</f>
        <v>1.9840231296146444E-2</v>
      </c>
      <c r="F70" s="65">
        <v>6450816</v>
      </c>
      <c r="G70" s="61">
        <f>+H70/$AG70</f>
        <v>5.2540168733508648E-2</v>
      </c>
      <c r="H70" s="35">
        <v>17082813</v>
      </c>
      <c r="I70" s="61">
        <f>+J70/$AG70</f>
        <v>0.20659221636390895</v>
      </c>
      <c r="J70" s="65">
        <v>67171010</v>
      </c>
      <c r="K70" s="68">
        <v>678495</v>
      </c>
      <c r="L70" s="67">
        <f>+J70+K70</f>
        <v>67849505</v>
      </c>
      <c r="M70" s="66">
        <f>+K70/J70</f>
        <v>1.0101009349122485E-2</v>
      </c>
      <c r="N70" s="59">
        <f>+O70/$AG70</f>
        <v>0.27406737526905678</v>
      </c>
      <c r="O70" s="65">
        <v>89109758</v>
      </c>
      <c r="P70" s="68">
        <v>944902</v>
      </c>
      <c r="Q70" s="67">
        <f>+O70+P70</f>
        <v>90054660</v>
      </c>
      <c r="R70" s="66">
        <f>+P70/O70</f>
        <v>1.0603799417792157E-2</v>
      </c>
      <c r="S70" s="59">
        <f>+T70/$AG70</f>
        <v>5.8493216783284535E-2</v>
      </c>
      <c r="T70" s="65">
        <v>19018376</v>
      </c>
      <c r="U70" s="68">
        <v>-388130</v>
      </c>
      <c r="V70" s="67">
        <f>+T70+U70</f>
        <v>18630246</v>
      </c>
      <c r="W70" s="66">
        <f>+U70/T70</f>
        <v>-2.0408156826849988E-2</v>
      </c>
      <c r="X70" s="59">
        <f>+Y70/$AG70</f>
        <v>0.3649016082071822</v>
      </c>
      <c r="Y70" s="65">
        <v>118643432</v>
      </c>
      <c r="Z70" s="68">
        <v>-1602652</v>
      </c>
      <c r="AA70" s="67">
        <f>+Y70+Z70</f>
        <v>117040780</v>
      </c>
      <c r="AB70" s="66">
        <f>+Z70/Y70</f>
        <v>-1.3508139245331339E-2</v>
      </c>
      <c r="AC70" s="59">
        <f>+AD70/$AG70</f>
        <v>2.3565183346912433E-2</v>
      </c>
      <c r="AD70" s="65">
        <v>7661940</v>
      </c>
      <c r="AE70" s="59">
        <f>AF70/$AG70</f>
        <v>0</v>
      </c>
      <c r="AF70" s="65">
        <v>0</v>
      </c>
      <c r="AG70" s="65">
        <v>325138145</v>
      </c>
      <c r="AH70" s="68">
        <v>-367385</v>
      </c>
      <c r="AI70" s="67">
        <v>324770760</v>
      </c>
      <c r="AJ70" s="66">
        <f>+AH70/AG70</f>
        <v>-1.129935092666534E-3</v>
      </c>
      <c r="AK70" s="65">
        <v>0</v>
      </c>
      <c r="AL70" s="65">
        <v>0</v>
      </c>
      <c r="AM70" s="10">
        <v>0</v>
      </c>
      <c r="AN70" s="64"/>
    </row>
    <row r="71" spans="1:40" x14ac:dyDescent="0.2">
      <c r="A71" s="70" t="s">
        <v>354</v>
      </c>
      <c r="B71" s="69" t="s">
        <v>355</v>
      </c>
      <c r="C71" s="11">
        <v>3</v>
      </c>
      <c r="D71" s="11"/>
      <c r="E71" s="62">
        <f>+F71/$AG71</f>
        <v>5.2022642180075927E-2</v>
      </c>
      <c r="F71" s="65">
        <v>86471338</v>
      </c>
      <c r="G71" s="61">
        <f>+H71/$AG71</f>
        <v>1.2723271970864047E-2</v>
      </c>
      <c r="H71" s="35">
        <v>21148452</v>
      </c>
      <c r="I71" s="61">
        <f>+J71/$AG71</f>
        <v>3.7309663982572891E-2</v>
      </c>
      <c r="J71" s="65">
        <v>62015623</v>
      </c>
      <c r="K71" s="68">
        <v>626421</v>
      </c>
      <c r="L71" s="67">
        <f>+J71+K71</f>
        <v>62642044</v>
      </c>
      <c r="M71" s="66">
        <f>+K71/J71</f>
        <v>1.0101019222204702E-2</v>
      </c>
      <c r="N71" s="59">
        <f>+O71/$AG71</f>
        <v>0.36544385035724264</v>
      </c>
      <c r="O71" s="65">
        <v>607435866</v>
      </c>
      <c r="P71" s="68">
        <v>339452</v>
      </c>
      <c r="Q71" s="67">
        <f>+O71+P71</f>
        <v>607775318</v>
      </c>
      <c r="R71" s="66">
        <f>+P71/O71</f>
        <v>5.5882771992920156E-4</v>
      </c>
      <c r="S71" s="59">
        <f>+T71/$AG71</f>
        <v>0.13400031072083263</v>
      </c>
      <c r="T71" s="65">
        <v>222733519</v>
      </c>
      <c r="U71" s="68">
        <v>-2262120</v>
      </c>
      <c r="V71" s="67">
        <f>+T71+U71</f>
        <v>220471399</v>
      </c>
      <c r="W71" s="66">
        <f>+U71/T71</f>
        <v>-1.0156172318186199E-2</v>
      </c>
      <c r="X71" s="59">
        <f>+Y71/$AG71</f>
        <v>0.37875426098523457</v>
      </c>
      <c r="Y71" s="65">
        <v>629560252</v>
      </c>
      <c r="Z71" s="68">
        <v>15850367</v>
      </c>
      <c r="AA71" s="67">
        <f>+Y71+Z71</f>
        <v>645410619</v>
      </c>
      <c r="AB71" s="66">
        <f>+Z71/Y71</f>
        <v>2.5176886484885645E-2</v>
      </c>
      <c r="AC71" s="59">
        <f>+AD71/$AG71</f>
        <v>1.974599980317733E-2</v>
      </c>
      <c r="AD71" s="65">
        <v>32821536</v>
      </c>
      <c r="AE71" s="59">
        <f>AF71/$AG71</f>
        <v>0</v>
      </c>
      <c r="AF71" s="65">
        <v>0</v>
      </c>
      <c r="AG71" s="65">
        <v>1662186586</v>
      </c>
      <c r="AH71" s="68">
        <v>14554120</v>
      </c>
      <c r="AI71" s="67">
        <v>1676740706</v>
      </c>
      <c r="AJ71" s="66">
        <f>+AH71/AG71</f>
        <v>8.7560085748399855E-3</v>
      </c>
      <c r="AK71" s="65">
        <v>289088</v>
      </c>
      <c r="AL71" s="65">
        <v>2433513</v>
      </c>
      <c r="AM71" s="10">
        <v>0</v>
      </c>
      <c r="AN71" s="64"/>
    </row>
    <row r="72" spans="1:40" x14ac:dyDescent="0.2">
      <c r="A72" s="70" t="s">
        <v>352</v>
      </c>
      <c r="B72" s="69" t="s">
        <v>353</v>
      </c>
      <c r="C72" s="11">
        <v>3</v>
      </c>
      <c r="D72" s="11"/>
      <c r="E72" s="62">
        <f>+F72/$AG72</f>
        <v>3.802183223280188E-2</v>
      </c>
      <c r="F72" s="65">
        <v>19625695</v>
      </c>
      <c r="G72" s="61">
        <f>+H72/$AG72</f>
        <v>1.4045712871825482E-2</v>
      </c>
      <c r="H72" s="35">
        <v>7249963</v>
      </c>
      <c r="I72" s="61">
        <f>+J72/$AG72</f>
        <v>7.8941819341987657E-2</v>
      </c>
      <c r="J72" s="65">
        <v>40747328</v>
      </c>
      <c r="K72" s="68">
        <v>411589</v>
      </c>
      <c r="L72" s="67">
        <f>+J72+K72</f>
        <v>41158917</v>
      </c>
      <c r="M72" s="66">
        <f>+K72/J72</f>
        <v>1.0101005886815449E-2</v>
      </c>
      <c r="N72" s="59">
        <f>+O72/$AG72</f>
        <v>0.2064484731594802</v>
      </c>
      <c r="O72" s="65">
        <v>106562323</v>
      </c>
      <c r="P72" s="68">
        <v>80770</v>
      </c>
      <c r="Q72" s="67">
        <f>+O72+P72</f>
        <v>106643093</v>
      </c>
      <c r="R72" s="66">
        <f>+P72/O72</f>
        <v>7.5796020325119974E-4</v>
      </c>
      <c r="S72" s="59">
        <f>+T72/$AG72</f>
        <v>2.0421202972354592E-2</v>
      </c>
      <c r="T72" s="65">
        <v>10540794</v>
      </c>
      <c r="U72" s="68">
        <v>-108668</v>
      </c>
      <c r="V72" s="67">
        <f>+T72+U72</f>
        <v>10432126</v>
      </c>
      <c r="W72" s="66">
        <f>+U72/T72</f>
        <v>-1.030928030658791E-2</v>
      </c>
      <c r="X72" s="59">
        <f>+Y72/$AG72</f>
        <v>0.61202845496939484</v>
      </c>
      <c r="Y72" s="65">
        <v>315910178</v>
      </c>
      <c r="Z72" s="68">
        <v>9026005</v>
      </c>
      <c r="AA72" s="67">
        <f>+Y72+Z72</f>
        <v>324936183</v>
      </c>
      <c r="AB72" s="66">
        <f>+Z72/Y72</f>
        <v>2.8571428300103709E-2</v>
      </c>
      <c r="AC72" s="59">
        <f>+AD72/$AG72</f>
        <v>3.0092504452155295E-2</v>
      </c>
      <c r="AD72" s="65">
        <v>15532821</v>
      </c>
      <c r="AE72" s="59">
        <f>AF72/$AG72</f>
        <v>0</v>
      </c>
      <c r="AF72" s="65">
        <v>0</v>
      </c>
      <c r="AG72" s="65">
        <v>516169102</v>
      </c>
      <c r="AH72" s="68">
        <v>9409696</v>
      </c>
      <c r="AI72" s="67">
        <v>525578798</v>
      </c>
      <c r="AJ72" s="66">
        <f>+AH72/AG72</f>
        <v>1.8229870721707786E-2</v>
      </c>
      <c r="AK72" s="65">
        <v>0</v>
      </c>
      <c r="AL72" s="65">
        <v>0</v>
      </c>
      <c r="AM72" s="10">
        <v>0</v>
      </c>
      <c r="AN72" s="64"/>
    </row>
    <row r="73" spans="1:40" x14ac:dyDescent="0.2">
      <c r="A73" s="70" t="s">
        <v>350</v>
      </c>
      <c r="B73" s="69" t="s">
        <v>351</v>
      </c>
      <c r="C73" s="11">
        <v>3</v>
      </c>
      <c r="D73" s="11"/>
      <c r="E73" s="62">
        <f>+F73/$AG73</f>
        <v>4.0083333277864355E-2</v>
      </c>
      <c r="F73" s="65">
        <v>49861205</v>
      </c>
      <c r="G73" s="61">
        <f>+H73/$AG73</f>
        <v>1.3751421625647004E-2</v>
      </c>
      <c r="H73" s="35">
        <v>17105924</v>
      </c>
      <c r="I73" s="61">
        <f>+J73/$AG73</f>
        <v>5.1821637837960531E-2</v>
      </c>
      <c r="J73" s="65">
        <v>64462935</v>
      </c>
      <c r="K73" s="68">
        <v>651141</v>
      </c>
      <c r="L73" s="67">
        <f>+J73+K73</f>
        <v>65114076</v>
      </c>
      <c r="M73" s="66">
        <f>+K73/J73</f>
        <v>1.0101013861686565E-2</v>
      </c>
      <c r="N73" s="59">
        <f>+O73/$AG73</f>
        <v>0.2884784373294158</v>
      </c>
      <c r="O73" s="65">
        <v>358849460</v>
      </c>
      <c r="P73" s="68">
        <v>3900</v>
      </c>
      <c r="Q73" s="67">
        <f>+O73+P73</f>
        <v>358853360</v>
      </c>
      <c r="R73" s="66">
        <f>+P73/O73</f>
        <v>1.0868067071913665E-5</v>
      </c>
      <c r="S73" s="59">
        <f>+T73/$AG73</f>
        <v>6.0424831840653538E-2</v>
      </c>
      <c r="T73" s="65">
        <v>75164780</v>
      </c>
      <c r="U73" s="68">
        <v>-769488</v>
      </c>
      <c r="V73" s="67">
        <f>+T73+U73</f>
        <v>74395292</v>
      </c>
      <c r="W73" s="66">
        <f>+U73/T73</f>
        <v>-1.0237347864252381E-2</v>
      </c>
      <c r="X73" s="59">
        <f>+Y73/$AG73</f>
        <v>0.51959308460652076</v>
      </c>
      <c r="Y73" s="65">
        <v>646341888</v>
      </c>
      <c r="Z73" s="68">
        <v>18466912</v>
      </c>
      <c r="AA73" s="67">
        <f>+Y73+Z73</f>
        <v>664808800</v>
      </c>
      <c r="AB73" s="66">
        <f>+Z73/Y73</f>
        <v>2.8571429985982898E-2</v>
      </c>
      <c r="AC73" s="59">
        <f>+AD73/$AG73</f>
        <v>2.5847253481937969E-2</v>
      </c>
      <c r="AD73" s="65">
        <v>32152396</v>
      </c>
      <c r="AE73" s="59">
        <f>AF73/$AG73</f>
        <v>0</v>
      </c>
      <c r="AF73" s="65">
        <v>0</v>
      </c>
      <c r="AG73" s="65">
        <v>1243938588</v>
      </c>
      <c r="AH73" s="68">
        <v>18352465</v>
      </c>
      <c r="AI73" s="67">
        <v>1262291053</v>
      </c>
      <c r="AJ73" s="66">
        <f>+AH73/AG73</f>
        <v>1.4753513699986611E-2</v>
      </c>
      <c r="AK73" s="65">
        <v>311886</v>
      </c>
      <c r="AL73" s="65">
        <v>524447</v>
      </c>
      <c r="AM73" s="10">
        <v>0</v>
      </c>
      <c r="AN73" s="64"/>
    </row>
    <row r="74" spans="1:40" x14ac:dyDescent="0.2">
      <c r="A74" s="70" t="s">
        <v>348</v>
      </c>
      <c r="B74" s="69" t="s">
        <v>349</v>
      </c>
      <c r="C74" s="11">
        <v>3</v>
      </c>
      <c r="D74" s="11"/>
      <c r="E74" s="62">
        <f>+F74/$AG74</f>
        <v>4.6588600673222909E-2</v>
      </c>
      <c r="F74" s="65">
        <v>57427908</v>
      </c>
      <c r="G74" s="61">
        <f>+H74/$AG74</f>
        <v>1.1413536696238012E-2</v>
      </c>
      <c r="H74" s="35">
        <v>14069011</v>
      </c>
      <c r="I74" s="61">
        <f>+J74/$AG74</f>
        <v>4.4603969184286267E-2</v>
      </c>
      <c r="J74" s="65">
        <v>54981532</v>
      </c>
      <c r="K74" s="68">
        <v>555369</v>
      </c>
      <c r="L74" s="67">
        <f>+J74+K74</f>
        <v>55536901</v>
      </c>
      <c r="M74" s="66">
        <f>+K74/J74</f>
        <v>1.0101009917293683E-2</v>
      </c>
      <c r="N74" s="59">
        <f>+O74/$AG74</f>
        <v>0.28126062410190417</v>
      </c>
      <c r="O74" s="65">
        <v>346698742</v>
      </c>
      <c r="P74" s="68">
        <v>237828</v>
      </c>
      <c r="Q74" s="67">
        <f>+O74+P74</f>
        <v>346936570</v>
      </c>
      <c r="R74" s="66">
        <f>+P74/O74</f>
        <v>6.8597883750036795E-4</v>
      </c>
      <c r="S74" s="59">
        <f>+T74/$AG74</f>
        <v>8.9358738255556791E-2</v>
      </c>
      <c r="T74" s="65">
        <v>110148949</v>
      </c>
      <c r="U74" s="68">
        <v>-1117761</v>
      </c>
      <c r="V74" s="67">
        <f>+T74+U74</f>
        <v>109031188</v>
      </c>
      <c r="W74" s="66">
        <f>+U74/T74</f>
        <v>-1.0147722789438509E-2</v>
      </c>
      <c r="X74" s="59">
        <f>+Y74/$AG74</f>
        <v>0.49537672419543566</v>
      </c>
      <c r="Y74" s="65">
        <v>610631110</v>
      </c>
      <c r="Z74" s="68">
        <v>17446262</v>
      </c>
      <c r="AA74" s="67">
        <f>+Y74+Z74</f>
        <v>628077372</v>
      </c>
      <c r="AB74" s="66">
        <f>+Z74/Y74</f>
        <v>2.8570869898849407E-2</v>
      </c>
      <c r="AC74" s="59">
        <f>+AD74/$AG74</f>
        <v>3.1397806893356223E-2</v>
      </c>
      <c r="AD74" s="65">
        <v>38702823</v>
      </c>
      <c r="AE74" s="59">
        <f>AF74/$AG74</f>
        <v>0</v>
      </c>
      <c r="AF74" s="65">
        <v>0</v>
      </c>
      <c r="AG74" s="65">
        <v>1232660075</v>
      </c>
      <c r="AH74" s="68">
        <v>17121698</v>
      </c>
      <c r="AI74" s="67">
        <v>1249781773</v>
      </c>
      <c r="AJ74" s="66">
        <f>+AH74/AG74</f>
        <v>1.3890040204311801E-2</v>
      </c>
      <c r="AK74" s="65">
        <v>120363</v>
      </c>
      <c r="AL74" s="65">
        <v>244707</v>
      </c>
      <c r="AM74" s="10">
        <v>11966</v>
      </c>
      <c r="AN74" s="64"/>
    </row>
    <row r="75" spans="1:40" x14ac:dyDescent="0.2">
      <c r="A75" s="70" t="s">
        <v>346</v>
      </c>
      <c r="B75" s="69" t="s">
        <v>347</v>
      </c>
      <c r="C75" s="11">
        <v>3</v>
      </c>
      <c r="D75" s="11"/>
      <c r="E75" s="62">
        <f>+F75/$AG75</f>
        <v>2.7516036066475416E-2</v>
      </c>
      <c r="F75" s="65">
        <v>14984917</v>
      </c>
      <c r="G75" s="61">
        <f>+H75/$AG75</f>
        <v>5.5402160736381456E-3</v>
      </c>
      <c r="H75" s="35">
        <v>3017138</v>
      </c>
      <c r="I75" s="61">
        <f>+J75/$AG75</f>
        <v>8.0997118802582444E-4</v>
      </c>
      <c r="J75" s="65">
        <v>441101</v>
      </c>
      <c r="K75" s="68">
        <v>4456</v>
      </c>
      <c r="L75" s="67">
        <f>+J75+K75</f>
        <v>445557</v>
      </c>
      <c r="M75" s="66">
        <f>+K75/J75</f>
        <v>1.0101994781240577E-2</v>
      </c>
      <c r="N75" s="59">
        <f>+O75/$AG75</f>
        <v>0.11161735368756139</v>
      </c>
      <c r="O75" s="65">
        <v>60785528</v>
      </c>
      <c r="P75" s="68">
        <v>806623</v>
      </c>
      <c r="Q75" s="67">
        <f>+O75+P75</f>
        <v>61592151</v>
      </c>
      <c r="R75" s="66">
        <f>+P75/O75</f>
        <v>1.3269984263359529E-2</v>
      </c>
      <c r="S75" s="59">
        <f>+T75/$AG75</f>
        <v>9.7152068616828159E-3</v>
      </c>
      <c r="T75" s="65">
        <v>5290790</v>
      </c>
      <c r="U75" s="68">
        <v>-77671</v>
      </c>
      <c r="V75" s="67">
        <f>+T75+U75</f>
        <v>5213119</v>
      </c>
      <c r="W75" s="66">
        <f>+U75/T75</f>
        <v>-1.4680416346141124E-2</v>
      </c>
      <c r="X75" s="59">
        <f>+Y75/$AG75</f>
        <v>0.77814502427609988</v>
      </c>
      <c r="Y75" s="65">
        <v>423768837</v>
      </c>
      <c r="Z75" s="68">
        <v>5972312</v>
      </c>
      <c r="AA75" s="67">
        <f>+Y75+Z75</f>
        <v>429741149</v>
      </c>
      <c r="AB75" s="66">
        <f>+Z75/Y75</f>
        <v>1.4093325130464938E-2</v>
      </c>
      <c r="AC75" s="59">
        <f>+AD75/$AG75</f>
        <v>6.6638284748084115E-2</v>
      </c>
      <c r="AD75" s="65">
        <v>36290444</v>
      </c>
      <c r="AE75" s="59">
        <f>AF75/$AG75</f>
        <v>1.7907098432394939E-5</v>
      </c>
      <c r="AF75" s="65">
        <v>9752</v>
      </c>
      <c r="AG75" s="65">
        <v>544588507</v>
      </c>
      <c r="AH75" s="68">
        <v>6705720</v>
      </c>
      <c r="AI75" s="67">
        <v>551294227</v>
      </c>
      <c r="AJ75" s="66">
        <f>+AH75/AG75</f>
        <v>1.2313370395824384E-2</v>
      </c>
      <c r="AK75" s="65">
        <v>0</v>
      </c>
      <c r="AL75" s="65">
        <v>0</v>
      </c>
      <c r="AM75" s="10">
        <v>0</v>
      </c>
      <c r="AN75" s="64"/>
    </row>
    <row r="76" spans="1:40" x14ac:dyDescent="0.2">
      <c r="A76" s="70" t="s">
        <v>344</v>
      </c>
      <c r="B76" s="69" t="s">
        <v>345</v>
      </c>
      <c r="C76" s="11">
        <v>3</v>
      </c>
      <c r="D76" s="11"/>
      <c r="E76" s="62">
        <f>+F76/$AG76</f>
        <v>2.5938333106748951E-2</v>
      </c>
      <c r="F76" s="65">
        <v>15548046</v>
      </c>
      <c r="G76" s="61">
        <f>+H76/$AG76</f>
        <v>3.1549796604231808E-2</v>
      </c>
      <c r="H76" s="35">
        <v>18911689</v>
      </c>
      <c r="I76" s="61">
        <f>+J76/$AG76</f>
        <v>0.14585877653068394</v>
      </c>
      <c r="J76" s="65">
        <v>87431176</v>
      </c>
      <c r="K76" s="68">
        <v>883143</v>
      </c>
      <c r="L76" s="67">
        <f>+J76+K76</f>
        <v>88314319</v>
      </c>
      <c r="M76" s="66">
        <f>+K76/J76</f>
        <v>1.0101007905921338E-2</v>
      </c>
      <c r="N76" s="59">
        <f>+O76/$AG76</f>
        <v>0.18852702140712257</v>
      </c>
      <c r="O76" s="65">
        <v>113007524</v>
      </c>
      <c r="P76" s="68">
        <v>2933048</v>
      </c>
      <c r="Q76" s="67">
        <f>+O76+P76</f>
        <v>115940572</v>
      </c>
      <c r="R76" s="66">
        <f>+P76/O76</f>
        <v>2.5954448838291511E-2</v>
      </c>
      <c r="S76" s="59">
        <f>+T76/$AG76</f>
        <v>5.6080647317448107E-2</v>
      </c>
      <c r="T76" s="65">
        <v>33616057</v>
      </c>
      <c r="U76" s="68">
        <v>-1628</v>
      </c>
      <c r="V76" s="67">
        <f>+T76+U76</f>
        <v>33614429</v>
      </c>
      <c r="W76" s="66">
        <f>+U76/T76</f>
        <v>-4.8429237254089618E-5</v>
      </c>
      <c r="X76" s="59">
        <f>+Y76/$AG76</f>
        <v>0.52404230295388299</v>
      </c>
      <c r="Y76" s="65">
        <v>314123263</v>
      </c>
      <c r="Z76" s="68">
        <v>3920925</v>
      </c>
      <c r="AA76" s="67">
        <f>+Y76+Z76</f>
        <v>318044188</v>
      </c>
      <c r="AB76" s="66">
        <f>+Z76/Y76</f>
        <v>1.2482122344437763E-2</v>
      </c>
      <c r="AC76" s="59">
        <f>+AD76/$AG76</f>
        <v>2.7903910084377009E-2</v>
      </c>
      <c r="AD76" s="65">
        <v>16726259</v>
      </c>
      <c r="AE76" s="59">
        <f>AF76/$AG76</f>
        <v>9.9211995504667276E-5</v>
      </c>
      <c r="AF76" s="65">
        <v>59470</v>
      </c>
      <c r="AG76" s="65">
        <v>599423484</v>
      </c>
      <c r="AH76" s="68">
        <v>7735488</v>
      </c>
      <c r="AI76" s="67">
        <v>607158972</v>
      </c>
      <c r="AJ76" s="66">
        <f>+AH76/AG76</f>
        <v>1.2904879782788091E-2</v>
      </c>
      <c r="AK76" s="65">
        <v>0</v>
      </c>
      <c r="AL76" s="65">
        <v>0</v>
      </c>
      <c r="AM76" s="10">
        <v>0</v>
      </c>
      <c r="AN76" s="64"/>
    </row>
    <row r="77" spans="1:40" x14ac:dyDescent="0.2">
      <c r="A77" s="70" t="s">
        <v>342</v>
      </c>
      <c r="B77" s="69" t="s">
        <v>343</v>
      </c>
      <c r="C77" s="11">
        <v>3</v>
      </c>
      <c r="D77" s="11"/>
      <c r="E77" s="62">
        <f>+F77/$AG77</f>
        <v>4.9945226270104316E-2</v>
      </c>
      <c r="F77" s="65">
        <v>32442992</v>
      </c>
      <c r="G77" s="61">
        <f>+H77/$AG77</f>
        <v>2.8114018235244766E-2</v>
      </c>
      <c r="H77" s="35">
        <v>18262063</v>
      </c>
      <c r="I77" s="61">
        <f>+J77/$AG77</f>
        <v>0.10387716267613119</v>
      </c>
      <c r="J77" s="65">
        <v>67475637</v>
      </c>
      <c r="K77" s="68">
        <v>681572</v>
      </c>
      <c r="L77" s="67">
        <f>+J77+K77</f>
        <v>68157209</v>
      </c>
      <c r="M77" s="66">
        <f>+K77/J77</f>
        <v>1.0101008753722473E-2</v>
      </c>
      <c r="N77" s="59">
        <f>+O77/$AG77</f>
        <v>0.19096239222060982</v>
      </c>
      <c r="O77" s="65">
        <v>124043714</v>
      </c>
      <c r="P77" s="68">
        <v>4614780</v>
      </c>
      <c r="Q77" s="67">
        <f>+O77+P77</f>
        <v>128658494</v>
      </c>
      <c r="R77" s="66">
        <f>+P77/O77</f>
        <v>3.720285253632441E-2</v>
      </c>
      <c r="S77" s="59">
        <f>+T77/$AG77</f>
        <v>4.8181858996141282E-2</v>
      </c>
      <c r="T77" s="65">
        <v>31297559</v>
      </c>
      <c r="U77" s="68">
        <v>-272547</v>
      </c>
      <c r="V77" s="67">
        <f>+T77+U77</f>
        <v>31025012</v>
      </c>
      <c r="W77" s="66">
        <f>+U77/T77</f>
        <v>-8.7082510172758198E-3</v>
      </c>
      <c r="X77" s="59">
        <f>+Y77/$AG77</f>
        <v>0.54645450392800454</v>
      </c>
      <c r="Y77" s="65">
        <v>354961233</v>
      </c>
      <c r="Z77" s="68">
        <v>645033</v>
      </c>
      <c r="AA77" s="67">
        <f>+Y77+Z77</f>
        <v>355606266</v>
      </c>
      <c r="AB77" s="66">
        <f>+Z77/Y77</f>
        <v>1.817192808770754E-3</v>
      </c>
      <c r="AC77" s="59">
        <f>+AD77/$AG77</f>
        <v>3.2461928063033697E-2</v>
      </c>
      <c r="AD77" s="65">
        <v>21086341</v>
      </c>
      <c r="AE77" s="59">
        <f>AF77/$AG77</f>
        <v>2.9096107304313103E-6</v>
      </c>
      <c r="AF77" s="65">
        <v>1890</v>
      </c>
      <c r="AG77" s="65">
        <v>649571429</v>
      </c>
      <c r="AH77" s="68">
        <v>5668838</v>
      </c>
      <c r="AI77" s="67">
        <v>655240267</v>
      </c>
      <c r="AJ77" s="66">
        <f>+AH77/AG77</f>
        <v>8.7270433195115182E-3</v>
      </c>
      <c r="AK77" s="65">
        <v>0</v>
      </c>
      <c r="AL77" s="65">
        <v>0</v>
      </c>
      <c r="AM77" s="10">
        <v>0</v>
      </c>
      <c r="AN77" s="64"/>
    </row>
    <row r="78" spans="1:40" x14ac:dyDescent="0.2">
      <c r="A78" s="70" t="s">
        <v>340</v>
      </c>
      <c r="B78" s="69" t="s">
        <v>341</v>
      </c>
      <c r="C78" s="11">
        <v>3</v>
      </c>
      <c r="D78" s="11"/>
      <c r="E78" s="62">
        <f>+F78/$AG78</f>
        <v>7.9645107817312377E-2</v>
      </c>
      <c r="F78" s="65">
        <v>58274824</v>
      </c>
      <c r="G78" s="61">
        <f>+H78/$AG78</f>
        <v>8.5991678323258259E-3</v>
      </c>
      <c r="H78" s="35">
        <v>6291849</v>
      </c>
      <c r="I78" s="61">
        <f>+J78/$AG78</f>
        <v>9.4014189232583326E-3</v>
      </c>
      <c r="J78" s="65">
        <v>6878841</v>
      </c>
      <c r="K78" s="68">
        <v>69484</v>
      </c>
      <c r="L78" s="67">
        <f>+J78+K78</f>
        <v>6948325</v>
      </c>
      <c r="M78" s="66">
        <f>+K78/J78</f>
        <v>1.0101120232318206E-2</v>
      </c>
      <c r="N78" s="59">
        <f>+O78/$AG78</f>
        <v>0.25098224171961003</v>
      </c>
      <c r="O78" s="65">
        <v>183638975</v>
      </c>
      <c r="P78" s="68">
        <v>1291213</v>
      </c>
      <c r="Q78" s="67">
        <f>+O78+P78</f>
        <v>184930188</v>
      </c>
      <c r="R78" s="66">
        <f>+P78/O78</f>
        <v>7.031257934215762E-3</v>
      </c>
      <c r="S78" s="59">
        <f>+T78/$AG78</f>
        <v>6.1092424017063204E-2</v>
      </c>
      <c r="T78" s="65">
        <v>44700175</v>
      </c>
      <c r="U78" s="68">
        <v>-725247</v>
      </c>
      <c r="V78" s="67">
        <f>+T78+U78</f>
        <v>43974928</v>
      </c>
      <c r="W78" s="66">
        <f>+U78/T78</f>
        <v>-1.6224701581145935E-2</v>
      </c>
      <c r="X78" s="59">
        <f>+Y78/$AG78</f>
        <v>0.57417025240320907</v>
      </c>
      <c r="Y78" s="65">
        <v>420109550</v>
      </c>
      <c r="Z78" s="68">
        <v>9504054</v>
      </c>
      <c r="AA78" s="67">
        <f>+Y78+Z78</f>
        <v>429613604</v>
      </c>
      <c r="AB78" s="66">
        <f>+Z78/Y78</f>
        <v>2.2622799219870149E-2</v>
      </c>
      <c r="AC78" s="59">
        <f>+AD78/$AG78</f>
        <v>1.6109387287221198E-2</v>
      </c>
      <c r="AD78" s="65">
        <v>11786935</v>
      </c>
      <c r="AE78" s="59">
        <f>AF78/$AG78</f>
        <v>0</v>
      </c>
      <c r="AF78" s="65">
        <v>0</v>
      </c>
      <c r="AG78" s="65">
        <v>731681149</v>
      </c>
      <c r="AH78" s="68">
        <v>10139504</v>
      </c>
      <c r="AI78" s="67">
        <v>741820653</v>
      </c>
      <c r="AJ78" s="66">
        <f>+AH78/AG78</f>
        <v>1.3857817730930772E-2</v>
      </c>
      <c r="AK78" s="65">
        <v>439970</v>
      </c>
      <c r="AL78" s="65">
        <v>1492690</v>
      </c>
      <c r="AM78" s="10">
        <v>0</v>
      </c>
      <c r="AN78" s="64"/>
    </row>
    <row r="79" spans="1:40" x14ac:dyDescent="0.2">
      <c r="A79" s="70" t="s">
        <v>338</v>
      </c>
      <c r="B79" s="69" t="s">
        <v>339</v>
      </c>
      <c r="C79" s="11">
        <v>3</v>
      </c>
      <c r="D79" s="11"/>
      <c r="E79" s="62">
        <f>+F79/$AG79</f>
        <v>2.6694155293393331E-2</v>
      </c>
      <c r="F79" s="65">
        <v>14720942</v>
      </c>
      <c r="G79" s="61">
        <f>+H79/$AG79</f>
        <v>1.6862300664812389E-3</v>
      </c>
      <c r="H79" s="35">
        <v>929900</v>
      </c>
      <c r="I79" s="61">
        <f>+J79/$AG79</f>
        <v>9.5725480221966561E-3</v>
      </c>
      <c r="J79" s="65">
        <v>5278943</v>
      </c>
      <c r="K79" s="68">
        <v>53322</v>
      </c>
      <c r="L79" s="67">
        <f>+J79+K79</f>
        <v>5332265</v>
      </c>
      <c r="M79" s="66">
        <f>+K79/J79</f>
        <v>1.0100885726555486E-2</v>
      </c>
      <c r="N79" s="59">
        <f>+O79/$AG79</f>
        <v>0.12291718671907138</v>
      </c>
      <c r="O79" s="65">
        <v>67784755</v>
      </c>
      <c r="P79" s="68">
        <v>691036</v>
      </c>
      <c r="Q79" s="67">
        <f>+O79+P79</f>
        <v>68475791</v>
      </c>
      <c r="R79" s="66">
        <f>+P79/O79</f>
        <v>1.0194563659631136E-2</v>
      </c>
      <c r="S79" s="59">
        <f>+T79/$AG79</f>
        <v>5.686404256458856E-2</v>
      </c>
      <c r="T79" s="65">
        <v>31358635</v>
      </c>
      <c r="U79" s="68">
        <v>0</v>
      </c>
      <c r="V79" s="67">
        <f>+T79+U79</f>
        <v>31358635</v>
      </c>
      <c r="W79" s="66">
        <f>+U79/T79</f>
        <v>0</v>
      </c>
      <c r="X79" s="59">
        <f>+Y79/$AG79</f>
        <v>0.76075071854725773</v>
      </c>
      <c r="Y79" s="65">
        <v>419528810</v>
      </c>
      <c r="Z79" s="68">
        <v>11617432</v>
      </c>
      <c r="AA79" s="67">
        <f>+Y79+Z79</f>
        <v>431146242</v>
      </c>
      <c r="AB79" s="66">
        <f>+Z79/Y79</f>
        <v>2.7691619080939877E-2</v>
      </c>
      <c r="AC79" s="59">
        <f>+AD79/$AG79</f>
        <v>2.1515118787011064E-2</v>
      </c>
      <c r="AD79" s="65">
        <v>11864875</v>
      </c>
      <c r="AE79" s="59">
        <f>AF79/$AG79</f>
        <v>0</v>
      </c>
      <c r="AF79" s="65">
        <v>0</v>
      </c>
      <c r="AG79" s="65">
        <v>551466860</v>
      </c>
      <c r="AH79" s="68">
        <v>12361790</v>
      </c>
      <c r="AI79" s="67">
        <v>563828650</v>
      </c>
      <c r="AJ79" s="66">
        <f>+AH79/AG79</f>
        <v>2.2416197412116479E-2</v>
      </c>
      <c r="AK79" s="65">
        <v>0</v>
      </c>
      <c r="AL79" s="65">
        <v>0</v>
      </c>
      <c r="AM79" s="10">
        <v>0</v>
      </c>
      <c r="AN79" s="64"/>
    </row>
    <row r="80" spans="1:40" x14ac:dyDescent="0.2">
      <c r="A80" s="70" t="s">
        <v>336</v>
      </c>
      <c r="B80" s="69" t="s">
        <v>337</v>
      </c>
      <c r="C80" s="11">
        <v>3</v>
      </c>
      <c r="D80" s="11"/>
      <c r="E80" s="62">
        <f>+F80/$AG80</f>
        <v>3.4209922596862119E-2</v>
      </c>
      <c r="F80" s="65">
        <v>25393964</v>
      </c>
      <c r="G80" s="61">
        <f>+H80/$AG80</f>
        <v>2.9912143084932521E-3</v>
      </c>
      <c r="H80" s="35">
        <v>2220373</v>
      </c>
      <c r="I80" s="61">
        <f>+J80/$AG80</f>
        <v>1.2722407231052955E-3</v>
      </c>
      <c r="J80" s="65">
        <v>944382</v>
      </c>
      <c r="K80" s="68">
        <v>9540</v>
      </c>
      <c r="L80" s="67">
        <f>+J80+K80</f>
        <v>953922</v>
      </c>
      <c r="M80" s="66">
        <f>+K80/J80</f>
        <v>1.0101844380769645E-2</v>
      </c>
      <c r="N80" s="59">
        <f>+O80/$AG80</f>
        <v>0.1639669742376218</v>
      </c>
      <c r="O80" s="65">
        <v>121712390</v>
      </c>
      <c r="P80" s="68">
        <v>481120</v>
      </c>
      <c r="Q80" s="67">
        <f>+O80+P80</f>
        <v>122193510</v>
      </c>
      <c r="R80" s="66">
        <f>+P80/O80</f>
        <v>3.9529254170425875E-3</v>
      </c>
      <c r="S80" s="59">
        <f>+T80/$AG80</f>
        <v>2.1518521772626524E-2</v>
      </c>
      <c r="T80" s="65">
        <v>15973160</v>
      </c>
      <c r="U80" s="68">
        <v>-123182</v>
      </c>
      <c r="V80" s="67">
        <f>+T80+U80</f>
        <v>15849978</v>
      </c>
      <c r="W80" s="66">
        <f>+U80/T80</f>
        <v>-7.7118115638984399E-3</v>
      </c>
      <c r="X80" s="59">
        <f>+Y80/$AG80</f>
        <v>0.74404645768500255</v>
      </c>
      <c r="Y80" s="65">
        <v>552304347</v>
      </c>
      <c r="Z80" s="68">
        <v>9734378</v>
      </c>
      <c r="AA80" s="67">
        <f>+Y80+Z80</f>
        <v>562038725</v>
      </c>
      <c r="AB80" s="66">
        <f>+Z80/Y80</f>
        <v>1.7625025138540147E-2</v>
      </c>
      <c r="AC80" s="59">
        <f>+AD80/$AG80</f>
        <v>3.1994668676288494E-2</v>
      </c>
      <c r="AD80" s="65">
        <v>23749585</v>
      </c>
      <c r="AE80" s="59">
        <f>AF80/$AG80</f>
        <v>0</v>
      </c>
      <c r="AF80" s="65">
        <v>0</v>
      </c>
      <c r="AG80" s="65">
        <v>742298201</v>
      </c>
      <c r="AH80" s="68">
        <v>10101856</v>
      </c>
      <c r="AI80" s="67">
        <v>752400057</v>
      </c>
      <c r="AJ80" s="66">
        <f>+AH80/AG80</f>
        <v>1.3608891933714925E-2</v>
      </c>
      <c r="AK80" s="65">
        <v>0</v>
      </c>
      <c r="AL80" s="65">
        <v>0</v>
      </c>
      <c r="AM80" s="10">
        <v>0</v>
      </c>
      <c r="AN80" s="64"/>
    </row>
    <row r="81" spans="1:40" x14ac:dyDescent="0.2">
      <c r="A81" s="70" t="s">
        <v>334</v>
      </c>
      <c r="B81" s="69" t="s">
        <v>335</v>
      </c>
      <c r="C81" s="11">
        <v>3</v>
      </c>
      <c r="D81" s="11"/>
      <c r="E81" s="62">
        <f>+F81/$AG81</f>
        <v>4.8720101564327066E-2</v>
      </c>
      <c r="F81" s="65">
        <v>211956646</v>
      </c>
      <c r="G81" s="61">
        <f>+H81/$AG81</f>
        <v>8.607239980361038E-3</v>
      </c>
      <c r="H81" s="35">
        <v>37445770</v>
      </c>
      <c r="I81" s="61">
        <f>+J81/$AG81</f>
        <v>1.7440744694389675E-2</v>
      </c>
      <c r="J81" s="65">
        <v>75875904</v>
      </c>
      <c r="K81" s="68">
        <v>766424</v>
      </c>
      <c r="L81" s="67">
        <f>+J81+K81</f>
        <v>76642328</v>
      </c>
      <c r="M81" s="66">
        <f>+K81/J81</f>
        <v>1.010101968603893E-2</v>
      </c>
      <c r="N81" s="59">
        <f>+O81/$AG81</f>
        <v>0.65440585161345122</v>
      </c>
      <c r="O81" s="65">
        <v>2846990564</v>
      </c>
      <c r="P81" s="68">
        <v>30086869</v>
      </c>
      <c r="Q81" s="67">
        <f>+O81+P81</f>
        <v>2877077433</v>
      </c>
      <c r="R81" s="66">
        <f>+P81/O81</f>
        <v>1.056795529301937E-2</v>
      </c>
      <c r="S81" s="59">
        <f>+T81/$AG81</f>
        <v>0.21970715937092353</v>
      </c>
      <c r="T81" s="65">
        <v>955835294</v>
      </c>
      <c r="U81" s="68">
        <v>19565868</v>
      </c>
      <c r="V81" s="67">
        <f>+T81+U81</f>
        <v>975401162</v>
      </c>
      <c r="W81" s="66">
        <f>+U81/T81</f>
        <v>2.0469915813759437E-2</v>
      </c>
      <c r="X81" s="59">
        <f>+Y81/$AG81</f>
        <v>4.8641810965441505E-2</v>
      </c>
      <c r="Y81" s="65">
        <v>211616043</v>
      </c>
      <c r="Z81" s="68">
        <v>1762287</v>
      </c>
      <c r="AA81" s="67">
        <f>+Y81+Z81</f>
        <v>213378330</v>
      </c>
      <c r="AB81" s="66">
        <f>+Z81/Y81</f>
        <v>8.327757078417727E-3</v>
      </c>
      <c r="AC81" s="59">
        <f>+AD81/$AG81</f>
        <v>2.4770918111060116E-3</v>
      </c>
      <c r="AD81" s="65">
        <v>10776580</v>
      </c>
      <c r="AE81" s="59">
        <f>AF81/$AG81</f>
        <v>0</v>
      </c>
      <c r="AF81" s="65">
        <v>0</v>
      </c>
      <c r="AG81" s="65">
        <v>4350496801</v>
      </c>
      <c r="AH81" s="68">
        <v>52181448</v>
      </c>
      <c r="AI81" s="67">
        <v>4402678249</v>
      </c>
      <c r="AJ81" s="66">
        <f>+AH81/AG81</f>
        <v>1.1994365330415974E-2</v>
      </c>
      <c r="AK81" s="65">
        <v>826966</v>
      </c>
      <c r="AL81" s="65">
        <v>30178713</v>
      </c>
      <c r="AM81" s="10">
        <v>0</v>
      </c>
      <c r="AN81" s="64"/>
    </row>
    <row r="82" spans="1:40" x14ac:dyDescent="0.2">
      <c r="A82" s="70" t="s">
        <v>332</v>
      </c>
      <c r="B82" s="69" t="s">
        <v>333</v>
      </c>
      <c r="C82" s="11">
        <v>3</v>
      </c>
      <c r="D82" s="11"/>
      <c r="E82" s="62">
        <f>+F82/$AG82</f>
        <v>3.3339157725933273E-2</v>
      </c>
      <c r="F82" s="65">
        <v>24041232</v>
      </c>
      <c r="G82" s="61">
        <f>+H82/$AG82</f>
        <v>6.5479825830798396E-3</v>
      </c>
      <c r="H82" s="35">
        <v>4721822</v>
      </c>
      <c r="I82" s="61">
        <f>+J82/$AG82</f>
        <v>7.7952635857805625E-4</v>
      </c>
      <c r="J82" s="65">
        <v>562125</v>
      </c>
      <c r="K82" s="68">
        <v>5678</v>
      </c>
      <c r="L82" s="67">
        <f>+J82+K82</f>
        <v>567803</v>
      </c>
      <c r="M82" s="66">
        <f>+K82/J82</f>
        <v>1.0100956193017567E-2</v>
      </c>
      <c r="N82" s="59">
        <f>+O82/$AG82</f>
        <v>0.21226801519182015</v>
      </c>
      <c r="O82" s="65">
        <v>153068792</v>
      </c>
      <c r="P82" s="68">
        <v>1618936</v>
      </c>
      <c r="Q82" s="67">
        <f>+O82+P82</f>
        <v>154687728</v>
      </c>
      <c r="R82" s="66">
        <f>+P82/O82</f>
        <v>1.0576525618625121E-2</v>
      </c>
      <c r="S82" s="59">
        <f>+T82/$AG82</f>
        <v>2.6903274396083612E-2</v>
      </c>
      <c r="T82" s="65">
        <v>19400246</v>
      </c>
      <c r="U82" s="68">
        <v>411998</v>
      </c>
      <c r="V82" s="67">
        <f>+T82+U82</f>
        <v>19812244</v>
      </c>
      <c r="W82" s="66">
        <f>+U82/T82</f>
        <v>2.1236741018644815E-2</v>
      </c>
      <c r="X82" s="59">
        <f>+Y82/$AG82</f>
        <v>0.68033622825582385</v>
      </c>
      <c r="Y82" s="65">
        <v>490597910</v>
      </c>
      <c r="Z82" s="68">
        <v>0</v>
      </c>
      <c r="AA82" s="67">
        <f>+Y82+Z82</f>
        <v>490597910</v>
      </c>
      <c r="AB82" s="66">
        <f>+Z82/Y82</f>
        <v>0</v>
      </c>
      <c r="AC82" s="59">
        <f>+AD82/$AG82</f>
        <v>3.9825815488681263E-2</v>
      </c>
      <c r="AD82" s="65">
        <v>28718832</v>
      </c>
      <c r="AE82" s="59">
        <f>AF82/$AG82</f>
        <v>0</v>
      </c>
      <c r="AF82" s="65">
        <v>0</v>
      </c>
      <c r="AG82" s="65">
        <v>721110959</v>
      </c>
      <c r="AH82" s="68">
        <v>2036612</v>
      </c>
      <c r="AI82" s="67">
        <v>723147571</v>
      </c>
      <c r="AJ82" s="66">
        <f>+AH82/AG82</f>
        <v>2.8242699331934573E-3</v>
      </c>
      <c r="AK82" s="65">
        <v>24392</v>
      </c>
      <c r="AL82" s="65">
        <v>36350</v>
      </c>
      <c r="AM82" s="10">
        <v>0</v>
      </c>
      <c r="AN82" s="64"/>
    </row>
    <row r="83" spans="1:40" x14ac:dyDescent="0.2">
      <c r="A83" s="70" t="s">
        <v>330</v>
      </c>
      <c r="B83" s="69" t="s">
        <v>331</v>
      </c>
      <c r="C83" s="11">
        <v>3</v>
      </c>
      <c r="D83" s="11"/>
      <c r="E83" s="62">
        <f>+F83/$AG83</f>
        <v>3.4646412394475912E-2</v>
      </c>
      <c r="F83" s="65">
        <v>45008717</v>
      </c>
      <c r="G83" s="61">
        <f>+H83/$AG83</f>
        <v>9.5867500681595802E-3</v>
      </c>
      <c r="H83" s="35">
        <v>12454026</v>
      </c>
      <c r="I83" s="61">
        <f>+J83/$AG83</f>
        <v>1.2493869378887822E-2</v>
      </c>
      <c r="J83" s="65">
        <v>16230628</v>
      </c>
      <c r="K83" s="68">
        <v>163946</v>
      </c>
      <c r="L83" s="67">
        <f>+J83+K83</f>
        <v>16394574</v>
      </c>
      <c r="M83" s="66">
        <f>+K83/J83</f>
        <v>1.0101026281915894E-2</v>
      </c>
      <c r="N83" s="59">
        <f>+O83/$AG83</f>
        <v>0.23303236515090855</v>
      </c>
      <c r="O83" s="65">
        <v>302729404</v>
      </c>
      <c r="P83" s="68">
        <v>4076640</v>
      </c>
      <c r="Q83" s="67">
        <f>+O83+P83</f>
        <v>306806044</v>
      </c>
      <c r="R83" s="66">
        <f>+P83/O83</f>
        <v>1.3466283572506885E-2</v>
      </c>
      <c r="S83" s="59">
        <f>+T83/$AG83</f>
        <v>2.1236203575242654E-2</v>
      </c>
      <c r="T83" s="65">
        <v>27587684</v>
      </c>
      <c r="U83" s="68">
        <v>586633</v>
      </c>
      <c r="V83" s="67">
        <f>+T83+U83</f>
        <v>28174317</v>
      </c>
      <c r="W83" s="66">
        <f>+U83/T83</f>
        <v>2.1264307652646738E-2</v>
      </c>
      <c r="X83" s="59">
        <f>+Y83/$AG83</f>
        <v>0.64221686837312719</v>
      </c>
      <c r="Y83" s="65">
        <v>834295827</v>
      </c>
      <c r="Z83" s="68">
        <v>6075170</v>
      </c>
      <c r="AA83" s="67">
        <f>+Y83+Z83</f>
        <v>840370997</v>
      </c>
      <c r="AB83" s="66">
        <f>+Z83/Y83</f>
        <v>7.2817935837523971E-3</v>
      </c>
      <c r="AC83" s="59">
        <f>+AD83/$AG83</f>
        <v>4.6787531059198341E-2</v>
      </c>
      <c r="AD83" s="65">
        <v>60781091</v>
      </c>
      <c r="AE83" s="59">
        <f>AF83/$AG83</f>
        <v>0</v>
      </c>
      <c r="AF83" s="65">
        <v>0</v>
      </c>
      <c r="AG83" s="65">
        <v>1299087377</v>
      </c>
      <c r="AH83" s="68">
        <v>10902389</v>
      </c>
      <c r="AI83" s="67">
        <v>1309989766</v>
      </c>
      <c r="AJ83" s="66">
        <f>+AH83/AG83</f>
        <v>8.3923446513482665E-3</v>
      </c>
      <c r="AK83" s="65">
        <v>144584</v>
      </c>
      <c r="AL83" s="65">
        <v>5500</v>
      </c>
      <c r="AM83" s="10">
        <v>0</v>
      </c>
      <c r="AN83" s="64"/>
    </row>
    <row r="84" spans="1:40" x14ac:dyDescent="0.2">
      <c r="A84" s="70" t="s">
        <v>328</v>
      </c>
      <c r="B84" s="69" t="s">
        <v>329</v>
      </c>
      <c r="C84" s="11">
        <v>3</v>
      </c>
      <c r="D84" s="11"/>
      <c r="E84" s="62">
        <f>+F84/$AG84</f>
        <v>1.9242447386583178E-2</v>
      </c>
      <c r="F84" s="65">
        <v>31817951</v>
      </c>
      <c r="G84" s="61">
        <f>+H84/$AG84</f>
        <v>9.298668482095011E-3</v>
      </c>
      <c r="H84" s="35">
        <v>15375621</v>
      </c>
      <c r="I84" s="61">
        <f>+J84/$AG84</f>
        <v>2.4466388008530043E-2</v>
      </c>
      <c r="J84" s="65">
        <v>40455890</v>
      </c>
      <c r="K84" s="68">
        <v>408645</v>
      </c>
      <c r="L84" s="67">
        <f>+J84+K84</f>
        <v>40864535</v>
      </c>
      <c r="M84" s="66">
        <f>+K84/J84</f>
        <v>1.0101001362224388E-2</v>
      </c>
      <c r="N84" s="59">
        <f>+O84/$AG84</f>
        <v>0.2681929796052368</v>
      </c>
      <c r="O84" s="65">
        <v>443464956</v>
      </c>
      <c r="P84" s="68">
        <v>4675505</v>
      </c>
      <c r="Q84" s="67">
        <f>+O84+P84</f>
        <v>448140461</v>
      </c>
      <c r="R84" s="66">
        <f>+P84/O84</f>
        <v>1.0543121698211482E-2</v>
      </c>
      <c r="S84" s="59">
        <f>+T84/$AG84</f>
        <v>1.6729572687475103E-2</v>
      </c>
      <c r="T84" s="65">
        <v>27662839</v>
      </c>
      <c r="U84" s="68">
        <v>542938</v>
      </c>
      <c r="V84" s="67">
        <f>+T84+U84</f>
        <v>28205777</v>
      </c>
      <c r="W84" s="66">
        <f>+U84/T84</f>
        <v>1.9626980441161516E-2</v>
      </c>
      <c r="X84" s="59">
        <f>+Y84/$AG84</f>
        <v>0.6285621788153799</v>
      </c>
      <c r="Y84" s="65">
        <v>1039345994</v>
      </c>
      <c r="Z84" s="68">
        <v>3749087</v>
      </c>
      <c r="AA84" s="67">
        <f>+Y84+Z84</f>
        <v>1043095081</v>
      </c>
      <c r="AB84" s="66">
        <f>+Z84/Y84</f>
        <v>3.6071597154777699E-3</v>
      </c>
      <c r="AC84" s="59">
        <f>+AD84/$AG84</f>
        <v>3.3507765014700014E-2</v>
      </c>
      <c r="AD84" s="65">
        <v>55406072</v>
      </c>
      <c r="AE84" s="59">
        <f>AF84/$AG84</f>
        <v>0</v>
      </c>
      <c r="AF84" s="65">
        <v>0</v>
      </c>
      <c r="AG84" s="65">
        <v>1653529323</v>
      </c>
      <c r="AH84" s="68">
        <v>9376175</v>
      </c>
      <c r="AI84" s="67">
        <v>1662905498</v>
      </c>
      <c r="AJ84" s="66">
        <f>+AH84/AG84</f>
        <v>5.6704014072086707E-3</v>
      </c>
      <c r="AK84" s="65">
        <v>0</v>
      </c>
      <c r="AL84" s="65">
        <v>0</v>
      </c>
      <c r="AM84" s="10">
        <v>0</v>
      </c>
      <c r="AN84" s="64"/>
    </row>
    <row r="85" spans="1:40" x14ac:dyDescent="0.2">
      <c r="A85" s="70" t="s">
        <v>326</v>
      </c>
      <c r="B85" s="69" t="s">
        <v>327</v>
      </c>
      <c r="C85" s="11">
        <v>5</v>
      </c>
      <c r="D85" s="11"/>
      <c r="E85" s="62">
        <f>+F85/$AG85</f>
        <v>3.4951529786623532E-2</v>
      </c>
      <c r="F85" s="65">
        <v>1331186619</v>
      </c>
      <c r="G85" s="61">
        <f>+H85/$AG85</f>
        <v>8.1365163293139701E-3</v>
      </c>
      <c r="H85" s="35">
        <v>309892635</v>
      </c>
      <c r="I85" s="61">
        <f>+J85/$AG85</f>
        <v>8.2038846886033912E-3</v>
      </c>
      <c r="J85" s="65">
        <v>312458470</v>
      </c>
      <c r="K85" s="68">
        <v>3156146</v>
      </c>
      <c r="L85" s="67">
        <f>+J85+K85</f>
        <v>315614616</v>
      </c>
      <c r="M85" s="66">
        <f>+K85/J85</f>
        <v>1.0101009583769645E-2</v>
      </c>
      <c r="N85" s="59">
        <f>+O85/$AG85</f>
        <v>0.69497684985823927</v>
      </c>
      <c r="O85" s="65">
        <v>26469338787</v>
      </c>
      <c r="P85" s="68">
        <v>532806591</v>
      </c>
      <c r="Q85" s="67">
        <f>+O85+P85</f>
        <v>27002145378</v>
      </c>
      <c r="R85" s="66">
        <f>+P85/O85</f>
        <v>2.0129199119310059E-2</v>
      </c>
      <c r="S85" s="59">
        <f>+T85/$AG85</f>
        <v>0.25226268023900994</v>
      </c>
      <c r="T85" s="65">
        <v>9607839956</v>
      </c>
      <c r="U85" s="68">
        <v>93674544</v>
      </c>
      <c r="V85" s="67">
        <f>+T85+U85</f>
        <v>9701514500</v>
      </c>
      <c r="W85" s="66">
        <f>+U85/T85</f>
        <v>9.7498027058101847E-3</v>
      </c>
      <c r="X85" s="59">
        <f>+Y85/$AG85</f>
        <v>1.334144310481334E-3</v>
      </c>
      <c r="Y85" s="65">
        <v>50813085</v>
      </c>
      <c r="Z85" s="68">
        <v>1293839</v>
      </c>
      <c r="AA85" s="67">
        <f>+Y85+Z85</f>
        <v>52106924</v>
      </c>
      <c r="AB85" s="66">
        <f>+Z85/Y85</f>
        <v>2.5462713000007773E-2</v>
      </c>
      <c r="AC85" s="59">
        <f>+AD85/$AG85</f>
        <v>1.3439478772864016E-4</v>
      </c>
      <c r="AD85" s="65">
        <v>5118647</v>
      </c>
      <c r="AE85" s="59">
        <f>AF85/$AG85</f>
        <v>0</v>
      </c>
      <c r="AF85" s="65">
        <v>0</v>
      </c>
      <c r="AG85" s="65">
        <v>38086648199</v>
      </c>
      <c r="AH85" s="68">
        <v>630931120</v>
      </c>
      <c r="AI85" s="67">
        <v>38717579319</v>
      </c>
      <c r="AJ85" s="66">
        <f>+AH85/AG85</f>
        <v>1.656567720801868E-2</v>
      </c>
      <c r="AK85" s="65">
        <v>6793451</v>
      </c>
      <c r="AL85" s="65">
        <v>708761796</v>
      </c>
      <c r="AM85" s="10">
        <v>0</v>
      </c>
      <c r="AN85" s="64"/>
    </row>
    <row r="86" spans="1:40" x14ac:dyDescent="0.2">
      <c r="A86" s="70" t="s">
        <v>324</v>
      </c>
      <c r="B86" s="69" t="s">
        <v>325</v>
      </c>
      <c r="C86" s="11">
        <v>3</v>
      </c>
      <c r="D86" s="11"/>
      <c r="E86" s="62">
        <f>+F86/$AG86</f>
        <v>1.6950944478521281E-2</v>
      </c>
      <c r="F86" s="65">
        <v>216217700</v>
      </c>
      <c r="G86" s="61">
        <f>+H86/$AG86</f>
        <v>7.6366534099272306E-4</v>
      </c>
      <c r="H86" s="35">
        <v>9740930</v>
      </c>
      <c r="I86" s="61">
        <f>+J86/$AG86</f>
        <v>1.4851857108162797E-3</v>
      </c>
      <c r="J86" s="65">
        <v>18944280</v>
      </c>
      <c r="K86" s="68">
        <v>191356</v>
      </c>
      <c r="L86" s="67">
        <f>+J86+K86</f>
        <v>19135636</v>
      </c>
      <c r="M86" s="66">
        <f>+K86/J86</f>
        <v>1.0100990905962117E-2</v>
      </c>
      <c r="N86" s="59">
        <f>+O86/$AG86</f>
        <v>0.77152911054616879</v>
      </c>
      <c r="O86" s="65">
        <v>9841236279</v>
      </c>
      <c r="P86" s="68">
        <v>209387375</v>
      </c>
      <c r="Q86" s="67">
        <f>+O86+P86</f>
        <v>10050623654</v>
      </c>
      <c r="R86" s="66">
        <f>+P86/O86</f>
        <v>2.1276531633206204E-2</v>
      </c>
      <c r="S86" s="59">
        <f>+T86/$AG86</f>
        <v>0.20434357504804576</v>
      </c>
      <c r="T86" s="65">
        <v>2606503600</v>
      </c>
      <c r="U86" s="68">
        <v>27428305</v>
      </c>
      <c r="V86" s="67">
        <f>+T86+U86</f>
        <v>2633931905</v>
      </c>
      <c r="W86" s="66">
        <f>+U86/T86</f>
        <v>1.0523025941725153E-2</v>
      </c>
      <c r="X86" s="59">
        <f>+Y86/$AG86</f>
        <v>4.4759225502575108E-3</v>
      </c>
      <c r="Y86" s="65">
        <v>57092611</v>
      </c>
      <c r="Z86" s="68">
        <v>1631218</v>
      </c>
      <c r="AA86" s="67">
        <f>+Y86+Z86</f>
        <v>58723829</v>
      </c>
      <c r="AB86" s="66">
        <f>+Z86/Y86</f>
        <v>2.8571438079789343E-2</v>
      </c>
      <c r="AC86" s="59">
        <f>+AD86/$AG86</f>
        <v>4.5159632519762666E-4</v>
      </c>
      <c r="AD86" s="65">
        <v>5760335</v>
      </c>
      <c r="AE86" s="59">
        <f>AF86/$AG86</f>
        <v>0</v>
      </c>
      <c r="AF86" s="65">
        <v>0</v>
      </c>
      <c r="AG86" s="65">
        <v>12755495735</v>
      </c>
      <c r="AH86" s="68">
        <v>238638254</v>
      </c>
      <c r="AI86" s="67">
        <v>12994133989</v>
      </c>
      <c r="AJ86" s="66">
        <f>+AH86/AG86</f>
        <v>1.8708661659083688E-2</v>
      </c>
      <c r="AK86" s="65">
        <v>31600</v>
      </c>
      <c r="AL86" s="65">
        <v>815700</v>
      </c>
      <c r="AM86" s="10">
        <v>0</v>
      </c>
      <c r="AN86" s="64"/>
    </row>
    <row r="87" spans="1:40" x14ac:dyDescent="0.2">
      <c r="A87" s="70" t="s">
        <v>322</v>
      </c>
      <c r="B87" s="69" t="s">
        <v>323</v>
      </c>
      <c r="C87" s="11">
        <v>3</v>
      </c>
      <c r="D87" s="11"/>
      <c r="E87" s="62">
        <f>+F87/$AG87</f>
        <v>5.1816278744209694E-2</v>
      </c>
      <c r="F87" s="65">
        <v>108102160</v>
      </c>
      <c r="G87" s="61">
        <f>+H87/$AG87</f>
        <v>5.0914875653325928E-3</v>
      </c>
      <c r="H87" s="35">
        <v>10622160</v>
      </c>
      <c r="I87" s="61">
        <f>+J87/$AG87</f>
        <v>1.8725096673116018E-2</v>
      </c>
      <c r="J87" s="65">
        <v>39065395</v>
      </c>
      <c r="K87" s="68">
        <v>394600</v>
      </c>
      <c r="L87" s="67">
        <f>+J87+K87</f>
        <v>39459995</v>
      </c>
      <c r="M87" s="66">
        <f>+K87/J87</f>
        <v>1.0101011393843579E-2</v>
      </c>
      <c r="N87" s="59">
        <f>+O87/$AG87</f>
        <v>0.72437862936031772</v>
      </c>
      <c r="O87" s="65">
        <v>1511241185</v>
      </c>
      <c r="P87" s="68">
        <v>31378735</v>
      </c>
      <c r="Q87" s="67">
        <f>+O87+P87</f>
        <v>1542619920</v>
      </c>
      <c r="R87" s="66">
        <f>+P87/O87</f>
        <v>2.0763552046789938E-2</v>
      </c>
      <c r="S87" s="59">
        <f>+T87/$AG87</f>
        <v>0.12726303105498679</v>
      </c>
      <c r="T87" s="65">
        <v>265503600</v>
      </c>
      <c r="U87" s="68">
        <v>2781402</v>
      </c>
      <c r="V87" s="67">
        <f>+T87+U87</f>
        <v>268285002</v>
      </c>
      <c r="W87" s="66">
        <f>+U87/T87</f>
        <v>1.0475948348722956E-2</v>
      </c>
      <c r="X87" s="59">
        <f>+Y87/$AG87</f>
        <v>6.8729172030684751E-2</v>
      </c>
      <c r="Y87" s="65">
        <v>143386830</v>
      </c>
      <c r="Z87" s="68">
        <v>4096767</v>
      </c>
      <c r="AA87" s="67">
        <f>+Y87+Z87</f>
        <v>147483597</v>
      </c>
      <c r="AB87" s="66">
        <f>+Z87/Y87</f>
        <v>2.8571431560346233E-2</v>
      </c>
      <c r="AC87" s="59">
        <f>+AD87/$AG87</f>
        <v>3.9963045713523951E-3</v>
      </c>
      <c r="AD87" s="65">
        <v>8337325</v>
      </c>
      <c r="AE87" s="59">
        <f>AF87/$AG87</f>
        <v>0</v>
      </c>
      <c r="AF87" s="65">
        <v>0</v>
      </c>
      <c r="AG87" s="65">
        <v>2086258655</v>
      </c>
      <c r="AH87" s="68">
        <v>38651504</v>
      </c>
      <c r="AI87" s="67">
        <v>2124910159</v>
      </c>
      <c r="AJ87" s="66">
        <f>+AH87/AG87</f>
        <v>1.8526707562059222E-2</v>
      </c>
      <c r="AK87" s="65">
        <v>36440930</v>
      </c>
      <c r="AL87" s="65">
        <v>1270500</v>
      </c>
      <c r="AM87" s="10">
        <v>0</v>
      </c>
      <c r="AN87" s="64"/>
    </row>
    <row r="88" spans="1:40" x14ac:dyDescent="0.2">
      <c r="A88" s="70" t="s">
        <v>320</v>
      </c>
      <c r="B88" s="69" t="s">
        <v>321</v>
      </c>
      <c r="C88" s="11">
        <v>3</v>
      </c>
      <c r="D88" s="11"/>
      <c r="E88" s="62">
        <f>+F88/$AG88</f>
        <v>2.2231720469234752E-2</v>
      </c>
      <c r="F88" s="65">
        <v>400070630</v>
      </c>
      <c r="G88" s="61">
        <f>+H88/$AG88</f>
        <v>6.2419771623204818E-3</v>
      </c>
      <c r="H88" s="35">
        <v>112327417</v>
      </c>
      <c r="I88" s="61">
        <f>+J88/$AG88</f>
        <v>1.6346296430890435E-3</v>
      </c>
      <c r="J88" s="65">
        <v>29415956</v>
      </c>
      <c r="K88" s="68">
        <v>297131</v>
      </c>
      <c r="L88" s="67">
        <f>+J88+K88</f>
        <v>29713087</v>
      </c>
      <c r="M88" s="66">
        <f>+K88/J88</f>
        <v>1.0101014565020426E-2</v>
      </c>
      <c r="N88" s="59">
        <f>+O88/$AG88</f>
        <v>0.73903344518817782</v>
      </c>
      <c r="O88" s="65">
        <v>13299266533</v>
      </c>
      <c r="P88" s="68">
        <v>228016865</v>
      </c>
      <c r="Q88" s="67">
        <f>+O88+P88</f>
        <v>13527283398</v>
      </c>
      <c r="R88" s="66">
        <f>+P88/O88</f>
        <v>1.7145070702524284E-2</v>
      </c>
      <c r="S88" s="59">
        <f>+T88/$AG88</f>
        <v>0.23039757992377041</v>
      </c>
      <c r="T88" s="65">
        <v>4146116585</v>
      </c>
      <c r="U88" s="68">
        <v>43638729</v>
      </c>
      <c r="V88" s="67">
        <f>+T88+U88</f>
        <v>4189755314</v>
      </c>
      <c r="W88" s="66">
        <f>+U88/T88</f>
        <v>1.0525205479720006E-2</v>
      </c>
      <c r="X88" s="59">
        <f>+Y88/$AG88</f>
        <v>1.2462791573870731E-4</v>
      </c>
      <c r="Y88" s="65">
        <v>2242740</v>
      </c>
      <c r="Z88" s="68">
        <v>38516</v>
      </c>
      <c r="AA88" s="67">
        <f>+Y88+Z88</f>
        <v>2281256</v>
      </c>
      <c r="AB88" s="66">
        <f>+Z88/Y88</f>
        <v>1.7173635820469605E-2</v>
      </c>
      <c r="AC88" s="59">
        <f>+AD88/$AG88</f>
        <v>3.3601969766875047E-4</v>
      </c>
      <c r="AD88" s="65">
        <v>6046838</v>
      </c>
      <c r="AE88" s="59">
        <f>AF88/$AG88</f>
        <v>0</v>
      </c>
      <c r="AF88" s="65">
        <v>0</v>
      </c>
      <c r="AG88" s="65">
        <v>17995486699</v>
      </c>
      <c r="AH88" s="68">
        <v>271991241</v>
      </c>
      <c r="AI88" s="67">
        <v>18267477940</v>
      </c>
      <c r="AJ88" s="66">
        <f>+AH88/AG88</f>
        <v>1.5114414272280528E-2</v>
      </c>
      <c r="AK88" s="65">
        <v>0</v>
      </c>
      <c r="AL88" s="65">
        <v>439000</v>
      </c>
      <c r="AM88" s="10">
        <v>0</v>
      </c>
      <c r="AN88" s="64"/>
    </row>
    <row r="89" spans="1:40" x14ac:dyDescent="0.2">
      <c r="A89" s="70" t="s">
        <v>318</v>
      </c>
      <c r="B89" s="69" t="s">
        <v>319</v>
      </c>
      <c r="C89" s="11">
        <v>3</v>
      </c>
      <c r="D89" s="11"/>
      <c r="E89" s="62">
        <f>+F89/$AG89</f>
        <v>6.6892746578904441E-2</v>
      </c>
      <c r="F89" s="65">
        <v>184715440</v>
      </c>
      <c r="G89" s="61">
        <f>+H89/$AG89</f>
        <v>2.9278122949277893E-3</v>
      </c>
      <c r="H89" s="35">
        <v>8084765</v>
      </c>
      <c r="I89" s="61">
        <f>+J89/$AG89</f>
        <v>3.5153201670018353E-3</v>
      </c>
      <c r="J89" s="65">
        <v>9707090</v>
      </c>
      <c r="K89" s="68">
        <v>98051</v>
      </c>
      <c r="L89" s="67">
        <f>+J89+K89</f>
        <v>9805141</v>
      </c>
      <c r="M89" s="66">
        <f>+K89/J89</f>
        <v>1.0100967437203116E-2</v>
      </c>
      <c r="N89" s="59">
        <f>+O89/$AG89</f>
        <v>0.41164900211725008</v>
      </c>
      <c r="O89" s="65">
        <v>1136714075</v>
      </c>
      <c r="P89" s="68">
        <v>24185411</v>
      </c>
      <c r="Q89" s="67">
        <f>+O89+P89</f>
        <v>1160899486</v>
      </c>
      <c r="R89" s="66">
        <f>+P89/O89</f>
        <v>2.1276600274347794E-2</v>
      </c>
      <c r="S89" s="59">
        <f>+T89/$AG89</f>
        <v>0.5149586431957599</v>
      </c>
      <c r="T89" s="65">
        <v>1421989935</v>
      </c>
      <c r="U89" s="68">
        <v>14475280</v>
      </c>
      <c r="V89" s="67">
        <f>+T89+U89</f>
        <v>1436465215</v>
      </c>
      <c r="W89" s="66">
        <f>+U89/T89</f>
        <v>1.0179593852047905E-2</v>
      </c>
      <c r="X89" s="59">
        <f>+Y89/$AG89</f>
        <v>5.6475646155947484E-5</v>
      </c>
      <c r="Y89" s="65">
        <v>155950</v>
      </c>
      <c r="Z89" s="68">
        <v>4456</v>
      </c>
      <c r="AA89" s="67">
        <f>+Y89+Z89</f>
        <v>160406</v>
      </c>
      <c r="AB89" s="66">
        <f>+Z89/Y89</f>
        <v>2.85732606604681E-2</v>
      </c>
      <c r="AC89" s="59">
        <f>+AD89/$AG89</f>
        <v>0</v>
      </c>
      <c r="AD89" s="65">
        <v>0</v>
      </c>
      <c r="AE89" s="59">
        <f>AF89/$AG89</f>
        <v>0</v>
      </c>
      <c r="AF89" s="65">
        <v>0</v>
      </c>
      <c r="AG89" s="65">
        <v>2761367255</v>
      </c>
      <c r="AH89" s="68">
        <v>38763198</v>
      </c>
      <c r="AI89" s="67">
        <v>2800130453</v>
      </c>
      <c r="AJ89" s="66">
        <f>+AH89/AG89</f>
        <v>1.4037682937614178E-2</v>
      </c>
      <c r="AK89" s="65">
        <v>0</v>
      </c>
      <c r="AL89" s="65">
        <v>46838900</v>
      </c>
      <c r="AM89" s="10">
        <v>0</v>
      </c>
      <c r="AN89" s="64"/>
    </row>
    <row r="90" spans="1:40" x14ac:dyDescent="0.2">
      <c r="A90" s="70" t="s">
        <v>316</v>
      </c>
      <c r="B90" s="69" t="s">
        <v>317</v>
      </c>
      <c r="C90" s="11">
        <v>3</v>
      </c>
      <c r="D90" s="11"/>
      <c r="E90" s="62">
        <f>+F90/$AG90</f>
        <v>4.5036649733743899E-3</v>
      </c>
      <c r="F90" s="65">
        <v>15268431</v>
      </c>
      <c r="G90" s="61">
        <f>+H90/$AG90</f>
        <v>6.362612895055653E-4</v>
      </c>
      <c r="H90" s="35">
        <v>2157068</v>
      </c>
      <c r="I90" s="61">
        <f>+J90/$AG90</f>
        <v>2.5880122362598027E-4</v>
      </c>
      <c r="J90" s="65">
        <v>877394</v>
      </c>
      <c r="K90" s="68">
        <v>8863</v>
      </c>
      <c r="L90" s="67">
        <f>+J90+K90</f>
        <v>886257</v>
      </c>
      <c r="M90" s="66">
        <f>+K90/J90</f>
        <v>1.0101505139082327E-2</v>
      </c>
      <c r="N90" s="59">
        <f>+O90/$AG90</f>
        <v>0.88469920681672765</v>
      </c>
      <c r="O90" s="65">
        <v>2999328075</v>
      </c>
      <c r="P90" s="68">
        <v>64364345</v>
      </c>
      <c r="Q90" s="67">
        <f>+O90+P90</f>
        <v>3063692420</v>
      </c>
      <c r="R90" s="66">
        <f>+P90/O90</f>
        <v>2.1459588077906416E-2</v>
      </c>
      <c r="S90" s="59">
        <f>+T90/$AG90</f>
        <v>7.4903963456583136E-2</v>
      </c>
      <c r="T90" s="65">
        <v>253941180</v>
      </c>
      <c r="U90" s="68">
        <v>2668222</v>
      </c>
      <c r="V90" s="67">
        <f>+T90+U90</f>
        <v>256609402</v>
      </c>
      <c r="W90" s="66">
        <f>+U90/T90</f>
        <v>1.0507244236637792E-2</v>
      </c>
      <c r="X90" s="59">
        <f>+Y90/$AG90</f>
        <v>3.1553260072964544E-2</v>
      </c>
      <c r="Y90" s="65">
        <v>106972605</v>
      </c>
      <c r="Z90" s="68">
        <v>3056361</v>
      </c>
      <c r="AA90" s="67">
        <f>+Y90+Z90</f>
        <v>110028966</v>
      </c>
      <c r="AB90" s="66">
        <f>+Z90/Y90</f>
        <v>2.8571436584160965E-2</v>
      </c>
      <c r="AC90" s="59">
        <f>+AD90/$AG90</f>
        <v>3.4448421672187684E-3</v>
      </c>
      <c r="AD90" s="65">
        <v>11678785</v>
      </c>
      <c r="AE90" s="59">
        <f>AF90/$AG90</f>
        <v>0</v>
      </c>
      <c r="AF90" s="65">
        <v>0</v>
      </c>
      <c r="AG90" s="65">
        <v>3390223538</v>
      </c>
      <c r="AH90" s="68">
        <v>70097791</v>
      </c>
      <c r="AI90" s="67">
        <v>3460321329</v>
      </c>
      <c r="AJ90" s="66">
        <f>+AH90/AG90</f>
        <v>2.0676451040556723E-2</v>
      </c>
      <c r="AK90" s="65">
        <v>0</v>
      </c>
      <c r="AL90" s="65">
        <v>0</v>
      </c>
      <c r="AM90" s="10">
        <v>0</v>
      </c>
      <c r="AN90" s="64"/>
    </row>
    <row r="91" spans="1:40" x14ac:dyDescent="0.2">
      <c r="A91" s="70" t="s">
        <v>314</v>
      </c>
      <c r="B91" s="69" t="s">
        <v>315</v>
      </c>
      <c r="C91" s="11">
        <v>3</v>
      </c>
      <c r="D91" s="11"/>
      <c r="E91" s="62">
        <f>+F91/$AG91</f>
        <v>1.7721306869078211E-2</v>
      </c>
      <c r="F91" s="65">
        <v>95018610</v>
      </c>
      <c r="G91" s="61">
        <f>+H91/$AG91</f>
        <v>9.6666974770510204E-3</v>
      </c>
      <c r="H91" s="35">
        <v>51831175</v>
      </c>
      <c r="I91" s="61">
        <f>+J91/$AG91</f>
        <v>5.0588804722329246E-3</v>
      </c>
      <c r="J91" s="65">
        <v>27124850</v>
      </c>
      <c r="K91" s="68">
        <v>273988</v>
      </c>
      <c r="L91" s="67">
        <f>+J91+K91</f>
        <v>27398838</v>
      </c>
      <c r="M91" s="66">
        <f>+K91/J91</f>
        <v>1.010099595020802E-2</v>
      </c>
      <c r="N91" s="59">
        <f>+O91/$AG91</f>
        <v>0.66639833750000887</v>
      </c>
      <c r="O91" s="65">
        <v>3573113665</v>
      </c>
      <c r="P91" s="68">
        <v>76023710</v>
      </c>
      <c r="Q91" s="67">
        <f>+O91+P91</f>
        <v>3649137375</v>
      </c>
      <c r="R91" s="66">
        <f>+P91/O91</f>
        <v>2.1276599942700116E-2</v>
      </c>
      <c r="S91" s="59">
        <f>+T91/$AG91</f>
        <v>0.30115477768162896</v>
      </c>
      <c r="T91" s="65">
        <v>1614740300</v>
      </c>
      <c r="U91" s="68">
        <v>16945432</v>
      </c>
      <c r="V91" s="67">
        <f>+T91+U91</f>
        <v>1631685732</v>
      </c>
      <c r="W91" s="66">
        <f>+U91/T91</f>
        <v>1.0494215075947506E-2</v>
      </c>
      <c r="X91" s="59">
        <f>+Y91/$AG91</f>
        <v>0</v>
      </c>
      <c r="Y91" s="65">
        <v>0</v>
      </c>
      <c r="Z91" s="68">
        <v>0</v>
      </c>
      <c r="AA91" s="67">
        <f>+Y91+Z91</f>
        <v>0</v>
      </c>
      <c r="AB91" s="66" t="e">
        <f>+Z91/Y91</f>
        <v>#DIV/0!</v>
      </c>
      <c r="AC91" s="59">
        <f>+AD91/$AG91</f>
        <v>0</v>
      </c>
      <c r="AD91" s="65">
        <v>0</v>
      </c>
      <c r="AE91" s="59">
        <f>AF91/$AG91</f>
        <v>0</v>
      </c>
      <c r="AF91" s="65">
        <v>0</v>
      </c>
      <c r="AG91" s="65">
        <v>5361828600</v>
      </c>
      <c r="AH91" s="68">
        <v>93243130</v>
      </c>
      <c r="AI91" s="67">
        <v>5455071730</v>
      </c>
      <c r="AJ91" s="66">
        <f>+AH91/AG91</f>
        <v>1.7390173568770921E-2</v>
      </c>
      <c r="AK91" s="65">
        <v>0</v>
      </c>
      <c r="AL91" s="65">
        <v>4924900</v>
      </c>
      <c r="AM91" s="10">
        <v>0</v>
      </c>
      <c r="AN91" s="64"/>
    </row>
    <row r="92" spans="1:40" x14ac:dyDescent="0.2">
      <c r="A92" s="70" t="s">
        <v>312</v>
      </c>
      <c r="B92" s="69" t="s">
        <v>313</v>
      </c>
      <c r="C92" s="11">
        <v>3</v>
      </c>
      <c r="D92" s="11"/>
      <c r="E92" s="62">
        <f>+F92/$AG92</f>
        <v>3.9209703791905186E-2</v>
      </c>
      <c r="F92" s="65">
        <v>49067484</v>
      </c>
      <c r="G92" s="61">
        <f>+H92/$AG92</f>
        <v>3.383566842315143E-2</v>
      </c>
      <c r="H92" s="35">
        <v>42342353</v>
      </c>
      <c r="I92" s="61">
        <f>+J92/$AG92</f>
        <v>3.239446331904304E-2</v>
      </c>
      <c r="J92" s="65">
        <v>40538812</v>
      </c>
      <c r="K92" s="68">
        <v>409483</v>
      </c>
      <c r="L92" s="67">
        <f>+J92+K92</f>
        <v>40948295</v>
      </c>
      <c r="M92" s="66">
        <f>+K92/J92</f>
        <v>1.0101011346854467E-2</v>
      </c>
      <c r="N92" s="59">
        <f>+O92/$AG92</f>
        <v>0.13480851137509978</v>
      </c>
      <c r="O92" s="65">
        <v>168700955</v>
      </c>
      <c r="P92" s="68">
        <v>0</v>
      </c>
      <c r="Q92" s="67">
        <f>+O92+P92</f>
        <v>168700955</v>
      </c>
      <c r="R92" s="66">
        <f>+P92/O92</f>
        <v>0</v>
      </c>
      <c r="S92" s="59">
        <f>+T92/$AG92</f>
        <v>2.7988330002485858E-2</v>
      </c>
      <c r="T92" s="65">
        <v>35024925</v>
      </c>
      <c r="U92" s="68">
        <v>0</v>
      </c>
      <c r="V92" s="67">
        <f>+T92+U92</f>
        <v>35024925</v>
      </c>
      <c r="W92" s="66">
        <f>+U92/T92</f>
        <v>0</v>
      </c>
      <c r="X92" s="59">
        <f>+Y92/$AG92</f>
        <v>0.65585093847476739</v>
      </c>
      <c r="Y92" s="65">
        <v>820739570</v>
      </c>
      <c r="Z92" s="68">
        <v>11801923</v>
      </c>
      <c r="AA92" s="67">
        <f>+Y92+Z92</f>
        <v>832541493</v>
      </c>
      <c r="AB92" s="66">
        <f>+Z92/Y92</f>
        <v>1.4379619834827752E-2</v>
      </c>
      <c r="AC92" s="59">
        <f>+AD92/$AG92</f>
        <v>6.0393671435795347E-2</v>
      </c>
      <c r="AD92" s="65">
        <v>75577350</v>
      </c>
      <c r="AE92" s="59">
        <f>AF92/$AG92</f>
        <v>1.5518713177752018E-2</v>
      </c>
      <c r="AF92" s="65">
        <v>19420300</v>
      </c>
      <c r="AG92" s="65">
        <v>1251411749</v>
      </c>
      <c r="AH92" s="68">
        <v>12211406</v>
      </c>
      <c r="AI92" s="67">
        <v>1263623155</v>
      </c>
      <c r="AJ92" s="66">
        <f>+AH92/AG92</f>
        <v>9.7581040051430753E-3</v>
      </c>
      <c r="AK92" s="65">
        <v>11410</v>
      </c>
      <c r="AL92" s="65">
        <v>0</v>
      </c>
      <c r="AM92" s="10">
        <v>0</v>
      </c>
      <c r="AN92" s="64"/>
    </row>
    <row r="93" spans="1:40" x14ac:dyDescent="0.2">
      <c r="A93" s="70" t="s">
        <v>310</v>
      </c>
      <c r="B93" s="69" t="s">
        <v>311</v>
      </c>
      <c r="C93" s="11">
        <v>3</v>
      </c>
      <c r="D93" s="11"/>
      <c r="E93" s="62">
        <f>+F93/$AG93</f>
        <v>5.8080088939684485E-2</v>
      </c>
      <c r="F93" s="65">
        <v>88163563</v>
      </c>
      <c r="G93" s="61">
        <f>+H93/$AG93</f>
        <v>1.5948841567700652E-2</v>
      </c>
      <c r="H93" s="35">
        <v>24209789</v>
      </c>
      <c r="I93" s="61">
        <f>+J93/$AG93</f>
        <v>8.3573521181765989E-3</v>
      </c>
      <c r="J93" s="65">
        <v>12686171</v>
      </c>
      <c r="K93" s="68">
        <v>128143</v>
      </c>
      <c r="L93" s="67">
        <f>+J93+K93</f>
        <v>12814314</v>
      </c>
      <c r="M93" s="66">
        <f>+K93/J93</f>
        <v>1.0100998953900275E-2</v>
      </c>
      <c r="N93" s="59">
        <f>+O93/$AG93</f>
        <v>0.14715722188437452</v>
      </c>
      <c r="O93" s="65">
        <v>223379565</v>
      </c>
      <c r="P93" s="68">
        <v>4752758</v>
      </c>
      <c r="Q93" s="67">
        <f>+O93+P93</f>
        <v>228132323</v>
      </c>
      <c r="R93" s="66">
        <f>+P93/O93</f>
        <v>2.1276601554846793E-2</v>
      </c>
      <c r="S93" s="59">
        <f>+T93/$AG93</f>
        <v>6.897261485462701E-2</v>
      </c>
      <c r="T93" s="65">
        <v>104698040</v>
      </c>
      <c r="U93" s="68">
        <v>-2106441</v>
      </c>
      <c r="V93" s="67">
        <f>+T93+U93</f>
        <v>102591599</v>
      </c>
      <c r="W93" s="66">
        <f>+U93/T93</f>
        <v>-2.0119201849432902E-2</v>
      </c>
      <c r="X93" s="59">
        <f>+Y93/$AG93</f>
        <v>0.68102715556174109</v>
      </c>
      <c r="Y93" s="65">
        <v>1033775630</v>
      </c>
      <c r="Z93" s="68">
        <v>29536448</v>
      </c>
      <c r="AA93" s="67">
        <f>+Y93+Z93</f>
        <v>1063312078</v>
      </c>
      <c r="AB93" s="66">
        <f>+Z93/Y93</f>
        <v>2.857142995332556E-2</v>
      </c>
      <c r="AC93" s="59">
        <f>+AD93/$AG93</f>
        <v>2.0456725073695656E-2</v>
      </c>
      <c r="AD93" s="65">
        <v>31052600</v>
      </c>
      <c r="AE93" s="59">
        <f>AF93/$AG93</f>
        <v>0</v>
      </c>
      <c r="AF93" s="65">
        <v>0</v>
      </c>
      <c r="AG93" s="65">
        <v>1517965358</v>
      </c>
      <c r="AH93" s="68">
        <v>32310908</v>
      </c>
      <c r="AI93" s="67">
        <v>1550276266</v>
      </c>
      <c r="AJ93" s="66">
        <f>+AH93/AG93</f>
        <v>2.1285668892056495E-2</v>
      </c>
      <c r="AK93" s="65">
        <v>0</v>
      </c>
      <c r="AL93" s="65">
        <v>1482430</v>
      </c>
      <c r="AM93" s="10">
        <v>0</v>
      </c>
      <c r="AN93" s="64"/>
    </row>
    <row r="94" spans="1:40" x14ac:dyDescent="0.2">
      <c r="A94" s="70" t="s">
        <v>308</v>
      </c>
      <c r="B94" s="69" t="s">
        <v>309</v>
      </c>
      <c r="C94" s="11">
        <v>3</v>
      </c>
      <c r="D94" s="11"/>
      <c r="E94" s="62">
        <f>+F94/$AG94</f>
        <v>4.151439481229352E-2</v>
      </c>
      <c r="F94" s="65">
        <v>28576298</v>
      </c>
      <c r="G94" s="61">
        <f>+H94/$AG94</f>
        <v>2.2760981162034486E-2</v>
      </c>
      <c r="H94" s="35">
        <v>15667447</v>
      </c>
      <c r="I94" s="61">
        <f>+J94/$AG94</f>
        <v>4.2059689766929843E-3</v>
      </c>
      <c r="J94" s="65">
        <v>2895165</v>
      </c>
      <c r="K94" s="68">
        <v>29244</v>
      </c>
      <c r="L94" s="67">
        <f>+J94+K94</f>
        <v>2924409</v>
      </c>
      <c r="M94" s="66">
        <f>+K94/J94</f>
        <v>1.0100978700695816E-2</v>
      </c>
      <c r="N94" s="59">
        <f>+O94/$AG94</f>
        <v>7.2740528388242576E-2</v>
      </c>
      <c r="O94" s="65">
        <v>50070705</v>
      </c>
      <c r="P94" s="68">
        <v>981922</v>
      </c>
      <c r="Q94" s="67">
        <f>+O94+P94</f>
        <v>51052627</v>
      </c>
      <c r="R94" s="66">
        <f>+P94/O94</f>
        <v>1.9610708497114229E-2</v>
      </c>
      <c r="S94" s="59">
        <f>+T94/$AG94</f>
        <v>1.1205602701982465E-2</v>
      </c>
      <c r="T94" s="65">
        <v>7713340</v>
      </c>
      <c r="U94" s="68">
        <v>-142965</v>
      </c>
      <c r="V94" s="67">
        <f>+T94+U94</f>
        <v>7570375</v>
      </c>
      <c r="W94" s="66">
        <f>+U94/T94</f>
        <v>-1.8534772225780271E-2</v>
      </c>
      <c r="X94" s="59">
        <f>+Y94/$AG94</f>
        <v>0.81628962829157448</v>
      </c>
      <c r="Y94" s="65">
        <v>561890298</v>
      </c>
      <c r="Z94" s="68">
        <v>14006875</v>
      </c>
      <c r="AA94" s="67">
        <f>+Y94+Z94</f>
        <v>575897173</v>
      </c>
      <c r="AB94" s="66">
        <f>+Z94/Y94</f>
        <v>2.4928131077999145E-2</v>
      </c>
      <c r="AC94" s="59">
        <f>+AD94/$AG94</f>
        <v>3.1282895667179546E-2</v>
      </c>
      <c r="AD94" s="65">
        <v>21533479</v>
      </c>
      <c r="AE94" s="59">
        <f>AF94/$AG94</f>
        <v>0</v>
      </c>
      <c r="AF94" s="65">
        <v>0</v>
      </c>
      <c r="AG94" s="65">
        <v>688346732</v>
      </c>
      <c r="AH94" s="68">
        <v>14875076</v>
      </c>
      <c r="AI94" s="67">
        <v>703221808</v>
      </c>
      <c r="AJ94" s="66">
        <f>+AH94/AG94</f>
        <v>2.1609859259126982E-2</v>
      </c>
      <c r="AK94" s="65">
        <v>0</v>
      </c>
      <c r="AL94" s="65">
        <v>0</v>
      </c>
      <c r="AM94" s="10">
        <v>0</v>
      </c>
      <c r="AN94" s="64"/>
    </row>
    <row r="95" spans="1:40" x14ac:dyDescent="0.2">
      <c r="A95" s="70" t="s">
        <v>306</v>
      </c>
      <c r="B95" s="69" t="s">
        <v>307</v>
      </c>
      <c r="C95" s="11">
        <v>3</v>
      </c>
      <c r="D95" s="11"/>
      <c r="E95" s="62">
        <f>+F95/$AG95</f>
        <v>2.9772513989362603E-2</v>
      </c>
      <c r="F95" s="65">
        <v>17717379</v>
      </c>
      <c r="G95" s="61">
        <f>+H95/$AG95</f>
        <v>5.9358119001612459E-3</v>
      </c>
      <c r="H95" s="35">
        <v>3532353</v>
      </c>
      <c r="I95" s="61">
        <f>+J95/$AG95</f>
        <v>1.7278325739731833E-3</v>
      </c>
      <c r="J95" s="65">
        <v>1028219</v>
      </c>
      <c r="K95" s="68">
        <v>10386</v>
      </c>
      <c r="L95" s="67">
        <f>+J95+K95</f>
        <v>1038605</v>
      </c>
      <c r="M95" s="66">
        <f>+K95/J95</f>
        <v>1.0100960982047599E-2</v>
      </c>
      <c r="N95" s="59">
        <f>+O95/$AG95</f>
        <v>0.18685946710453927</v>
      </c>
      <c r="O95" s="65">
        <v>111198537</v>
      </c>
      <c r="P95" s="68">
        <v>-2153056</v>
      </c>
      <c r="Q95" s="67">
        <f>+O95+P95</f>
        <v>109045481</v>
      </c>
      <c r="R95" s="66">
        <f>+P95/O95</f>
        <v>-1.9362269127695449E-2</v>
      </c>
      <c r="S95" s="59">
        <f>+T95/$AG95</f>
        <v>2.7073851371926645E-2</v>
      </c>
      <c r="T95" s="65">
        <v>16111427</v>
      </c>
      <c r="U95" s="68">
        <v>-3452</v>
      </c>
      <c r="V95" s="67">
        <f>+T95+U95</f>
        <v>16107975</v>
      </c>
      <c r="W95" s="66">
        <f>+U95/T95</f>
        <v>-2.1425786803366332E-4</v>
      </c>
      <c r="X95" s="59">
        <f>+Y95/$AG95</f>
        <v>0.71125395036109063</v>
      </c>
      <c r="Y95" s="65">
        <v>423261395</v>
      </c>
      <c r="Z95" s="68">
        <v>5961430</v>
      </c>
      <c r="AA95" s="67">
        <f>+Y95+Z95</f>
        <v>429222825</v>
      </c>
      <c r="AB95" s="66">
        <f>+Z95/Y95</f>
        <v>1.4084511534532933E-2</v>
      </c>
      <c r="AC95" s="59">
        <f>+AD95/$AG95</f>
        <v>3.7128375698914431E-2</v>
      </c>
      <c r="AD95" s="65">
        <v>22094792</v>
      </c>
      <c r="AE95" s="59">
        <f>AF95/$AG95</f>
        <v>2.4819700003193791E-4</v>
      </c>
      <c r="AF95" s="65">
        <v>147700</v>
      </c>
      <c r="AG95" s="65">
        <v>595091802</v>
      </c>
      <c r="AH95" s="68">
        <v>3815308</v>
      </c>
      <c r="AI95" s="67">
        <v>598907110</v>
      </c>
      <c r="AJ95" s="66">
        <f>+AH95/AG95</f>
        <v>6.4112931604458565E-3</v>
      </c>
      <c r="AK95" s="65">
        <v>0</v>
      </c>
      <c r="AL95" s="65">
        <v>0</v>
      </c>
      <c r="AM95" s="10">
        <v>0</v>
      </c>
      <c r="AN95" s="64"/>
    </row>
    <row r="96" spans="1:40" x14ac:dyDescent="0.2">
      <c r="A96" s="70" t="s">
        <v>304</v>
      </c>
      <c r="B96" s="69" t="s">
        <v>305</v>
      </c>
      <c r="C96" s="11">
        <v>3</v>
      </c>
      <c r="D96" s="11"/>
      <c r="E96" s="62">
        <f>+F96/$AG96</f>
        <v>3.5763209222800144E-2</v>
      </c>
      <c r="F96" s="65">
        <v>18158782</v>
      </c>
      <c r="G96" s="61">
        <f>+H96/$AG96</f>
        <v>7.3115577369862961E-2</v>
      </c>
      <c r="H96" s="35">
        <v>37124460</v>
      </c>
      <c r="I96" s="61">
        <f>+J96/$AG96</f>
        <v>1.5643945887974277E-2</v>
      </c>
      <c r="J96" s="65">
        <v>7943219</v>
      </c>
      <c r="K96" s="68">
        <v>80234</v>
      </c>
      <c r="L96" s="67">
        <f>+J96+K96</f>
        <v>8023453</v>
      </c>
      <c r="M96" s="66">
        <f>+K96/J96</f>
        <v>1.0100942703455615E-2</v>
      </c>
      <c r="N96" s="59">
        <f>+O96/$AG96</f>
        <v>0.13801423672086094</v>
      </c>
      <c r="O96" s="65">
        <v>70076777</v>
      </c>
      <c r="P96" s="68">
        <v>373959</v>
      </c>
      <c r="Q96" s="67">
        <f>+O96+P96</f>
        <v>70450736</v>
      </c>
      <c r="R96" s="66">
        <f>+P96/O96</f>
        <v>5.336418368670123E-3</v>
      </c>
      <c r="S96" s="59">
        <f>+T96/$AG96</f>
        <v>2.5165623224090342E-2</v>
      </c>
      <c r="T96" s="65">
        <v>12777854</v>
      </c>
      <c r="U96" s="68">
        <v>0</v>
      </c>
      <c r="V96" s="67">
        <f>+T96+U96</f>
        <v>12777854</v>
      </c>
      <c r="W96" s="66">
        <f>+U96/T96</f>
        <v>0</v>
      </c>
      <c r="X96" s="59">
        <f>+Y96/$AG96</f>
        <v>0.67732144153125651</v>
      </c>
      <c r="Y96" s="65">
        <v>343910199</v>
      </c>
      <c r="Z96" s="68">
        <v>4798667</v>
      </c>
      <c r="AA96" s="67">
        <f>+Y96+Z96</f>
        <v>348708866</v>
      </c>
      <c r="AB96" s="66">
        <f>+Z96/Y96</f>
        <v>1.395325586142329E-2</v>
      </c>
      <c r="AC96" s="59">
        <f>+AD96/$AG96</f>
        <v>3.4975966043154873E-2</v>
      </c>
      <c r="AD96" s="65">
        <v>17759059</v>
      </c>
      <c r="AE96" s="59">
        <f>AF96/$AG96</f>
        <v>0</v>
      </c>
      <c r="AF96" s="65">
        <v>0</v>
      </c>
      <c r="AG96" s="65">
        <v>507750350</v>
      </c>
      <c r="AH96" s="68">
        <v>5252860</v>
      </c>
      <c r="AI96" s="67">
        <v>513003210</v>
      </c>
      <c r="AJ96" s="66">
        <f>+AH96/AG96</f>
        <v>1.0345359683159253E-2</v>
      </c>
      <c r="AK96" s="65">
        <v>0</v>
      </c>
      <c r="AL96" s="65">
        <v>0</v>
      </c>
      <c r="AM96" s="10">
        <v>0</v>
      </c>
      <c r="AN96" s="64"/>
    </row>
    <row r="97" spans="1:40" x14ac:dyDescent="0.2">
      <c r="A97" s="70" t="s">
        <v>302</v>
      </c>
      <c r="B97" s="69" t="s">
        <v>303</v>
      </c>
      <c r="C97" s="11">
        <v>3</v>
      </c>
      <c r="D97" s="11"/>
      <c r="E97" s="62">
        <f>+F97/$AG97</f>
        <v>3.7538274484052468E-2</v>
      </c>
      <c r="F97" s="65">
        <v>24253632</v>
      </c>
      <c r="G97" s="61">
        <f>+H97/$AG97</f>
        <v>6.0756811017281441E-2</v>
      </c>
      <c r="H97" s="35">
        <v>39255223</v>
      </c>
      <c r="I97" s="61">
        <f>+J97/$AG97</f>
        <v>1.1722760044762573E-2</v>
      </c>
      <c r="J97" s="65">
        <v>7574123</v>
      </c>
      <c r="K97" s="68">
        <v>76506</v>
      </c>
      <c r="L97" s="67">
        <f>+J97+K97</f>
        <v>7650629</v>
      </c>
      <c r="M97" s="66">
        <f>+K97/J97</f>
        <v>1.0100971425998759E-2</v>
      </c>
      <c r="N97" s="59">
        <f>+O97/$AG97</f>
        <v>0.17929378101799054</v>
      </c>
      <c r="O97" s="65">
        <v>115842442</v>
      </c>
      <c r="P97" s="68">
        <v>179370</v>
      </c>
      <c r="Q97" s="67">
        <f>+O97+P97</f>
        <v>116021812</v>
      </c>
      <c r="R97" s="66">
        <f>+P97/O97</f>
        <v>1.5483962259704436E-3</v>
      </c>
      <c r="S97" s="59">
        <f>+T97/$AG97</f>
        <v>2.0683573404254911E-2</v>
      </c>
      <c r="T97" s="65">
        <v>13363741</v>
      </c>
      <c r="U97" s="68">
        <v>-38687</v>
      </c>
      <c r="V97" s="67">
        <f>+T97+U97</f>
        <v>13325054</v>
      </c>
      <c r="W97" s="66">
        <f>+U97/T97</f>
        <v>-2.8949229111818317E-3</v>
      </c>
      <c r="X97" s="59">
        <f>+Y97/$AG97</f>
        <v>0.64292048448813988</v>
      </c>
      <c r="Y97" s="65">
        <v>415393543</v>
      </c>
      <c r="Z97" s="68">
        <v>4097664</v>
      </c>
      <c r="AA97" s="67">
        <f>+Y97+Z97</f>
        <v>419491207</v>
      </c>
      <c r="AB97" s="66">
        <f>+Z97/Y97</f>
        <v>9.8645346540689963E-3</v>
      </c>
      <c r="AC97" s="59">
        <f>+AD97/$AG97</f>
        <v>4.7084315543518197E-2</v>
      </c>
      <c r="AD97" s="65">
        <v>30421368</v>
      </c>
      <c r="AE97" s="59">
        <f>AF97/$AG97</f>
        <v>0</v>
      </c>
      <c r="AF97" s="65">
        <v>0</v>
      </c>
      <c r="AG97" s="65">
        <v>646104072</v>
      </c>
      <c r="AH97" s="68">
        <v>4314853</v>
      </c>
      <c r="AI97" s="67">
        <v>650418925</v>
      </c>
      <c r="AJ97" s="66">
        <f>+AH97/AG97</f>
        <v>6.6782631266252106E-3</v>
      </c>
      <c r="AK97" s="65">
        <v>44144</v>
      </c>
      <c r="AL97" s="65">
        <v>0</v>
      </c>
      <c r="AM97" s="10">
        <v>0</v>
      </c>
      <c r="AN97" s="64"/>
    </row>
    <row r="98" spans="1:40" x14ac:dyDescent="0.2">
      <c r="A98" s="70" t="s">
        <v>300</v>
      </c>
      <c r="B98" s="69" t="s">
        <v>301</v>
      </c>
      <c r="C98" s="11">
        <v>3</v>
      </c>
      <c r="D98" s="11"/>
      <c r="E98" s="62">
        <f>+F98/$AG98</f>
        <v>4.5732320583695182E-2</v>
      </c>
      <c r="F98" s="65">
        <v>19152644</v>
      </c>
      <c r="G98" s="61">
        <f>+H98/$AG98</f>
        <v>3.7795353056185206E-2</v>
      </c>
      <c r="H98" s="35">
        <v>15828651</v>
      </c>
      <c r="I98" s="61">
        <f>+J98/$AG98</f>
        <v>7.6482943485334078E-3</v>
      </c>
      <c r="J98" s="65">
        <v>3203097</v>
      </c>
      <c r="K98" s="68">
        <v>32354</v>
      </c>
      <c r="L98" s="67">
        <f>+J98+K98</f>
        <v>3235451</v>
      </c>
      <c r="M98" s="66">
        <f>+K98/J98</f>
        <v>1.0100849271814122E-2</v>
      </c>
      <c r="N98" s="59">
        <f>+O98/$AG98</f>
        <v>0.18199547130578905</v>
      </c>
      <c r="O98" s="65">
        <v>76219497</v>
      </c>
      <c r="P98" s="68">
        <v>84725</v>
      </c>
      <c r="Q98" s="67">
        <f>+O98+P98</f>
        <v>76304222</v>
      </c>
      <c r="R98" s="66">
        <f>+P98/O98</f>
        <v>1.1115922216070253E-3</v>
      </c>
      <c r="S98" s="59">
        <f>+T98/$AG98</f>
        <v>2.4082741905036582E-2</v>
      </c>
      <c r="T98" s="65">
        <v>10085825</v>
      </c>
      <c r="U98" s="68">
        <v>0</v>
      </c>
      <c r="V98" s="67">
        <f>+T98+U98</f>
        <v>10085825</v>
      </c>
      <c r="W98" s="66">
        <f>+U98/T98</f>
        <v>0</v>
      </c>
      <c r="X98" s="59">
        <f>+Y98/$AG98</f>
        <v>0.65639985281144486</v>
      </c>
      <c r="Y98" s="65">
        <v>274899514</v>
      </c>
      <c r="Z98" s="68">
        <v>2160499</v>
      </c>
      <c r="AA98" s="67">
        <f>+Y98+Z98</f>
        <v>277060013</v>
      </c>
      <c r="AB98" s="66">
        <f>+Z98/Y98</f>
        <v>7.8592317918757763E-3</v>
      </c>
      <c r="AC98" s="59">
        <f>+AD98/$AG98</f>
        <v>4.6345965989315743E-2</v>
      </c>
      <c r="AD98" s="65">
        <v>19409638</v>
      </c>
      <c r="AE98" s="59">
        <f>AF98/$AG98</f>
        <v>0</v>
      </c>
      <c r="AF98" s="65">
        <v>0</v>
      </c>
      <c r="AG98" s="65">
        <v>418798866</v>
      </c>
      <c r="AH98" s="68">
        <v>2277578</v>
      </c>
      <c r="AI98" s="67">
        <v>421076444</v>
      </c>
      <c r="AJ98" s="66">
        <f>+AH98/AG98</f>
        <v>5.4383576100705102E-3</v>
      </c>
      <c r="AK98" s="65">
        <v>0</v>
      </c>
      <c r="AL98" s="65">
        <v>0</v>
      </c>
      <c r="AM98" s="10">
        <v>0</v>
      </c>
      <c r="AN98" s="64"/>
    </row>
    <row r="99" spans="1:40" x14ac:dyDescent="0.2">
      <c r="A99" s="70" t="s">
        <v>298</v>
      </c>
      <c r="B99" s="69" t="s">
        <v>299</v>
      </c>
      <c r="C99" s="11">
        <v>3</v>
      </c>
      <c r="D99" s="11"/>
      <c r="E99" s="62">
        <f>+F99/$AG99</f>
        <v>6.6887570203383651E-2</v>
      </c>
      <c r="F99" s="65">
        <v>47981813</v>
      </c>
      <c r="G99" s="61">
        <f>+H99/$AG99</f>
        <v>1.266478044433351E-2</v>
      </c>
      <c r="H99" s="35">
        <v>9085083</v>
      </c>
      <c r="I99" s="61">
        <f>+J99/$AG99</f>
        <v>1.9611447332983801E-2</v>
      </c>
      <c r="J99" s="65">
        <v>14068276</v>
      </c>
      <c r="K99" s="68">
        <v>142104</v>
      </c>
      <c r="L99" s="67">
        <f>+J99+K99</f>
        <v>14210380</v>
      </c>
      <c r="M99" s="66">
        <f>+K99/J99</f>
        <v>1.0101024460992945E-2</v>
      </c>
      <c r="N99" s="59">
        <f>+O99/$AG99</f>
        <v>0.15544335159795455</v>
      </c>
      <c r="O99" s="65">
        <v>111507322</v>
      </c>
      <c r="P99" s="68">
        <v>375116</v>
      </c>
      <c r="Q99" s="67">
        <f>+O99+P99</f>
        <v>111882438</v>
      </c>
      <c r="R99" s="66">
        <f>+P99/O99</f>
        <v>3.3640481474391431E-3</v>
      </c>
      <c r="S99" s="59">
        <f>+T99/$AG99</f>
        <v>2.6559419023637097E-2</v>
      </c>
      <c r="T99" s="65">
        <v>19052405</v>
      </c>
      <c r="U99" s="68">
        <v>-575706</v>
      </c>
      <c r="V99" s="67">
        <f>+T99+U99</f>
        <v>18476699</v>
      </c>
      <c r="W99" s="66">
        <f>+U99/T99</f>
        <v>-3.0216972607920101E-2</v>
      </c>
      <c r="X99" s="59">
        <f>+Y99/$AG99</f>
        <v>0.69038666088533429</v>
      </c>
      <c r="Y99" s="65">
        <v>495249021</v>
      </c>
      <c r="Z99" s="68">
        <v>421206</v>
      </c>
      <c r="AA99" s="67">
        <f>+Y99+Z99</f>
        <v>495670227</v>
      </c>
      <c r="AB99" s="66">
        <f>+Z99/Y99</f>
        <v>8.5049335211103826E-4</v>
      </c>
      <c r="AC99" s="59">
        <f>+AD99/$AG99</f>
        <v>2.8430152409084725E-2</v>
      </c>
      <c r="AD99" s="65">
        <v>20394376</v>
      </c>
      <c r="AE99" s="59">
        <f>AF99/$AG99</f>
        <v>1.6618103288313357E-5</v>
      </c>
      <c r="AF99" s="65">
        <v>11921</v>
      </c>
      <c r="AG99" s="65">
        <v>717350217</v>
      </c>
      <c r="AH99" s="68">
        <v>362720</v>
      </c>
      <c r="AI99" s="67">
        <v>717712937</v>
      </c>
      <c r="AJ99" s="66">
        <f>+AH99/AG99</f>
        <v>5.0563865655037503E-4</v>
      </c>
      <c r="AK99" s="65">
        <v>117960</v>
      </c>
      <c r="AL99" s="65">
        <v>53490</v>
      </c>
      <c r="AM99" s="10">
        <v>0</v>
      </c>
      <c r="AN99" s="64"/>
    </row>
    <row r="100" spans="1:40" x14ac:dyDescent="0.2">
      <c r="A100" s="70" t="s">
        <v>296</v>
      </c>
      <c r="B100" s="69" t="s">
        <v>297</v>
      </c>
      <c r="C100" s="11">
        <v>3</v>
      </c>
      <c r="D100" s="11"/>
      <c r="E100" s="62">
        <f>+F100/$AG100</f>
        <v>7.5615973315823634E-2</v>
      </c>
      <c r="F100" s="65">
        <v>39292661</v>
      </c>
      <c r="G100" s="61">
        <f>+H100/$AG100</f>
        <v>7.787515592140329E-3</v>
      </c>
      <c r="H100" s="35">
        <v>4046661</v>
      </c>
      <c r="I100" s="61">
        <f>+J100/$AG100</f>
        <v>1.5157961029604735E-2</v>
      </c>
      <c r="J100" s="65">
        <v>7876598</v>
      </c>
      <c r="K100" s="68">
        <v>79562</v>
      </c>
      <c r="L100" s="67">
        <f>+J100+K100</f>
        <v>7956160</v>
      </c>
      <c r="M100" s="66">
        <f>+K100/J100</f>
        <v>1.0101061397318995E-2</v>
      </c>
      <c r="N100" s="59">
        <f>+O100/$AG100</f>
        <v>0.26478516575348904</v>
      </c>
      <c r="O100" s="65">
        <v>137591481</v>
      </c>
      <c r="P100" s="68">
        <v>200120</v>
      </c>
      <c r="Q100" s="67">
        <f>+O100+P100</f>
        <v>137791601</v>
      </c>
      <c r="R100" s="66">
        <f>+P100/O100</f>
        <v>1.4544505120923875E-3</v>
      </c>
      <c r="S100" s="59">
        <f>+T100/$AG100</f>
        <v>4.1255040002634469E-2</v>
      </c>
      <c r="T100" s="65">
        <v>21437538</v>
      </c>
      <c r="U100" s="68">
        <v>-525801</v>
      </c>
      <c r="V100" s="67">
        <f>+T100+U100</f>
        <v>20911737</v>
      </c>
      <c r="W100" s="66">
        <f>+U100/T100</f>
        <v>-2.4527116873215571E-2</v>
      </c>
      <c r="X100" s="59">
        <f>+Y100/$AG100</f>
        <v>0.560619078412401</v>
      </c>
      <c r="Y100" s="65">
        <v>291316959</v>
      </c>
      <c r="Z100" s="68">
        <v>2740595</v>
      </c>
      <c r="AA100" s="67">
        <f>+Y100+Z100</f>
        <v>294057554</v>
      </c>
      <c r="AB100" s="66">
        <f>+Z100/Y100</f>
        <v>9.4076054116712104E-3</v>
      </c>
      <c r="AC100" s="59">
        <f>+AD100/$AG100</f>
        <v>3.4678810650952262E-2</v>
      </c>
      <c r="AD100" s="65">
        <v>18020303</v>
      </c>
      <c r="AE100" s="59">
        <f>AF100/$AG100</f>
        <v>1.0045524295455566E-4</v>
      </c>
      <c r="AF100" s="65">
        <v>52200</v>
      </c>
      <c r="AG100" s="65">
        <v>519634401</v>
      </c>
      <c r="AH100" s="68">
        <v>2494476</v>
      </c>
      <c r="AI100" s="67">
        <v>522128877</v>
      </c>
      <c r="AJ100" s="66">
        <f>+AH100/AG100</f>
        <v>4.8004443031476659E-3</v>
      </c>
      <c r="AK100" s="65">
        <v>263112</v>
      </c>
      <c r="AL100" s="65">
        <v>617985</v>
      </c>
      <c r="AM100" s="10">
        <v>0</v>
      </c>
      <c r="AN100" s="64"/>
    </row>
    <row r="101" spans="1:40" x14ac:dyDescent="0.2">
      <c r="A101" s="70" t="s">
        <v>294</v>
      </c>
      <c r="B101" s="69" t="s">
        <v>295</v>
      </c>
      <c r="C101" s="11">
        <v>3</v>
      </c>
      <c r="D101" s="11"/>
      <c r="E101" s="62">
        <f>+F101/$AG101</f>
        <v>3.3697746885694817E-2</v>
      </c>
      <c r="F101" s="65">
        <v>39800497</v>
      </c>
      <c r="G101" s="61">
        <f>+H101/$AG101</f>
        <v>8.8770881191579717E-3</v>
      </c>
      <c r="H101" s="35">
        <v>10484752</v>
      </c>
      <c r="I101" s="61">
        <f>+J101/$AG101</f>
        <v>1.329501584983366E-2</v>
      </c>
      <c r="J101" s="65">
        <v>15702778</v>
      </c>
      <c r="K101" s="68">
        <v>158614</v>
      </c>
      <c r="L101" s="67">
        <f>+J101+K101</f>
        <v>15861392</v>
      </c>
      <c r="M101" s="66">
        <f>+K101/J101</f>
        <v>1.0101015247111052E-2</v>
      </c>
      <c r="N101" s="59">
        <f>+O101/$AG101</f>
        <v>0.13661136112495073</v>
      </c>
      <c r="O101" s="65">
        <v>161352036</v>
      </c>
      <c r="P101" s="68">
        <v>2046188</v>
      </c>
      <c r="Q101" s="67">
        <f>+O101+P101</f>
        <v>163398224</v>
      </c>
      <c r="R101" s="66">
        <f>+P101/O101</f>
        <v>1.2681513358777822E-2</v>
      </c>
      <c r="S101" s="59">
        <f>+T101/$AG101</f>
        <v>3.0484420669507687E-2</v>
      </c>
      <c r="T101" s="65">
        <v>36005229</v>
      </c>
      <c r="U101" s="68">
        <v>-955400</v>
      </c>
      <c r="V101" s="67">
        <f>+T101+U101</f>
        <v>35049829</v>
      </c>
      <c r="W101" s="66">
        <f>+U101/T101</f>
        <v>-2.6535034675102331E-2</v>
      </c>
      <c r="X101" s="59">
        <f>+Y101/$AG101</f>
        <v>0.7394045353634201</v>
      </c>
      <c r="Y101" s="65">
        <v>873312631</v>
      </c>
      <c r="Z101" s="68">
        <v>11835882</v>
      </c>
      <c r="AA101" s="67">
        <f>+Y101+Z101</f>
        <v>885148513</v>
      </c>
      <c r="AB101" s="66">
        <f>+Z101/Y101</f>
        <v>1.3552857911200875E-2</v>
      </c>
      <c r="AC101" s="59">
        <f>+AD101/$AG101</f>
        <v>3.74964142827705E-2</v>
      </c>
      <c r="AD101" s="65">
        <v>44287113</v>
      </c>
      <c r="AE101" s="59">
        <f>AF101/$AG101</f>
        <v>1.3341770466453697E-4</v>
      </c>
      <c r="AF101" s="65">
        <v>157580</v>
      </c>
      <c r="AG101" s="65">
        <v>1181102616</v>
      </c>
      <c r="AH101" s="68">
        <v>13085284</v>
      </c>
      <c r="AI101" s="67">
        <v>1194187900</v>
      </c>
      <c r="AJ101" s="66">
        <f>+AH101/AG101</f>
        <v>1.107887140603878E-2</v>
      </c>
      <c r="AK101" s="65">
        <v>0</v>
      </c>
      <c r="AL101" s="65">
        <v>0</v>
      </c>
      <c r="AM101" s="10">
        <v>0</v>
      </c>
      <c r="AN101" s="64"/>
    </row>
    <row r="102" spans="1:40" x14ac:dyDescent="0.2">
      <c r="A102" s="70" t="s">
        <v>292</v>
      </c>
      <c r="B102" s="69" t="s">
        <v>293</v>
      </c>
      <c r="C102" s="11">
        <v>3</v>
      </c>
      <c r="D102" s="11"/>
      <c r="E102" s="62">
        <f>+F102/$AG102</f>
        <v>2.3082713212418983E-2</v>
      </c>
      <c r="F102" s="65">
        <v>14935273</v>
      </c>
      <c r="G102" s="61">
        <f>+H102/$AG102</f>
        <v>1.0952858636989788E-2</v>
      </c>
      <c r="H102" s="35">
        <v>7086859</v>
      </c>
      <c r="I102" s="61">
        <f>+J102/$AG102</f>
        <v>2.085809189842656E-3</v>
      </c>
      <c r="J102" s="65">
        <v>1349587</v>
      </c>
      <c r="K102" s="68">
        <v>13632</v>
      </c>
      <c r="L102" s="67">
        <f>+J102+K102</f>
        <v>1363219</v>
      </c>
      <c r="M102" s="66">
        <f>+K102/J102</f>
        <v>1.0100867895141254E-2</v>
      </c>
      <c r="N102" s="59">
        <f>+O102/$AG102</f>
        <v>0.2180941535826485</v>
      </c>
      <c r="O102" s="65">
        <v>141114075</v>
      </c>
      <c r="P102" s="68">
        <v>0</v>
      </c>
      <c r="Q102" s="67">
        <f>+O102+P102</f>
        <v>141114075</v>
      </c>
      <c r="R102" s="66">
        <f>+P102/O102</f>
        <v>0</v>
      </c>
      <c r="S102" s="59">
        <f>+T102/$AG102</f>
        <v>2.1238033986031857E-2</v>
      </c>
      <c r="T102" s="65">
        <v>13741705</v>
      </c>
      <c r="U102" s="68">
        <v>0</v>
      </c>
      <c r="V102" s="67">
        <f>+T102+U102</f>
        <v>13741705</v>
      </c>
      <c r="W102" s="66">
        <f>+U102/T102</f>
        <v>0</v>
      </c>
      <c r="X102" s="59">
        <f>+Y102/$AG102</f>
        <v>0.69866483078658181</v>
      </c>
      <c r="Y102" s="65">
        <v>452059075</v>
      </c>
      <c r="Z102" s="68">
        <v>76890</v>
      </c>
      <c r="AA102" s="67">
        <f>+Y102+Z102</f>
        <v>452135965</v>
      </c>
      <c r="AB102" s="66">
        <f>+Z102/Y102</f>
        <v>1.7008838944334876E-4</v>
      </c>
      <c r="AC102" s="59">
        <f>+AD102/$AG102</f>
        <v>2.5881600605486443E-2</v>
      </c>
      <c r="AD102" s="65">
        <v>16746245</v>
      </c>
      <c r="AE102" s="59">
        <f>AF102/$AG102</f>
        <v>0</v>
      </c>
      <c r="AF102" s="65">
        <v>0</v>
      </c>
      <c r="AG102" s="65">
        <v>647032819</v>
      </c>
      <c r="AH102" s="68">
        <v>90522</v>
      </c>
      <c r="AI102" s="67">
        <v>647123341</v>
      </c>
      <c r="AJ102" s="66">
        <f>+AH102/AG102</f>
        <v>1.3990325891027175E-4</v>
      </c>
      <c r="AK102" s="65">
        <v>0</v>
      </c>
      <c r="AL102" s="65">
        <v>23020</v>
      </c>
      <c r="AM102" s="10">
        <v>0</v>
      </c>
      <c r="AN102" s="64"/>
    </row>
    <row r="103" spans="1:40" x14ac:dyDescent="0.2">
      <c r="A103" s="70" t="s">
        <v>290</v>
      </c>
      <c r="B103" s="69" t="s">
        <v>291</v>
      </c>
      <c r="C103" s="11">
        <v>3</v>
      </c>
      <c r="D103" s="11"/>
      <c r="E103" s="62">
        <f>+F103/$AG103</f>
        <v>3.5208532438922996E-2</v>
      </c>
      <c r="F103" s="65">
        <v>75364620</v>
      </c>
      <c r="G103" s="61">
        <f>+H103/$AG103</f>
        <v>3.3936751228519905E-2</v>
      </c>
      <c r="H103" s="35">
        <v>72642345</v>
      </c>
      <c r="I103" s="61">
        <f>+J103/$AG103</f>
        <v>7.6251260007794332E-3</v>
      </c>
      <c r="J103" s="65">
        <v>16321746</v>
      </c>
      <c r="K103" s="68">
        <v>164866</v>
      </c>
      <c r="L103" s="67">
        <f>+J103+K103</f>
        <v>16486612</v>
      </c>
      <c r="M103" s="66">
        <f>+K103/J103</f>
        <v>1.0101002674591309E-2</v>
      </c>
      <c r="N103" s="59">
        <f>+O103/$AG103</f>
        <v>0.51080438094421532</v>
      </c>
      <c r="O103" s="65">
        <v>1093387750</v>
      </c>
      <c r="P103" s="68">
        <v>0</v>
      </c>
      <c r="Q103" s="67">
        <f>+O103+P103</f>
        <v>1093387750</v>
      </c>
      <c r="R103" s="66">
        <f>+P103/O103</f>
        <v>0</v>
      </c>
      <c r="S103" s="59">
        <f>+T103/$AG103</f>
        <v>0.14489553258540741</v>
      </c>
      <c r="T103" s="65">
        <v>310152000</v>
      </c>
      <c r="U103" s="68">
        <v>0</v>
      </c>
      <c r="V103" s="67">
        <f>+T103+U103</f>
        <v>310152000</v>
      </c>
      <c r="W103" s="66">
        <f>+U103/T103</f>
        <v>0</v>
      </c>
      <c r="X103" s="59">
        <f>+Y103/$AG103</f>
        <v>0.25455189533788192</v>
      </c>
      <c r="Y103" s="65">
        <v>544873800</v>
      </c>
      <c r="Z103" s="68">
        <v>0</v>
      </c>
      <c r="AA103" s="67">
        <f>+Y103+Z103</f>
        <v>544873800</v>
      </c>
      <c r="AB103" s="66">
        <f>+Z103/Y103</f>
        <v>0</v>
      </c>
      <c r="AC103" s="59">
        <f>+AD103/$AG103</f>
        <v>1.2977781464273004E-2</v>
      </c>
      <c r="AD103" s="65">
        <v>27779220</v>
      </c>
      <c r="AE103" s="59">
        <f>AF103/$AG103</f>
        <v>0</v>
      </c>
      <c r="AF103" s="65">
        <v>0</v>
      </c>
      <c r="AG103" s="65">
        <v>2140521481</v>
      </c>
      <c r="AH103" s="68">
        <v>164866</v>
      </c>
      <c r="AI103" s="67">
        <v>2140686347</v>
      </c>
      <c r="AJ103" s="66">
        <f>+AH103/AG103</f>
        <v>7.7021418127968792E-5</v>
      </c>
      <c r="AK103" s="65">
        <v>1694210</v>
      </c>
      <c r="AL103" s="65">
        <v>10646555</v>
      </c>
      <c r="AM103" s="10">
        <v>0</v>
      </c>
      <c r="AN103" s="64"/>
    </row>
    <row r="104" spans="1:40" x14ac:dyDescent="0.2">
      <c r="A104" s="70" t="s">
        <v>288</v>
      </c>
      <c r="B104" s="69" t="s">
        <v>289</v>
      </c>
      <c r="C104" s="11">
        <v>3</v>
      </c>
      <c r="D104" s="11"/>
      <c r="E104" s="62">
        <f>+F104/$AG104</f>
        <v>4.7643411477215639E-2</v>
      </c>
      <c r="F104" s="65">
        <v>42970893</v>
      </c>
      <c r="G104" s="61">
        <f>+H104/$AG104</f>
        <v>1.3546664055369697E-2</v>
      </c>
      <c r="H104" s="35">
        <v>12218106</v>
      </c>
      <c r="I104" s="61">
        <f>+J104/$AG104</f>
        <v>1.2107443827317831E-2</v>
      </c>
      <c r="J104" s="65">
        <v>10920034</v>
      </c>
      <c r="K104" s="68">
        <v>110303</v>
      </c>
      <c r="L104" s="67">
        <f>+J104+K104</f>
        <v>11030337</v>
      </c>
      <c r="M104" s="66">
        <f>+K104/J104</f>
        <v>1.0100975876082437E-2</v>
      </c>
      <c r="N104" s="59">
        <f>+O104/$AG104</f>
        <v>0.2714022778931548</v>
      </c>
      <c r="O104" s="65">
        <v>244785121</v>
      </c>
      <c r="P104" s="68">
        <v>204780</v>
      </c>
      <c r="Q104" s="67">
        <f>+O104+P104</f>
        <v>244989901</v>
      </c>
      <c r="R104" s="66">
        <f>+P104/O104</f>
        <v>8.3657045478675147E-4</v>
      </c>
      <c r="S104" s="59">
        <f>+T104/$AG104</f>
        <v>5.5674776178465564E-2</v>
      </c>
      <c r="T104" s="65">
        <v>50214600</v>
      </c>
      <c r="U104" s="68">
        <v>0</v>
      </c>
      <c r="V104" s="67">
        <f>+T104+U104</f>
        <v>50214600</v>
      </c>
      <c r="W104" s="66">
        <f>+U104/T104</f>
        <v>0</v>
      </c>
      <c r="X104" s="59">
        <f>+Y104/$AG104</f>
        <v>0.57347093023429863</v>
      </c>
      <c r="Y104" s="65">
        <v>517229082</v>
      </c>
      <c r="Z104" s="68">
        <v>903866</v>
      </c>
      <c r="AA104" s="67">
        <f>+Y104+Z104</f>
        <v>518132948</v>
      </c>
      <c r="AB104" s="66">
        <f>+Z104/Y104</f>
        <v>1.7475158135056297E-3</v>
      </c>
      <c r="AC104" s="59">
        <f>+AD104/$AG104</f>
        <v>2.6154496334177893E-2</v>
      </c>
      <c r="AD104" s="65">
        <v>23589454</v>
      </c>
      <c r="AE104" s="59">
        <f>AF104/$AG104</f>
        <v>0</v>
      </c>
      <c r="AF104" s="65">
        <v>0</v>
      </c>
      <c r="AG104" s="65">
        <v>901927290</v>
      </c>
      <c r="AH104" s="68">
        <v>1218949</v>
      </c>
      <c r="AI104" s="67">
        <v>903146239</v>
      </c>
      <c r="AJ104" s="66">
        <f>+AH104/AG104</f>
        <v>1.3514936442382179E-3</v>
      </c>
      <c r="AK104" s="65">
        <v>0</v>
      </c>
      <c r="AL104" s="65">
        <v>0</v>
      </c>
      <c r="AM104" s="10">
        <v>0</v>
      </c>
      <c r="AN104" s="64"/>
    </row>
    <row r="105" spans="1:40" x14ac:dyDescent="0.2">
      <c r="A105" s="70" t="s">
        <v>286</v>
      </c>
      <c r="B105" s="69" t="s">
        <v>287</v>
      </c>
      <c r="C105" s="11">
        <v>3</v>
      </c>
      <c r="D105" s="11"/>
      <c r="E105" s="62">
        <f>+F105/$AG105</f>
        <v>2.3275772283268072E-2</v>
      </c>
      <c r="F105" s="65">
        <v>19598762</v>
      </c>
      <c r="G105" s="61">
        <f>+H105/$AG105</f>
        <v>5.5745513821578899E-2</v>
      </c>
      <c r="H105" s="35">
        <v>46939068</v>
      </c>
      <c r="I105" s="61">
        <f>+J105/$AG105</f>
        <v>3.3328695540690997E-2</v>
      </c>
      <c r="J105" s="65">
        <v>28063566</v>
      </c>
      <c r="K105" s="68">
        <v>283471</v>
      </c>
      <c r="L105" s="67">
        <f>+J105+K105</f>
        <v>28347037</v>
      </c>
      <c r="M105" s="66">
        <f>+K105/J105</f>
        <v>1.0101032776803917E-2</v>
      </c>
      <c r="N105" s="59">
        <f>+O105/$AG105</f>
        <v>0.14770348019502252</v>
      </c>
      <c r="O105" s="65">
        <v>124369895</v>
      </c>
      <c r="P105" s="68">
        <v>0</v>
      </c>
      <c r="Q105" s="67">
        <f>+O105+P105</f>
        <v>124369895</v>
      </c>
      <c r="R105" s="66">
        <f>+P105/O105</f>
        <v>0</v>
      </c>
      <c r="S105" s="59">
        <f>+T105/$AG105</f>
        <v>2.3288191167214218E-2</v>
      </c>
      <c r="T105" s="65">
        <v>19609219</v>
      </c>
      <c r="U105" s="68">
        <v>-150857</v>
      </c>
      <c r="V105" s="67">
        <f>+T105+U105</f>
        <v>19458362</v>
      </c>
      <c r="W105" s="66">
        <f>+U105/T105</f>
        <v>-7.6931671781522758E-3</v>
      </c>
      <c r="X105" s="59">
        <f>+Y105/$AG105</f>
        <v>0.68595282448281936</v>
      </c>
      <c r="Y105" s="65">
        <v>577588833</v>
      </c>
      <c r="Z105" s="68">
        <v>31937</v>
      </c>
      <c r="AA105" s="67">
        <f>+Y105+Z105</f>
        <v>577620770</v>
      </c>
      <c r="AB105" s="66">
        <f>+Z105/Y105</f>
        <v>5.5293659044824364E-5</v>
      </c>
      <c r="AC105" s="59">
        <f>+AD105/$AG105</f>
        <v>3.0705522509405888E-2</v>
      </c>
      <c r="AD105" s="65">
        <v>25854791</v>
      </c>
      <c r="AE105" s="59">
        <f>AF105/$AG105</f>
        <v>0</v>
      </c>
      <c r="AF105" s="65">
        <v>0</v>
      </c>
      <c r="AG105" s="65">
        <v>842024134</v>
      </c>
      <c r="AH105" s="68">
        <v>164551</v>
      </c>
      <c r="AI105" s="67">
        <v>842188685</v>
      </c>
      <c r="AJ105" s="66">
        <f>+AH105/AG105</f>
        <v>1.9542313973627744E-4</v>
      </c>
      <c r="AK105" s="65">
        <v>0</v>
      </c>
      <c r="AL105" s="65">
        <v>0</v>
      </c>
      <c r="AM105" s="10">
        <v>0</v>
      </c>
      <c r="AN105" s="64"/>
    </row>
    <row r="106" spans="1:40" x14ac:dyDescent="0.2">
      <c r="A106" s="70" t="s">
        <v>284</v>
      </c>
      <c r="B106" s="69" t="s">
        <v>285</v>
      </c>
      <c r="C106" s="11">
        <v>3</v>
      </c>
      <c r="D106" s="11"/>
      <c r="E106" s="62">
        <f>+F106/$AG106</f>
        <v>3.64997212561343E-2</v>
      </c>
      <c r="F106" s="65">
        <v>37195704</v>
      </c>
      <c r="G106" s="61">
        <f>+H106/$AG106</f>
        <v>1.8186264293531075E-2</v>
      </c>
      <c r="H106" s="35">
        <v>18533043</v>
      </c>
      <c r="I106" s="61">
        <f>+J106/$AG106</f>
        <v>0.11747843078045871</v>
      </c>
      <c r="J106" s="65">
        <v>119718529</v>
      </c>
      <c r="K106" s="68">
        <v>1209279</v>
      </c>
      <c r="L106" s="67">
        <f>+J106+K106</f>
        <v>120927808</v>
      </c>
      <c r="M106" s="66">
        <f>+K106/J106</f>
        <v>1.0101017863325066E-2</v>
      </c>
      <c r="N106" s="59">
        <f>+O106/$AG106</f>
        <v>0.1228859924960113</v>
      </c>
      <c r="O106" s="65">
        <v>125229203</v>
      </c>
      <c r="P106" s="68">
        <v>4168528</v>
      </c>
      <c r="Q106" s="67">
        <f>+O106+P106</f>
        <v>129397731</v>
      </c>
      <c r="R106" s="66">
        <f>+P106/O106</f>
        <v>3.3287187813532598E-2</v>
      </c>
      <c r="S106" s="59">
        <f>+T106/$AG106</f>
        <v>2.5354059583095643E-2</v>
      </c>
      <c r="T106" s="65">
        <v>25837515</v>
      </c>
      <c r="U106" s="68">
        <v>-836746</v>
      </c>
      <c r="V106" s="67">
        <f>+T106+U106</f>
        <v>25000769</v>
      </c>
      <c r="W106" s="66">
        <f>+U106/T106</f>
        <v>-3.23849255626944E-2</v>
      </c>
      <c r="X106" s="59">
        <f>+Y106/$AG106</f>
        <v>0.65605967324466496</v>
      </c>
      <c r="Y106" s="65">
        <v>668569528</v>
      </c>
      <c r="Z106" s="68">
        <v>18073107</v>
      </c>
      <c r="AA106" s="67">
        <f>+Y106+Z106</f>
        <v>686642635</v>
      </c>
      <c r="AB106" s="66">
        <f>+Z106/Y106</f>
        <v>2.703250184624029E-2</v>
      </c>
      <c r="AC106" s="59">
        <f>+AD106/$AG106</f>
        <v>2.3217323226638796E-2</v>
      </c>
      <c r="AD106" s="65">
        <v>23660035</v>
      </c>
      <c r="AE106" s="59">
        <f>AF106/$AG106</f>
        <v>3.1853511946520758E-4</v>
      </c>
      <c r="AF106" s="65">
        <v>324609</v>
      </c>
      <c r="AG106" s="65">
        <v>1019068166</v>
      </c>
      <c r="AH106" s="68">
        <v>22614168</v>
      </c>
      <c r="AI106" s="67">
        <v>1041682334</v>
      </c>
      <c r="AJ106" s="66">
        <f>+AH106/AG106</f>
        <v>2.2191025835655433E-2</v>
      </c>
      <c r="AK106" s="65">
        <v>0</v>
      </c>
      <c r="AL106" s="65">
        <v>0</v>
      </c>
      <c r="AM106" s="10">
        <v>0</v>
      </c>
      <c r="AN106" s="64"/>
    </row>
    <row r="107" spans="1:40" x14ac:dyDescent="0.2">
      <c r="A107" s="70" t="s">
        <v>282</v>
      </c>
      <c r="B107" s="69" t="s">
        <v>283</v>
      </c>
      <c r="C107" s="11">
        <v>3</v>
      </c>
      <c r="D107" s="11"/>
      <c r="E107" s="62">
        <f>+F107/$AG107</f>
        <v>2.7680537518954988E-2</v>
      </c>
      <c r="F107" s="65">
        <v>19349100</v>
      </c>
      <c r="G107" s="61">
        <f>+H107/$AG107</f>
        <v>7.9394678742084369E-3</v>
      </c>
      <c r="H107" s="35">
        <v>5549804</v>
      </c>
      <c r="I107" s="61">
        <f>+J107/$AG107</f>
        <v>3.3688852609882166E-4</v>
      </c>
      <c r="J107" s="65">
        <v>235490</v>
      </c>
      <c r="K107" s="68">
        <v>2378</v>
      </c>
      <c r="L107" s="67">
        <f>+J107+K107</f>
        <v>237868</v>
      </c>
      <c r="M107" s="66">
        <f>+K107/J107</f>
        <v>1.00980933372967E-2</v>
      </c>
      <c r="N107" s="59">
        <f>+O107/$AG107</f>
        <v>0.24449263974963728</v>
      </c>
      <c r="O107" s="65">
        <v>170903926</v>
      </c>
      <c r="P107" s="68">
        <v>-42580</v>
      </c>
      <c r="Q107" s="67">
        <f>+O107+P107</f>
        <v>170861346</v>
      </c>
      <c r="R107" s="66">
        <f>+P107/O107</f>
        <v>-2.4914582711224549E-4</v>
      </c>
      <c r="S107" s="59">
        <f>+T107/$AG107</f>
        <v>4.9459450135523275E-2</v>
      </c>
      <c r="T107" s="65">
        <v>34572878</v>
      </c>
      <c r="U107" s="68">
        <v>144</v>
      </c>
      <c r="V107" s="67">
        <f>+T107+U107</f>
        <v>34573022</v>
      </c>
      <c r="W107" s="66">
        <f>+U107/T107</f>
        <v>4.1651146311857522E-6</v>
      </c>
      <c r="X107" s="59">
        <f>+Y107/$AG107</f>
        <v>0.65204389971222421</v>
      </c>
      <c r="Y107" s="65">
        <v>455788209</v>
      </c>
      <c r="Z107" s="68">
        <v>-4269268</v>
      </c>
      <c r="AA107" s="67">
        <f>+Y107+Z107</f>
        <v>451518941</v>
      </c>
      <c r="AB107" s="66">
        <f>+Z107/Y107</f>
        <v>-9.3667802626285143E-3</v>
      </c>
      <c r="AC107" s="59">
        <f>+AD107/$AG107</f>
        <v>1.8047116483353019E-2</v>
      </c>
      <c r="AD107" s="65">
        <v>12615198</v>
      </c>
      <c r="AE107" s="59">
        <f>AF107/$AG107</f>
        <v>0</v>
      </c>
      <c r="AF107" s="65">
        <v>0</v>
      </c>
      <c r="AG107" s="65">
        <v>699014605</v>
      </c>
      <c r="AH107" s="68">
        <v>-4309326</v>
      </c>
      <c r="AI107" s="67">
        <v>694705279</v>
      </c>
      <c r="AJ107" s="66">
        <f>+AH107/AG107</f>
        <v>-6.1648583150848476E-3</v>
      </c>
      <c r="AK107" s="65">
        <v>0</v>
      </c>
      <c r="AL107" s="65">
        <v>40465</v>
      </c>
      <c r="AM107" s="10">
        <v>0</v>
      </c>
      <c r="AN107" s="64"/>
    </row>
    <row r="108" spans="1:40" x14ac:dyDescent="0.2">
      <c r="A108" s="70" t="s">
        <v>280</v>
      </c>
      <c r="B108" s="69" t="s">
        <v>281</v>
      </c>
      <c r="C108" s="11">
        <v>3</v>
      </c>
      <c r="D108" s="11"/>
      <c r="E108" s="62">
        <f>+F108/$AG108</f>
        <v>1.6852816458538367E-2</v>
      </c>
      <c r="F108" s="65">
        <v>16056758</v>
      </c>
      <c r="G108" s="61">
        <f>+H108/$AG108</f>
        <v>1.5423929661831181E-2</v>
      </c>
      <c r="H108" s="35">
        <v>14695366</v>
      </c>
      <c r="I108" s="61">
        <f>+J108/$AG108</f>
        <v>3.2021904436425695E-3</v>
      </c>
      <c r="J108" s="65">
        <v>3050932</v>
      </c>
      <c r="K108" s="68">
        <v>30818</v>
      </c>
      <c r="L108" s="67">
        <f>+J108+K108</f>
        <v>3081750</v>
      </c>
      <c r="M108" s="66">
        <f>+K108/J108</f>
        <v>1.0101175640755022E-2</v>
      </c>
      <c r="N108" s="59">
        <f>+O108/$AG108</f>
        <v>0.61849893436892511</v>
      </c>
      <c r="O108" s="65">
        <v>589283562</v>
      </c>
      <c r="P108" s="68">
        <v>9729911</v>
      </c>
      <c r="Q108" s="67">
        <f>+O108+P108</f>
        <v>599013473</v>
      </c>
      <c r="R108" s="66">
        <f>+P108/O108</f>
        <v>1.6511424426938284E-2</v>
      </c>
      <c r="S108" s="59">
        <f>+T108/$AG108</f>
        <v>2.5687047581464739E-2</v>
      </c>
      <c r="T108" s="65">
        <v>24473696</v>
      </c>
      <c r="U108" s="68">
        <v>-88356</v>
      </c>
      <c r="V108" s="67">
        <f>+T108+U108</f>
        <v>24385340</v>
      </c>
      <c r="W108" s="66">
        <f>+U108/T108</f>
        <v>-3.6102434221623085E-3</v>
      </c>
      <c r="X108" s="59">
        <f>+Y108/$AG108</f>
        <v>0.3137989628429208</v>
      </c>
      <c r="Y108" s="65">
        <v>298976377</v>
      </c>
      <c r="Z108" s="68">
        <v>-3003486</v>
      </c>
      <c r="AA108" s="67">
        <f>+Y108+Z108</f>
        <v>295972891</v>
      </c>
      <c r="AB108" s="66">
        <f>+Z108/Y108</f>
        <v>-1.0045897372018794E-2</v>
      </c>
      <c r="AC108" s="59">
        <f>+AD108/$AG108</f>
        <v>6.5272203222357028E-3</v>
      </c>
      <c r="AD108" s="65">
        <v>6218901</v>
      </c>
      <c r="AE108" s="59">
        <f>AF108/$AG108</f>
        <v>8.8983204414918787E-6</v>
      </c>
      <c r="AF108" s="65">
        <v>8478</v>
      </c>
      <c r="AG108" s="65">
        <v>952764070</v>
      </c>
      <c r="AH108" s="68">
        <v>6668887</v>
      </c>
      <c r="AI108" s="67">
        <v>959432957</v>
      </c>
      <c r="AJ108" s="66">
        <f>+AH108/AG108</f>
        <v>6.9995156303490746E-3</v>
      </c>
      <c r="AK108" s="65">
        <v>26320</v>
      </c>
      <c r="AL108" s="65">
        <v>0</v>
      </c>
      <c r="AM108" s="10">
        <v>0</v>
      </c>
      <c r="AN108" s="64"/>
    </row>
    <row r="109" spans="1:40" x14ac:dyDescent="0.2">
      <c r="A109" s="70" t="s">
        <v>278</v>
      </c>
      <c r="B109" s="69" t="s">
        <v>279</v>
      </c>
      <c r="C109" s="11">
        <v>3</v>
      </c>
      <c r="D109" s="11"/>
      <c r="E109" s="62">
        <f>+F109/$AG109</f>
        <v>2.4055398313712693E-2</v>
      </c>
      <c r="F109" s="65">
        <v>21028254</v>
      </c>
      <c r="G109" s="61">
        <f>+H109/$AG109</f>
        <v>2.5590643382158218E-2</v>
      </c>
      <c r="H109" s="35">
        <v>22370303</v>
      </c>
      <c r="I109" s="61">
        <f>+J109/$AG109</f>
        <v>0.13589314928880367</v>
      </c>
      <c r="J109" s="65">
        <v>118792282</v>
      </c>
      <c r="K109" s="68">
        <v>1199922</v>
      </c>
      <c r="L109" s="67">
        <f>+J109+K109</f>
        <v>119992204</v>
      </c>
      <c r="M109" s="66">
        <f>+K109/J109</f>
        <v>1.0101009760886655E-2</v>
      </c>
      <c r="N109" s="59">
        <f>+O109/$AG109</f>
        <v>7.0711444339914831E-2</v>
      </c>
      <c r="O109" s="65">
        <v>61813078</v>
      </c>
      <c r="P109" s="68">
        <v>115383</v>
      </c>
      <c r="Q109" s="67">
        <f>+O109+P109</f>
        <v>61928461</v>
      </c>
      <c r="R109" s="66">
        <f>+P109/O109</f>
        <v>1.8666438192901508E-3</v>
      </c>
      <c r="S109" s="59">
        <f>+T109/$AG109</f>
        <v>4.6681837659229815E-3</v>
      </c>
      <c r="T109" s="65">
        <v>4080737</v>
      </c>
      <c r="U109" s="68">
        <v>-3038</v>
      </c>
      <c r="V109" s="67">
        <f>+T109+U109</f>
        <v>4077699</v>
      </c>
      <c r="W109" s="66">
        <f>+U109/T109</f>
        <v>-7.4447336351252233E-4</v>
      </c>
      <c r="X109" s="59">
        <f>+Y109/$AG109</f>
        <v>0.72919868761701667</v>
      </c>
      <c r="Y109" s="65">
        <v>637435931</v>
      </c>
      <c r="Z109" s="68">
        <v>10198856</v>
      </c>
      <c r="AA109" s="67">
        <f>+Y109+Z109</f>
        <v>647634787</v>
      </c>
      <c r="AB109" s="66">
        <f>+Z109/Y109</f>
        <v>1.5999813477725028E-2</v>
      </c>
      <c r="AC109" s="59">
        <f>+AD109/$AG109</f>
        <v>9.8751662539921497E-3</v>
      </c>
      <c r="AD109" s="65">
        <v>8632470</v>
      </c>
      <c r="AE109" s="59">
        <f>AF109/$AG109</f>
        <v>7.3270384787690792E-6</v>
      </c>
      <c r="AF109" s="65">
        <v>6405</v>
      </c>
      <c r="AG109" s="65">
        <v>874159460</v>
      </c>
      <c r="AH109" s="68">
        <v>11511123</v>
      </c>
      <c r="AI109" s="67">
        <v>885670583</v>
      </c>
      <c r="AJ109" s="66">
        <f>+AH109/AG109</f>
        <v>1.3168218759538448E-2</v>
      </c>
      <c r="AK109" s="65">
        <v>0</v>
      </c>
      <c r="AL109" s="65">
        <v>0</v>
      </c>
      <c r="AM109" s="10">
        <v>0</v>
      </c>
      <c r="AN109" s="64"/>
    </row>
    <row r="110" spans="1:40" x14ac:dyDescent="0.2">
      <c r="A110" s="70" t="s">
        <v>276</v>
      </c>
      <c r="B110" s="69" t="s">
        <v>277</v>
      </c>
      <c r="C110" s="11">
        <v>3</v>
      </c>
      <c r="D110" s="11"/>
      <c r="E110" s="62">
        <f>+F110/$AG110</f>
        <v>3.6181055186111352E-2</v>
      </c>
      <c r="F110" s="65">
        <v>44191711</v>
      </c>
      <c r="G110" s="61">
        <f>+H110/$AG110</f>
        <v>5.4811996204658471E-3</v>
      </c>
      <c r="H110" s="35">
        <v>6694763</v>
      </c>
      <c r="I110" s="61">
        <f>+J110/$AG110</f>
        <v>8.1284425772114918E-3</v>
      </c>
      <c r="J110" s="65">
        <v>9928118</v>
      </c>
      <c r="K110" s="68">
        <v>100284</v>
      </c>
      <c r="L110" s="67">
        <f>+J110+K110</f>
        <v>10028402</v>
      </c>
      <c r="M110" s="66">
        <f>+K110/J110</f>
        <v>1.0101008066181324E-2</v>
      </c>
      <c r="N110" s="59">
        <f>+O110/$AG110</f>
        <v>0.10324092791442205</v>
      </c>
      <c r="O110" s="65">
        <v>126098955</v>
      </c>
      <c r="P110" s="68">
        <v>1963857</v>
      </c>
      <c r="Q110" s="67">
        <f>+O110+P110</f>
        <v>128062812</v>
      </c>
      <c r="R110" s="66">
        <f>+P110/O110</f>
        <v>1.5573935565128197E-2</v>
      </c>
      <c r="S110" s="59">
        <f>+T110/$AG110</f>
        <v>1.8480152341054025E-2</v>
      </c>
      <c r="T110" s="65">
        <v>22571745</v>
      </c>
      <c r="U110" s="68">
        <v>0</v>
      </c>
      <c r="V110" s="67">
        <f>+T110+U110</f>
        <v>22571745</v>
      </c>
      <c r="W110" s="66">
        <f>+U110/T110</f>
        <v>0</v>
      </c>
      <c r="X110" s="59">
        <f>+Y110/$AG110</f>
        <v>0.7854053581571927</v>
      </c>
      <c r="Y110" s="65">
        <v>959297799</v>
      </c>
      <c r="Z110" s="68">
        <v>23460372</v>
      </c>
      <c r="AA110" s="67">
        <f>+Y110+Z110</f>
        <v>982758171</v>
      </c>
      <c r="AB110" s="66">
        <f>+Z110/Y110</f>
        <v>2.4455775906559753E-2</v>
      </c>
      <c r="AC110" s="59">
        <f>+AD110/$AG110</f>
        <v>4.308286420354248E-2</v>
      </c>
      <c r="AD110" s="65">
        <v>52621613</v>
      </c>
      <c r="AE110" s="59">
        <f>AF110/$AG110</f>
        <v>0</v>
      </c>
      <c r="AF110" s="65">
        <v>0</v>
      </c>
      <c r="AG110" s="65">
        <v>1221404704</v>
      </c>
      <c r="AH110" s="68">
        <v>25524513</v>
      </c>
      <c r="AI110" s="67">
        <v>1246929217</v>
      </c>
      <c r="AJ110" s="66">
        <f>+AH110/AG110</f>
        <v>2.0897670457964767E-2</v>
      </c>
      <c r="AK110" s="65">
        <v>2373415</v>
      </c>
      <c r="AL110" s="65">
        <v>3226520</v>
      </c>
      <c r="AM110" s="10">
        <v>0</v>
      </c>
      <c r="AN110" s="64"/>
    </row>
    <row r="111" spans="1:40" x14ac:dyDescent="0.2">
      <c r="A111" s="70" t="s">
        <v>274</v>
      </c>
      <c r="B111" s="69" t="s">
        <v>275</v>
      </c>
      <c r="C111" s="11">
        <v>3</v>
      </c>
      <c r="D111" s="11"/>
      <c r="E111" s="62">
        <f>+F111/$AG111</f>
        <v>4.5169789186744427E-2</v>
      </c>
      <c r="F111" s="65">
        <v>250839605</v>
      </c>
      <c r="G111" s="61">
        <f>+H111/$AG111</f>
        <v>1.0875521553691299E-2</v>
      </c>
      <c r="H111" s="35">
        <v>60394604</v>
      </c>
      <c r="I111" s="61">
        <f>+J111/$AG111</f>
        <v>1.0196527651587147E-2</v>
      </c>
      <c r="J111" s="65">
        <v>56623974</v>
      </c>
      <c r="K111" s="68">
        <v>571959</v>
      </c>
      <c r="L111" s="67">
        <f>+J111+K111</f>
        <v>57195933</v>
      </c>
      <c r="M111" s="66">
        <f>+K111/J111</f>
        <v>1.0101004214222054E-2</v>
      </c>
      <c r="N111" s="59">
        <f>+O111/$AG111</f>
        <v>0.64374903940666517</v>
      </c>
      <c r="O111" s="65">
        <v>3574906097</v>
      </c>
      <c r="P111" s="68">
        <v>155232837</v>
      </c>
      <c r="Q111" s="67">
        <f>+O111+P111</f>
        <v>3730138934</v>
      </c>
      <c r="R111" s="66">
        <f>+P111/O111</f>
        <v>4.3422913158549459E-2</v>
      </c>
      <c r="S111" s="59">
        <f>+T111/$AG111</f>
        <v>0.28752221004228651</v>
      </c>
      <c r="T111" s="65">
        <v>1596685725</v>
      </c>
      <c r="U111" s="68">
        <v>33271786</v>
      </c>
      <c r="V111" s="67">
        <f>+T111+U111</f>
        <v>1629957511</v>
      </c>
      <c r="W111" s="66">
        <f>+U111/T111</f>
        <v>2.0838030602421776E-2</v>
      </c>
      <c r="X111" s="59">
        <f>+Y111/$AG111</f>
        <v>2.4134034515257627E-3</v>
      </c>
      <c r="Y111" s="65">
        <v>13402258</v>
      </c>
      <c r="Z111" s="68">
        <v>-362223</v>
      </c>
      <c r="AA111" s="67">
        <f>+Y111+Z111</f>
        <v>13040035</v>
      </c>
      <c r="AB111" s="66">
        <f>+Z111/Y111</f>
        <v>-2.7027012910809507E-2</v>
      </c>
      <c r="AC111" s="59">
        <f>+AD111/$AG111</f>
        <v>7.3508707499712829E-5</v>
      </c>
      <c r="AD111" s="65">
        <v>408213</v>
      </c>
      <c r="AE111" s="59">
        <f>AF111/$AG111</f>
        <v>0</v>
      </c>
      <c r="AF111" s="65">
        <v>0</v>
      </c>
      <c r="AG111" s="65">
        <v>5553260476</v>
      </c>
      <c r="AH111" s="68">
        <v>188714359</v>
      </c>
      <c r="AI111" s="67">
        <v>5741974835</v>
      </c>
      <c r="AJ111" s="66">
        <f>+AH111/AG111</f>
        <v>3.3982623328328097E-2</v>
      </c>
      <c r="AK111" s="65">
        <v>4144297</v>
      </c>
      <c r="AL111" s="65">
        <v>32912108</v>
      </c>
      <c r="AM111" s="10">
        <v>0</v>
      </c>
      <c r="AN111" s="64"/>
    </row>
    <row r="112" spans="1:40" x14ac:dyDescent="0.2">
      <c r="A112" s="70" t="s">
        <v>272</v>
      </c>
      <c r="B112" s="69" t="s">
        <v>273</v>
      </c>
      <c r="C112" s="11">
        <v>3</v>
      </c>
      <c r="D112" s="11"/>
      <c r="E112" s="62">
        <f>+F112/$AG112</f>
        <v>5.2687866230439813E-2</v>
      </c>
      <c r="F112" s="65">
        <v>76339930</v>
      </c>
      <c r="G112" s="61">
        <f>+H112/$AG112</f>
        <v>1.2972021305281009E-2</v>
      </c>
      <c r="H112" s="35">
        <v>18795280</v>
      </c>
      <c r="I112" s="61">
        <f>+J112/$AG112</f>
        <v>5.2460553147100693E-2</v>
      </c>
      <c r="J112" s="65">
        <v>76010574</v>
      </c>
      <c r="K112" s="68">
        <v>767783</v>
      </c>
      <c r="L112" s="67">
        <f>+J112+K112</f>
        <v>76778357</v>
      </c>
      <c r="M112" s="66">
        <f>+K112/J112</f>
        <v>1.0101002526306406E-2</v>
      </c>
      <c r="N112" s="59">
        <f>+O112/$AG112</f>
        <v>0.33645066457107997</v>
      </c>
      <c r="O112" s="65">
        <v>487486437</v>
      </c>
      <c r="P112" s="68">
        <v>14210464</v>
      </c>
      <c r="Q112" s="67">
        <f>+O112+P112</f>
        <v>501696901</v>
      </c>
      <c r="R112" s="66">
        <f>+P112/O112</f>
        <v>2.9150480754811237E-2</v>
      </c>
      <c r="S112" s="59">
        <f>+T112/$AG112</f>
        <v>0.10144482132675813</v>
      </c>
      <c r="T112" s="65">
        <v>146984327</v>
      </c>
      <c r="U112" s="68">
        <v>2172033</v>
      </c>
      <c r="V112" s="67">
        <f>+T112+U112</f>
        <v>149156360</v>
      </c>
      <c r="W112" s="66">
        <f>+U112/T112</f>
        <v>1.4777310236621351E-2</v>
      </c>
      <c r="X112" s="59">
        <f>+Y112/$AG112</f>
        <v>0.42151603694575951</v>
      </c>
      <c r="Y112" s="65">
        <v>610738431</v>
      </c>
      <c r="Z112" s="68">
        <v>-10953696</v>
      </c>
      <c r="AA112" s="67">
        <f>+Y112+Z112</f>
        <v>599784735</v>
      </c>
      <c r="AB112" s="66">
        <f>+Z112/Y112</f>
        <v>-1.7935167403932372E-2</v>
      </c>
      <c r="AC112" s="59">
        <f>+AD112/$AG112</f>
        <v>2.2449401074306992E-2</v>
      </c>
      <c r="AD112" s="65">
        <v>32527142</v>
      </c>
      <c r="AE112" s="59">
        <f>AF112/$AG112</f>
        <v>1.8635399273854526E-5</v>
      </c>
      <c r="AF112" s="65">
        <v>27001</v>
      </c>
      <c r="AG112" s="65">
        <v>1448909122</v>
      </c>
      <c r="AH112" s="68">
        <v>6196584</v>
      </c>
      <c r="AI112" s="67">
        <v>1455105706</v>
      </c>
      <c r="AJ112" s="66">
        <f>+AH112/AG112</f>
        <v>4.2767237129728002E-3</v>
      </c>
      <c r="AK112" s="65">
        <v>0</v>
      </c>
      <c r="AL112" s="65">
        <v>266720</v>
      </c>
      <c r="AM112" s="10">
        <v>0</v>
      </c>
      <c r="AN112" s="64"/>
    </row>
    <row r="113" spans="1:40" x14ac:dyDescent="0.2">
      <c r="A113" s="70" t="s">
        <v>270</v>
      </c>
      <c r="B113" s="69" t="s">
        <v>271</v>
      </c>
      <c r="C113" s="11">
        <v>3</v>
      </c>
      <c r="D113" s="11"/>
      <c r="E113" s="62">
        <f>+F113/$AG113</f>
        <v>9.3258857110254292E-2</v>
      </c>
      <c r="F113" s="65">
        <v>102154064</v>
      </c>
      <c r="G113" s="61">
        <f>+H113/$AG113</f>
        <v>1.086910237504299E-2</v>
      </c>
      <c r="H113" s="35">
        <v>11905818</v>
      </c>
      <c r="I113" s="61">
        <f>+J113/$AG113</f>
        <v>4.5774066602500982E-2</v>
      </c>
      <c r="J113" s="65">
        <v>50140084</v>
      </c>
      <c r="K113" s="68">
        <v>506465</v>
      </c>
      <c r="L113" s="67">
        <f>+J113+K113</f>
        <v>50646549</v>
      </c>
      <c r="M113" s="66">
        <f>+K113/J113</f>
        <v>1.010100022967652E-2</v>
      </c>
      <c r="N113" s="59">
        <f>+O113/$AG113</f>
        <v>0.22293216934014717</v>
      </c>
      <c r="O113" s="65">
        <v>244195863</v>
      </c>
      <c r="P113" s="68">
        <v>10616191</v>
      </c>
      <c r="Q113" s="67">
        <f>+O113+P113</f>
        <v>254812054</v>
      </c>
      <c r="R113" s="66">
        <f>+P113/O113</f>
        <v>4.3474082114159318E-2</v>
      </c>
      <c r="S113" s="59">
        <f>+T113/$AG113</f>
        <v>7.4128672451250724E-2</v>
      </c>
      <c r="T113" s="65">
        <v>81199206</v>
      </c>
      <c r="U113" s="68">
        <v>1727643</v>
      </c>
      <c r="V113" s="67">
        <f>+T113+U113</f>
        <v>82926849</v>
      </c>
      <c r="W113" s="66">
        <f>+U113/T113</f>
        <v>2.1276599675124901E-2</v>
      </c>
      <c r="X113" s="59">
        <f>+Y113/$AG113</f>
        <v>0.53660765942600264</v>
      </c>
      <c r="Y113" s="65">
        <v>587790317</v>
      </c>
      <c r="Z113" s="68">
        <v>-15886227</v>
      </c>
      <c r="AA113" s="67">
        <f>+Y113+Z113</f>
        <v>571904090</v>
      </c>
      <c r="AB113" s="66">
        <f>+Z113/Y113</f>
        <v>-2.7027030797446769E-2</v>
      </c>
      <c r="AC113" s="59">
        <f>+AD113/$AG113</f>
        <v>1.6429472694801214E-2</v>
      </c>
      <c r="AD113" s="65">
        <v>17996547</v>
      </c>
      <c r="AE113" s="59">
        <f>AF113/$AG113</f>
        <v>0</v>
      </c>
      <c r="AF113" s="65">
        <v>0</v>
      </c>
      <c r="AG113" s="65">
        <v>1095381899</v>
      </c>
      <c r="AH113" s="68">
        <v>-3035928</v>
      </c>
      <c r="AI113" s="67">
        <v>1092345971</v>
      </c>
      <c r="AJ113" s="66">
        <f>+AH113/AG113</f>
        <v>-2.7715703562123588E-3</v>
      </c>
      <c r="AK113" s="65">
        <v>23476</v>
      </c>
      <c r="AL113" s="65">
        <v>0</v>
      </c>
      <c r="AM113" s="10">
        <v>0</v>
      </c>
      <c r="AN113" s="64"/>
    </row>
    <row r="114" spans="1:40" x14ac:dyDescent="0.2">
      <c r="A114" s="70" t="s">
        <v>268</v>
      </c>
      <c r="B114" s="69" t="s">
        <v>269</v>
      </c>
      <c r="C114" s="11">
        <v>3</v>
      </c>
      <c r="D114" s="11"/>
      <c r="E114" s="62">
        <f>+F114/$AG114</f>
        <v>3.4189357179362813E-2</v>
      </c>
      <c r="F114" s="65">
        <v>32821035</v>
      </c>
      <c r="G114" s="61">
        <f>+H114/$AG114</f>
        <v>1.1342981383039328E-2</v>
      </c>
      <c r="H114" s="35">
        <v>10889014</v>
      </c>
      <c r="I114" s="61">
        <f>+J114/$AG114</f>
        <v>5.6081132057045572E-3</v>
      </c>
      <c r="J114" s="65">
        <v>5383666</v>
      </c>
      <c r="K114" s="68">
        <v>54381</v>
      </c>
      <c r="L114" s="67">
        <f>+J114+K114</f>
        <v>5438047</v>
      </c>
      <c r="M114" s="66">
        <f>+K114/J114</f>
        <v>1.0101109541342275E-2</v>
      </c>
      <c r="N114" s="59">
        <f>+O114/$AG114</f>
        <v>0.29840243495131724</v>
      </c>
      <c r="O114" s="65">
        <v>286459810</v>
      </c>
      <c r="P114" s="68">
        <v>10273832</v>
      </c>
      <c r="Q114" s="67">
        <f>+O114+P114</f>
        <v>296733642</v>
      </c>
      <c r="R114" s="66">
        <f>+P114/O114</f>
        <v>3.5864828647341487E-2</v>
      </c>
      <c r="S114" s="59">
        <f>+T114/$AG114</f>
        <v>5.045678202302787E-2</v>
      </c>
      <c r="T114" s="65">
        <v>48437407</v>
      </c>
      <c r="U114" s="68">
        <v>691996</v>
      </c>
      <c r="V114" s="67">
        <f>+T114+U114</f>
        <v>49129403</v>
      </c>
      <c r="W114" s="66">
        <f>+U114/T114</f>
        <v>1.4286396462139271E-2</v>
      </c>
      <c r="X114" s="59">
        <f>+Y114/$AG114</f>
        <v>0.5843814951512567</v>
      </c>
      <c r="Y114" s="65">
        <v>560993452</v>
      </c>
      <c r="Z114" s="68">
        <v>-2741370</v>
      </c>
      <c r="AA114" s="67">
        <f>+Y114+Z114</f>
        <v>558252082</v>
      </c>
      <c r="AB114" s="66">
        <f>+Z114/Y114</f>
        <v>-4.8866345769754188E-3</v>
      </c>
      <c r="AC114" s="59">
        <f>+AD114/$AG114</f>
        <v>1.5618836106291485E-2</v>
      </c>
      <c r="AD114" s="65">
        <v>14993741</v>
      </c>
      <c r="AE114" s="59">
        <f>AF114/$AG114</f>
        <v>0</v>
      </c>
      <c r="AF114" s="65">
        <v>0</v>
      </c>
      <c r="AG114" s="65">
        <v>959978125</v>
      </c>
      <c r="AH114" s="68">
        <v>8278839</v>
      </c>
      <c r="AI114" s="67">
        <v>968256964</v>
      </c>
      <c r="AJ114" s="66">
        <f>+AH114/AG114</f>
        <v>8.6239871351235214E-3</v>
      </c>
      <c r="AK114" s="65">
        <v>0</v>
      </c>
      <c r="AL114" s="65">
        <v>0</v>
      </c>
      <c r="AM114" s="10">
        <v>0</v>
      </c>
      <c r="AN114" s="64"/>
    </row>
    <row r="115" spans="1:40" x14ac:dyDescent="0.2">
      <c r="A115" s="70" t="s">
        <v>266</v>
      </c>
      <c r="B115" s="69" t="s">
        <v>267</v>
      </c>
      <c r="C115" s="11">
        <v>3</v>
      </c>
      <c r="D115" s="11"/>
      <c r="E115" s="62">
        <f>+F115/$AG115</f>
        <v>3.3581252287441986E-2</v>
      </c>
      <c r="F115" s="65">
        <v>16912076</v>
      </c>
      <c r="G115" s="61">
        <f>+H115/$AG115</f>
        <v>1.3249315133273895E-2</v>
      </c>
      <c r="H115" s="35">
        <v>6672575</v>
      </c>
      <c r="I115" s="61">
        <f>+J115/$AG115</f>
        <v>9.9831717817671518E-3</v>
      </c>
      <c r="J115" s="65">
        <v>5027691</v>
      </c>
      <c r="K115" s="68">
        <v>50785</v>
      </c>
      <c r="L115" s="67">
        <f>+J115+K115</f>
        <v>5078476</v>
      </c>
      <c r="M115" s="66">
        <f>+K115/J115</f>
        <v>1.0101058318818718E-2</v>
      </c>
      <c r="N115" s="59">
        <f>+O115/$AG115</f>
        <v>0.1622898460592235</v>
      </c>
      <c r="O115" s="65">
        <v>81731860</v>
      </c>
      <c r="P115" s="68">
        <v>-842597</v>
      </c>
      <c r="Q115" s="67">
        <f>+O115+P115</f>
        <v>80889263</v>
      </c>
      <c r="R115" s="66">
        <f>+P115/O115</f>
        <v>-1.0309284531148563E-2</v>
      </c>
      <c r="S115" s="59">
        <f>+T115/$AG115</f>
        <v>1.6993899825743827E-2</v>
      </c>
      <c r="T115" s="65">
        <v>8558410</v>
      </c>
      <c r="U115" s="68">
        <v>182094</v>
      </c>
      <c r="V115" s="67">
        <f>+T115+U115</f>
        <v>8740504</v>
      </c>
      <c r="W115" s="66">
        <f>+U115/T115</f>
        <v>2.1276615633043987E-2</v>
      </c>
      <c r="X115" s="59">
        <f>+Y115/$AG115</f>
        <v>0.7421823808558875</v>
      </c>
      <c r="Y115" s="65">
        <v>373775365</v>
      </c>
      <c r="Z115" s="68">
        <v>10679297</v>
      </c>
      <c r="AA115" s="67">
        <f>+Y115+Z115</f>
        <v>384454662</v>
      </c>
      <c r="AB115" s="66">
        <f>+Z115/Y115</f>
        <v>2.8571430864631757E-2</v>
      </c>
      <c r="AC115" s="59">
        <f>+AD115/$AG115</f>
        <v>2.1720134056662156E-2</v>
      </c>
      <c r="AD115" s="65">
        <v>10938620</v>
      </c>
      <c r="AE115" s="59">
        <f>AF115/$AG115</f>
        <v>0</v>
      </c>
      <c r="AF115" s="65">
        <v>0</v>
      </c>
      <c r="AG115" s="65">
        <v>503616597</v>
      </c>
      <c r="AH115" s="68">
        <v>10069579</v>
      </c>
      <c r="AI115" s="67">
        <v>513686176</v>
      </c>
      <c r="AJ115" s="66">
        <f>+AH115/AG115</f>
        <v>1.9994533659104169E-2</v>
      </c>
      <c r="AK115" s="65">
        <v>0</v>
      </c>
      <c r="AL115" s="65">
        <v>0</v>
      </c>
      <c r="AM115" s="10">
        <v>0</v>
      </c>
      <c r="AN115" s="64"/>
    </row>
    <row r="116" spans="1:40" x14ac:dyDescent="0.2">
      <c r="A116" s="70" t="s">
        <v>264</v>
      </c>
      <c r="B116" s="69" t="s">
        <v>265</v>
      </c>
      <c r="C116" s="11">
        <v>3</v>
      </c>
      <c r="D116" s="11"/>
      <c r="E116" s="62">
        <f>+F116/$AG116</f>
        <v>4.9797750809384651E-2</v>
      </c>
      <c r="F116" s="65">
        <v>24854557</v>
      </c>
      <c r="G116" s="61">
        <f>+H116/$AG116</f>
        <v>7.8832116121440726E-3</v>
      </c>
      <c r="H116" s="35">
        <v>3934590</v>
      </c>
      <c r="I116" s="61">
        <f>+J116/$AG116</f>
        <v>2.4330344455989618E-2</v>
      </c>
      <c r="J116" s="65">
        <v>12143519</v>
      </c>
      <c r="K116" s="68">
        <v>122662</v>
      </c>
      <c r="L116" s="67">
        <f>+J116+K116</f>
        <v>12266181</v>
      </c>
      <c r="M116" s="66">
        <f>+K116/J116</f>
        <v>1.0101025905258599E-2</v>
      </c>
      <c r="N116" s="59">
        <f>+O116/$AG116</f>
        <v>0.15350520143422003</v>
      </c>
      <c r="O116" s="65">
        <v>76615986</v>
      </c>
      <c r="P116" s="68">
        <v>-772184</v>
      </c>
      <c r="Q116" s="67">
        <f>+O116+P116</f>
        <v>75843802</v>
      </c>
      <c r="R116" s="66">
        <f>+P116/O116</f>
        <v>-1.0078627716153128E-2</v>
      </c>
      <c r="S116" s="59">
        <f>+T116/$AG116</f>
        <v>2.4036238967042042E-2</v>
      </c>
      <c r="T116" s="65">
        <v>11996728</v>
      </c>
      <c r="U116" s="68">
        <v>204158</v>
      </c>
      <c r="V116" s="67">
        <f>+T116+U116</f>
        <v>12200886</v>
      </c>
      <c r="W116" s="66">
        <f>+U116/T116</f>
        <v>1.7017806855335889E-2</v>
      </c>
      <c r="X116" s="59">
        <f>+Y116/$AG116</f>
        <v>0.71811191524998241</v>
      </c>
      <c r="Y116" s="65">
        <v>358416861</v>
      </c>
      <c r="Z116" s="68">
        <v>10094691</v>
      </c>
      <c r="AA116" s="67">
        <f>+Y116+Z116</f>
        <v>368511552</v>
      </c>
      <c r="AB116" s="66">
        <f>+Z116/Y116</f>
        <v>2.8164665501046279E-2</v>
      </c>
      <c r="AC116" s="59">
        <f>+AD116/$AG116</f>
        <v>2.2335337471237206E-2</v>
      </c>
      <c r="AD116" s="65">
        <v>11147791</v>
      </c>
      <c r="AE116" s="59">
        <f>AF116/$AG116</f>
        <v>0</v>
      </c>
      <c r="AF116" s="65">
        <v>0</v>
      </c>
      <c r="AG116" s="65">
        <v>499110032</v>
      </c>
      <c r="AH116" s="68">
        <v>9649327</v>
      </c>
      <c r="AI116" s="67">
        <v>508759359</v>
      </c>
      <c r="AJ116" s="66">
        <f>+AH116/AG116</f>
        <v>1.9333065619486486E-2</v>
      </c>
      <c r="AK116" s="65">
        <v>0</v>
      </c>
      <c r="AL116" s="65">
        <v>2300000</v>
      </c>
      <c r="AM116" s="10">
        <v>0</v>
      </c>
      <c r="AN116" s="64"/>
    </row>
    <row r="117" spans="1:40" x14ac:dyDescent="0.2">
      <c r="A117" s="70" t="s">
        <v>262</v>
      </c>
      <c r="B117" s="69" t="s">
        <v>263</v>
      </c>
      <c r="C117" s="11">
        <v>3</v>
      </c>
      <c r="D117" s="11"/>
      <c r="E117" s="62">
        <f>+F117/$AG117</f>
        <v>6.3004483005509759E-2</v>
      </c>
      <c r="F117" s="65">
        <v>153417400</v>
      </c>
      <c r="G117" s="61">
        <f>+H117/$AG117</f>
        <v>1.0277093615561055E-2</v>
      </c>
      <c r="H117" s="35">
        <v>25024965</v>
      </c>
      <c r="I117" s="61">
        <f>+J117/$AG117</f>
        <v>1.9508101250595215E-2</v>
      </c>
      <c r="J117" s="65">
        <v>47502686</v>
      </c>
      <c r="K117" s="68">
        <v>479825</v>
      </c>
      <c r="L117" s="67">
        <f>+J117+K117</f>
        <v>47982511</v>
      </c>
      <c r="M117" s="66">
        <f>+K117/J117</f>
        <v>1.0101007761961081E-2</v>
      </c>
      <c r="N117" s="59">
        <f>+O117/$AG117</f>
        <v>0.28924729431118046</v>
      </c>
      <c r="O117" s="65">
        <v>704323974</v>
      </c>
      <c r="P117" s="68">
        <v>-7226433</v>
      </c>
      <c r="Q117" s="67">
        <f>+O117+P117</f>
        <v>697097541</v>
      </c>
      <c r="R117" s="66">
        <f>+P117/O117</f>
        <v>-1.026009800427438E-2</v>
      </c>
      <c r="S117" s="59">
        <f>+T117/$AG117</f>
        <v>0.11842692846364715</v>
      </c>
      <c r="T117" s="65">
        <v>288372360</v>
      </c>
      <c r="U117" s="68">
        <v>6135528</v>
      </c>
      <c r="V117" s="67">
        <f>+T117+U117</f>
        <v>294507888</v>
      </c>
      <c r="W117" s="66">
        <f>+U117/T117</f>
        <v>2.1276408044099651E-2</v>
      </c>
      <c r="X117" s="59">
        <f>+Y117/$AG117</f>
        <v>0.48316079367432746</v>
      </c>
      <c r="Y117" s="65">
        <v>1176507912</v>
      </c>
      <c r="Z117" s="68">
        <v>33606437</v>
      </c>
      <c r="AA117" s="67">
        <f>+Y117+Z117</f>
        <v>1210114349</v>
      </c>
      <c r="AB117" s="66">
        <f>+Z117/Y117</f>
        <v>2.8564565233455054E-2</v>
      </c>
      <c r="AC117" s="59">
        <f>+AD117/$AG117</f>
        <v>1.6372554165751247E-2</v>
      </c>
      <c r="AD117" s="65">
        <v>39867555</v>
      </c>
      <c r="AE117" s="59">
        <f>AF117/$AG117</f>
        <v>2.7515134276614996E-6</v>
      </c>
      <c r="AF117" s="65">
        <v>6700</v>
      </c>
      <c r="AG117" s="65">
        <v>2435023552</v>
      </c>
      <c r="AH117" s="68">
        <v>32995357</v>
      </c>
      <c r="AI117" s="67">
        <v>2468018909</v>
      </c>
      <c r="AJ117" s="66">
        <f>+AH117/AG117</f>
        <v>1.355032355760968E-2</v>
      </c>
      <c r="AK117" s="65">
        <v>1329295</v>
      </c>
      <c r="AL117" s="65">
        <v>2625</v>
      </c>
      <c r="AM117" s="10">
        <v>0</v>
      </c>
      <c r="AN117" s="64"/>
    </row>
    <row r="118" spans="1:40" x14ac:dyDescent="0.2">
      <c r="A118" s="70" t="s">
        <v>260</v>
      </c>
      <c r="B118" s="69" t="s">
        <v>261</v>
      </c>
      <c r="C118" s="11">
        <v>3</v>
      </c>
      <c r="D118" s="11"/>
      <c r="E118" s="62">
        <f>+F118/$AG118</f>
        <v>2.2211761839346929E-2</v>
      </c>
      <c r="F118" s="65">
        <v>12803312</v>
      </c>
      <c r="G118" s="61">
        <f>+H118/$AG118</f>
        <v>6.1032107416620083E-3</v>
      </c>
      <c r="H118" s="35">
        <v>3518015</v>
      </c>
      <c r="I118" s="61">
        <f>+J118/$AG118</f>
        <v>1.3603578906131338E-3</v>
      </c>
      <c r="J118" s="65">
        <v>784138</v>
      </c>
      <c r="K118" s="68">
        <v>7920</v>
      </c>
      <c r="L118" s="67">
        <f>+J118+K118</f>
        <v>792058</v>
      </c>
      <c r="M118" s="66">
        <f>+K118/J118</f>
        <v>1.0100262963917066E-2</v>
      </c>
      <c r="N118" s="59">
        <f>+O118/$AG118</f>
        <v>0.40079131589192224</v>
      </c>
      <c r="O118" s="65">
        <v>231024279</v>
      </c>
      <c r="P118" s="68">
        <v>7357810</v>
      </c>
      <c r="Q118" s="67">
        <f>+O118+P118</f>
        <v>238382089</v>
      </c>
      <c r="R118" s="66">
        <f>+P118/O118</f>
        <v>3.1848643925429153E-2</v>
      </c>
      <c r="S118" s="59">
        <f>+T118/$AG118</f>
        <v>6.6283805920523242E-2</v>
      </c>
      <c r="T118" s="65">
        <v>38207336</v>
      </c>
      <c r="U118" s="68">
        <v>-766583</v>
      </c>
      <c r="V118" s="67">
        <f>+T118+U118</f>
        <v>37440753</v>
      </c>
      <c r="W118" s="66">
        <f>+U118/T118</f>
        <v>-2.0063764717854184E-2</v>
      </c>
      <c r="X118" s="59">
        <f>+Y118/$AG118</f>
        <v>0.48128228105248555</v>
      </c>
      <c r="Y118" s="65">
        <v>277420911</v>
      </c>
      <c r="Z118" s="68">
        <v>3907338</v>
      </c>
      <c r="AA118" s="67">
        <f>+Y118+Z118</f>
        <v>281328249</v>
      </c>
      <c r="AB118" s="66">
        <f>+Z118/Y118</f>
        <v>1.4084511459195662E-2</v>
      </c>
      <c r="AC118" s="59">
        <f>+AD118/$AG118</f>
        <v>1.8774440572295457E-2</v>
      </c>
      <c r="AD118" s="65">
        <v>10821970</v>
      </c>
      <c r="AE118" s="59">
        <f>AF118/$AG118</f>
        <v>3.1928260911514524E-3</v>
      </c>
      <c r="AF118" s="65">
        <v>1840410</v>
      </c>
      <c r="AG118" s="65">
        <v>576420371</v>
      </c>
      <c r="AH118" s="68">
        <v>10506485</v>
      </c>
      <c r="AI118" s="67">
        <v>586926856</v>
      </c>
      <c r="AJ118" s="66">
        <f>+AH118/AG118</f>
        <v>1.8227122996664531E-2</v>
      </c>
      <c r="AK118" s="65">
        <v>495539</v>
      </c>
      <c r="AL118" s="65">
        <v>644781</v>
      </c>
      <c r="AM118" s="10">
        <v>0</v>
      </c>
      <c r="AN118" s="64"/>
    </row>
    <row r="119" spans="1:40" x14ac:dyDescent="0.2">
      <c r="A119" s="70" t="s">
        <v>258</v>
      </c>
      <c r="B119" s="69" t="s">
        <v>259</v>
      </c>
      <c r="C119" s="11">
        <v>3</v>
      </c>
      <c r="D119" s="11"/>
      <c r="E119" s="62">
        <f>+F119/$AG119</f>
        <v>3.4491850116644684E-2</v>
      </c>
      <c r="F119" s="65">
        <v>18480801</v>
      </c>
      <c r="G119" s="61">
        <f>+H119/$AG119</f>
        <v>6.3291238819145569E-3</v>
      </c>
      <c r="H119" s="35">
        <v>3391157</v>
      </c>
      <c r="I119" s="61">
        <f>+J119/$AG119</f>
        <v>6.7870038766543303E-4</v>
      </c>
      <c r="J119" s="65">
        <v>363649</v>
      </c>
      <c r="K119" s="68">
        <v>3673</v>
      </c>
      <c r="L119" s="67">
        <f>+J119+K119</f>
        <v>367322</v>
      </c>
      <c r="M119" s="66">
        <f>+K119/J119</f>
        <v>1.0100399011134364E-2</v>
      </c>
      <c r="N119" s="59">
        <f>+O119/$AG119</f>
        <v>7.1672869179092574E-2</v>
      </c>
      <c r="O119" s="65">
        <v>38402464</v>
      </c>
      <c r="P119" s="68">
        <v>0</v>
      </c>
      <c r="Q119" s="67">
        <f>+O119+P119</f>
        <v>38402464</v>
      </c>
      <c r="R119" s="66">
        <f>+P119/O119</f>
        <v>0</v>
      </c>
      <c r="S119" s="59">
        <f>+T119/$AG119</f>
        <v>2.5587765530452153E-2</v>
      </c>
      <c r="T119" s="65">
        <v>13709975</v>
      </c>
      <c r="U119" s="68">
        <v>0</v>
      </c>
      <c r="V119" s="67">
        <f>+T119+U119</f>
        <v>13709975</v>
      </c>
      <c r="W119" s="66">
        <f>+U119/T119</f>
        <v>0</v>
      </c>
      <c r="X119" s="59">
        <f>+Y119/$AG119</f>
        <v>0.83773895393511277</v>
      </c>
      <c r="Y119" s="65">
        <v>448862176</v>
      </c>
      <c r="Z119" s="68">
        <v>6140070</v>
      </c>
      <c r="AA119" s="67">
        <f>+Y119+Z119</f>
        <v>455002246</v>
      </c>
      <c r="AB119" s="66">
        <f>+Z119/Y119</f>
        <v>1.367918779594385E-2</v>
      </c>
      <c r="AC119" s="59">
        <f>+AD119/$AG119</f>
        <v>2.1674745152062833E-2</v>
      </c>
      <c r="AD119" s="65">
        <v>11613371</v>
      </c>
      <c r="AE119" s="59">
        <f>AF119/$AG119</f>
        <v>1.8259918170549891E-3</v>
      </c>
      <c r="AF119" s="65">
        <v>978370</v>
      </c>
      <c r="AG119" s="65">
        <v>535801963</v>
      </c>
      <c r="AH119" s="68">
        <v>6143743</v>
      </c>
      <c r="AI119" s="67">
        <v>541945706</v>
      </c>
      <c r="AJ119" s="66">
        <f>+AH119/AG119</f>
        <v>1.1466443619580394E-2</v>
      </c>
      <c r="AK119" s="65">
        <v>0</v>
      </c>
      <c r="AL119" s="65">
        <v>0</v>
      </c>
      <c r="AM119" s="10">
        <v>0</v>
      </c>
      <c r="AN119" s="64"/>
    </row>
    <row r="120" spans="1:40" x14ac:dyDescent="0.2">
      <c r="A120" s="70" t="s">
        <v>256</v>
      </c>
      <c r="B120" s="69" t="s">
        <v>257</v>
      </c>
      <c r="C120" s="11">
        <v>3</v>
      </c>
      <c r="D120" s="11"/>
      <c r="E120" s="62">
        <f>+F120/$AG120</f>
        <v>4.1052892608268964E-2</v>
      </c>
      <c r="F120" s="65">
        <v>25362358</v>
      </c>
      <c r="G120" s="61">
        <f>+H120/$AG120</f>
        <v>1.2336016145106541E-2</v>
      </c>
      <c r="H120" s="35">
        <v>7621155</v>
      </c>
      <c r="I120" s="61">
        <f>+J120/$AG120</f>
        <v>2.6627148298365273E-2</v>
      </c>
      <c r="J120" s="65">
        <v>16450175</v>
      </c>
      <c r="K120" s="68">
        <v>166163</v>
      </c>
      <c r="L120" s="67">
        <f>+J120+K120</f>
        <v>16616338</v>
      </c>
      <c r="M120" s="66">
        <f>+K120/J120</f>
        <v>1.0100986767617974E-2</v>
      </c>
      <c r="N120" s="59">
        <f>+O120/$AG120</f>
        <v>0.20029266890375497</v>
      </c>
      <c r="O120" s="65">
        <v>123740230</v>
      </c>
      <c r="P120" s="68">
        <v>96584</v>
      </c>
      <c r="Q120" s="67">
        <f>+O120+P120</f>
        <v>123836814</v>
      </c>
      <c r="R120" s="66">
        <f>+P120/O120</f>
        <v>7.8053839078850908E-4</v>
      </c>
      <c r="S120" s="59">
        <f>+T120/$AG120</f>
        <v>8.2841434509809131E-2</v>
      </c>
      <c r="T120" s="65">
        <v>51179198</v>
      </c>
      <c r="U120" s="68">
        <v>5305</v>
      </c>
      <c r="V120" s="67">
        <f>+T120+U120</f>
        <v>51184503</v>
      </c>
      <c r="W120" s="66">
        <f>+U120/T120</f>
        <v>1.0365539530338087E-4</v>
      </c>
      <c r="X120" s="59">
        <f>+Y120/$AG120</f>
        <v>0.59523271960972302</v>
      </c>
      <c r="Y120" s="65">
        <v>367733048</v>
      </c>
      <c r="Z120" s="68">
        <v>-8625730</v>
      </c>
      <c r="AA120" s="67">
        <f>+Y120+Z120</f>
        <v>359107318</v>
      </c>
      <c r="AB120" s="66">
        <f>+Z120/Y120</f>
        <v>-2.3456499346232271E-2</v>
      </c>
      <c r="AC120" s="59">
        <f>+AD120/$AG120</f>
        <v>2.7647347324874137E-2</v>
      </c>
      <c r="AD120" s="65">
        <v>17080451</v>
      </c>
      <c r="AE120" s="59">
        <f>AF120/$AG120</f>
        <v>1.3969772600097994E-2</v>
      </c>
      <c r="AF120" s="65">
        <v>8630485</v>
      </c>
      <c r="AG120" s="65">
        <v>617797100</v>
      </c>
      <c r="AH120" s="68">
        <v>-8357678</v>
      </c>
      <c r="AI120" s="67">
        <v>609439422</v>
      </c>
      <c r="AJ120" s="66">
        <f>+AH120/AG120</f>
        <v>-1.3528192346645849E-2</v>
      </c>
      <c r="AK120" s="65">
        <v>0</v>
      </c>
      <c r="AL120" s="65">
        <v>0</v>
      </c>
      <c r="AM120" s="10">
        <v>0</v>
      </c>
      <c r="AN120" s="64"/>
    </row>
    <row r="121" spans="1:40" x14ac:dyDescent="0.2">
      <c r="A121" s="70" t="s">
        <v>254</v>
      </c>
      <c r="B121" s="69" t="s">
        <v>255</v>
      </c>
      <c r="C121" s="11">
        <v>3</v>
      </c>
      <c r="D121" s="11"/>
      <c r="E121" s="62">
        <f>+F121/$AG121</f>
        <v>3.4021747008056005E-2</v>
      </c>
      <c r="F121" s="65">
        <v>57944472</v>
      </c>
      <c r="G121" s="61">
        <f>+H121/$AG121</f>
        <v>3.8703667034932169E-3</v>
      </c>
      <c r="H121" s="35">
        <v>6591853</v>
      </c>
      <c r="I121" s="61">
        <f>+J121/$AG121</f>
        <v>3.4117186085189464E-3</v>
      </c>
      <c r="J121" s="65">
        <v>5810702</v>
      </c>
      <c r="K121" s="68">
        <v>58694</v>
      </c>
      <c r="L121" s="67">
        <f>+J121+K121</f>
        <v>5869396</v>
      </c>
      <c r="M121" s="66">
        <f>+K121/J121</f>
        <v>1.0101017054393773E-2</v>
      </c>
      <c r="N121" s="59">
        <f>+O121/$AG121</f>
        <v>0.1972333670709191</v>
      </c>
      <c r="O121" s="65">
        <v>335919943</v>
      </c>
      <c r="P121" s="68">
        <v>7147234</v>
      </c>
      <c r="Q121" s="67">
        <f>+O121+P121</f>
        <v>343067177</v>
      </c>
      <c r="R121" s="66">
        <f>+P121/O121</f>
        <v>2.1276599228286962E-2</v>
      </c>
      <c r="S121" s="59">
        <f>+T121/$AG121</f>
        <v>7.1851827198329166E-2</v>
      </c>
      <c r="T121" s="65">
        <v>122375144</v>
      </c>
      <c r="U121" s="68">
        <v>2600998</v>
      </c>
      <c r="V121" s="67">
        <f>+T121+U121</f>
        <v>124976142</v>
      </c>
      <c r="W121" s="66">
        <f>+U121/T121</f>
        <v>2.1254299811079281E-2</v>
      </c>
      <c r="X121" s="59">
        <f>+Y121/$AG121</f>
        <v>0.6727796978510775</v>
      </c>
      <c r="Y121" s="65">
        <v>1145851339</v>
      </c>
      <c r="Z121" s="68">
        <v>16138755</v>
      </c>
      <c r="AA121" s="67">
        <f>+Y121+Z121</f>
        <v>1161990094</v>
      </c>
      <c r="AB121" s="66">
        <f>+Z121/Y121</f>
        <v>1.4084510311856431E-2</v>
      </c>
      <c r="AC121" s="59">
        <f>+AD121/$AG121</f>
        <v>1.6831275559606104E-2</v>
      </c>
      <c r="AD121" s="65">
        <v>28666352</v>
      </c>
      <c r="AE121" s="59">
        <f>AF121/$AG121</f>
        <v>0</v>
      </c>
      <c r="AF121" s="65">
        <v>0</v>
      </c>
      <c r="AG121" s="65">
        <v>1703159805</v>
      </c>
      <c r="AH121" s="68">
        <v>25945681</v>
      </c>
      <c r="AI121" s="67">
        <v>1729105486</v>
      </c>
      <c r="AJ121" s="66">
        <f>+AH121/AG121</f>
        <v>1.5233850002701303E-2</v>
      </c>
      <c r="AK121" s="65">
        <v>0</v>
      </c>
      <c r="AL121" s="65">
        <v>128281</v>
      </c>
      <c r="AM121" s="10">
        <v>0</v>
      </c>
      <c r="AN121" s="64"/>
    </row>
    <row r="122" spans="1:40" x14ac:dyDescent="0.2">
      <c r="A122" s="70" t="s">
        <v>252</v>
      </c>
      <c r="B122" s="69" t="s">
        <v>253</v>
      </c>
      <c r="C122" s="11">
        <v>3</v>
      </c>
      <c r="D122" s="11"/>
      <c r="E122" s="62">
        <f>+F122/$AG122</f>
        <v>6.242463926644197E-2</v>
      </c>
      <c r="F122" s="65">
        <v>18052523</v>
      </c>
      <c r="G122" s="61">
        <f>+H122/$AG122</f>
        <v>2.7554396040370324E-3</v>
      </c>
      <c r="H122" s="35">
        <v>796843</v>
      </c>
      <c r="I122" s="61">
        <f>+J122/$AG122</f>
        <v>1.9643723456983838E-3</v>
      </c>
      <c r="J122" s="65">
        <v>568075</v>
      </c>
      <c r="K122" s="68">
        <v>5738</v>
      </c>
      <c r="L122" s="67">
        <f>+J122+K122</f>
        <v>573813</v>
      </c>
      <c r="M122" s="66">
        <f>+K122/J122</f>
        <v>1.0100778946441931E-2</v>
      </c>
      <c r="N122" s="59">
        <f>+O122/$AG122</f>
        <v>0.2048463146587037</v>
      </c>
      <c r="O122" s="65">
        <v>59239314</v>
      </c>
      <c r="P122" s="68">
        <v>1260411</v>
      </c>
      <c r="Q122" s="67">
        <f>+O122+P122</f>
        <v>60499725</v>
      </c>
      <c r="R122" s="66">
        <f>+P122/O122</f>
        <v>2.127659682217117E-2</v>
      </c>
      <c r="S122" s="59">
        <f>+T122/$AG122</f>
        <v>2.1387689819418621E-2</v>
      </c>
      <c r="T122" s="65">
        <v>6185086</v>
      </c>
      <c r="U122" s="68">
        <v>131598</v>
      </c>
      <c r="V122" s="67">
        <f>+T122+U122</f>
        <v>6316684</v>
      </c>
      <c r="W122" s="66">
        <f>+U122/T122</f>
        <v>2.1276664544357185E-2</v>
      </c>
      <c r="X122" s="59">
        <f>+Y122/$AG122</f>
        <v>0.67638431859926762</v>
      </c>
      <c r="Y122" s="65">
        <v>195602948</v>
      </c>
      <c r="Z122" s="68">
        <v>2754972</v>
      </c>
      <c r="AA122" s="67">
        <f>+Y122+Z122</f>
        <v>198357920</v>
      </c>
      <c r="AB122" s="66">
        <f>+Z122/Y122</f>
        <v>1.4084511650611729E-2</v>
      </c>
      <c r="AC122" s="59">
        <f>+AD122/$AG122</f>
        <v>3.0237225706432662E-2</v>
      </c>
      <c r="AD122" s="65">
        <v>8744275</v>
      </c>
      <c r="AE122" s="59">
        <f>AF122/$AG122</f>
        <v>0</v>
      </c>
      <c r="AF122" s="65">
        <v>0</v>
      </c>
      <c r="AG122" s="65">
        <v>289189064</v>
      </c>
      <c r="AH122" s="68">
        <v>4152719</v>
      </c>
      <c r="AI122" s="67">
        <v>293341783</v>
      </c>
      <c r="AJ122" s="66">
        <f>+AH122/AG122</f>
        <v>1.4359875655602247E-2</v>
      </c>
      <c r="AK122" s="65">
        <v>0</v>
      </c>
      <c r="AL122" s="65">
        <v>0</v>
      </c>
      <c r="AM122" s="10">
        <v>0</v>
      </c>
      <c r="AN122" s="64"/>
    </row>
    <row r="123" spans="1:40" x14ac:dyDescent="0.2">
      <c r="A123" s="70" t="s">
        <v>250</v>
      </c>
      <c r="B123" s="69" t="s">
        <v>251</v>
      </c>
      <c r="C123" s="11">
        <v>3</v>
      </c>
      <c r="D123" s="11"/>
      <c r="E123" s="62">
        <f>+F123/$AG123</f>
        <v>2.6414289991088476E-2</v>
      </c>
      <c r="F123" s="65">
        <v>11570979</v>
      </c>
      <c r="G123" s="61">
        <f>+H123/$AG123</f>
        <v>3.2707803338275577E-3</v>
      </c>
      <c r="H123" s="35">
        <v>1432790</v>
      </c>
      <c r="I123" s="61">
        <f>+J123/$AG123</f>
        <v>9.8955035916468547E-5</v>
      </c>
      <c r="J123" s="65">
        <v>43348</v>
      </c>
      <c r="K123" s="68">
        <v>438</v>
      </c>
      <c r="L123" s="67">
        <f>+J123+K123</f>
        <v>43786</v>
      </c>
      <c r="M123" s="66">
        <f>+K123/J123</f>
        <v>1.0104272400110732E-2</v>
      </c>
      <c r="N123" s="59">
        <f>+O123/$AG123</f>
        <v>8.4633944804292649E-2</v>
      </c>
      <c r="O123" s="65">
        <v>37074538</v>
      </c>
      <c r="P123" s="68">
        <v>769291</v>
      </c>
      <c r="Q123" s="67">
        <f>+O123+P123</f>
        <v>37843829</v>
      </c>
      <c r="R123" s="66">
        <f>+P123/O123</f>
        <v>2.0749847240173296E-2</v>
      </c>
      <c r="S123" s="59">
        <f>+T123/$AG123</f>
        <v>5.5201948536697269E-3</v>
      </c>
      <c r="T123" s="65">
        <v>2418163</v>
      </c>
      <c r="U123" s="68">
        <v>51450</v>
      </c>
      <c r="V123" s="67">
        <f>+T123+U123</f>
        <v>2469613</v>
      </c>
      <c r="W123" s="66">
        <f>+U123/T123</f>
        <v>2.1276481362091804E-2</v>
      </c>
      <c r="X123" s="59">
        <f>+Y123/$AG123</f>
        <v>0.85893801203432762</v>
      </c>
      <c r="Y123" s="65">
        <v>376264276</v>
      </c>
      <c r="Z123" s="68">
        <v>4328616</v>
      </c>
      <c r="AA123" s="67">
        <f>+Y123+Z123</f>
        <v>380592892</v>
      </c>
      <c r="AB123" s="66">
        <f>+Z123/Y123</f>
        <v>1.1504190740659099E-2</v>
      </c>
      <c r="AC123" s="59">
        <f>+AD123/$AG123</f>
        <v>2.11238229468775E-2</v>
      </c>
      <c r="AD123" s="65">
        <v>9253450</v>
      </c>
      <c r="AE123" s="59">
        <f>AF123/$AG123</f>
        <v>0</v>
      </c>
      <c r="AF123" s="65">
        <v>0</v>
      </c>
      <c r="AG123" s="65">
        <v>438057544</v>
      </c>
      <c r="AH123" s="68">
        <v>5149795</v>
      </c>
      <c r="AI123" s="67">
        <v>443207339</v>
      </c>
      <c r="AJ123" s="66">
        <f>+AH123/AG123</f>
        <v>1.1755978342425259E-2</v>
      </c>
      <c r="AK123" s="65">
        <v>0</v>
      </c>
      <c r="AL123" s="65">
        <v>0</v>
      </c>
      <c r="AM123" s="10">
        <v>0</v>
      </c>
      <c r="AN123" s="64"/>
    </row>
    <row r="124" spans="1:40" x14ac:dyDescent="0.2">
      <c r="A124" s="70" t="s">
        <v>248</v>
      </c>
      <c r="B124" s="69" t="s">
        <v>249</v>
      </c>
      <c r="C124" s="11">
        <v>3</v>
      </c>
      <c r="D124" s="11"/>
      <c r="E124" s="62">
        <f>+F124/$AG124</f>
        <v>5.2341334585413138E-2</v>
      </c>
      <c r="F124" s="65">
        <v>79148431</v>
      </c>
      <c r="G124" s="61">
        <f>+H124/$AG124</f>
        <v>3.8689094196680046E-3</v>
      </c>
      <c r="H124" s="35">
        <v>5850407</v>
      </c>
      <c r="I124" s="61">
        <f>+J124/$AG124</f>
        <v>7.1209168652041277E-4</v>
      </c>
      <c r="J124" s="65">
        <v>1076796</v>
      </c>
      <c r="K124" s="68">
        <v>10877</v>
      </c>
      <c r="L124" s="67">
        <f>+J124+K124</f>
        <v>1087673</v>
      </c>
      <c r="M124" s="66">
        <f>+K124/J124</f>
        <v>1.0101263377649992E-2</v>
      </c>
      <c r="N124" s="59">
        <f>+O124/$AG124</f>
        <v>0.11569663709358349</v>
      </c>
      <c r="O124" s="65">
        <v>174951735</v>
      </c>
      <c r="P124" s="68">
        <v>3722378</v>
      </c>
      <c r="Q124" s="67">
        <f>+O124+P124</f>
        <v>178674113</v>
      </c>
      <c r="R124" s="66">
        <f>+P124/O124</f>
        <v>2.1276599514717588E-2</v>
      </c>
      <c r="S124" s="59">
        <f>+T124/$AG124</f>
        <v>2.2322686555583032E-2</v>
      </c>
      <c r="T124" s="65">
        <v>33755456</v>
      </c>
      <c r="U124" s="68">
        <v>702021</v>
      </c>
      <c r="V124" s="67">
        <f>+T124+U124</f>
        <v>34457477</v>
      </c>
      <c r="W124" s="66">
        <f>+U124/T124</f>
        <v>2.0797260152551338E-2</v>
      </c>
      <c r="X124" s="59">
        <f>+Y124/$AG124</f>
        <v>0.7676886485405634</v>
      </c>
      <c r="Y124" s="65">
        <v>1160867458</v>
      </c>
      <c r="Z124" s="68">
        <v>16350249</v>
      </c>
      <c r="AA124" s="67">
        <f>+Y124+Z124</f>
        <v>1177217707</v>
      </c>
      <c r="AB124" s="66">
        <f>+Z124/Y124</f>
        <v>1.4084509723589822E-2</v>
      </c>
      <c r="AC124" s="59">
        <f>+AD124/$AG124</f>
        <v>3.7369692118668557E-2</v>
      </c>
      <c r="AD124" s="65">
        <v>56508924</v>
      </c>
      <c r="AE124" s="59">
        <f>AF124/$AG124</f>
        <v>0</v>
      </c>
      <c r="AF124" s="65">
        <v>0</v>
      </c>
      <c r="AG124" s="65">
        <v>1512159207</v>
      </c>
      <c r="AH124" s="68">
        <v>20785525</v>
      </c>
      <c r="AI124" s="67">
        <v>1532944732</v>
      </c>
      <c r="AJ124" s="66">
        <f>+AH124/AG124</f>
        <v>1.3745592992973787E-2</v>
      </c>
      <c r="AK124" s="65">
        <v>0</v>
      </c>
      <c r="AL124" s="65">
        <v>760478</v>
      </c>
      <c r="AM124" s="10">
        <v>0</v>
      </c>
      <c r="AN124" s="64"/>
    </row>
    <row r="125" spans="1:40" x14ac:dyDescent="0.2">
      <c r="A125" s="70" t="s">
        <v>246</v>
      </c>
      <c r="B125" s="69" t="s">
        <v>247</v>
      </c>
      <c r="C125" s="11">
        <v>3</v>
      </c>
      <c r="D125" s="11"/>
      <c r="E125" s="62">
        <f>+F125/$AG125</f>
        <v>1.3934240419896715E-2</v>
      </c>
      <c r="F125" s="65">
        <v>11369038</v>
      </c>
      <c r="G125" s="61">
        <f>+H125/$AG125</f>
        <v>2.0956954006453199E-2</v>
      </c>
      <c r="H125" s="35">
        <v>17098916</v>
      </c>
      <c r="I125" s="61">
        <f>+J125/$AG125</f>
        <v>9.4320670901148346E-2</v>
      </c>
      <c r="J125" s="65">
        <v>76956853</v>
      </c>
      <c r="K125" s="68">
        <v>777342</v>
      </c>
      <c r="L125" s="67">
        <f>+J125+K125</f>
        <v>77734195</v>
      </c>
      <c r="M125" s="66">
        <f>+K125/J125</f>
        <v>1.0101010757287593E-2</v>
      </c>
      <c r="N125" s="59">
        <f>+O125/$AG125</f>
        <v>0.10935848255994141</v>
      </c>
      <c r="O125" s="65">
        <v>89226302</v>
      </c>
      <c r="P125" s="68">
        <v>184989</v>
      </c>
      <c r="Q125" s="67">
        <f>+O125+P125</f>
        <v>89411291</v>
      </c>
      <c r="R125" s="66">
        <f>+P125/O125</f>
        <v>2.0732563812854198E-3</v>
      </c>
      <c r="S125" s="59">
        <f>+T125/$AG125</f>
        <v>3.129451658721092E-2</v>
      </c>
      <c r="T125" s="65">
        <v>25533401</v>
      </c>
      <c r="U125" s="68">
        <v>-1196</v>
      </c>
      <c r="V125" s="67">
        <f>+T125+U125</f>
        <v>25532205</v>
      </c>
      <c r="W125" s="66">
        <f>+U125/T125</f>
        <v>-4.6840606936772737E-5</v>
      </c>
      <c r="X125" s="59">
        <f>+Y125/$AG125</f>
        <v>0.72213931171931223</v>
      </c>
      <c r="Y125" s="65">
        <v>589198193</v>
      </c>
      <c r="Z125" s="68">
        <v>8315438</v>
      </c>
      <c r="AA125" s="67">
        <f>+Y125+Z125</f>
        <v>597513631</v>
      </c>
      <c r="AB125" s="66">
        <f>+Z125/Y125</f>
        <v>1.4113142400625115E-2</v>
      </c>
      <c r="AC125" s="59">
        <f>+AD125/$AG125</f>
        <v>7.9958238060371598E-3</v>
      </c>
      <c r="AD125" s="65">
        <v>6523845</v>
      </c>
      <c r="AE125" s="59">
        <f>AF125/$AG125</f>
        <v>0</v>
      </c>
      <c r="AF125" s="65">
        <v>0</v>
      </c>
      <c r="AG125" s="65">
        <v>815906548</v>
      </c>
      <c r="AH125" s="68">
        <v>9276573</v>
      </c>
      <c r="AI125" s="67">
        <v>825183121</v>
      </c>
      <c r="AJ125" s="66">
        <f>+AH125/AG125</f>
        <v>1.1369651368455497E-2</v>
      </c>
      <c r="AK125" s="65">
        <v>0</v>
      </c>
      <c r="AL125" s="65">
        <v>0</v>
      </c>
      <c r="AM125" s="10">
        <v>0</v>
      </c>
      <c r="AN125" s="64"/>
    </row>
    <row r="126" spans="1:40" x14ac:dyDescent="0.2">
      <c r="A126" s="70" t="s">
        <v>244</v>
      </c>
      <c r="B126" s="69" t="s">
        <v>245</v>
      </c>
      <c r="C126" s="11">
        <v>3</v>
      </c>
      <c r="D126" s="11"/>
      <c r="E126" s="62">
        <f>+F126/$AG126</f>
        <v>3.1845375497465481E-2</v>
      </c>
      <c r="F126" s="65">
        <v>29360601</v>
      </c>
      <c r="G126" s="61">
        <f>+H126/$AG126</f>
        <v>4.708855205146926E-3</v>
      </c>
      <c r="H126" s="35">
        <v>4341441</v>
      </c>
      <c r="I126" s="61">
        <f>+J126/$AG126</f>
        <v>1.3149831757741334E-2</v>
      </c>
      <c r="J126" s="65">
        <v>12123800</v>
      </c>
      <c r="K126" s="68">
        <v>122463</v>
      </c>
      <c r="L126" s="67">
        <f>+J126+K126</f>
        <v>12246263</v>
      </c>
      <c r="M126" s="66">
        <f>+K126/J126</f>
        <v>1.0101040927761923E-2</v>
      </c>
      <c r="N126" s="59">
        <f>+O126/$AG126</f>
        <v>0.36312777630389276</v>
      </c>
      <c r="O126" s="65">
        <v>334794286</v>
      </c>
      <c r="P126" s="68">
        <v>3521748</v>
      </c>
      <c r="Q126" s="67">
        <f>+O126+P126</f>
        <v>338316034</v>
      </c>
      <c r="R126" s="66">
        <f>+P126/O126</f>
        <v>1.0519140102647989E-2</v>
      </c>
      <c r="S126" s="59">
        <f>+T126/$AG126</f>
        <v>5.9369239779882545E-2</v>
      </c>
      <c r="T126" s="65">
        <v>54736882</v>
      </c>
      <c r="U126" s="68">
        <v>-1654830</v>
      </c>
      <c r="V126" s="67">
        <f>+T126+U126</f>
        <v>53082052</v>
      </c>
      <c r="W126" s="66">
        <f>+U126/T126</f>
        <v>-3.0232449119041892E-2</v>
      </c>
      <c r="X126" s="59">
        <f>+Y126/$AG126</f>
        <v>0.49739083087778896</v>
      </c>
      <c r="Y126" s="65">
        <v>458581301</v>
      </c>
      <c r="Z126" s="68">
        <v>63380</v>
      </c>
      <c r="AA126" s="67">
        <f>+Y126+Z126</f>
        <v>458644681</v>
      </c>
      <c r="AB126" s="66">
        <f>+Z126/Y126</f>
        <v>1.3820886255455931E-4</v>
      </c>
      <c r="AC126" s="59">
        <f>+AD126/$AG126</f>
        <v>3.0408090578081987E-2</v>
      </c>
      <c r="AD126" s="65">
        <v>28035462</v>
      </c>
      <c r="AE126" s="59">
        <f>AF126/$AG126</f>
        <v>0</v>
      </c>
      <c r="AF126" s="65">
        <v>0</v>
      </c>
      <c r="AG126" s="65">
        <v>921973773</v>
      </c>
      <c r="AH126" s="68">
        <v>2052761</v>
      </c>
      <c r="AI126" s="67">
        <v>924026534</v>
      </c>
      <c r="AJ126" s="66">
        <f>+AH126/AG126</f>
        <v>2.2264852429809846E-3</v>
      </c>
      <c r="AK126" s="65">
        <v>343162</v>
      </c>
      <c r="AL126" s="65">
        <v>127504</v>
      </c>
      <c r="AM126" s="10">
        <v>0</v>
      </c>
      <c r="AN126" s="64"/>
    </row>
    <row r="127" spans="1:40" x14ac:dyDescent="0.2">
      <c r="A127" s="70" t="s">
        <v>242</v>
      </c>
      <c r="B127" s="69" t="s">
        <v>243</v>
      </c>
      <c r="C127" s="11">
        <v>3</v>
      </c>
      <c r="D127" s="11"/>
      <c r="E127" s="62">
        <f>+F127/$AG127</f>
        <v>2.828452405452812E-2</v>
      </c>
      <c r="F127" s="65">
        <v>23204034</v>
      </c>
      <c r="G127" s="61">
        <f>+H127/$AG127</f>
        <v>9.8922978853788705E-3</v>
      </c>
      <c r="H127" s="35">
        <v>8115435</v>
      </c>
      <c r="I127" s="61">
        <f>+J127/$AG127</f>
        <v>3.5091451013058834E-2</v>
      </c>
      <c r="J127" s="65">
        <v>28788295</v>
      </c>
      <c r="K127" s="68">
        <v>290791</v>
      </c>
      <c r="L127" s="67">
        <f>+J127+K127</f>
        <v>29079086</v>
      </c>
      <c r="M127" s="66">
        <f>+K127/J127</f>
        <v>1.0101015013219783E-2</v>
      </c>
      <c r="N127" s="59">
        <f>+O127/$AG127</f>
        <v>0.32625202348967042</v>
      </c>
      <c r="O127" s="65">
        <v>267650360</v>
      </c>
      <c r="P127" s="68">
        <v>7221264</v>
      </c>
      <c r="Q127" s="67">
        <f>+O127+P127</f>
        <v>274871624</v>
      </c>
      <c r="R127" s="66">
        <f>+P127/O127</f>
        <v>2.698021403744796E-2</v>
      </c>
      <c r="S127" s="59">
        <f>+T127/$AG127</f>
        <v>1.8091208038821492E-2</v>
      </c>
      <c r="T127" s="65">
        <v>14841650</v>
      </c>
      <c r="U127" s="68">
        <v>60519</v>
      </c>
      <c r="V127" s="67">
        <f>+T127+U127</f>
        <v>14902169</v>
      </c>
      <c r="W127" s="66">
        <f>+U127/T127</f>
        <v>4.0776463533367243E-3</v>
      </c>
      <c r="X127" s="59">
        <f>+Y127/$AG127</f>
        <v>0.55346763399060861</v>
      </c>
      <c r="Y127" s="65">
        <v>454053311</v>
      </c>
      <c r="Z127" s="68">
        <v>-5388922</v>
      </c>
      <c r="AA127" s="67">
        <f>+Y127+Z127</f>
        <v>448664389</v>
      </c>
      <c r="AB127" s="66">
        <f>+Z127/Y127</f>
        <v>-1.1868478589290587E-2</v>
      </c>
      <c r="AC127" s="59">
        <f>+AD127/$AG127</f>
        <v>2.8920861527933724E-2</v>
      </c>
      <c r="AD127" s="65">
        <v>23726072</v>
      </c>
      <c r="AE127" s="59">
        <f>AF127/$AG127</f>
        <v>0</v>
      </c>
      <c r="AF127" s="65">
        <v>0</v>
      </c>
      <c r="AG127" s="65">
        <v>820379157</v>
      </c>
      <c r="AH127" s="68">
        <v>2183652</v>
      </c>
      <c r="AI127" s="67">
        <v>822562809</v>
      </c>
      <c r="AJ127" s="66">
        <f>+AH127/AG127</f>
        <v>2.6617594820244807E-3</v>
      </c>
      <c r="AK127" s="65">
        <v>134642</v>
      </c>
      <c r="AL127" s="65">
        <v>224620</v>
      </c>
      <c r="AM127" s="10">
        <v>0</v>
      </c>
      <c r="AN127" s="64"/>
    </row>
    <row r="128" spans="1:40" x14ac:dyDescent="0.2">
      <c r="A128" s="70" t="s">
        <v>240</v>
      </c>
      <c r="B128" s="69" t="s">
        <v>241</v>
      </c>
      <c r="C128" s="11">
        <v>3</v>
      </c>
      <c r="D128" s="11"/>
      <c r="E128" s="62">
        <f>+F128/$AG128</f>
        <v>2.7752381954208278E-2</v>
      </c>
      <c r="F128" s="65">
        <v>6204667</v>
      </c>
      <c r="G128" s="61">
        <f>+H128/$AG128</f>
        <v>1.0926790864846103E-2</v>
      </c>
      <c r="H128" s="35">
        <v>2442929</v>
      </c>
      <c r="I128" s="61">
        <f>+J128/$AG128</f>
        <v>3.353180698550675E-2</v>
      </c>
      <c r="J128" s="65">
        <v>7496787</v>
      </c>
      <c r="K128" s="68">
        <v>75725</v>
      </c>
      <c r="L128" s="67">
        <f>+J128+K128</f>
        <v>7572512</v>
      </c>
      <c r="M128" s="66">
        <f>+K128/J128</f>
        <v>1.0100993932467335E-2</v>
      </c>
      <c r="N128" s="59">
        <f>+O128/$AG128</f>
        <v>0.14564195359827334</v>
      </c>
      <c r="O128" s="65">
        <v>32561523</v>
      </c>
      <c r="P128" s="68">
        <v>342753</v>
      </c>
      <c r="Q128" s="67">
        <f>+O128+P128</f>
        <v>32904276</v>
      </c>
      <c r="R128" s="66">
        <f>+P128/O128</f>
        <v>1.0526319668769792E-2</v>
      </c>
      <c r="S128" s="59">
        <f>+T128/$AG128</f>
        <v>1.3870937645602993E-2</v>
      </c>
      <c r="T128" s="65">
        <v>3101159</v>
      </c>
      <c r="U128" s="68">
        <v>-93975</v>
      </c>
      <c r="V128" s="67">
        <f>+T128+U128</f>
        <v>3007184</v>
      </c>
      <c r="W128" s="66">
        <f>+U128/T128</f>
        <v>-3.0303186647314764E-2</v>
      </c>
      <c r="X128" s="59">
        <f>+Y128/$AG128</f>
        <v>0.72937204913559706</v>
      </c>
      <c r="Y128" s="65">
        <v>163067469</v>
      </c>
      <c r="Z128" s="68">
        <v>0</v>
      </c>
      <c r="AA128" s="67">
        <f>+Y128+Z128</f>
        <v>163067469</v>
      </c>
      <c r="AB128" s="66">
        <f>+Z128/Y128</f>
        <v>0</v>
      </c>
      <c r="AC128" s="59">
        <f>+AD128/$AG128</f>
        <v>3.8904079815965491E-2</v>
      </c>
      <c r="AD128" s="65">
        <v>8697879</v>
      </c>
      <c r="AE128" s="59">
        <f>AF128/$AG128</f>
        <v>0</v>
      </c>
      <c r="AF128" s="65">
        <v>0</v>
      </c>
      <c r="AG128" s="65">
        <v>223572413</v>
      </c>
      <c r="AH128" s="68">
        <v>324503</v>
      </c>
      <c r="AI128" s="67">
        <v>223896916</v>
      </c>
      <c r="AJ128" s="66">
        <f>+AH128/AG128</f>
        <v>1.4514447272168593E-3</v>
      </c>
      <c r="AK128" s="65">
        <v>0</v>
      </c>
      <c r="AL128" s="65">
        <v>0</v>
      </c>
      <c r="AM128" s="10">
        <v>0</v>
      </c>
      <c r="AN128" s="64"/>
    </row>
    <row r="129" spans="1:40" x14ac:dyDescent="0.2">
      <c r="A129" s="70" t="s">
        <v>238</v>
      </c>
      <c r="B129" s="69" t="s">
        <v>239</v>
      </c>
      <c r="C129" s="11">
        <v>3</v>
      </c>
      <c r="D129" s="11"/>
      <c r="E129" s="62">
        <f>+F129/$AG129</f>
        <v>4.7993583287287728E-2</v>
      </c>
      <c r="F129" s="65">
        <v>79849281</v>
      </c>
      <c r="G129" s="61">
        <f>+H129/$AG129</f>
        <v>2.1011832853884038E-2</v>
      </c>
      <c r="H129" s="35">
        <v>34958418</v>
      </c>
      <c r="I129" s="61">
        <f>+J129/$AG129</f>
        <v>5.0770783888027346E-2</v>
      </c>
      <c r="J129" s="65">
        <v>84469846</v>
      </c>
      <c r="K129" s="68">
        <v>853231</v>
      </c>
      <c r="L129" s="67">
        <f>+J129+K129</f>
        <v>85323077</v>
      </c>
      <c r="M129" s="66">
        <f>+K129/J129</f>
        <v>1.0101012851378941E-2</v>
      </c>
      <c r="N129" s="59">
        <f>+O129/$AG129</f>
        <v>0.2098985123417948</v>
      </c>
      <c r="O129" s="65">
        <v>349218461</v>
      </c>
      <c r="P129" s="68">
        <v>0</v>
      </c>
      <c r="Q129" s="67">
        <f>+O129+P129</f>
        <v>349218461</v>
      </c>
      <c r="R129" s="66">
        <f>+P129/O129</f>
        <v>0</v>
      </c>
      <c r="S129" s="59">
        <f>+T129/$AG129</f>
        <v>6.0169712488499616E-2</v>
      </c>
      <c r="T129" s="65">
        <v>100107305</v>
      </c>
      <c r="U129" s="68">
        <v>-1028401</v>
      </c>
      <c r="V129" s="67">
        <f>+T129+U129</f>
        <v>99078904</v>
      </c>
      <c r="W129" s="66">
        <f>+U129/T129</f>
        <v>-1.0272986571759174E-2</v>
      </c>
      <c r="X129" s="59">
        <f>+Y129/$AG129</f>
        <v>0.55827307675177706</v>
      </c>
      <c r="Y129" s="65">
        <v>928826329</v>
      </c>
      <c r="Z129" s="68">
        <v>0</v>
      </c>
      <c r="AA129" s="67">
        <f>+Y129+Z129</f>
        <v>928826329</v>
      </c>
      <c r="AB129" s="66">
        <f>+Z129/Y129</f>
        <v>0</v>
      </c>
      <c r="AC129" s="59">
        <f>+AD129/$AG129</f>
        <v>5.1882498388729409E-2</v>
      </c>
      <c r="AD129" s="65">
        <v>86319460</v>
      </c>
      <c r="AE129" s="59">
        <f>AF129/$AG129</f>
        <v>0</v>
      </c>
      <c r="AF129" s="65">
        <v>0</v>
      </c>
      <c r="AG129" s="65">
        <v>1663749100</v>
      </c>
      <c r="AH129" s="68">
        <v>-175170</v>
      </c>
      <c r="AI129" s="67">
        <v>1663573930</v>
      </c>
      <c r="AJ129" s="66">
        <f>+AH129/AG129</f>
        <v>-1.0528630789341975E-4</v>
      </c>
      <c r="AK129" s="65">
        <v>50452</v>
      </c>
      <c r="AL129" s="65">
        <v>352440</v>
      </c>
      <c r="AM129" s="10">
        <v>0</v>
      </c>
      <c r="AN129" s="64"/>
    </row>
    <row r="130" spans="1:40" x14ac:dyDescent="0.2">
      <c r="A130" s="70" t="s">
        <v>236</v>
      </c>
      <c r="B130" s="69" t="s">
        <v>237</v>
      </c>
      <c r="C130" s="11">
        <v>3</v>
      </c>
      <c r="D130" s="11"/>
      <c r="E130" s="62">
        <f>+F130/$AG130</f>
        <v>5.7173093781296203E-2</v>
      </c>
      <c r="F130" s="65">
        <v>69867302</v>
      </c>
      <c r="G130" s="61">
        <f>+H130/$AG130</f>
        <v>2.3507637928819488E-2</v>
      </c>
      <c r="H130" s="35">
        <v>28727066</v>
      </c>
      <c r="I130" s="61">
        <f>+J130/$AG130</f>
        <v>1.6899137853242856E-2</v>
      </c>
      <c r="J130" s="65">
        <v>20651273</v>
      </c>
      <c r="K130" s="68">
        <v>208599</v>
      </c>
      <c r="L130" s="67">
        <f>+J130+K130</f>
        <v>20859872</v>
      </c>
      <c r="M130" s="66">
        <f>+K130/J130</f>
        <v>1.0101023796450708E-2</v>
      </c>
      <c r="N130" s="59">
        <f>+O130/$AG130</f>
        <v>0.16527118860908782</v>
      </c>
      <c r="O130" s="65">
        <v>201966542</v>
      </c>
      <c r="P130" s="68">
        <v>769867</v>
      </c>
      <c r="Q130" s="67">
        <f>+O130+P130</f>
        <v>202736409</v>
      </c>
      <c r="R130" s="66">
        <f>+P130/O130</f>
        <v>3.8118541436432574E-3</v>
      </c>
      <c r="S130" s="59">
        <f>+T130/$AG130</f>
        <v>3.8913228757461844E-2</v>
      </c>
      <c r="T130" s="65">
        <v>47553178</v>
      </c>
      <c r="U130" s="68">
        <v>-93634</v>
      </c>
      <c r="V130" s="67">
        <f>+T130+U130</f>
        <v>47459544</v>
      </c>
      <c r="W130" s="66">
        <f>+U130/T130</f>
        <v>-1.9690376950200891E-3</v>
      </c>
      <c r="X130" s="59">
        <f>+Y130/$AG130</f>
        <v>0.66536360196472177</v>
      </c>
      <c r="Y130" s="65">
        <v>813095053</v>
      </c>
      <c r="Z130" s="68">
        <v>2486893</v>
      </c>
      <c r="AA130" s="67">
        <f>+Y130+Z130</f>
        <v>815581946</v>
      </c>
      <c r="AB130" s="66">
        <f>+Z130/Y130</f>
        <v>3.0585513843976123E-3</v>
      </c>
      <c r="AC130" s="59">
        <f>+AD130/$AG130</f>
        <v>3.2872111105370035E-2</v>
      </c>
      <c r="AD130" s="65">
        <v>40170744</v>
      </c>
      <c r="AE130" s="59">
        <f>AF130/$AG130</f>
        <v>0</v>
      </c>
      <c r="AF130" s="65">
        <v>0</v>
      </c>
      <c r="AG130" s="65">
        <v>1222031158</v>
      </c>
      <c r="AH130" s="68">
        <v>3371725</v>
      </c>
      <c r="AI130" s="67">
        <v>1225402883</v>
      </c>
      <c r="AJ130" s="66">
        <f>+AH130/AG130</f>
        <v>2.7591154103781042E-3</v>
      </c>
      <c r="AK130" s="65">
        <v>0</v>
      </c>
      <c r="AL130" s="65">
        <v>0</v>
      </c>
      <c r="AM130" s="10">
        <v>0</v>
      </c>
      <c r="AN130" s="64"/>
    </row>
    <row r="131" spans="1:40" x14ac:dyDescent="0.2">
      <c r="A131" s="70" t="s">
        <v>234</v>
      </c>
      <c r="B131" s="69" t="s">
        <v>235</v>
      </c>
      <c r="C131" s="11">
        <v>3</v>
      </c>
      <c r="D131" s="11"/>
      <c r="E131" s="62">
        <f>+F131/$AG131</f>
        <v>2.0646305741815529E-2</v>
      </c>
      <c r="F131" s="65">
        <v>12244137</v>
      </c>
      <c r="G131" s="61">
        <f>+H131/$AG131</f>
        <v>1.550221919925737E-2</v>
      </c>
      <c r="H131" s="35">
        <v>9193475</v>
      </c>
      <c r="I131" s="61">
        <f>+J131/$AG131</f>
        <v>6.0655459486950676E-2</v>
      </c>
      <c r="J131" s="65">
        <v>35971266</v>
      </c>
      <c r="K131" s="68">
        <v>363347</v>
      </c>
      <c r="L131" s="67">
        <f>+J131+K131</f>
        <v>36334613</v>
      </c>
      <c r="M131" s="66">
        <f>+K131/J131</f>
        <v>1.0101034531283942E-2</v>
      </c>
      <c r="N131" s="59">
        <f>+O131/$AG131</f>
        <v>0.11142058246141481</v>
      </c>
      <c r="O131" s="65">
        <v>66077142</v>
      </c>
      <c r="P131" s="68">
        <v>385477</v>
      </c>
      <c r="Q131" s="67">
        <f>+O131+P131</f>
        <v>66462619</v>
      </c>
      <c r="R131" s="66">
        <f>+P131/O131</f>
        <v>5.8337420223168856E-3</v>
      </c>
      <c r="S131" s="59">
        <f>+T131/$AG131</f>
        <v>1.5430920769185803E-2</v>
      </c>
      <c r="T131" s="65">
        <v>9151192</v>
      </c>
      <c r="U131" s="68">
        <v>-72030</v>
      </c>
      <c r="V131" s="67">
        <f>+T131+U131</f>
        <v>9079162</v>
      </c>
      <c r="W131" s="66">
        <f>+U131/T131</f>
        <v>-7.8711057532177223E-3</v>
      </c>
      <c r="X131" s="59">
        <f>+Y131/$AG131</f>
        <v>0.75641952588454486</v>
      </c>
      <c r="Y131" s="65">
        <v>448588935</v>
      </c>
      <c r="Z131" s="68">
        <v>2399038</v>
      </c>
      <c r="AA131" s="67">
        <f>+Y131+Z131</f>
        <v>450987973</v>
      </c>
      <c r="AB131" s="66">
        <f>+Z131/Y131</f>
        <v>5.3479651699389332E-3</v>
      </c>
      <c r="AC131" s="59">
        <f>+AD131/$AG131</f>
        <v>1.9924986456830916E-2</v>
      </c>
      <c r="AD131" s="65">
        <v>11816364</v>
      </c>
      <c r="AE131" s="59">
        <f>AF131/$AG131</f>
        <v>0</v>
      </c>
      <c r="AF131" s="65">
        <v>0</v>
      </c>
      <c r="AG131" s="65">
        <v>593042511</v>
      </c>
      <c r="AH131" s="68">
        <v>3075832</v>
      </c>
      <c r="AI131" s="67">
        <v>596118343</v>
      </c>
      <c r="AJ131" s="66">
        <f>+AH131/AG131</f>
        <v>5.1865286938932442E-3</v>
      </c>
      <c r="AK131" s="65">
        <v>0</v>
      </c>
      <c r="AL131" s="65">
        <v>0</v>
      </c>
      <c r="AM131" s="10">
        <v>0</v>
      </c>
      <c r="AN131" s="64"/>
    </row>
    <row r="132" spans="1:40" x14ac:dyDescent="0.2">
      <c r="A132" s="70" t="s">
        <v>232</v>
      </c>
      <c r="B132" s="69" t="s">
        <v>233</v>
      </c>
      <c r="C132" s="11">
        <v>3</v>
      </c>
      <c r="D132" s="11"/>
      <c r="E132" s="62">
        <f>+F132/$AG132</f>
        <v>1.6279756015067745E-2</v>
      </c>
      <c r="F132" s="65">
        <v>8538464</v>
      </c>
      <c r="G132" s="61">
        <f>+H132/$AG132</f>
        <v>1.451674166565259E-2</v>
      </c>
      <c r="H132" s="35">
        <v>7613792</v>
      </c>
      <c r="I132" s="61">
        <f>+J132/$AG132</f>
        <v>2.5820480664239573E-2</v>
      </c>
      <c r="J132" s="65">
        <v>13542417</v>
      </c>
      <c r="K132" s="68">
        <v>136792</v>
      </c>
      <c r="L132" s="67">
        <f>+J132+K132</f>
        <v>13679209</v>
      </c>
      <c r="M132" s="66">
        <f>+K132/J132</f>
        <v>1.0101003388095345E-2</v>
      </c>
      <c r="N132" s="59">
        <f>+O132/$AG132</f>
        <v>0.27690956156152824</v>
      </c>
      <c r="O132" s="65">
        <v>145234506</v>
      </c>
      <c r="P132" s="68">
        <v>3953299</v>
      </c>
      <c r="Q132" s="67">
        <f>+O132+P132</f>
        <v>149187805</v>
      </c>
      <c r="R132" s="66">
        <f>+P132/O132</f>
        <v>2.7220108422443354E-2</v>
      </c>
      <c r="S132" s="59">
        <f>+T132/$AG132</f>
        <v>1.5938113260432259E-2</v>
      </c>
      <c r="T132" s="65">
        <v>8359278</v>
      </c>
      <c r="U132" s="68">
        <v>0</v>
      </c>
      <c r="V132" s="67">
        <f>+T132+U132</f>
        <v>8359278</v>
      </c>
      <c r="W132" s="66">
        <f>+U132/T132</f>
        <v>0</v>
      </c>
      <c r="X132" s="59">
        <f>+Y132/$AG132</f>
        <v>0.61705412808229698</v>
      </c>
      <c r="Y132" s="65">
        <v>323634731</v>
      </c>
      <c r="Z132" s="68">
        <v>7847382</v>
      </c>
      <c r="AA132" s="67">
        <f>+Y132+Z132</f>
        <v>331482113</v>
      </c>
      <c r="AB132" s="66">
        <f>+Z132/Y132</f>
        <v>2.4247650972911185E-2</v>
      </c>
      <c r="AC132" s="59">
        <f>+AD132/$AG132</f>
        <v>3.3481218750782672E-2</v>
      </c>
      <c r="AD132" s="65">
        <v>17560348</v>
      </c>
      <c r="AE132" s="59">
        <f>AF132/$AG132</f>
        <v>0</v>
      </c>
      <c r="AF132" s="65">
        <v>0</v>
      </c>
      <c r="AG132" s="65">
        <v>524483536</v>
      </c>
      <c r="AH132" s="68">
        <v>11937473</v>
      </c>
      <c r="AI132" s="67">
        <v>536421009</v>
      </c>
      <c r="AJ132" s="66">
        <f>+AH132/AG132</f>
        <v>2.2760434180721358E-2</v>
      </c>
      <c r="AK132" s="65">
        <v>0</v>
      </c>
      <c r="AL132" s="65">
        <v>0</v>
      </c>
      <c r="AM132" s="10">
        <v>0</v>
      </c>
      <c r="AN132" s="64"/>
    </row>
    <row r="133" spans="1:40" x14ac:dyDescent="0.2">
      <c r="A133" s="70" t="s">
        <v>230</v>
      </c>
      <c r="B133" s="69" t="s">
        <v>231</v>
      </c>
      <c r="C133" s="11">
        <v>3</v>
      </c>
      <c r="D133" s="11"/>
      <c r="E133" s="62">
        <f>+F133/$AG133</f>
        <v>2.366341868183924E-2</v>
      </c>
      <c r="F133" s="65">
        <v>28277541</v>
      </c>
      <c r="G133" s="61">
        <f>+H133/$AG133</f>
        <v>1.0992519244988456E-2</v>
      </c>
      <c r="H133" s="35">
        <v>13135947</v>
      </c>
      <c r="I133" s="61">
        <f>+J133/$AG133</f>
        <v>1.2996827775938734E-2</v>
      </c>
      <c r="J133" s="65">
        <v>15531075</v>
      </c>
      <c r="K133" s="68">
        <v>156880</v>
      </c>
      <c r="L133" s="67">
        <f>+J133+K133</f>
        <v>15687955</v>
      </c>
      <c r="M133" s="66">
        <f>+K133/J133</f>
        <v>1.0101039367848008E-2</v>
      </c>
      <c r="N133" s="59">
        <f>+O133/$AG133</f>
        <v>0.22920336780315695</v>
      </c>
      <c r="O133" s="65">
        <v>273895658</v>
      </c>
      <c r="P133" s="68">
        <v>7585002</v>
      </c>
      <c r="Q133" s="67">
        <f>+O133+P133</f>
        <v>281480660</v>
      </c>
      <c r="R133" s="66">
        <f>+P133/O133</f>
        <v>2.7693034841757148E-2</v>
      </c>
      <c r="S133" s="59">
        <f>+T133/$AG133</f>
        <v>4.4160667748028869E-2</v>
      </c>
      <c r="T133" s="65">
        <v>52771542</v>
      </c>
      <c r="U133" s="68">
        <v>0</v>
      </c>
      <c r="V133" s="67">
        <f>+T133+U133</f>
        <v>52771542</v>
      </c>
      <c r="W133" s="66">
        <f>+U133/T133</f>
        <v>0</v>
      </c>
      <c r="X133" s="59">
        <f>+Y133/$AG133</f>
        <v>0.64025107580950436</v>
      </c>
      <c r="Y133" s="65">
        <v>765093425</v>
      </c>
      <c r="Z133" s="68">
        <v>15548123</v>
      </c>
      <c r="AA133" s="67">
        <f>+Y133+Z133</f>
        <v>780641548</v>
      </c>
      <c r="AB133" s="66">
        <f>+Z133/Y133</f>
        <v>2.0321862000055743E-2</v>
      </c>
      <c r="AC133" s="59">
        <f>+AD133/$AG133</f>
        <v>3.8732122936543364E-2</v>
      </c>
      <c r="AD133" s="65">
        <v>46284487</v>
      </c>
      <c r="AE133" s="59">
        <f>AF133/$AG133</f>
        <v>0</v>
      </c>
      <c r="AF133" s="65">
        <v>0</v>
      </c>
      <c r="AG133" s="65">
        <v>1194989675</v>
      </c>
      <c r="AH133" s="68">
        <v>23290005</v>
      </c>
      <c r="AI133" s="67">
        <v>1218279680</v>
      </c>
      <c r="AJ133" s="66">
        <f>+AH133/AG133</f>
        <v>1.948971232743078E-2</v>
      </c>
      <c r="AK133" s="65">
        <v>72000</v>
      </c>
      <c r="AL133" s="65">
        <v>39638</v>
      </c>
      <c r="AM133" s="10">
        <v>0</v>
      </c>
      <c r="AN133" s="64"/>
    </row>
    <row r="134" spans="1:40" x14ac:dyDescent="0.2">
      <c r="A134" s="70" t="s">
        <v>228</v>
      </c>
      <c r="B134" s="69" t="s">
        <v>229</v>
      </c>
      <c r="C134" s="11">
        <v>3</v>
      </c>
      <c r="D134" s="11"/>
      <c r="E134" s="62">
        <f>+F134/$AG134</f>
        <v>3.5785857016776265E-2</v>
      </c>
      <c r="F134" s="65">
        <v>37365947</v>
      </c>
      <c r="G134" s="61">
        <f>+H134/$AG134</f>
        <v>1.5801622602550205E-2</v>
      </c>
      <c r="H134" s="35">
        <v>16499328</v>
      </c>
      <c r="I134" s="61">
        <f>+J134/$AG134</f>
        <v>2.1748553603013181E-3</v>
      </c>
      <c r="J134" s="65">
        <v>2270884</v>
      </c>
      <c r="K134" s="68">
        <v>22938</v>
      </c>
      <c r="L134" s="67">
        <f>+J134+K134</f>
        <v>2293822</v>
      </c>
      <c r="M134" s="66">
        <f>+K134/J134</f>
        <v>1.0100912243866266E-2</v>
      </c>
      <c r="N134" s="59">
        <f>+O134/$AG134</f>
        <v>0.10365697432754738</v>
      </c>
      <c r="O134" s="65">
        <v>108233848</v>
      </c>
      <c r="P134" s="68">
        <v>287298</v>
      </c>
      <c r="Q134" s="67">
        <f>+O134+P134</f>
        <v>108521146</v>
      </c>
      <c r="R134" s="66">
        <f>+P134/O134</f>
        <v>2.6544191610003553E-3</v>
      </c>
      <c r="S134" s="59">
        <f>+T134/$AG134</f>
        <v>1.2751583151234961E-2</v>
      </c>
      <c r="T134" s="65">
        <v>13314617</v>
      </c>
      <c r="U134" s="68">
        <v>-233007</v>
      </c>
      <c r="V134" s="67">
        <f>+T134+U134</f>
        <v>13081610</v>
      </c>
      <c r="W134" s="66">
        <f>+U134/T134</f>
        <v>-1.7500090314276406E-2</v>
      </c>
      <c r="X134" s="59">
        <f>+Y134/$AG134</f>
        <v>0.79649088173087412</v>
      </c>
      <c r="Y134" s="65">
        <v>831659168</v>
      </c>
      <c r="Z134" s="68">
        <v>16000956</v>
      </c>
      <c r="AA134" s="67">
        <f>+Y134+Z134</f>
        <v>847660124</v>
      </c>
      <c r="AB134" s="66">
        <f>+Z134/Y134</f>
        <v>1.9239799927270207E-2</v>
      </c>
      <c r="AC134" s="59">
        <f>+AD134/$AG134</f>
        <v>2.6994190564996474E-2</v>
      </c>
      <c r="AD134" s="65">
        <v>28186093</v>
      </c>
      <c r="AE134" s="59">
        <f>AF134/$AG134</f>
        <v>6.344035245719277E-3</v>
      </c>
      <c r="AF134" s="65">
        <v>6624150</v>
      </c>
      <c r="AG134" s="65">
        <v>1044154035</v>
      </c>
      <c r="AH134" s="68">
        <v>16078185</v>
      </c>
      <c r="AI134" s="67">
        <v>1060232220</v>
      </c>
      <c r="AJ134" s="66">
        <f>+AH134/AG134</f>
        <v>1.5398288433564307E-2</v>
      </c>
      <c r="AK134" s="65">
        <v>0</v>
      </c>
      <c r="AL134" s="65">
        <v>0</v>
      </c>
      <c r="AM134" s="10">
        <v>0</v>
      </c>
      <c r="AN134" s="64"/>
    </row>
    <row r="135" spans="1:40" x14ac:dyDescent="0.2">
      <c r="A135" s="70" t="s">
        <v>226</v>
      </c>
      <c r="B135" s="69" t="s">
        <v>227</v>
      </c>
      <c r="C135" s="11">
        <v>3</v>
      </c>
      <c r="D135" s="11"/>
      <c r="E135" s="62">
        <f>+F135/$AG135</f>
        <v>3.809404875377001E-2</v>
      </c>
      <c r="F135" s="65">
        <v>30951813</v>
      </c>
      <c r="G135" s="61">
        <f>+H135/$AG135</f>
        <v>2.1004221954272987E-2</v>
      </c>
      <c r="H135" s="35">
        <v>17066150</v>
      </c>
      <c r="I135" s="61">
        <f>+J135/$AG135</f>
        <v>1.1904961843580357E-2</v>
      </c>
      <c r="J135" s="65">
        <v>9672906</v>
      </c>
      <c r="K135" s="68">
        <v>97706</v>
      </c>
      <c r="L135" s="67">
        <f>+J135+K135</f>
        <v>9770612</v>
      </c>
      <c r="M135" s="66">
        <f>+K135/J135</f>
        <v>1.0100997569913324E-2</v>
      </c>
      <c r="N135" s="59">
        <f>+O135/$AG135</f>
        <v>0.17178034279529236</v>
      </c>
      <c r="O135" s="65">
        <v>139573325</v>
      </c>
      <c r="P135" s="68">
        <v>3940819</v>
      </c>
      <c r="Q135" s="67">
        <f>+O135+P135</f>
        <v>143514144</v>
      </c>
      <c r="R135" s="66">
        <f>+P135/O135</f>
        <v>2.8234757608590323E-2</v>
      </c>
      <c r="S135" s="59">
        <f>+T135/$AG135</f>
        <v>2.6250774731566593E-2</v>
      </c>
      <c r="T135" s="65">
        <v>21329029</v>
      </c>
      <c r="U135" s="68">
        <v>-576663</v>
      </c>
      <c r="V135" s="67">
        <f>+T135+U135</f>
        <v>20752366</v>
      </c>
      <c r="W135" s="66">
        <f>+U135/T135</f>
        <v>-2.7036533168012477E-2</v>
      </c>
      <c r="X135" s="59">
        <f>+Y135/$AG135</f>
        <v>0.71579696516349334</v>
      </c>
      <c r="Y135" s="65">
        <v>581592520</v>
      </c>
      <c r="Z135" s="68">
        <v>16616930</v>
      </c>
      <c r="AA135" s="67">
        <f>+Y135+Z135</f>
        <v>598209450</v>
      </c>
      <c r="AB135" s="66">
        <f>+Z135/Y135</f>
        <v>2.8571430045214473E-2</v>
      </c>
      <c r="AC135" s="59">
        <f>+AD135/$AG135</f>
        <v>1.5168684758024371E-2</v>
      </c>
      <c r="AD135" s="65">
        <v>12324715</v>
      </c>
      <c r="AE135" s="59">
        <f>AF135/$AG135</f>
        <v>0</v>
      </c>
      <c r="AF135" s="65">
        <v>0</v>
      </c>
      <c r="AG135" s="65">
        <v>812510458</v>
      </c>
      <c r="AH135" s="68">
        <v>20078792</v>
      </c>
      <c r="AI135" s="67">
        <v>832589250</v>
      </c>
      <c r="AJ135" s="66">
        <f>+AH135/AG135</f>
        <v>2.47120413064271E-2</v>
      </c>
      <c r="AK135" s="65">
        <v>455520</v>
      </c>
      <c r="AL135" s="65">
        <v>0</v>
      </c>
      <c r="AM135" s="10">
        <v>0</v>
      </c>
      <c r="AN135" s="64"/>
    </row>
    <row r="136" spans="1:40" x14ac:dyDescent="0.2">
      <c r="A136" s="70" t="s">
        <v>224</v>
      </c>
      <c r="B136" s="69" t="s">
        <v>225</v>
      </c>
      <c r="C136" s="11">
        <v>3</v>
      </c>
      <c r="D136" s="11"/>
      <c r="E136" s="62">
        <f>+F136/$AG136</f>
        <v>5.1220046387846246E-2</v>
      </c>
      <c r="F136" s="65">
        <v>94990203</v>
      </c>
      <c r="G136" s="61">
        <f>+H136/$AG136</f>
        <v>1.5710427200652324E-2</v>
      </c>
      <c r="H136" s="35">
        <v>29135793</v>
      </c>
      <c r="I136" s="61">
        <f>+J136/$AG136</f>
        <v>9.5523553943362288E-3</v>
      </c>
      <c r="J136" s="65">
        <v>17715333</v>
      </c>
      <c r="K136" s="68">
        <v>178942</v>
      </c>
      <c r="L136" s="67">
        <f>+J136+K136</f>
        <v>17894275</v>
      </c>
      <c r="M136" s="66">
        <f>+K136/J136</f>
        <v>1.0100967337164929E-2</v>
      </c>
      <c r="N136" s="59">
        <f>+O136/$AG136</f>
        <v>0.22008437115814075</v>
      </c>
      <c r="O136" s="65">
        <v>408157754</v>
      </c>
      <c r="P136" s="68">
        <v>12414551</v>
      </c>
      <c r="Q136" s="67">
        <f>+O136+P136</f>
        <v>420572305</v>
      </c>
      <c r="R136" s="66">
        <f>+P136/O136</f>
        <v>3.0416060648942124E-2</v>
      </c>
      <c r="S136" s="59">
        <f>+T136/$AG136</f>
        <v>5.2472485193410301E-2</v>
      </c>
      <c r="T136" s="65">
        <v>97312915</v>
      </c>
      <c r="U136" s="68">
        <v>-2895372</v>
      </c>
      <c r="V136" s="67">
        <f>+T136+U136</f>
        <v>94417543</v>
      </c>
      <c r="W136" s="66">
        <f>+U136/T136</f>
        <v>-2.9753214154565197E-2</v>
      </c>
      <c r="X136" s="59">
        <f>+Y136/$AG136</f>
        <v>0.63691297546902892</v>
      </c>
      <c r="Y136" s="65">
        <v>1181187779</v>
      </c>
      <c r="Z136" s="68">
        <v>31781199</v>
      </c>
      <c r="AA136" s="67">
        <f>+Y136+Z136</f>
        <v>1212968978</v>
      </c>
      <c r="AB136" s="66">
        <f>+Z136/Y136</f>
        <v>2.6906135980263982E-2</v>
      </c>
      <c r="AC136" s="59">
        <f>+AD136/$AG136</f>
        <v>1.4047339196585218E-2</v>
      </c>
      <c r="AD136" s="65">
        <v>26051511</v>
      </c>
      <c r="AE136" s="59">
        <f>AF136/$AG136</f>
        <v>0</v>
      </c>
      <c r="AF136" s="65">
        <v>0</v>
      </c>
      <c r="AG136" s="65">
        <v>1854551288</v>
      </c>
      <c r="AH136" s="68">
        <v>41479320</v>
      </c>
      <c r="AI136" s="67">
        <v>1896030608</v>
      </c>
      <c r="AJ136" s="66">
        <f>+AH136/AG136</f>
        <v>2.2366229647243923E-2</v>
      </c>
      <c r="AK136" s="65">
        <v>237295</v>
      </c>
      <c r="AL136" s="65">
        <v>120310</v>
      </c>
      <c r="AM136" s="10">
        <v>0</v>
      </c>
      <c r="AN136" s="64"/>
    </row>
    <row r="137" spans="1:40" x14ac:dyDescent="0.2">
      <c r="A137" s="70" t="s">
        <v>222</v>
      </c>
      <c r="B137" s="69" t="s">
        <v>223</v>
      </c>
      <c r="C137" s="11">
        <v>3</v>
      </c>
      <c r="D137" s="11"/>
      <c r="E137" s="62">
        <f>+F137/$AG137</f>
        <v>2.6721723708992746E-2</v>
      </c>
      <c r="F137" s="65">
        <v>49324280</v>
      </c>
      <c r="G137" s="61">
        <f>+H137/$AG137</f>
        <v>1.8079827328846557E-2</v>
      </c>
      <c r="H137" s="35">
        <v>33372640</v>
      </c>
      <c r="I137" s="61">
        <f>+J137/$AG137</f>
        <v>7.445050637544208E-2</v>
      </c>
      <c r="J137" s="65">
        <v>137424429</v>
      </c>
      <c r="K137" s="68">
        <v>1388125</v>
      </c>
      <c r="L137" s="67">
        <f>+J137+K137</f>
        <v>138812554</v>
      </c>
      <c r="M137" s="66">
        <f>+K137/J137</f>
        <v>1.0101006131886492E-2</v>
      </c>
      <c r="N137" s="59">
        <f>+O137/$AG137</f>
        <v>0.53488540639608495</v>
      </c>
      <c r="O137" s="65">
        <v>987317953</v>
      </c>
      <c r="P137" s="68">
        <v>42862875</v>
      </c>
      <c r="Q137" s="67">
        <f>+O137+P137</f>
        <v>1030180828</v>
      </c>
      <c r="R137" s="66">
        <f>+P137/O137</f>
        <v>4.3413446367261591E-2</v>
      </c>
      <c r="S137" s="59">
        <f>+T137/$AG137</f>
        <v>9.1154084439171834E-2</v>
      </c>
      <c r="T137" s="65">
        <v>168256720</v>
      </c>
      <c r="U137" s="68">
        <v>-3336789</v>
      </c>
      <c r="V137" s="67">
        <f>+T137+U137</f>
        <v>164919931</v>
      </c>
      <c r="W137" s="66">
        <f>+U137/T137</f>
        <v>-1.9831534811804247E-2</v>
      </c>
      <c r="X137" s="59">
        <f>+Y137/$AG137</f>
        <v>0.23665331766023889</v>
      </c>
      <c r="Y137" s="65">
        <v>436826405</v>
      </c>
      <c r="Z137" s="68">
        <v>32228</v>
      </c>
      <c r="AA137" s="67">
        <f>+Y137+Z137</f>
        <v>436858633</v>
      </c>
      <c r="AB137" s="66">
        <f>+Z137/Y137</f>
        <v>7.377759135233595E-5</v>
      </c>
      <c r="AC137" s="59">
        <f>+AD137/$AG137</f>
        <v>1.7983015535003911E-2</v>
      </c>
      <c r="AD137" s="65">
        <v>33193940</v>
      </c>
      <c r="AE137" s="59">
        <f>AF137/$AG137</f>
        <v>7.2118556218988189E-5</v>
      </c>
      <c r="AF137" s="65">
        <v>133120</v>
      </c>
      <c r="AG137" s="65">
        <v>1845849487</v>
      </c>
      <c r="AH137" s="68">
        <v>40946439</v>
      </c>
      <c r="AI137" s="67">
        <v>1886795926</v>
      </c>
      <c r="AJ137" s="66">
        <f>+AH137/AG137</f>
        <v>2.2182978237596681E-2</v>
      </c>
      <c r="AK137" s="65">
        <v>181165</v>
      </c>
      <c r="AL137" s="65">
        <v>4754025</v>
      </c>
      <c r="AM137" s="10">
        <v>0</v>
      </c>
      <c r="AN137" s="64"/>
    </row>
    <row r="138" spans="1:40" x14ac:dyDescent="0.2">
      <c r="A138" s="70" t="s">
        <v>220</v>
      </c>
      <c r="B138" s="69" t="s">
        <v>221</v>
      </c>
      <c r="C138" s="11">
        <v>3</v>
      </c>
      <c r="D138" s="11"/>
      <c r="E138" s="62">
        <f>+F138/$AG138</f>
        <v>3.7735633995919921E-2</v>
      </c>
      <c r="F138" s="65">
        <v>26160846</v>
      </c>
      <c r="G138" s="61">
        <f>+H138/$AG138</f>
        <v>1.9290321265691857E-2</v>
      </c>
      <c r="H138" s="35">
        <v>13373331</v>
      </c>
      <c r="I138" s="61">
        <f>+J138/$AG138</f>
        <v>0.10640008111168006</v>
      </c>
      <c r="J138" s="65">
        <v>73763598</v>
      </c>
      <c r="K138" s="68">
        <v>745086</v>
      </c>
      <c r="L138" s="67">
        <f>+J138+K138</f>
        <v>74508684</v>
      </c>
      <c r="M138" s="66">
        <f>+K138/J138</f>
        <v>1.0100998598251674E-2</v>
      </c>
      <c r="N138" s="59">
        <f>+O138/$AG138</f>
        <v>0.13347529896769694</v>
      </c>
      <c r="O138" s="65">
        <v>92533936</v>
      </c>
      <c r="P138" s="68">
        <v>3707257</v>
      </c>
      <c r="Q138" s="67">
        <f>+O138+P138</f>
        <v>96241193</v>
      </c>
      <c r="R138" s="66">
        <f>+P138/O138</f>
        <v>4.0063755636634758E-2</v>
      </c>
      <c r="S138" s="59">
        <f>+T138/$AG138</f>
        <v>2.3840143868510456E-2</v>
      </c>
      <c r="T138" s="65">
        <v>16527570</v>
      </c>
      <c r="U138" s="68">
        <v>-336722</v>
      </c>
      <c r="V138" s="67">
        <f>+T138+U138</f>
        <v>16190848</v>
      </c>
      <c r="W138" s="66">
        <f>+U138/T138</f>
        <v>-2.0373351920457757E-2</v>
      </c>
      <c r="X138" s="59">
        <f>+Y138/$AG138</f>
        <v>0.63047767772147956</v>
      </c>
      <c r="Y138" s="65">
        <v>437088971</v>
      </c>
      <c r="Z138" s="68">
        <v>1053088</v>
      </c>
      <c r="AA138" s="67">
        <f>+Y138+Z138</f>
        <v>438142059</v>
      </c>
      <c r="AB138" s="66">
        <f>+Z138/Y138</f>
        <v>2.409321831183885E-3</v>
      </c>
      <c r="AC138" s="59">
        <f>+AD138/$AG138</f>
        <v>4.8778073570769055E-2</v>
      </c>
      <c r="AD138" s="65">
        <v>33816198</v>
      </c>
      <c r="AE138" s="59">
        <f>AF138/$AG138</f>
        <v>2.7694982521653255E-6</v>
      </c>
      <c r="AF138" s="65">
        <v>1920</v>
      </c>
      <c r="AG138" s="65">
        <v>693266370</v>
      </c>
      <c r="AH138" s="68">
        <v>5168709</v>
      </c>
      <c r="AI138" s="67">
        <v>698435079</v>
      </c>
      <c r="AJ138" s="66">
        <f>+AH138/AG138</f>
        <v>7.4555888236724939E-3</v>
      </c>
      <c r="AK138" s="65">
        <v>165735</v>
      </c>
      <c r="AL138" s="65">
        <v>50575</v>
      </c>
      <c r="AM138" s="10">
        <v>0</v>
      </c>
      <c r="AN138" s="64"/>
    </row>
    <row r="139" spans="1:40" x14ac:dyDescent="0.2">
      <c r="A139" s="70" t="s">
        <v>218</v>
      </c>
      <c r="B139" s="69" t="s">
        <v>219</v>
      </c>
      <c r="C139" s="11">
        <v>3</v>
      </c>
      <c r="D139" s="11"/>
      <c r="E139" s="62">
        <f>+F139/$AG139</f>
        <v>2.790695201080131E-2</v>
      </c>
      <c r="F139" s="65">
        <v>21626837</v>
      </c>
      <c r="G139" s="61">
        <f>+H139/$AG139</f>
        <v>6.2433097878538736E-4</v>
      </c>
      <c r="H139" s="35">
        <v>483833</v>
      </c>
      <c r="I139" s="61">
        <f>+J139/$AG139</f>
        <v>1.4500059335786103E-5</v>
      </c>
      <c r="J139" s="65">
        <v>11237</v>
      </c>
      <c r="K139" s="68">
        <v>114</v>
      </c>
      <c r="L139" s="67">
        <f>+J139+K139</f>
        <v>11351</v>
      </c>
      <c r="M139" s="66">
        <f>+K139/J139</f>
        <v>1.0145056509744593E-2</v>
      </c>
      <c r="N139" s="59">
        <f>+O139/$AG139</f>
        <v>6.435855271863751E-2</v>
      </c>
      <c r="O139" s="65">
        <v>49875455</v>
      </c>
      <c r="P139" s="68">
        <v>1052249</v>
      </c>
      <c r="Q139" s="67">
        <f>+O139+P139</f>
        <v>50927704</v>
      </c>
      <c r="R139" s="66">
        <f>+P139/O139</f>
        <v>2.1097531842065399E-2</v>
      </c>
      <c r="S139" s="59">
        <f>+T139/$AG139</f>
        <v>5.3114774172524767E-3</v>
      </c>
      <c r="T139" s="65">
        <v>4116195</v>
      </c>
      <c r="U139" s="68">
        <v>0</v>
      </c>
      <c r="V139" s="67">
        <f>+T139+U139</f>
        <v>4116195</v>
      </c>
      <c r="W139" s="66">
        <f>+U139/T139</f>
        <v>0</v>
      </c>
      <c r="X139" s="59">
        <f>+Y139/$AG139</f>
        <v>0.87919428668602695</v>
      </c>
      <c r="Y139" s="65">
        <v>681342467</v>
      </c>
      <c r="Z139" s="68">
        <v>9050440</v>
      </c>
      <c r="AA139" s="67">
        <f>+Y139+Z139</f>
        <v>690392907</v>
      </c>
      <c r="AB139" s="66">
        <f>+Z139/Y139</f>
        <v>1.3283246587945325E-2</v>
      </c>
      <c r="AC139" s="59">
        <f>+AD139/$AG139</f>
        <v>2.2589900129160598E-2</v>
      </c>
      <c r="AD139" s="65">
        <v>17506322</v>
      </c>
      <c r="AE139" s="59">
        <f>AF139/$AG139</f>
        <v>0</v>
      </c>
      <c r="AF139" s="65">
        <v>0</v>
      </c>
      <c r="AG139" s="65">
        <v>774962346</v>
      </c>
      <c r="AH139" s="68">
        <v>10102803</v>
      </c>
      <c r="AI139" s="67">
        <v>785065149</v>
      </c>
      <c r="AJ139" s="66">
        <f>+AH139/AG139</f>
        <v>1.3036508227975247E-2</v>
      </c>
      <c r="AK139" s="65">
        <v>0</v>
      </c>
      <c r="AL139" s="65">
        <v>0</v>
      </c>
      <c r="AM139" s="10">
        <v>0</v>
      </c>
      <c r="AN139" s="64"/>
    </row>
    <row r="140" spans="1:40" x14ac:dyDescent="0.2">
      <c r="A140" s="70" t="s">
        <v>216</v>
      </c>
      <c r="B140" s="69" t="s">
        <v>217</v>
      </c>
      <c r="C140" s="11">
        <v>3</v>
      </c>
      <c r="D140" s="11"/>
      <c r="E140" s="62">
        <f>+F140/$AG140</f>
        <v>0.18158520531480662</v>
      </c>
      <c r="F140" s="65">
        <v>182593871</v>
      </c>
      <c r="G140" s="61">
        <f>+H140/$AG140</f>
        <v>5.4370595358684083E-2</v>
      </c>
      <c r="H140" s="35">
        <v>54672612</v>
      </c>
      <c r="I140" s="61">
        <f>+J140/$AG140</f>
        <v>8.5790255092606946E-2</v>
      </c>
      <c r="J140" s="65">
        <v>86266801</v>
      </c>
      <c r="K140" s="68">
        <v>871382</v>
      </c>
      <c r="L140" s="67">
        <f>+J140+K140</f>
        <v>87138183</v>
      </c>
      <c r="M140" s="66">
        <f>+K140/J140</f>
        <v>1.0101012091546086E-2</v>
      </c>
      <c r="N140" s="59">
        <f>+O140/$AG140</f>
        <v>0.25584316277213975</v>
      </c>
      <c r="O140" s="65">
        <v>257264315</v>
      </c>
      <c r="P140" s="68">
        <v>2708047</v>
      </c>
      <c r="Q140" s="67">
        <f>+O140+P140</f>
        <v>259972362</v>
      </c>
      <c r="R140" s="66">
        <f>+P140/O140</f>
        <v>1.0526321926925621E-2</v>
      </c>
      <c r="S140" s="59">
        <f>+T140/$AG140</f>
        <v>0.14610370122859315</v>
      </c>
      <c r="T140" s="65">
        <v>146915275</v>
      </c>
      <c r="U140" s="68">
        <v>-2998270</v>
      </c>
      <c r="V140" s="67">
        <f>+T140+U140</f>
        <v>143917005</v>
      </c>
      <c r="W140" s="66">
        <f>+U140/T140</f>
        <v>-2.0408157014306375E-2</v>
      </c>
      <c r="X140" s="59">
        <f>+Y140/$AG140</f>
        <v>0.2492419112653832</v>
      </c>
      <c r="Y140" s="65">
        <v>250626395</v>
      </c>
      <c r="Z140" s="68">
        <v>7160755</v>
      </c>
      <c r="AA140" s="67">
        <f>+Y140+Z140</f>
        <v>257787150</v>
      </c>
      <c r="AB140" s="66">
        <f>+Z140/Y140</f>
        <v>2.8571431991430911E-2</v>
      </c>
      <c r="AC140" s="59">
        <f>+AD140/$AG140</f>
        <v>1.536698479556428E-2</v>
      </c>
      <c r="AD140" s="65">
        <v>15452345</v>
      </c>
      <c r="AE140" s="59">
        <f>AF140/$AG140</f>
        <v>1.169818417222201E-2</v>
      </c>
      <c r="AF140" s="65">
        <v>11763165</v>
      </c>
      <c r="AG140" s="65">
        <v>1005554779</v>
      </c>
      <c r="AH140" s="68">
        <v>7741914</v>
      </c>
      <c r="AI140" s="67">
        <v>1013296693</v>
      </c>
      <c r="AJ140" s="66">
        <f>+AH140/AG140</f>
        <v>7.6991469402583387E-3</v>
      </c>
      <c r="AK140" s="65">
        <v>0</v>
      </c>
      <c r="AL140" s="65">
        <v>0</v>
      </c>
      <c r="AM140" s="10">
        <v>0</v>
      </c>
      <c r="AN140" s="64"/>
    </row>
    <row r="141" spans="1:40" x14ac:dyDescent="0.2">
      <c r="A141" s="70" t="s">
        <v>214</v>
      </c>
      <c r="B141" s="69" t="s">
        <v>215</v>
      </c>
      <c r="C141" s="11">
        <v>3</v>
      </c>
      <c r="D141" s="11"/>
      <c r="E141" s="62">
        <f>+F141/$AG141</f>
        <v>2.5304375762964394E-2</v>
      </c>
      <c r="F141" s="65">
        <v>20754412</v>
      </c>
      <c r="G141" s="61">
        <f>+H141/$AG141</f>
        <v>6.5583021519848277E-3</v>
      </c>
      <c r="H141" s="35">
        <v>5379058</v>
      </c>
      <c r="I141" s="61">
        <f>+J141/$AG141</f>
        <v>7.1692357316043183E-4</v>
      </c>
      <c r="J141" s="65">
        <v>588014</v>
      </c>
      <c r="K141" s="68">
        <v>5940</v>
      </c>
      <c r="L141" s="67">
        <f>+J141+K141</f>
        <v>593954</v>
      </c>
      <c r="M141" s="66">
        <f>+K141/J141</f>
        <v>1.0101800297271833E-2</v>
      </c>
      <c r="N141" s="59">
        <f>+O141/$AG141</f>
        <v>0.15797535917729097</v>
      </c>
      <c r="O141" s="65">
        <v>129569910</v>
      </c>
      <c r="P141" s="68">
        <v>4883857</v>
      </c>
      <c r="Q141" s="67">
        <f>+O141+P141</f>
        <v>134453767</v>
      </c>
      <c r="R141" s="66">
        <f>+P141/O141</f>
        <v>3.7692833158562818E-2</v>
      </c>
      <c r="S141" s="59">
        <f>+T141/$AG141</f>
        <v>1.1596328470144418E-2</v>
      </c>
      <c r="T141" s="65">
        <v>9511200</v>
      </c>
      <c r="U141" s="68">
        <v>0</v>
      </c>
      <c r="V141" s="67">
        <f>+T141+U141</f>
        <v>9511200</v>
      </c>
      <c r="W141" s="66">
        <f>+U141/T141</f>
        <v>0</v>
      </c>
      <c r="X141" s="59">
        <f>+Y141/$AG141</f>
        <v>0.76649275660955674</v>
      </c>
      <c r="Y141" s="65">
        <v>628670180</v>
      </c>
      <c r="Z141" s="68">
        <v>10933929</v>
      </c>
      <c r="AA141" s="67">
        <f>+Y141+Z141</f>
        <v>639604109</v>
      </c>
      <c r="AB141" s="66">
        <f>+Z141/Y141</f>
        <v>1.7392154658902384E-2</v>
      </c>
      <c r="AC141" s="59">
        <f>+AD141/$AG141</f>
        <v>3.1355954254898261E-2</v>
      </c>
      <c r="AD141" s="65">
        <v>25717860</v>
      </c>
      <c r="AE141" s="59">
        <f>AF141/$AG141</f>
        <v>0</v>
      </c>
      <c r="AF141" s="65">
        <v>0</v>
      </c>
      <c r="AG141" s="65">
        <v>820190634</v>
      </c>
      <c r="AH141" s="68">
        <v>15823726</v>
      </c>
      <c r="AI141" s="67">
        <v>836014360</v>
      </c>
      <c r="AJ141" s="66">
        <f>+AH141/AG141</f>
        <v>1.929274164327997E-2</v>
      </c>
      <c r="AK141" s="65">
        <v>0</v>
      </c>
      <c r="AL141" s="65">
        <v>7755</v>
      </c>
      <c r="AM141" s="10">
        <v>0</v>
      </c>
      <c r="AN141" s="64"/>
    </row>
    <row r="142" spans="1:40" x14ac:dyDescent="0.2">
      <c r="A142" s="70" t="s">
        <v>212</v>
      </c>
      <c r="B142" s="69" t="s">
        <v>213</v>
      </c>
      <c r="C142" s="11">
        <v>3</v>
      </c>
      <c r="D142" s="11"/>
      <c r="E142" s="62">
        <f>+F142/$AG142</f>
        <v>2.4490350928187361E-2</v>
      </c>
      <c r="F142" s="65">
        <v>23211525</v>
      </c>
      <c r="G142" s="61">
        <f>+H142/$AG142</f>
        <v>5.0556538154454848E-3</v>
      </c>
      <c r="H142" s="35">
        <v>4791660</v>
      </c>
      <c r="I142" s="61">
        <f>+J142/$AG142</f>
        <v>6.8546636890804325E-4</v>
      </c>
      <c r="J142" s="65">
        <v>649673</v>
      </c>
      <c r="K142" s="68">
        <v>6562</v>
      </c>
      <c r="L142" s="67">
        <f>+J142+K142</f>
        <v>656235</v>
      </c>
      <c r="M142" s="66">
        <f>+K142/J142</f>
        <v>1.0100465926704666E-2</v>
      </c>
      <c r="N142" s="59">
        <f>+O142/$AG142</f>
        <v>0.35428829386500421</v>
      </c>
      <c r="O142" s="65">
        <v>335788230</v>
      </c>
      <c r="P142" s="68">
        <v>13834829</v>
      </c>
      <c r="Q142" s="67">
        <f>+O142+P142</f>
        <v>349623059</v>
      </c>
      <c r="R142" s="66">
        <f>+P142/O142</f>
        <v>4.1201054009546434E-2</v>
      </c>
      <c r="S142" s="59">
        <f>+T142/$AG142</f>
        <v>3.146722093056506E-2</v>
      </c>
      <c r="T142" s="65">
        <v>29824080</v>
      </c>
      <c r="U142" s="68">
        <v>-90708</v>
      </c>
      <c r="V142" s="67">
        <f>+T142+U142</f>
        <v>29733372</v>
      </c>
      <c r="W142" s="66">
        <f>+U142/T142</f>
        <v>-3.0414349746915913E-3</v>
      </c>
      <c r="X142" s="59">
        <f>+Y142/$AG142</f>
        <v>0.55680871759709227</v>
      </c>
      <c r="Y142" s="65">
        <v>527733535</v>
      </c>
      <c r="Z142" s="68">
        <v>3778698</v>
      </c>
      <c r="AA142" s="67">
        <f>+Y142+Z142</f>
        <v>531512233</v>
      </c>
      <c r="AB142" s="66">
        <f>+Z142/Y142</f>
        <v>7.1602385472812526E-3</v>
      </c>
      <c r="AC142" s="59">
        <f>+AD142/$AG142</f>
        <v>2.7204296494797543E-2</v>
      </c>
      <c r="AD142" s="65">
        <v>25783755</v>
      </c>
      <c r="AE142" s="59">
        <f>AF142/$AG142</f>
        <v>0</v>
      </c>
      <c r="AF142" s="65">
        <v>0</v>
      </c>
      <c r="AG142" s="65">
        <v>947782458</v>
      </c>
      <c r="AH142" s="68">
        <v>17529381</v>
      </c>
      <c r="AI142" s="67">
        <v>965311839</v>
      </c>
      <c r="AJ142" s="66">
        <f>+AH142/AG142</f>
        <v>1.8495152397091527E-2</v>
      </c>
      <c r="AK142" s="65">
        <v>0</v>
      </c>
      <c r="AL142" s="65">
        <v>62610</v>
      </c>
      <c r="AM142" s="10">
        <v>0</v>
      </c>
      <c r="AN142" s="64"/>
    </row>
    <row r="143" spans="1:40" x14ac:dyDescent="0.2">
      <c r="A143" s="70" t="s">
        <v>210</v>
      </c>
      <c r="B143" s="69" t="s">
        <v>211</v>
      </c>
      <c r="C143" s="11">
        <v>3</v>
      </c>
      <c r="D143" s="11"/>
      <c r="E143" s="62">
        <f>+F143/$AG143</f>
        <v>2.4673990615735792E-2</v>
      </c>
      <c r="F143" s="65">
        <v>8464008</v>
      </c>
      <c r="G143" s="61">
        <f>+H143/$AG143</f>
        <v>8.7259701058969418E-3</v>
      </c>
      <c r="H143" s="35">
        <v>2993301</v>
      </c>
      <c r="I143" s="61">
        <f>+J143/$AG143</f>
        <v>8.3957663075268302E-4</v>
      </c>
      <c r="J143" s="65">
        <v>288003</v>
      </c>
      <c r="K143" s="68">
        <v>2909</v>
      </c>
      <c r="L143" s="67">
        <f>+J143+K143</f>
        <v>290912</v>
      </c>
      <c r="M143" s="66">
        <f>+K143/J143</f>
        <v>1.0100589229973299E-2</v>
      </c>
      <c r="N143" s="59">
        <f>+O143/$AG143</f>
        <v>0.22943074204388375</v>
      </c>
      <c r="O143" s="65">
        <v>78702455</v>
      </c>
      <c r="P143" s="68">
        <v>3421846</v>
      </c>
      <c r="Q143" s="67">
        <f>+O143+P143</f>
        <v>82124301</v>
      </c>
      <c r="R143" s="66">
        <f>+P143/O143</f>
        <v>4.3478262526880515E-2</v>
      </c>
      <c r="S143" s="59">
        <f>+T143/$AG143</f>
        <v>1.2894975622607146E-2</v>
      </c>
      <c r="T143" s="65">
        <v>4423410</v>
      </c>
      <c r="U143" s="68">
        <v>0</v>
      </c>
      <c r="V143" s="67">
        <f>+T143+U143</f>
        <v>4423410</v>
      </c>
      <c r="W143" s="66">
        <f>+U143/T143</f>
        <v>0</v>
      </c>
      <c r="X143" s="59">
        <f>+Y143/$AG143</f>
        <v>0.69034298729803467</v>
      </c>
      <c r="Y143" s="65">
        <v>236810845</v>
      </c>
      <c r="Z143" s="68">
        <v>3335365</v>
      </c>
      <c r="AA143" s="67">
        <f>+Y143+Z143</f>
        <v>240146210</v>
      </c>
      <c r="AB143" s="66">
        <f>+Z143/Y143</f>
        <v>1.4084511205557331E-2</v>
      </c>
      <c r="AC143" s="59">
        <f>+AD143/$AG143</f>
        <v>3.309175768308905E-2</v>
      </c>
      <c r="AD143" s="65">
        <v>11351585</v>
      </c>
      <c r="AE143" s="59">
        <f>AF143/$AG143</f>
        <v>0</v>
      </c>
      <c r="AF143" s="65">
        <v>0</v>
      </c>
      <c r="AG143" s="65">
        <v>343033607</v>
      </c>
      <c r="AH143" s="68">
        <v>6760120</v>
      </c>
      <c r="AI143" s="67">
        <v>349793727</v>
      </c>
      <c r="AJ143" s="66">
        <f>+AH143/AG143</f>
        <v>1.9706873793272389E-2</v>
      </c>
      <c r="AK143" s="65">
        <v>0</v>
      </c>
      <c r="AL143" s="65">
        <v>0</v>
      </c>
      <c r="AM143" s="10">
        <v>0</v>
      </c>
      <c r="AN143" s="64"/>
    </row>
    <row r="144" spans="1:40" x14ac:dyDescent="0.2">
      <c r="A144" s="70" t="s">
        <v>208</v>
      </c>
      <c r="B144" s="69" t="s">
        <v>209</v>
      </c>
      <c r="C144" s="11">
        <v>3</v>
      </c>
      <c r="D144" s="11"/>
      <c r="E144" s="62">
        <f>+F144/$AG144</f>
        <v>1.3200767732337586E-3</v>
      </c>
      <c r="F144" s="65">
        <v>11988</v>
      </c>
      <c r="G144" s="61">
        <f>+H144/$AG144</f>
        <v>1.4376041289288197E-2</v>
      </c>
      <c r="H144" s="35">
        <v>130553</v>
      </c>
      <c r="I144" s="61">
        <f>+J144/$AG144</f>
        <v>1.455079619745653E-3</v>
      </c>
      <c r="J144" s="65">
        <v>13214</v>
      </c>
      <c r="K144" s="68">
        <v>133</v>
      </c>
      <c r="L144" s="67">
        <f>+J144+K144</f>
        <v>13347</v>
      </c>
      <c r="M144" s="66">
        <f>+K144/J144</f>
        <v>1.0065082488270016E-2</v>
      </c>
      <c r="N144" s="59">
        <f>+O144/$AG144</f>
        <v>0.28849095227660387</v>
      </c>
      <c r="O144" s="65">
        <v>2619870</v>
      </c>
      <c r="P144" s="68">
        <v>113907</v>
      </c>
      <c r="Q144" s="67">
        <f>+O144+P144</f>
        <v>2733777</v>
      </c>
      <c r="R144" s="66">
        <f>+P144/O144</f>
        <v>4.3478111509349701E-2</v>
      </c>
      <c r="S144" s="59">
        <f>+T144/$AG144</f>
        <v>2.2050831985323672E-3</v>
      </c>
      <c r="T144" s="65">
        <v>20025</v>
      </c>
      <c r="U144" s="68">
        <v>0</v>
      </c>
      <c r="V144" s="67">
        <f>+T144+U144</f>
        <v>20025</v>
      </c>
      <c r="W144" s="66">
        <f>+U144/T144</f>
        <v>0</v>
      </c>
      <c r="X144" s="59">
        <f>+Y144/$AG144</f>
        <v>0.69215276684259619</v>
      </c>
      <c r="Y144" s="65">
        <v>6285640</v>
      </c>
      <c r="Z144" s="68">
        <v>88530</v>
      </c>
      <c r="AA144" s="67">
        <f>+Y144+Z144</f>
        <v>6374170</v>
      </c>
      <c r="AB144" s="66">
        <f>+Z144/Y144</f>
        <v>1.4084484634818411E-2</v>
      </c>
      <c r="AC144" s="59">
        <f>+AD144/$AG144</f>
        <v>0</v>
      </c>
      <c r="AD144" s="65">
        <v>0</v>
      </c>
      <c r="AE144" s="59">
        <f>AF144/$AG144</f>
        <v>0</v>
      </c>
      <c r="AF144" s="65">
        <v>0</v>
      </c>
      <c r="AG144" s="65">
        <v>9081290</v>
      </c>
      <c r="AH144" s="68">
        <v>202570</v>
      </c>
      <c r="AI144" s="67">
        <v>9283860</v>
      </c>
      <c r="AJ144" s="66">
        <f>+AH144/AG144</f>
        <v>2.2306302298462002E-2</v>
      </c>
      <c r="AK144" s="65">
        <v>0</v>
      </c>
      <c r="AL144" s="65">
        <v>0</v>
      </c>
      <c r="AM144" s="10">
        <v>0</v>
      </c>
      <c r="AN144" s="64"/>
    </row>
    <row r="145" spans="1:40" x14ac:dyDescent="0.2">
      <c r="A145" s="70" t="s">
        <v>206</v>
      </c>
      <c r="B145" s="69" t="s">
        <v>207</v>
      </c>
      <c r="C145" s="11">
        <v>3</v>
      </c>
      <c r="D145" s="11"/>
      <c r="E145" s="62">
        <f>+F145/$AG145</f>
        <v>2.3777298271268413E-2</v>
      </c>
      <c r="F145" s="65">
        <v>13781081</v>
      </c>
      <c r="G145" s="61">
        <f>+H145/$AG145</f>
        <v>6.2774786876404658E-3</v>
      </c>
      <c r="H145" s="35">
        <v>3638363</v>
      </c>
      <c r="I145" s="61">
        <f>+J145/$AG145</f>
        <v>6.5105003622553019E-4</v>
      </c>
      <c r="J145" s="65">
        <v>377342</v>
      </c>
      <c r="K145" s="68">
        <v>3812</v>
      </c>
      <c r="L145" s="67">
        <f>+J145+K145</f>
        <v>381154</v>
      </c>
      <c r="M145" s="66">
        <f>+K145/J145</f>
        <v>1.0102241467952149E-2</v>
      </c>
      <c r="N145" s="59">
        <f>+O145/$AG145</f>
        <v>0.11548899403538739</v>
      </c>
      <c r="O145" s="65">
        <v>66936250</v>
      </c>
      <c r="P145" s="68">
        <v>2745793</v>
      </c>
      <c r="Q145" s="67">
        <f>+O145+P145</f>
        <v>69682043</v>
      </c>
      <c r="R145" s="66">
        <f>+P145/O145</f>
        <v>4.1021016265476481E-2</v>
      </c>
      <c r="S145" s="59">
        <f>+T145/$AG145</f>
        <v>8.783426596208177E-3</v>
      </c>
      <c r="T145" s="65">
        <v>5090785</v>
      </c>
      <c r="U145" s="68">
        <v>-6078</v>
      </c>
      <c r="V145" s="67">
        <f>+T145+U145</f>
        <v>5084707</v>
      </c>
      <c r="W145" s="66">
        <f>+U145/T145</f>
        <v>-1.1939219589906075E-3</v>
      </c>
      <c r="X145" s="59">
        <f>+Y145/$AG145</f>
        <v>0.81294425887136079</v>
      </c>
      <c r="Y145" s="65">
        <v>471174250</v>
      </c>
      <c r="Z145" s="68">
        <v>3052906</v>
      </c>
      <c r="AA145" s="67">
        <f>+Y145+Z145</f>
        <v>474227156</v>
      </c>
      <c r="AB145" s="66">
        <f>+Z145/Y145</f>
        <v>6.4793566286782435E-3</v>
      </c>
      <c r="AC145" s="59">
        <f>+AD145/$AG145</f>
        <v>3.2077493501909277E-2</v>
      </c>
      <c r="AD145" s="65">
        <v>18591790</v>
      </c>
      <c r="AE145" s="59">
        <f>AF145/$AG145</f>
        <v>0</v>
      </c>
      <c r="AF145" s="65">
        <v>0</v>
      </c>
      <c r="AG145" s="65">
        <v>579589861</v>
      </c>
      <c r="AH145" s="68">
        <v>5796433</v>
      </c>
      <c r="AI145" s="67">
        <v>585386294</v>
      </c>
      <c r="AJ145" s="66">
        <f>+AH145/AG145</f>
        <v>1.0000922014058489E-2</v>
      </c>
      <c r="AK145" s="65">
        <v>0</v>
      </c>
      <c r="AL145" s="65">
        <v>0</v>
      </c>
      <c r="AM145" s="10">
        <v>0</v>
      </c>
      <c r="AN145" s="64"/>
    </row>
    <row r="146" spans="1:40" x14ac:dyDescent="0.2">
      <c r="A146" s="70" t="s">
        <v>204</v>
      </c>
      <c r="B146" s="69" t="s">
        <v>205</v>
      </c>
      <c r="C146" s="11">
        <v>3</v>
      </c>
      <c r="D146" s="11"/>
      <c r="E146" s="62">
        <f>+F146/$AG146</f>
        <v>2.0788561089546059E-2</v>
      </c>
      <c r="F146" s="65">
        <v>11016207</v>
      </c>
      <c r="G146" s="61">
        <f>+H146/$AG146</f>
        <v>7.1229450803389667E-3</v>
      </c>
      <c r="H146" s="35">
        <v>3774568</v>
      </c>
      <c r="I146" s="61">
        <f>+J146/$AG146</f>
        <v>6.9542242429496419E-4</v>
      </c>
      <c r="J146" s="65">
        <v>368516</v>
      </c>
      <c r="K146" s="68">
        <v>3722</v>
      </c>
      <c r="L146" s="67">
        <f>+J146+K146</f>
        <v>372238</v>
      </c>
      <c r="M146" s="66">
        <f>+K146/J146</f>
        <v>1.0099968522397942E-2</v>
      </c>
      <c r="N146" s="59">
        <f>+O146/$AG146</f>
        <v>0.15203276179432731</v>
      </c>
      <c r="O146" s="65">
        <v>80564709</v>
      </c>
      <c r="P146" s="68">
        <v>3500325</v>
      </c>
      <c r="Q146" s="67">
        <f>+O146+P146</f>
        <v>84065034</v>
      </c>
      <c r="R146" s="66">
        <f>+P146/O146</f>
        <v>4.3447373464726345E-2</v>
      </c>
      <c r="S146" s="59">
        <f>+T146/$AG146</f>
        <v>1.1239284008081095E-2</v>
      </c>
      <c r="T146" s="65">
        <v>5955885</v>
      </c>
      <c r="U146" s="68">
        <v>0</v>
      </c>
      <c r="V146" s="67">
        <f>+T146+U146</f>
        <v>5955885</v>
      </c>
      <c r="W146" s="66">
        <f>+U146/T146</f>
        <v>0</v>
      </c>
      <c r="X146" s="59">
        <f>+Y146/$AG146</f>
        <v>0.77821564402936239</v>
      </c>
      <c r="Y146" s="65">
        <v>412389515</v>
      </c>
      <c r="Z146" s="68">
        <v>5808304</v>
      </c>
      <c r="AA146" s="67">
        <f>+Y146+Z146</f>
        <v>418197819</v>
      </c>
      <c r="AB146" s="66">
        <f>+Z146/Y146</f>
        <v>1.408450939883862E-2</v>
      </c>
      <c r="AC146" s="59">
        <f>+AD146/$AG146</f>
        <v>2.9905381574049206E-2</v>
      </c>
      <c r="AD146" s="65">
        <v>15847363</v>
      </c>
      <c r="AE146" s="59">
        <f>AF146/$AG146</f>
        <v>0</v>
      </c>
      <c r="AF146" s="65">
        <v>0</v>
      </c>
      <c r="AG146" s="65">
        <v>529916763</v>
      </c>
      <c r="AH146" s="68">
        <v>9312351</v>
      </c>
      <c r="AI146" s="67">
        <v>539229114</v>
      </c>
      <c r="AJ146" s="66">
        <f>+AH146/AG146</f>
        <v>1.7573233477801872E-2</v>
      </c>
      <c r="AK146" s="65">
        <v>0</v>
      </c>
      <c r="AL146" s="65">
        <v>385565</v>
      </c>
      <c r="AM146" s="10">
        <v>0</v>
      </c>
      <c r="AN146" s="64"/>
    </row>
    <row r="147" spans="1:40" x14ac:dyDescent="0.2">
      <c r="A147" s="70" t="s">
        <v>202</v>
      </c>
      <c r="B147" s="69" t="s">
        <v>203</v>
      </c>
      <c r="C147" s="11">
        <v>3</v>
      </c>
      <c r="D147" s="11"/>
      <c r="E147" s="62">
        <f>+F147/$AG147</f>
        <v>4.1045953119964729E-2</v>
      </c>
      <c r="F147" s="65">
        <v>41111256</v>
      </c>
      <c r="G147" s="61">
        <f>+H147/$AG147</f>
        <v>7.3916950349502452E-3</v>
      </c>
      <c r="H147" s="35">
        <v>7403455</v>
      </c>
      <c r="I147" s="61">
        <f>+J147/$AG147</f>
        <v>7.9220861985207394E-4</v>
      </c>
      <c r="J147" s="65">
        <v>793469</v>
      </c>
      <c r="K147" s="68">
        <v>8015</v>
      </c>
      <c r="L147" s="67">
        <f>+J147+K147</f>
        <v>801484</v>
      </c>
      <c r="M147" s="66">
        <f>+K147/J147</f>
        <v>1.010121378402937E-2</v>
      </c>
      <c r="N147" s="59">
        <f>+O147/$AG147</f>
        <v>0.10604171581139554</v>
      </c>
      <c r="O147" s="65">
        <v>106210425</v>
      </c>
      <c r="P147" s="68">
        <v>4606196</v>
      </c>
      <c r="Q147" s="67">
        <f>+O147+P147</f>
        <v>110816621</v>
      </c>
      <c r="R147" s="66">
        <f>+P147/O147</f>
        <v>4.3368586464087686E-2</v>
      </c>
      <c r="S147" s="59">
        <f>+T147/$AG147</f>
        <v>5.7949738704213757E-2</v>
      </c>
      <c r="T147" s="65">
        <v>58041935</v>
      </c>
      <c r="U147" s="68">
        <v>0</v>
      </c>
      <c r="V147" s="67">
        <f>+T147+U147</f>
        <v>58041935</v>
      </c>
      <c r="W147" s="66">
        <f>+U147/T147</f>
        <v>0</v>
      </c>
      <c r="X147" s="59">
        <f>+Y147/$AG147</f>
        <v>0.74816710358321226</v>
      </c>
      <c r="Y147" s="65">
        <v>749357415</v>
      </c>
      <c r="Z147" s="68">
        <v>10303105</v>
      </c>
      <c r="AA147" s="67">
        <f>+Y147+Z147</f>
        <v>759660520</v>
      </c>
      <c r="AB147" s="66">
        <f>+Z147/Y147</f>
        <v>1.3749253418677387E-2</v>
      </c>
      <c r="AC147" s="59">
        <f>+AD147/$AG147</f>
        <v>3.8611585126411434E-2</v>
      </c>
      <c r="AD147" s="65">
        <v>38673015</v>
      </c>
      <c r="AE147" s="59">
        <f>AF147/$AG147</f>
        <v>0</v>
      </c>
      <c r="AF147" s="65">
        <v>0</v>
      </c>
      <c r="AG147" s="65">
        <v>1001590970</v>
      </c>
      <c r="AH147" s="68">
        <v>14917316</v>
      </c>
      <c r="AI147" s="67">
        <v>1016508286</v>
      </c>
      <c r="AJ147" s="66">
        <f>+AH147/AG147</f>
        <v>1.4893620696280838E-2</v>
      </c>
      <c r="AK147" s="65">
        <v>0</v>
      </c>
      <c r="AL147" s="65">
        <v>0</v>
      </c>
      <c r="AM147" s="10">
        <v>0</v>
      </c>
      <c r="AN147" s="64"/>
    </row>
    <row r="148" spans="1:40" x14ac:dyDescent="0.2">
      <c r="A148" s="70" t="s">
        <v>200</v>
      </c>
      <c r="B148" s="69" t="s">
        <v>201</v>
      </c>
      <c r="C148" s="11">
        <v>4</v>
      </c>
      <c r="D148" s="11"/>
      <c r="E148" s="62">
        <f>+F148/$AG148</f>
        <v>2.5648043703027396E-2</v>
      </c>
      <c r="F148" s="65">
        <v>1073924635</v>
      </c>
      <c r="G148" s="61">
        <f>+H148/$AG148</f>
        <v>1.4365185169901441E-2</v>
      </c>
      <c r="H148" s="35">
        <v>601493292</v>
      </c>
      <c r="I148" s="61">
        <f>+J148/$AG148</f>
        <v>4.5077362590395685E-3</v>
      </c>
      <c r="J148" s="65">
        <v>188746131</v>
      </c>
      <c r="K148" s="68">
        <v>1906527</v>
      </c>
      <c r="L148" s="67">
        <f>+J148+K148</f>
        <v>190652658</v>
      </c>
      <c r="M148" s="66">
        <f>+K148/J148</f>
        <v>1.0101012348698157E-2</v>
      </c>
      <c r="N148" s="59">
        <f>+O148/$AG148</f>
        <v>0.68548090458902133</v>
      </c>
      <c r="O148" s="65">
        <v>28702182466</v>
      </c>
      <c r="P148" s="68">
        <v>-291588919</v>
      </c>
      <c r="Q148" s="67">
        <f>+O148+P148</f>
        <v>28410593547</v>
      </c>
      <c r="R148" s="66">
        <f>+P148/O148</f>
        <v>-1.0159120106821497E-2</v>
      </c>
      <c r="S148" s="59">
        <f>+T148/$AG148</f>
        <v>0.26794344406361992</v>
      </c>
      <c r="T148" s="65">
        <v>11219220799</v>
      </c>
      <c r="U148" s="68">
        <v>-108858395</v>
      </c>
      <c r="V148" s="67">
        <f>+T148+U148</f>
        <v>11110362404</v>
      </c>
      <c r="W148" s="66">
        <f>+U148/T148</f>
        <v>-9.702848081009588E-3</v>
      </c>
      <c r="X148" s="59">
        <f>+Y148/$AG148</f>
        <v>1.9249706096312177E-3</v>
      </c>
      <c r="Y148" s="65">
        <v>80601600</v>
      </c>
      <c r="Z148" s="68">
        <v>0</v>
      </c>
      <c r="AA148" s="67">
        <f>+Y148+Z148</f>
        <v>80601600</v>
      </c>
      <c r="AB148" s="66">
        <f>+Z148/Y148</f>
        <v>0</v>
      </c>
      <c r="AC148" s="59">
        <f>+AD148/$AG148</f>
        <v>1.2971560575907916E-4</v>
      </c>
      <c r="AD148" s="65">
        <v>5431400</v>
      </c>
      <c r="AE148" s="59">
        <f>AF148/$AG148</f>
        <v>0</v>
      </c>
      <c r="AF148" s="65">
        <v>0</v>
      </c>
      <c r="AG148" s="65">
        <v>41871600323</v>
      </c>
      <c r="AH148" s="68">
        <v>-398540787</v>
      </c>
      <c r="AI148" s="67">
        <v>41473059536</v>
      </c>
      <c r="AJ148" s="66">
        <f>+AH148/AG148</f>
        <v>-9.5181646730870765E-3</v>
      </c>
      <c r="AK148" s="65">
        <v>418061866</v>
      </c>
      <c r="AL148" s="65">
        <v>659958199</v>
      </c>
      <c r="AM148" s="10">
        <v>531100</v>
      </c>
      <c r="AN148" s="64"/>
    </row>
    <row r="149" spans="1:40" x14ac:dyDescent="0.2">
      <c r="A149" s="70" t="s">
        <v>198</v>
      </c>
      <c r="B149" s="69" t="s">
        <v>199</v>
      </c>
      <c r="C149" s="11">
        <v>3</v>
      </c>
      <c r="D149" s="11"/>
      <c r="E149" s="62">
        <f>+F149/$AG149</f>
        <v>3.8440899886911996E-2</v>
      </c>
      <c r="F149" s="65">
        <v>118063707</v>
      </c>
      <c r="G149" s="61">
        <f>+H149/$AG149</f>
        <v>1.5123579804870618E-2</v>
      </c>
      <c r="H149" s="35">
        <v>46449118</v>
      </c>
      <c r="I149" s="61">
        <f>+J149/$AG149</f>
        <v>5.2756821239825164E-3</v>
      </c>
      <c r="J149" s="65">
        <v>16203226</v>
      </c>
      <c r="K149" s="68">
        <v>163668</v>
      </c>
      <c r="L149" s="67">
        <f>+J149+K149</f>
        <v>16366894</v>
      </c>
      <c r="M149" s="66">
        <f>+K149/J149</f>
        <v>1.0100951501879934E-2</v>
      </c>
      <c r="N149" s="59">
        <f>+O149/$AG149</f>
        <v>0.61211499145376325</v>
      </c>
      <c r="O149" s="65">
        <v>1879991499</v>
      </c>
      <c r="P149" s="68">
        <v>-1649146</v>
      </c>
      <c r="Q149" s="67">
        <f>+O149+P149</f>
        <v>1878342353</v>
      </c>
      <c r="R149" s="66">
        <f>+P149/O149</f>
        <v>-8.7720928572135E-4</v>
      </c>
      <c r="S149" s="59">
        <f>+T149/$AG149</f>
        <v>5.7857850864125974E-2</v>
      </c>
      <c r="T149" s="65">
        <v>177699075</v>
      </c>
      <c r="U149" s="68">
        <v>-826334</v>
      </c>
      <c r="V149" s="67">
        <f>+T149+U149</f>
        <v>176872741</v>
      </c>
      <c r="W149" s="66">
        <f>+U149/T149</f>
        <v>-4.6501874024949203E-3</v>
      </c>
      <c r="X149" s="59">
        <f>+Y149/$AG149</f>
        <v>0.25880598005306249</v>
      </c>
      <c r="Y149" s="65">
        <v>794871959</v>
      </c>
      <c r="Z149" s="68">
        <v>5762450</v>
      </c>
      <c r="AA149" s="67">
        <f>+Y149+Z149</f>
        <v>800634409</v>
      </c>
      <c r="AB149" s="66">
        <f>+Z149/Y149</f>
        <v>7.2495323740562343E-3</v>
      </c>
      <c r="AC149" s="59">
        <f>+AD149/$AG149</f>
        <v>1.2381015813283165E-2</v>
      </c>
      <c r="AD149" s="65">
        <v>38025869</v>
      </c>
      <c r="AE149" s="59">
        <f>AF149/$AG149</f>
        <v>0</v>
      </c>
      <c r="AF149" s="65">
        <v>0</v>
      </c>
      <c r="AG149" s="65">
        <v>3071304453</v>
      </c>
      <c r="AH149" s="68">
        <v>3450638</v>
      </c>
      <c r="AI149" s="67">
        <v>3074755091</v>
      </c>
      <c r="AJ149" s="66">
        <f>+AH149/AG149</f>
        <v>1.1235089366114367E-3</v>
      </c>
      <c r="AK149" s="65">
        <v>8314400</v>
      </c>
      <c r="AL149" s="65">
        <v>62662135</v>
      </c>
      <c r="AM149" s="10">
        <v>15800</v>
      </c>
      <c r="AN149" s="64"/>
    </row>
    <row r="150" spans="1:40" x14ac:dyDescent="0.2">
      <c r="A150" s="70" t="s">
        <v>196</v>
      </c>
      <c r="B150" s="69" t="s">
        <v>197</v>
      </c>
      <c r="C150" s="11">
        <v>3</v>
      </c>
      <c r="D150" s="11"/>
      <c r="E150" s="62">
        <f>+F150/$AG150</f>
        <v>1.1063889536393251E-2</v>
      </c>
      <c r="F150" s="65">
        <v>7662036</v>
      </c>
      <c r="G150" s="61">
        <f>+H150/$AG150</f>
        <v>1.1501763072764831E-2</v>
      </c>
      <c r="H150" s="35">
        <v>7965275</v>
      </c>
      <c r="I150" s="61">
        <f>+J150/$AG150</f>
        <v>1.1556120564390815E-2</v>
      </c>
      <c r="J150" s="65">
        <v>8002919</v>
      </c>
      <c r="K150" s="68">
        <v>80837</v>
      </c>
      <c r="L150" s="67">
        <f>+J150+K150</f>
        <v>8083756</v>
      </c>
      <c r="M150" s="66">
        <f>+K150/J150</f>
        <v>1.0100939419729227E-2</v>
      </c>
      <c r="N150" s="59">
        <f>+O150/$AG150</f>
        <v>0.6493356252910818</v>
      </c>
      <c r="O150" s="65">
        <v>449682087</v>
      </c>
      <c r="P150" s="68">
        <v>-4102117</v>
      </c>
      <c r="Q150" s="67">
        <f>+O150+P150</f>
        <v>445579970</v>
      </c>
      <c r="R150" s="66">
        <f>+P150/O150</f>
        <v>-9.122260189118896E-3</v>
      </c>
      <c r="S150" s="59">
        <f>+T150/$AG150</f>
        <v>3.3264145264681064E-2</v>
      </c>
      <c r="T150" s="65">
        <v>23036300</v>
      </c>
      <c r="U150" s="68">
        <v>-237106</v>
      </c>
      <c r="V150" s="67">
        <f>+T150+U150</f>
        <v>22799194</v>
      </c>
      <c r="W150" s="66">
        <f>+U150/T150</f>
        <v>-1.0292711937246866E-2</v>
      </c>
      <c r="X150" s="59">
        <f>+Y150/$AG150</f>
        <v>0.26470345853381477</v>
      </c>
      <c r="Y150" s="65">
        <v>183314143</v>
      </c>
      <c r="Z150" s="68">
        <v>77365</v>
      </c>
      <c r="AA150" s="67">
        <f>+Y150+Z150</f>
        <v>183391508</v>
      </c>
      <c r="AB150" s="66">
        <f>+Z150/Y150</f>
        <v>4.2203508542164146E-4</v>
      </c>
      <c r="AC150" s="59">
        <f>+AD150/$AG150</f>
        <v>1.8574997736873402E-2</v>
      </c>
      <c r="AD150" s="65">
        <v>12863677</v>
      </c>
      <c r="AE150" s="59">
        <f>AF150/$AG150</f>
        <v>0</v>
      </c>
      <c r="AF150" s="65">
        <v>0</v>
      </c>
      <c r="AG150" s="65">
        <v>692526437</v>
      </c>
      <c r="AH150" s="68">
        <v>-4181021</v>
      </c>
      <c r="AI150" s="67">
        <v>688345416</v>
      </c>
      <c r="AJ150" s="66">
        <f>+AH150/AG150</f>
        <v>-6.0373449685358366E-3</v>
      </c>
      <c r="AK150" s="65">
        <v>0</v>
      </c>
      <c r="AL150" s="65">
        <v>37000</v>
      </c>
      <c r="AM150" s="10">
        <v>0</v>
      </c>
      <c r="AN150" s="64"/>
    </row>
    <row r="151" spans="1:40" x14ac:dyDescent="0.2">
      <c r="A151" s="70" t="s">
        <v>194</v>
      </c>
      <c r="B151" s="69" t="s">
        <v>195</v>
      </c>
      <c r="C151" s="11">
        <v>3</v>
      </c>
      <c r="D151" s="11"/>
      <c r="E151" s="62">
        <f>+F151/$AG151</f>
        <v>1.6044670539064859E-2</v>
      </c>
      <c r="F151" s="65">
        <v>46746415</v>
      </c>
      <c r="G151" s="61">
        <f>+H151/$AG151</f>
        <v>1.2087400227724457E-2</v>
      </c>
      <c r="H151" s="35">
        <v>35216842</v>
      </c>
      <c r="I151" s="61">
        <f>+J151/$AG151</f>
        <v>1.0503640623589843E-2</v>
      </c>
      <c r="J151" s="65">
        <v>30602532</v>
      </c>
      <c r="K151" s="68">
        <v>309117</v>
      </c>
      <c r="L151" s="67">
        <f>+J151+K151</f>
        <v>30911649</v>
      </c>
      <c r="M151" s="66">
        <f>+K151/J151</f>
        <v>1.0101026934634036E-2</v>
      </c>
      <c r="N151" s="59">
        <f>+O151/$AG151</f>
        <v>0.68875748270346693</v>
      </c>
      <c r="O151" s="65">
        <v>2006706404</v>
      </c>
      <c r="P151" s="68">
        <v>-18883407</v>
      </c>
      <c r="Q151" s="67">
        <f>+O151+P151</f>
        <v>1987822997</v>
      </c>
      <c r="R151" s="66">
        <f>+P151/O151</f>
        <v>-9.4101493683178584E-3</v>
      </c>
      <c r="S151" s="59">
        <f>+T151/$AG151</f>
        <v>4.9644004696297143E-2</v>
      </c>
      <c r="T151" s="65">
        <v>144638635</v>
      </c>
      <c r="U151" s="68">
        <v>-1258834</v>
      </c>
      <c r="V151" s="67">
        <f>+T151+U151</f>
        <v>143379801</v>
      </c>
      <c r="W151" s="66">
        <f>+U151/T151</f>
        <v>-8.7033039270593224E-3</v>
      </c>
      <c r="X151" s="59">
        <f>+Y151/$AG151</f>
        <v>0.21237509791281733</v>
      </c>
      <c r="Y151" s="65">
        <v>618758387</v>
      </c>
      <c r="Z151" s="68">
        <v>0</v>
      </c>
      <c r="AA151" s="67">
        <f>+Y151+Z151</f>
        <v>618758387</v>
      </c>
      <c r="AB151" s="66">
        <f>+Z151/Y151</f>
        <v>0</v>
      </c>
      <c r="AC151" s="59">
        <f>+AD151/$AG151</f>
        <v>1.0587703297039491E-2</v>
      </c>
      <c r="AD151" s="65">
        <v>30847450</v>
      </c>
      <c r="AE151" s="59">
        <f>AF151/$AG151</f>
        <v>0</v>
      </c>
      <c r="AF151" s="65">
        <v>0</v>
      </c>
      <c r="AG151" s="65">
        <v>2913516665</v>
      </c>
      <c r="AH151" s="68">
        <v>-19833124</v>
      </c>
      <c r="AI151" s="67">
        <v>2893683541</v>
      </c>
      <c r="AJ151" s="66">
        <f>+AH151/AG151</f>
        <v>-6.8072800949638638E-3</v>
      </c>
      <c r="AK151" s="65">
        <v>513100</v>
      </c>
      <c r="AL151" s="65">
        <v>6800</v>
      </c>
      <c r="AM151" s="10">
        <v>0</v>
      </c>
      <c r="AN151" s="64"/>
    </row>
    <row r="152" spans="1:40" x14ac:dyDescent="0.2">
      <c r="A152" s="70" t="s">
        <v>192</v>
      </c>
      <c r="B152" s="69" t="s">
        <v>193</v>
      </c>
      <c r="C152" s="11">
        <v>3</v>
      </c>
      <c r="D152" s="11"/>
      <c r="E152" s="62">
        <f>+F152/$AG152</f>
        <v>1.5021327741264438E-2</v>
      </c>
      <c r="F152" s="65">
        <v>19329066</v>
      </c>
      <c r="G152" s="61">
        <f>+H152/$AG152</f>
        <v>6.9711685370276132E-3</v>
      </c>
      <c r="H152" s="35">
        <v>8970324</v>
      </c>
      <c r="I152" s="61">
        <f>+J152/$AG152</f>
        <v>7.6997598958263719E-3</v>
      </c>
      <c r="J152" s="65">
        <v>9907857</v>
      </c>
      <c r="K152" s="68">
        <v>100079</v>
      </c>
      <c r="L152" s="67">
        <f>+J152+K152</f>
        <v>10007936</v>
      </c>
      <c r="M152" s="66">
        <f>+K152/J152</f>
        <v>1.0100973399192177E-2</v>
      </c>
      <c r="N152" s="59">
        <f>+O152/$AG152</f>
        <v>0.56383033767835677</v>
      </c>
      <c r="O152" s="65">
        <v>725522670</v>
      </c>
      <c r="P152" s="68">
        <v>-1316693</v>
      </c>
      <c r="Q152" s="67">
        <f>+O152+P152</f>
        <v>724205977</v>
      </c>
      <c r="R152" s="66">
        <f>+P152/O152</f>
        <v>-1.8148199283697089E-3</v>
      </c>
      <c r="S152" s="59">
        <f>+T152/$AG152</f>
        <v>2.4252248334362781E-2</v>
      </c>
      <c r="T152" s="65">
        <v>31207182</v>
      </c>
      <c r="U152" s="68">
        <v>-123790</v>
      </c>
      <c r="V152" s="67">
        <f>+T152+U152</f>
        <v>31083392</v>
      </c>
      <c r="W152" s="66">
        <f>+U152/T152</f>
        <v>-3.9667150978258785E-3</v>
      </c>
      <c r="X152" s="59">
        <f>+Y152/$AG152</f>
        <v>0.3581565189184619</v>
      </c>
      <c r="Y152" s="65">
        <v>460866783</v>
      </c>
      <c r="Z152" s="68">
        <v>3207329</v>
      </c>
      <c r="AA152" s="67">
        <f>+Y152+Z152</f>
        <v>464074112</v>
      </c>
      <c r="AB152" s="66">
        <f>+Z152/Y152</f>
        <v>6.9593407863373829E-3</v>
      </c>
      <c r="AC152" s="59">
        <f>+AD152/$AG152</f>
        <v>2.4068638894700144E-2</v>
      </c>
      <c r="AD152" s="65">
        <v>30970918</v>
      </c>
      <c r="AE152" s="59">
        <f>AF152/$AG152</f>
        <v>0</v>
      </c>
      <c r="AF152" s="65">
        <v>0</v>
      </c>
      <c r="AG152" s="65">
        <v>1286774800</v>
      </c>
      <c r="AH152" s="68">
        <v>1866925</v>
      </c>
      <c r="AI152" s="67">
        <v>1288641725</v>
      </c>
      <c r="AJ152" s="66">
        <f>+AH152/AG152</f>
        <v>1.4508560472275334E-3</v>
      </c>
      <c r="AK152" s="65">
        <v>0</v>
      </c>
      <c r="AL152" s="65">
        <v>0</v>
      </c>
      <c r="AM152" s="10">
        <v>0</v>
      </c>
      <c r="AN152" s="64"/>
    </row>
    <row r="153" spans="1:40" x14ac:dyDescent="0.2">
      <c r="A153" s="70" t="s">
        <v>190</v>
      </c>
      <c r="B153" s="69" t="s">
        <v>191</v>
      </c>
      <c r="C153" s="11">
        <v>3</v>
      </c>
      <c r="D153" s="11"/>
      <c r="E153" s="62">
        <f>+F153/$AG153</f>
        <v>2.4780620621892464E-2</v>
      </c>
      <c r="F153" s="65">
        <v>89385456</v>
      </c>
      <c r="G153" s="61">
        <f>+H153/$AG153</f>
        <v>2.1849622247474308E-2</v>
      </c>
      <c r="H153" s="35">
        <v>78813137</v>
      </c>
      <c r="I153" s="61">
        <f>+J153/$AG153</f>
        <v>7.8037704364858379E-2</v>
      </c>
      <c r="J153" s="65">
        <v>281487534</v>
      </c>
      <c r="K153" s="68">
        <v>2843308</v>
      </c>
      <c r="L153" s="67">
        <f>+J153+K153</f>
        <v>284330842</v>
      </c>
      <c r="M153" s="66">
        <f>+K153/J153</f>
        <v>1.0101008593865474E-2</v>
      </c>
      <c r="N153" s="59">
        <f>+O153/$AG153</f>
        <v>0.60563390353457036</v>
      </c>
      <c r="O153" s="65">
        <v>2184564441</v>
      </c>
      <c r="P153" s="68">
        <v>22983978</v>
      </c>
      <c r="Q153" s="67">
        <f>+O153+P153</f>
        <v>2207548419</v>
      </c>
      <c r="R153" s="66">
        <f>+P153/O153</f>
        <v>1.0521080343813946E-2</v>
      </c>
      <c r="S153" s="59">
        <f>+T153/$AG153</f>
        <v>0.21225703380743538</v>
      </c>
      <c r="T153" s="65">
        <v>765626174</v>
      </c>
      <c r="U153" s="68">
        <v>0</v>
      </c>
      <c r="V153" s="67">
        <f>+T153+U153</f>
        <v>765626174</v>
      </c>
      <c r="W153" s="66">
        <f>+U153/T153</f>
        <v>0</v>
      </c>
      <c r="X153" s="59">
        <f>+Y153/$AG153</f>
        <v>5.4401831681868296E-2</v>
      </c>
      <c r="Y153" s="65">
        <v>196231265</v>
      </c>
      <c r="Z153" s="68">
        <v>5606608</v>
      </c>
      <c r="AA153" s="67">
        <f>+Y153+Z153</f>
        <v>201837873</v>
      </c>
      <c r="AB153" s="66">
        <f>+Z153/Y153</f>
        <v>2.8571430755440524E-2</v>
      </c>
      <c r="AC153" s="59">
        <f>+AD153/$AG153</f>
        <v>3.039283741900834E-3</v>
      </c>
      <c r="AD153" s="65">
        <v>10962912</v>
      </c>
      <c r="AE153" s="59">
        <f>AF153/$AG153</f>
        <v>0</v>
      </c>
      <c r="AF153" s="65">
        <v>0</v>
      </c>
      <c r="AG153" s="65">
        <v>3607070919</v>
      </c>
      <c r="AH153" s="68">
        <v>31433894</v>
      </c>
      <c r="AI153" s="67">
        <v>3638504813</v>
      </c>
      <c r="AJ153" s="66">
        <f>+AH153/AG153</f>
        <v>8.714520647327478E-3</v>
      </c>
      <c r="AK153" s="65">
        <v>1087427</v>
      </c>
      <c r="AL153" s="65">
        <v>9740048</v>
      </c>
      <c r="AM153" s="10">
        <v>0</v>
      </c>
      <c r="AN153" s="64"/>
    </row>
    <row r="154" spans="1:40" x14ac:dyDescent="0.2">
      <c r="A154" s="70" t="s">
        <v>188</v>
      </c>
      <c r="B154" s="69" t="s">
        <v>189</v>
      </c>
      <c r="C154" s="11">
        <v>3</v>
      </c>
      <c r="D154" s="11"/>
      <c r="E154" s="62">
        <f>+F154/$AG154</f>
        <v>1.0346617928818145E-2</v>
      </c>
      <c r="F154" s="65">
        <v>4649846</v>
      </c>
      <c r="G154" s="61">
        <f>+H154/$AG154</f>
        <v>2.6829410724172068E-2</v>
      </c>
      <c r="H154" s="35">
        <v>12057334</v>
      </c>
      <c r="I154" s="61">
        <f>+J154/$AG154</f>
        <v>0.12155399483732504</v>
      </c>
      <c r="J154" s="65">
        <v>54627257</v>
      </c>
      <c r="K154" s="68">
        <v>551790</v>
      </c>
      <c r="L154" s="67">
        <f>+J154+K154</f>
        <v>55179047</v>
      </c>
      <c r="M154" s="66">
        <f>+K154/J154</f>
        <v>1.0101001410339898E-2</v>
      </c>
      <c r="N154" s="59">
        <f>+O154/$AG154</f>
        <v>0.3106607854750284</v>
      </c>
      <c r="O154" s="65">
        <v>139613236</v>
      </c>
      <c r="P154" s="68">
        <v>1469614</v>
      </c>
      <c r="Q154" s="67">
        <f>+O154+P154</f>
        <v>141082850</v>
      </c>
      <c r="R154" s="66">
        <f>+P154/O154</f>
        <v>1.052632287672209E-2</v>
      </c>
      <c r="S154" s="59">
        <f>+T154/$AG154</f>
        <v>6.007670066160202E-3</v>
      </c>
      <c r="T154" s="65">
        <v>2699891</v>
      </c>
      <c r="U154" s="68">
        <v>0</v>
      </c>
      <c r="V154" s="67">
        <f>+T154+U154</f>
        <v>2699891</v>
      </c>
      <c r="W154" s="66">
        <f>+U154/T154</f>
        <v>0</v>
      </c>
      <c r="X154" s="59">
        <f>+Y154/$AG154</f>
        <v>0.51101699861882099</v>
      </c>
      <c r="Y154" s="65">
        <v>229654788</v>
      </c>
      <c r="Z154" s="68">
        <v>6561566</v>
      </c>
      <c r="AA154" s="67">
        <f>+Y154+Z154</f>
        <v>236216354</v>
      </c>
      <c r="AB154" s="66">
        <f>+Z154/Y154</f>
        <v>2.8571431308455891E-2</v>
      </c>
      <c r="AC154" s="59">
        <f>+AD154/$AG154</f>
        <v>1.3584522349675218E-2</v>
      </c>
      <c r="AD154" s="65">
        <v>6104984</v>
      </c>
      <c r="AE154" s="59">
        <f>AF154/$AG154</f>
        <v>0</v>
      </c>
      <c r="AF154" s="65">
        <v>0</v>
      </c>
      <c r="AG154" s="65">
        <v>449407336</v>
      </c>
      <c r="AH154" s="68">
        <v>8582970</v>
      </c>
      <c r="AI154" s="67">
        <v>457990306</v>
      </c>
      <c r="AJ154" s="66">
        <f>+AH154/AG154</f>
        <v>1.9098419879821454E-2</v>
      </c>
      <c r="AK154" s="65">
        <v>0</v>
      </c>
      <c r="AL154" s="65">
        <v>0</v>
      </c>
      <c r="AM154" s="10">
        <v>0</v>
      </c>
      <c r="AN154" s="64"/>
    </row>
    <row r="155" spans="1:40" x14ac:dyDescent="0.2">
      <c r="A155" s="70" t="s">
        <v>186</v>
      </c>
      <c r="B155" s="69" t="s">
        <v>187</v>
      </c>
      <c r="C155" s="11">
        <v>3</v>
      </c>
      <c r="D155" s="11"/>
      <c r="E155" s="62">
        <f>+F155/$AG155</f>
        <v>2.7944537636793023E-2</v>
      </c>
      <c r="F155" s="65">
        <v>12332839</v>
      </c>
      <c r="G155" s="61">
        <f>+H155/$AG155</f>
        <v>2.0664159809748259E-2</v>
      </c>
      <c r="H155" s="35">
        <v>9119770</v>
      </c>
      <c r="I155" s="61">
        <f>+J155/$AG155</f>
        <v>0.11786367703476475</v>
      </c>
      <c r="J155" s="65">
        <v>52017098</v>
      </c>
      <c r="K155" s="68">
        <v>525425</v>
      </c>
      <c r="L155" s="67">
        <f>+J155+K155</f>
        <v>52542523</v>
      </c>
      <c r="M155" s="66">
        <f>+K155/J155</f>
        <v>1.0101005634724183E-2</v>
      </c>
      <c r="N155" s="59">
        <f>+O155/$AG155</f>
        <v>0.21287834156019886</v>
      </c>
      <c r="O155" s="65">
        <v>93950179</v>
      </c>
      <c r="P155" s="68">
        <v>988950</v>
      </c>
      <c r="Q155" s="67">
        <f>+O155+P155</f>
        <v>94939129</v>
      </c>
      <c r="R155" s="66">
        <f>+P155/O155</f>
        <v>1.0526323744417773E-2</v>
      </c>
      <c r="S155" s="59">
        <f>+T155/$AG155</f>
        <v>4.9658805384718271E-2</v>
      </c>
      <c r="T155" s="65">
        <v>21916056</v>
      </c>
      <c r="U155" s="68">
        <v>0</v>
      </c>
      <c r="V155" s="67">
        <f>+T155+U155</f>
        <v>21916056</v>
      </c>
      <c r="W155" s="66">
        <f>+U155/T155</f>
        <v>0</v>
      </c>
      <c r="X155" s="59">
        <f>+Y155/$AG155</f>
        <v>0.55700175844879052</v>
      </c>
      <c r="Y155" s="65">
        <v>245823105</v>
      </c>
      <c r="Z155" s="68">
        <v>7023518</v>
      </c>
      <c r="AA155" s="67">
        <f>+Y155+Z155</f>
        <v>252846623</v>
      </c>
      <c r="AB155" s="66">
        <f>+Z155/Y155</f>
        <v>2.8571431477118475E-2</v>
      </c>
      <c r="AC155" s="59">
        <f>+AD155/$AG155</f>
        <v>1.3988720124986335E-2</v>
      </c>
      <c r="AD155" s="65">
        <v>6173680</v>
      </c>
      <c r="AE155" s="59">
        <f>AF155/$AG155</f>
        <v>0</v>
      </c>
      <c r="AF155" s="65">
        <v>0</v>
      </c>
      <c r="AG155" s="65">
        <v>441332727</v>
      </c>
      <c r="AH155" s="68">
        <v>8537893</v>
      </c>
      <c r="AI155" s="67">
        <v>449870620</v>
      </c>
      <c r="AJ155" s="66">
        <f>+AH155/AG155</f>
        <v>1.9345705581448984E-2</v>
      </c>
      <c r="AK155" s="65">
        <v>0</v>
      </c>
      <c r="AL155" s="65">
        <v>0</v>
      </c>
      <c r="AM155" s="10">
        <v>0</v>
      </c>
      <c r="AN155" s="64"/>
    </row>
    <row r="156" spans="1:40" x14ac:dyDescent="0.2">
      <c r="A156" s="70" t="s">
        <v>184</v>
      </c>
      <c r="B156" s="69" t="s">
        <v>185</v>
      </c>
      <c r="C156" s="11">
        <v>3</v>
      </c>
      <c r="D156" s="11"/>
      <c r="E156" s="62">
        <f>+F156/$AG156</f>
        <v>4.6864624958826318E-2</v>
      </c>
      <c r="F156" s="65">
        <v>34405909</v>
      </c>
      <c r="G156" s="61">
        <f>+H156/$AG156</f>
        <v>1.5501364977696903E-2</v>
      </c>
      <c r="H156" s="35">
        <v>11380408</v>
      </c>
      <c r="I156" s="61">
        <f>+J156/$AG156</f>
        <v>0.10233144579743156</v>
      </c>
      <c r="J156" s="65">
        <v>75127165</v>
      </c>
      <c r="K156" s="68">
        <v>758860</v>
      </c>
      <c r="L156" s="67">
        <f>+J156+K156</f>
        <v>75886025</v>
      </c>
      <c r="M156" s="66">
        <f>+K156/J156</f>
        <v>1.0101006739705938E-2</v>
      </c>
      <c r="N156" s="59">
        <f>+O156/$AG156</f>
        <v>0.30139825921471791</v>
      </c>
      <c r="O156" s="65">
        <v>221273105</v>
      </c>
      <c r="P156" s="68">
        <v>2329192</v>
      </c>
      <c r="Q156" s="67">
        <f>+O156+P156</f>
        <v>223602297</v>
      </c>
      <c r="R156" s="66">
        <f>+P156/O156</f>
        <v>1.0526322211639775E-2</v>
      </c>
      <c r="S156" s="59">
        <f>+T156/$AG156</f>
        <v>1.5711740108190937E-2</v>
      </c>
      <c r="T156" s="65">
        <v>11534856</v>
      </c>
      <c r="U156" s="68">
        <v>0</v>
      </c>
      <c r="V156" s="67">
        <f>+T156+U156</f>
        <v>11534856</v>
      </c>
      <c r="W156" s="66">
        <f>+U156/T156</f>
        <v>0</v>
      </c>
      <c r="X156" s="59">
        <f>+Y156/$AG156</f>
        <v>0.49957122078294453</v>
      </c>
      <c r="Y156" s="65">
        <v>366762819</v>
      </c>
      <c r="Z156" s="68">
        <v>10478938</v>
      </c>
      <c r="AA156" s="67">
        <f>+Y156+Z156</f>
        <v>377241757</v>
      </c>
      <c r="AB156" s="66">
        <f>+Z156/Y156</f>
        <v>2.8571429428346715E-2</v>
      </c>
      <c r="AC156" s="59">
        <f>+AD156/$AG156</f>
        <v>1.8621344160191823E-2</v>
      </c>
      <c r="AD156" s="65">
        <v>13670957</v>
      </c>
      <c r="AE156" s="59">
        <f>AF156/$AG156</f>
        <v>0</v>
      </c>
      <c r="AF156" s="65">
        <v>0</v>
      </c>
      <c r="AG156" s="65">
        <v>734155219</v>
      </c>
      <c r="AH156" s="68">
        <v>13566990</v>
      </c>
      <c r="AI156" s="67">
        <v>747722209</v>
      </c>
      <c r="AJ156" s="66">
        <f>+AH156/AG156</f>
        <v>1.8479729693238071E-2</v>
      </c>
      <c r="AK156" s="65">
        <v>0</v>
      </c>
      <c r="AL156" s="65">
        <v>0</v>
      </c>
      <c r="AM156" s="10">
        <v>0</v>
      </c>
      <c r="AN156" s="64"/>
    </row>
    <row r="157" spans="1:40" x14ac:dyDescent="0.2">
      <c r="A157" s="70" t="s">
        <v>182</v>
      </c>
      <c r="B157" s="69" t="s">
        <v>183</v>
      </c>
      <c r="C157" s="11">
        <v>3</v>
      </c>
      <c r="D157" s="11"/>
      <c r="E157" s="62">
        <f>+F157/$AG157</f>
        <v>4.2688062095015022E-2</v>
      </c>
      <c r="F157" s="65">
        <v>23376402</v>
      </c>
      <c r="G157" s="61">
        <f>+H157/$AG157</f>
        <v>2.3611545169149817E-2</v>
      </c>
      <c r="H157" s="35">
        <v>12929914</v>
      </c>
      <c r="I157" s="61">
        <f>+J157/$AG157</f>
        <v>0.10016417163592867</v>
      </c>
      <c r="J157" s="65">
        <v>54850884</v>
      </c>
      <c r="K157" s="68">
        <v>554049</v>
      </c>
      <c r="L157" s="67">
        <f>+J157+K157</f>
        <v>55404933</v>
      </c>
      <c r="M157" s="66">
        <f>+K157/J157</f>
        <v>1.0101004023927855E-2</v>
      </c>
      <c r="N157" s="59">
        <f>+O157/$AG157</f>
        <v>0.25851965182070696</v>
      </c>
      <c r="O157" s="65">
        <v>141567900</v>
      </c>
      <c r="P157" s="68">
        <v>1490189</v>
      </c>
      <c r="Q157" s="67">
        <f>+O157+P157</f>
        <v>143058089</v>
      </c>
      <c r="R157" s="66">
        <f>+P157/O157</f>
        <v>1.0526319879012121E-2</v>
      </c>
      <c r="S157" s="59">
        <f>+T157/$AG157</f>
        <v>3.198140420491364E-2</v>
      </c>
      <c r="T157" s="65">
        <v>17513331</v>
      </c>
      <c r="U157" s="68">
        <v>0</v>
      </c>
      <c r="V157" s="67">
        <f>+T157+U157</f>
        <v>17513331</v>
      </c>
      <c r="W157" s="66">
        <f>+U157/T157</f>
        <v>0</v>
      </c>
      <c r="X157" s="59">
        <f>+Y157/$AG157</f>
        <v>0.52704404570392838</v>
      </c>
      <c r="Y157" s="65">
        <v>288614495</v>
      </c>
      <c r="Z157" s="68">
        <v>8246129</v>
      </c>
      <c r="AA157" s="67">
        <f>+Y157+Z157</f>
        <v>296860624</v>
      </c>
      <c r="AB157" s="66">
        <f>+Z157/Y157</f>
        <v>2.8571430551331111E-2</v>
      </c>
      <c r="AC157" s="59">
        <f>+AD157/$AG157</f>
        <v>1.5991119370357531E-2</v>
      </c>
      <c r="AD157" s="65">
        <v>8756894</v>
      </c>
      <c r="AE157" s="59">
        <f>AF157/$AG157</f>
        <v>0</v>
      </c>
      <c r="AF157" s="65">
        <v>0</v>
      </c>
      <c r="AG157" s="65">
        <v>547609820</v>
      </c>
      <c r="AH157" s="68">
        <v>10290367</v>
      </c>
      <c r="AI157" s="67">
        <v>557900187</v>
      </c>
      <c r="AJ157" s="66">
        <f>+AH157/AG157</f>
        <v>1.8791421600145884E-2</v>
      </c>
      <c r="AK157" s="65">
        <v>0</v>
      </c>
      <c r="AL157" s="65">
        <v>10490</v>
      </c>
      <c r="AM157" s="10">
        <v>0</v>
      </c>
      <c r="AN157" s="64"/>
    </row>
    <row r="158" spans="1:40" x14ac:dyDescent="0.2">
      <c r="A158" s="70" t="s">
        <v>180</v>
      </c>
      <c r="B158" s="69" t="s">
        <v>181</v>
      </c>
      <c r="C158" s="11">
        <v>3</v>
      </c>
      <c r="D158" s="11"/>
      <c r="E158" s="62">
        <f>+F158/$AG158</f>
        <v>4.9144394579760636E-2</v>
      </c>
      <c r="F158" s="65">
        <v>34729528</v>
      </c>
      <c r="G158" s="61">
        <f>+H158/$AG158</f>
        <v>5.4874314063945835E-2</v>
      </c>
      <c r="H158" s="35">
        <v>38778767</v>
      </c>
      <c r="I158" s="61">
        <f>+J158/$AG158</f>
        <v>1.0964120520034345E-2</v>
      </c>
      <c r="J158" s="65">
        <v>7748162</v>
      </c>
      <c r="K158" s="68">
        <v>78265</v>
      </c>
      <c r="L158" s="67">
        <f>+J158+K158</f>
        <v>7826427</v>
      </c>
      <c r="M158" s="66">
        <f>+K158/J158</f>
        <v>1.0101105268578535E-2</v>
      </c>
      <c r="N158" s="59">
        <f>+O158/$AG158</f>
        <v>8.185983249984434E-2</v>
      </c>
      <c r="O158" s="65">
        <v>57848985</v>
      </c>
      <c r="P158" s="68">
        <v>478122</v>
      </c>
      <c r="Q158" s="67">
        <f>+O158+P158</f>
        <v>58327107</v>
      </c>
      <c r="R158" s="66">
        <f>+P158/O158</f>
        <v>8.2650024023757721E-3</v>
      </c>
      <c r="S158" s="59">
        <f>+T158/$AG158</f>
        <v>3.403659530971042E-2</v>
      </c>
      <c r="T158" s="65">
        <v>24053097</v>
      </c>
      <c r="U158" s="68">
        <v>-380725</v>
      </c>
      <c r="V158" s="67">
        <f>+T158+U158</f>
        <v>23672372</v>
      </c>
      <c r="W158" s="66">
        <f>+U158/T158</f>
        <v>-1.582852303801045E-2</v>
      </c>
      <c r="X158" s="59">
        <f>+Y158/$AG158</f>
        <v>0.73789645375327995</v>
      </c>
      <c r="Y158" s="65">
        <v>521459177</v>
      </c>
      <c r="Z158" s="68">
        <v>13294114</v>
      </c>
      <c r="AA158" s="67">
        <f>+Y158+Z158</f>
        <v>534753291</v>
      </c>
      <c r="AB158" s="66">
        <f>+Z158/Y158</f>
        <v>2.5494064706046971E-2</v>
      </c>
      <c r="AC158" s="59">
        <f>+AD158/$AG158</f>
        <v>3.1224289273424466E-2</v>
      </c>
      <c r="AD158" s="65">
        <v>22065687</v>
      </c>
      <c r="AE158" s="59">
        <f>AF158/$AG158</f>
        <v>0</v>
      </c>
      <c r="AF158" s="65">
        <v>0</v>
      </c>
      <c r="AG158" s="65">
        <v>706683403</v>
      </c>
      <c r="AH158" s="68">
        <v>13469776</v>
      </c>
      <c r="AI158" s="67">
        <v>720153179</v>
      </c>
      <c r="AJ158" s="66">
        <f>+AH158/AG158</f>
        <v>1.9060552353173065E-2</v>
      </c>
      <c r="AK158" s="65">
        <v>0</v>
      </c>
      <c r="AL158" s="65">
        <v>0</v>
      </c>
      <c r="AM158" s="10">
        <v>0</v>
      </c>
      <c r="AN158" s="64"/>
    </row>
    <row r="159" spans="1:40" x14ac:dyDescent="0.2">
      <c r="A159" s="70" t="s">
        <v>178</v>
      </c>
      <c r="B159" s="69" t="s">
        <v>179</v>
      </c>
      <c r="C159" s="11">
        <v>3</v>
      </c>
      <c r="D159" s="11"/>
      <c r="E159" s="62">
        <f>+F159/$AG159</f>
        <v>3.8412698679476366E-2</v>
      </c>
      <c r="F159" s="65">
        <v>19015496</v>
      </c>
      <c r="G159" s="61">
        <f>+H159/$AG159</f>
        <v>6.828456315782278E-3</v>
      </c>
      <c r="H159" s="35">
        <v>3380301</v>
      </c>
      <c r="I159" s="61">
        <f>+J159/$AG159</f>
        <v>7.4439908778007788E-4</v>
      </c>
      <c r="J159" s="65">
        <v>368501</v>
      </c>
      <c r="K159" s="68">
        <v>3723</v>
      </c>
      <c r="L159" s="67">
        <f>+J159+K159</f>
        <v>372224</v>
      </c>
      <c r="M159" s="66">
        <f>+K159/J159</f>
        <v>1.0103093343030277E-2</v>
      </c>
      <c r="N159" s="59">
        <f>+O159/$AG159</f>
        <v>0.10645491362505284</v>
      </c>
      <c r="O159" s="65">
        <v>52698536</v>
      </c>
      <c r="P159" s="68">
        <v>1203321</v>
      </c>
      <c r="Q159" s="67">
        <f>+O159+P159</f>
        <v>53901857</v>
      </c>
      <c r="R159" s="66">
        <f>+P159/O159</f>
        <v>2.2834049887078458E-2</v>
      </c>
      <c r="S159" s="59">
        <f>+T159/$AG159</f>
        <v>7.4487239099029143E-3</v>
      </c>
      <c r="T159" s="65">
        <v>3687353</v>
      </c>
      <c r="U159" s="68">
        <v>0</v>
      </c>
      <c r="V159" s="67">
        <f>+T159+U159</f>
        <v>3687353</v>
      </c>
      <c r="W159" s="66">
        <f>+U159/T159</f>
        <v>0</v>
      </c>
      <c r="X159" s="59">
        <f>+Y159/$AG159</f>
        <v>0.81819522136918377</v>
      </c>
      <c r="Y159" s="65">
        <v>405032411</v>
      </c>
      <c r="Z159" s="68">
        <v>11353746</v>
      </c>
      <c r="AA159" s="67">
        <f>+Y159+Z159</f>
        <v>416386157</v>
      </c>
      <c r="AB159" s="66">
        <f>+Z159/Y159</f>
        <v>2.8031697443590509E-2</v>
      </c>
      <c r="AC159" s="59">
        <f>+AD159/$AG159</f>
        <v>2.1915587012821713E-2</v>
      </c>
      <c r="AD159" s="65">
        <v>10848906</v>
      </c>
      <c r="AE159" s="59">
        <f>AF159/$AG159</f>
        <v>0</v>
      </c>
      <c r="AF159" s="65">
        <v>0</v>
      </c>
      <c r="AG159" s="65">
        <v>495031504</v>
      </c>
      <c r="AH159" s="68">
        <v>12560790</v>
      </c>
      <c r="AI159" s="67">
        <v>507592294</v>
      </c>
      <c r="AJ159" s="66">
        <f>+AH159/AG159</f>
        <v>2.5373718437119913E-2</v>
      </c>
      <c r="AK159" s="65">
        <v>0</v>
      </c>
      <c r="AL159" s="65">
        <v>0</v>
      </c>
      <c r="AM159" s="10">
        <v>0</v>
      </c>
      <c r="AN159" s="64"/>
    </row>
    <row r="160" spans="1:40" x14ac:dyDescent="0.2">
      <c r="A160" s="70" t="s">
        <v>176</v>
      </c>
      <c r="B160" s="69" t="s">
        <v>177</v>
      </c>
      <c r="C160" s="11">
        <v>3</v>
      </c>
      <c r="D160" s="11"/>
      <c r="E160" s="62">
        <f>+F160/$AG160</f>
        <v>1.6116159593466198E-2</v>
      </c>
      <c r="F160" s="65">
        <v>8219733</v>
      </c>
      <c r="G160" s="61">
        <f>+H160/$AG160</f>
        <v>3.6918752608569466E-3</v>
      </c>
      <c r="H160" s="35">
        <v>1882969</v>
      </c>
      <c r="I160" s="61">
        <f>+J160/$AG160</f>
        <v>1.931806023900092E-4</v>
      </c>
      <c r="J160" s="65">
        <v>98528</v>
      </c>
      <c r="K160" s="68">
        <v>996</v>
      </c>
      <c r="L160" s="67">
        <f>+J160+K160</f>
        <v>99524</v>
      </c>
      <c r="M160" s="66">
        <f>+K160/J160</f>
        <v>1.010880155894771E-2</v>
      </c>
      <c r="N160" s="59">
        <f>+O160/$AG160</f>
        <v>0.2187604998621808</v>
      </c>
      <c r="O160" s="65">
        <v>111574528</v>
      </c>
      <c r="P160" s="68">
        <v>1172520</v>
      </c>
      <c r="Q160" s="67">
        <f>+O160+P160</f>
        <v>112747048</v>
      </c>
      <c r="R160" s="66">
        <f>+P160/O160</f>
        <v>1.0508850192043832E-2</v>
      </c>
      <c r="S160" s="59">
        <f>+T160/$AG160</f>
        <v>8.4902470852998239E-3</v>
      </c>
      <c r="T160" s="65">
        <v>4330285</v>
      </c>
      <c r="U160" s="68">
        <v>0</v>
      </c>
      <c r="V160" s="67">
        <f>+T160+U160</f>
        <v>4330285</v>
      </c>
      <c r="W160" s="66">
        <f>+U160/T160</f>
        <v>0</v>
      </c>
      <c r="X160" s="59">
        <f>+Y160/$AG160</f>
        <v>0.73303331480738254</v>
      </c>
      <c r="Y160" s="65">
        <v>373869351</v>
      </c>
      <c r="Z160" s="68">
        <v>429006</v>
      </c>
      <c r="AA160" s="67">
        <f>+Y160+Z160</f>
        <v>374298357</v>
      </c>
      <c r="AB160" s="66">
        <f>+Z160/Y160</f>
        <v>1.1474757127122731E-3</v>
      </c>
      <c r="AC160" s="59">
        <f>+AD160/$AG160</f>
        <v>1.971472278842365E-2</v>
      </c>
      <c r="AD160" s="65">
        <v>10055110</v>
      </c>
      <c r="AE160" s="59">
        <f>AF160/$AG160</f>
        <v>0</v>
      </c>
      <c r="AF160" s="65">
        <v>0</v>
      </c>
      <c r="AG160" s="65">
        <v>510030504</v>
      </c>
      <c r="AH160" s="68">
        <v>1602522</v>
      </c>
      <c r="AI160" s="67">
        <v>511633026</v>
      </c>
      <c r="AJ160" s="66">
        <f>+AH160/AG160</f>
        <v>3.1420120707133237E-3</v>
      </c>
      <c r="AK160" s="65">
        <v>0</v>
      </c>
      <c r="AL160" s="65">
        <v>0</v>
      </c>
      <c r="AM160" s="10">
        <v>0</v>
      </c>
      <c r="AN160" s="64"/>
    </row>
    <row r="161" spans="1:40" x14ac:dyDescent="0.2">
      <c r="A161" s="70" t="s">
        <v>174</v>
      </c>
      <c r="B161" s="69" t="s">
        <v>175</v>
      </c>
      <c r="C161" s="11">
        <v>3</v>
      </c>
      <c r="D161" s="11"/>
      <c r="E161" s="62">
        <f>+F161/$AG161</f>
        <v>4.2748871429022207E-2</v>
      </c>
      <c r="F161" s="65">
        <v>49810411</v>
      </c>
      <c r="G161" s="61">
        <f>+H161/$AG161</f>
        <v>3.6563363316408555E-3</v>
      </c>
      <c r="H161" s="35">
        <v>4260314</v>
      </c>
      <c r="I161" s="61">
        <f>+J161/$AG161</f>
        <v>1.1470931187944611E-2</v>
      </c>
      <c r="J161" s="65">
        <v>13365775</v>
      </c>
      <c r="K161" s="68">
        <v>135008</v>
      </c>
      <c r="L161" s="67">
        <f>+J161+K161</f>
        <v>13500783</v>
      </c>
      <c r="M161" s="66">
        <f>+K161/J161</f>
        <v>1.0101022948538338E-2</v>
      </c>
      <c r="N161" s="59">
        <f>+O161/$AG161</f>
        <v>0.1808241777602427</v>
      </c>
      <c r="O161" s="65">
        <v>210693904</v>
      </c>
      <c r="P161" s="68">
        <v>-62972</v>
      </c>
      <c r="Q161" s="67">
        <f>+O161+P161</f>
        <v>210630932</v>
      </c>
      <c r="R161" s="66">
        <f>+P161/O161</f>
        <v>-2.9887907910235503E-4</v>
      </c>
      <c r="S161" s="59">
        <f>+T161/$AG161</f>
        <v>3.0599285836432309E-2</v>
      </c>
      <c r="T161" s="65">
        <v>35653877</v>
      </c>
      <c r="U161" s="68">
        <v>1149214</v>
      </c>
      <c r="V161" s="67">
        <f>+T161+U161</f>
        <v>36803091</v>
      </c>
      <c r="W161" s="66">
        <f>+U161/T161</f>
        <v>3.2232511488161579E-2</v>
      </c>
      <c r="X161" s="59">
        <f>+Y161/$AG161</f>
        <v>0.70008563855979145</v>
      </c>
      <c r="Y161" s="65">
        <v>815730386</v>
      </c>
      <c r="Z161" s="68">
        <v>6866884</v>
      </c>
      <c r="AA161" s="67">
        <f>+Y161+Z161</f>
        <v>822597270</v>
      </c>
      <c r="AB161" s="66">
        <f>+Z161/Y161</f>
        <v>8.418080431786195E-3</v>
      </c>
      <c r="AC161" s="59">
        <f>+AD161/$AG161</f>
        <v>3.061475889492592E-2</v>
      </c>
      <c r="AD161" s="65">
        <v>35671906</v>
      </c>
      <c r="AE161" s="59">
        <f>AF161/$AG161</f>
        <v>0</v>
      </c>
      <c r="AF161" s="65">
        <v>0</v>
      </c>
      <c r="AG161" s="65">
        <v>1165186573</v>
      </c>
      <c r="AH161" s="68">
        <v>8088134</v>
      </c>
      <c r="AI161" s="67">
        <v>1173274707</v>
      </c>
      <c r="AJ161" s="66">
        <f>+AH161/AG161</f>
        <v>6.9414926222291784E-3</v>
      </c>
      <c r="AK161" s="65">
        <v>29101</v>
      </c>
      <c r="AL161" s="65">
        <v>0</v>
      </c>
      <c r="AM161" s="10">
        <v>0</v>
      </c>
      <c r="AN161" s="64"/>
    </row>
    <row r="162" spans="1:40" x14ac:dyDescent="0.2">
      <c r="A162" s="70" t="s">
        <v>172</v>
      </c>
      <c r="B162" s="69" t="s">
        <v>173</v>
      </c>
      <c r="C162" s="11">
        <v>3</v>
      </c>
      <c r="D162" s="11"/>
      <c r="E162" s="62">
        <f>+F162/$AG162</f>
        <v>9.0362582028891594E-2</v>
      </c>
      <c r="F162" s="65">
        <v>398062990</v>
      </c>
      <c r="G162" s="61">
        <f>+H162/$AG162</f>
        <v>1.1160715446078428E-2</v>
      </c>
      <c r="H162" s="35">
        <v>49164905</v>
      </c>
      <c r="I162" s="61">
        <f>+J162/$AG162</f>
        <v>4.4163734397631872E-3</v>
      </c>
      <c r="J162" s="65">
        <v>19454898</v>
      </c>
      <c r="K162" s="68">
        <v>196515</v>
      </c>
      <c r="L162" s="67">
        <f>+J162+K162</f>
        <v>19651413</v>
      </c>
      <c r="M162" s="66">
        <f>+K162/J162</f>
        <v>1.0101055271531108E-2</v>
      </c>
      <c r="N162" s="59">
        <f>+O162/$AG162</f>
        <v>0.56717497851612042</v>
      </c>
      <c r="O162" s="65">
        <v>2498505053</v>
      </c>
      <c r="P162" s="68">
        <v>-2301982</v>
      </c>
      <c r="Q162" s="67">
        <f>+O162+P162</f>
        <v>2496203071</v>
      </c>
      <c r="R162" s="66">
        <f>+P162/O162</f>
        <v>-9.2134374402644042E-4</v>
      </c>
      <c r="S162" s="59">
        <f>+T162/$AG162</f>
        <v>0.24160862275658546</v>
      </c>
      <c r="T162" s="65">
        <v>1064328272</v>
      </c>
      <c r="U162" s="68">
        <v>32219043</v>
      </c>
      <c r="V162" s="67">
        <f>+T162+U162</f>
        <v>1096547315</v>
      </c>
      <c r="W162" s="66">
        <f>+U162/T162</f>
        <v>3.0271715830170111E-2</v>
      </c>
      <c r="X162" s="59">
        <f>+Y162/$AG162</f>
        <v>8.0395866359026374E-2</v>
      </c>
      <c r="Y162" s="65">
        <v>354157863</v>
      </c>
      <c r="Z162" s="68">
        <v>-315600</v>
      </c>
      <c r="AA162" s="67">
        <f>+Y162+Z162</f>
        <v>353842263</v>
      </c>
      <c r="AB162" s="66">
        <f>+Z162/Y162</f>
        <v>-8.9112803348940465E-4</v>
      </c>
      <c r="AC162" s="59">
        <f>+AD162/$AG162</f>
        <v>4.8808614535345712E-3</v>
      </c>
      <c r="AD162" s="65">
        <v>21501049</v>
      </c>
      <c r="AE162" s="59">
        <f>AF162/$AG162</f>
        <v>0</v>
      </c>
      <c r="AF162" s="65">
        <v>0</v>
      </c>
      <c r="AG162" s="65">
        <v>4405175030</v>
      </c>
      <c r="AH162" s="68">
        <v>29797976</v>
      </c>
      <c r="AI162" s="67">
        <v>4434973006</v>
      </c>
      <c r="AJ162" s="66">
        <f>+AH162/AG162</f>
        <v>6.764311473907542E-3</v>
      </c>
      <c r="AK162" s="65">
        <v>5975916</v>
      </c>
      <c r="AL162" s="65">
        <v>17394666</v>
      </c>
      <c r="AM162" s="10">
        <v>0</v>
      </c>
      <c r="AN162" s="64"/>
    </row>
    <row r="163" spans="1:40" x14ac:dyDescent="0.2">
      <c r="A163" s="70" t="s">
        <v>170</v>
      </c>
      <c r="B163" s="69" t="s">
        <v>171</v>
      </c>
      <c r="C163" s="11">
        <v>3</v>
      </c>
      <c r="D163" s="11"/>
      <c r="E163" s="62">
        <f>+F163/$AG163</f>
        <v>3.1911178163838601E-2</v>
      </c>
      <c r="F163" s="65">
        <v>29933239</v>
      </c>
      <c r="G163" s="61">
        <f>+H163/$AG163</f>
        <v>2.7982776442376641E-3</v>
      </c>
      <c r="H163" s="35">
        <v>2624833</v>
      </c>
      <c r="I163" s="61">
        <f>+J163/$AG163</f>
        <v>3.1523553140392476E-3</v>
      </c>
      <c r="J163" s="65">
        <v>2956964</v>
      </c>
      <c r="K163" s="68">
        <v>29868</v>
      </c>
      <c r="L163" s="67">
        <f>+J163+K163</f>
        <v>2986832</v>
      </c>
      <c r="M163" s="66">
        <f>+K163/J163</f>
        <v>1.0100900788782008E-2</v>
      </c>
      <c r="N163" s="59">
        <f>+O163/$AG163</f>
        <v>0.30800027829335785</v>
      </c>
      <c r="O163" s="65">
        <v>288909607</v>
      </c>
      <c r="P163" s="68">
        <v>11017</v>
      </c>
      <c r="Q163" s="67">
        <f>+O163+P163</f>
        <v>288920624</v>
      </c>
      <c r="R163" s="66">
        <f>+P163/O163</f>
        <v>3.8133034461536613E-5</v>
      </c>
      <c r="S163" s="59">
        <f>+T163/$AG163</f>
        <v>4.3679569140424764E-2</v>
      </c>
      <c r="T163" s="65">
        <v>40972194</v>
      </c>
      <c r="U163" s="68">
        <v>1321683</v>
      </c>
      <c r="V163" s="67">
        <f>+T163+U163</f>
        <v>42293877</v>
      </c>
      <c r="W163" s="66">
        <f>+U163/T163</f>
        <v>3.225804798249271E-2</v>
      </c>
      <c r="X163" s="59">
        <f>+Y163/$AG163</f>
        <v>0.58798202174418823</v>
      </c>
      <c r="Y163" s="65">
        <v>551537342</v>
      </c>
      <c r="Z163" s="68">
        <v>6941564</v>
      </c>
      <c r="AA163" s="67">
        <f>+Y163+Z163</f>
        <v>558478906</v>
      </c>
      <c r="AB163" s="66">
        <f>+Z163/Y163</f>
        <v>1.258584590995835E-2</v>
      </c>
      <c r="AC163" s="59">
        <f>+AD163/$AG163</f>
        <v>2.2476319699913611E-2</v>
      </c>
      <c r="AD163" s="65">
        <v>21083178</v>
      </c>
      <c r="AE163" s="59">
        <f>AF163/$AG163</f>
        <v>0</v>
      </c>
      <c r="AF163" s="65">
        <v>0</v>
      </c>
      <c r="AG163" s="65">
        <v>938017357</v>
      </c>
      <c r="AH163" s="68">
        <v>8304132</v>
      </c>
      <c r="AI163" s="67">
        <v>946321489</v>
      </c>
      <c r="AJ163" s="66">
        <f>+AH163/AG163</f>
        <v>8.8528553741889868E-3</v>
      </c>
      <c r="AK163" s="65">
        <v>0</v>
      </c>
      <c r="AL163" s="65">
        <v>0</v>
      </c>
      <c r="AM163" s="10">
        <v>0</v>
      </c>
      <c r="AN163" s="64"/>
    </row>
    <row r="164" spans="1:40" x14ac:dyDescent="0.2">
      <c r="A164" s="70" t="s">
        <v>168</v>
      </c>
      <c r="B164" s="69" t="s">
        <v>169</v>
      </c>
      <c r="C164" s="11">
        <v>3</v>
      </c>
      <c r="D164" s="11"/>
      <c r="E164" s="62">
        <f>+F164/$AG164</f>
        <v>3.0518198103285932E-2</v>
      </c>
      <c r="F164" s="65">
        <v>27359385</v>
      </c>
      <c r="G164" s="61">
        <f>+H164/$AG164</f>
        <v>1.3876220481380405E-3</v>
      </c>
      <c r="H164" s="35">
        <v>1243995</v>
      </c>
      <c r="I164" s="61">
        <f>+J164/$AG164</f>
        <v>1.3689548871160186E-4</v>
      </c>
      <c r="J164" s="65">
        <v>122726</v>
      </c>
      <c r="K164" s="68">
        <v>1239</v>
      </c>
      <c r="L164" s="67">
        <f>+J164+K164</f>
        <v>123965</v>
      </c>
      <c r="M164" s="66">
        <f>+K164/J164</f>
        <v>1.0095660251291496E-2</v>
      </c>
      <c r="N164" s="59">
        <f>+O164/$AG164</f>
        <v>0.1314913885407937</v>
      </c>
      <c r="O164" s="65">
        <v>117881256</v>
      </c>
      <c r="P164" s="68">
        <v>97610</v>
      </c>
      <c r="Q164" s="67">
        <f>+O164+P164</f>
        <v>117978866</v>
      </c>
      <c r="R164" s="66">
        <f>+P164/O164</f>
        <v>8.2803664731906151E-4</v>
      </c>
      <c r="S164" s="59">
        <f>+T164/$AG164</f>
        <v>8.08171618616816E-3</v>
      </c>
      <c r="T164" s="65">
        <v>7245211</v>
      </c>
      <c r="U164" s="68">
        <v>201808</v>
      </c>
      <c r="V164" s="67">
        <f>+T164+U164</f>
        <v>7447019</v>
      </c>
      <c r="W164" s="66">
        <f>+U164/T164</f>
        <v>2.7853985204847727E-2</v>
      </c>
      <c r="X164" s="59">
        <f>+Y164/$AG164</f>
        <v>0.79491888131357114</v>
      </c>
      <c r="Y164" s="65">
        <v>712640099</v>
      </c>
      <c r="Z164" s="68">
        <v>8181588</v>
      </c>
      <c r="AA164" s="67">
        <f>+Y164+Z164</f>
        <v>720821687</v>
      </c>
      <c r="AB164" s="66">
        <f>+Z164/Y164</f>
        <v>1.1480673079554004E-2</v>
      </c>
      <c r="AC164" s="59">
        <f>+AD164/$AG164</f>
        <v>3.3465298319331413E-2</v>
      </c>
      <c r="AD164" s="65">
        <v>30001443</v>
      </c>
      <c r="AE164" s="59">
        <f>AF164/$AG164</f>
        <v>0</v>
      </c>
      <c r="AF164" s="65">
        <v>0</v>
      </c>
      <c r="AG164" s="65">
        <v>896494115</v>
      </c>
      <c r="AH164" s="68">
        <v>8482245</v>
      </c>
      <c r="AI164" s="67">
        <v>904976360</v>
      </c>
      <c r="AJ164" s="66">
        <f>+AH164/AG164</f>
        <v>9.4615735430678208E-3</v>
      </c>
      <c r="AK164" s="65">
        <v>10430</v>
      </c>
      <c r="AL164" s="65">
        <v>530693</v>
      </c>
      <c r="AM164" s="10">
        <v>0</v>
      </c>
      <c r="AN164" s="64"/>
    </row>
    <row r="165" spans="1:40" x14ac:dyDescent="0.2">
      <c r="A165" s="70" t="s">
        <v>166</v>
      </c>
      <c r="B165" s="69" t="s">
        <v>167</v>
      </c>
      <c r="C165" s="11">
        <v>3</v>
      </c>
      <c r="D165" s="11"/>
      <c r="E165" s="62">
        <f>+F165/$AG165</f>
        <v>2.6130275269649537E-2</v>
      </c>
      <c r="F165" s="65">
        <v>27185771</v>
      </c>
      <c r="G165" s="61">
        <f>+H165/$AG165</f>
        <v>1.63117498011046E-3</v>
      </c>
      <c r="H165" s="35">
        <v>1697064</v>
      </c>
      <c r="I165" s="61">
        <f>+J165/$AG165</f>
        <v>1.2165876523072863E-4</v>
      </c>
      <c r="J165" s="65">
        <v>126573</v>
      </c>
      <c r="K165" s="68">
        <v>1278</v>
      </c>
      <c r="L165" s="67">
        <f>+J165+K165</f>
        <v>127851</v>
      </c>
      <c r="M165" s="66">
        <f>+K165/J165</f>
        <v>1.0096940105709749E-2</v>
      </c>
      <c r="N165" s="59">
        <f>+O165/$AG165</f>
        <v>0.15620247561808806</v>
      </c>
      <c r="O165" s="65">
        <v>162512055</v>
      </c>
      <c r="P165" s="68">
        <v>116121</v>
      </c>
      <c r="Q165" s="67">
        <f>+O165+P165</f>
        <v>162628176</v>
      </c>
      <c r="R165" s="66">
        <f>+P165/O165</f>
        <v>7.14537761521753E-4</v>
      </c>
      <c r="S165" s="59">
        <f>+T165/$AG165</f>
        <v>2.2727063234878012E-2</v>
      </c>
      <c r="T165" s="65">
        <v>23645091</v>
      </c>
      <c r="U165" s="68">
        <v>178961</v>
      </c>
      <c r="V165" s="67">
        <f>+T165+U165</f>
        <v>23824052</v>
      </c>
      <c r="W165" s="66">
        <f>+U165/T165</f>
        <v>7.5686323220325097E-3</v>
      </c>
      <c r="X165" s="59">
        <f>+Y165/$AG165</f>
        <v>0.76912156573697632</v>
      </c>
      <c r="Y165" s="65">
        <v>800189150</v>
      </c>
      <c r="Z165" s="68">
        <v>8194778</v>
      </c>
      <c r="AA165" s="67">
        <f>+Y165+Z165</f>
        <v>808383928</v>
      </c>
      <c r="AB165" s="66">
        <f>+Z165/Y165</f>
        <v>1.0241051131473103E-2</v>
      </c>
      <c r="AC165" s="59">
        <f>+AD165/$AG165</f>
        <v>2.4065786395066943E-2</v>
      </c>
      <c r="AD165" s="65">
        <v>25037890</v>
      </c>
      <c r="AE165" s="59">
        <f>AF165/$AG165</f>
        <v>0</v>
      </c>
      <c r="AF165" s="65">
        <v>0</v>
      </c>
      <c r="AG165" s="65">
        <v>1040393594</v>
      </c>
      <c r="AH165" s="68">
        <v>8491138</v>
      </c>
      <c r="AI165" s="67">
        <v>1048884732</v>
      </c>
      <c r="AJ165" s="66">
        <f>+AH165/AG165</f>
        <v>8.1614670149535735E-3</v>
      </c>
      <c r="AK165" s="65">
        <v>28169</v>
      </c>
      <c r="AL165" s="65">
        <v>18460</v>
      </c>
      <c r="AM165" s="10">
        <v>0</v>
      </c>
      <c r="AN165" s="64"/>
    </row>
    <row r="166" spans="1:40" x14ac:dyDescent="0.2">
      <c r="A166" s="70" t="s">
        <v>164</v>
      </c>
      <c r="B166" s="69" t="s">
        <v>165</v>
      </c>
      <c r="C166" s="11">
        <v>3</v>
      </c>
      <c r="D166" s="11"/>
      <c r="E166" s="62">
        <f>+F166/$AG166</f>
        <v>1.1559987957246786E-2</v>
      </c>
      <c r="F166" s="65">
        <v>4818453</v>
      </c>
      <c r="G166" s="61">
        <f>+H166/$AG166</f>
        <v>7.4896161578256685E-3</v>
      </c>
      <c r="H166" s="35">
        <v>3121834</v>
      </c>
      <c r="I166" s="61">
        <f>+J166/$AG166</f>
        <v>8.4656595602567916E-4</v>
      </c>
      <c r="J166" s="65">
        <v>352867</v>
      </c>
      <c r="K166" s="68">
        <v>3565</v>
      </c>
      <c r="L166" s="67">
        <f>+J166+K166</f>
        <v>356432</v>
      </c>
      <c r="M166" s="66">
        <f>+K166/J166</f>
        <v>1.0102956638053431E-2</v>
      </c>
      <c r="N166" s="59">
        <f>+O166/$AG166</f>
        <v>5.3600966214737783E-2</v>
      </c>
      <c r="O166" s="65">
        <v>22342042</v>
      </c>
      <c r="P166" s="68">
        <v>40953</v>
      </c>
      <c r="Q166" s="67">
        <f>+O166+P166</f>
        <v>22382995</v>
      </c>
      <c r="R166" s="66">
        <f>+P166/O166</f>
        <v>1.8330016566972705E-3</v>
      </c>
      <c r="S166" s="59">
        <f>+T166/$AG166</f>
        <v>1.4068535810238714E-3</v>
      </c>
      <c r="T166" s="65">
        <v>586407</v>
      </c>
      <c r="U166" s="68">
        <v>-23456</v>
      </c>
      <c r="V166" s="67">
        <f>+T166+U166</f>
        <v>562951</v>
      </c>
      <c r="W166" s="66">
        <f>+U166/T166</f>
        <v>-3.9999522515931765E-2</v>
      </c>
      <c r="X166" s="59">
        <f>+Y166/$AG166</f>
        <v>0.91411559862723823</v>
      </c>
      <c r="Y166" s="65">
        <v>381023152</v>
      </c>
      <c r="Z166" s="68">
        <v>206733</v>
      </c>
      <c r="AA166" s="67">
        <f>+Y166+Z166</f>
        <v>381229885</v>
      </c>
      <c r="AB166" s="66">
        <f>+Z166/Y166</f>
        <v>5.4257332898238167E-4</v>
      </c>
      <c r="AC166" s="59">
        <f>+AD166/$AG166</f>
        <v>1.0980411505901993E-2</v>
      </c>
      <c r="AD166" s="65">
        <v>4576873</v>
      </c>
      <c r="AE166" s="59">
        <f>AF166/$AG166</f>
        <v>0</v>
      </c>
      <c r="AF166" s="65">
        <v>0</v>
      </c>
      <c r="AG166" s="65">
        <v>416821628</v>
      </c>
      <c r="AH166" s="68">
        <v>227795</v>
      </c>
      <c r="AI166" s="67">
        <v>417049423</v>
      </c>
      <c r="AJ166" s="66">
        <f>+AH166/AG166</f>
        <v>5.465047509482881E-4</v>
      </c>
      <c r="AK166" s="65">
        <v>0</v>
      </c>
      <c r="AL166" s="65">
        <v>0</v>
      </c>
      <c r="AM166" s="10">
        <v>0</v>
      </c>
      <c r="AN166" s="64"/>
    </row>
    <row r="167" spans="1:40" x14ac:dyDescent="0.2">
      <c r="A167" s="70" t="s">
        <v>162</v>
      </c>
      <c r="B167" s="69" t="s">
        <v>163</v>
      </c>
      <c r="C167" s="11">
        <v>3</v>
      </c>
      <c r="D167" s="11"/>
      <c r="E167" s="62">
        <f>+F167/$AG167</f>
        <v>7.8317662307943736E-2</v>
      </c>
      <c r="F167" s="65">
        <v>114958291</v>
      </c>
      <c r="G167" s="61">
        <f>+H167/$AG167</f>
        <v>1.2895995292019341E-2</v>
      </c>
      <c r="H167" s="35">
        <v>18929339</v>
      </c>
      <c r="I167" s="61">
        <f>+J167/$AG167</f>
        <v>4.0924800449577317E-2</v>
      </c>
      <c r="J167" s="65">
        <v>60071317</v>
      </c>
      <c r="K167" s="68">
        <v>606781</v>
      </c>
      <c r="L167" s="67">
        <f>+J167+K167</f>
        <v>60678098</v>
      </c>
      <c r="M167" s="66">
        <f>+K167/J167</f>
        <v>1.0101010437310706E-2</v>
      </c>
      <c r="N167" s="59">
        <f>+O167/$AG167</f>
        <v>0.33667481351872491</v>
      </c>
      <c r="O167" s="65">
        <v>494186880</v>
      </c>
      <c r="P167" s="68">
        <v>3062811</v>
      </c>
      <c r="Q167" s="67">
        <f>+O167+P167</f>
        <v>497249691</v>
      </c>
      <c r="R167" s="66">
        <f>+P167/O167</f>
        <v>6.1976776882461957E-3</v>
      </c>
      <c r="S167" s="59">
        <f>+T167/$AG167</f>
        <v>5.5763433738582259E-2</v>
      </c>
      <c r="T167" s="65">
        <v>81852150</v>
      </c>
      <c r="U167" s="68">
        <v>-1564066</v>
      </c>
      <c r="V167" s="67">
        <f>+T167+U167</f>
        <v>80288084</v>
      </c>
      <c r="W167" s="66">
        <f>+U167/T167</f>
        <v>-1.9108429039432686E-2</v>
      </c>
      <c r="X167" s="59">
        <f>+Y167/$AG167</f>
        <v>0.45920290093151728</v>
      </c>
      <c r="Y167" s="65">
        <v>674039280</v>
      </c>
      <c r="Z167" s="68">
        <v>-7324792</v>
      </c>
      <c r="AA167" s="67">
        <f>+Y167+Z167</f>
        <v>666714488</v>
      </c>
      <c r="AB167" s="66">
        <f>+Z167/Y167</f>
        <v>-1.0867010599144904E-2</v>
      </c>
      <c r="AC167" s="59">
        <f>+AD167/$AG167</f>
        <v>1.6219995218545707E-2</v>
      </c>
      <c r="AD167" s="65">
        <v>23808460</v>
      </c>
      <c r="AE167" s="59">
        <f>AF167/$AG167</f>
        <v>3.9854308942490355E-7</v>
      </c>
      <c r="AF167" s="65">
        <v>585</v>
      </c>
      <c r="AG167" s="65">
        <v>1467846302</v>
      </c>
      <c r="AH167" s="68">
        <v>-5219266</v>
      </c>
      <c r="AI167" s="67">
        <v>1462627036</v>
      </c>
      <c r="AJ167" s="66">
        <f>+AH167/AG167</f>
        <v>-3.5557305917442031E-3</v>
      </c>
      <c r="AK167" s="65">
        <v>253920</v>
      </c>
      <c r="AL167" s="65">
        <v>382950</v>
      </c>
      <c r="AM167" s="10">
        <v>340995</v>
      </c>
      <c r="AN167" s="64"/>
    </row>
    <row r="168" spans="1:40" x14ac:dyDescent="0.2">
      <c r="A168" s="70" t="s">
        <v>160</v>
      </c>
      <c r="B168" s="69" t="s">
        <v>161</v>
      </c>
      <c r="C168" s="11">
        <v>3</v>
      </c>
      <c r="D168" s="11"/>
      <c r="E168" s="62">
        <f>+F168/$AG168</f>
        <v>3.2197296418886537E-2</v>
      </c>
      <c r="F168" s="65">
        <v>13999760</v>
      </c>
      <c r="G168" s="61">
        <f>+H168/$AG168</f>
        <v>2.2403331899586145E-3</v>
      </c>
      <c r="H168" s="35">
        <v>974123</v>
      </c>
      <c r="I168" s="61">
        <f>+J168/$AG168</f>
        <v>1.5307892051644439E-3</v>
      </c>
      <c r="J168" s="65">
        <v>665605</v>
      </c>
      <c r="K168" s="68">
        <v>6723</v>
      </c>
      <c r="L168" s="67">
        <f>+J168+K168</f>
        <v>672328</v>
      </c>
      <c r="M168" s="66">
        <f>+K168/J168</f>
        <v>1.010058518190218E-2</v>
      </c>
      <c r="N168" s="59">
        <f>+O168/$AG168</f>
        <v>0.21988174452441034</v>
      </c>
      <c r="O168" s="65">
        <v>95607147</v>
      </c>
      <c r="P168" s="68">
        <v>1005392</v>
      </c>
      <c r="Q168" s="67">
        <f>+O168+P168</f>
        <v>96612539</v>
      </c>
      <c r="R168" s="66">
        <f>+P168/O168</f>
        <v>1.0515866559641195E-2</v>
      </c>
      <c r="S168" s="59">
        <f>+T168/$AG168</f>
        <v>1.6660408669856679E-2</v>
      </c>
      <c r="T168" s="65">
        <v>7244140</v>
      </c>
      <c r="U168" s="68">
        <v>-147840</v>
      </c>
      <c r="V168" s="67">
        <f>+T168+U168</f>
        <v>7096300</v>
      </c>
      <c r="W168" s="66">
        <f>+U168/T168</f>
        <v>-2.0408219609228978E-2</v>
      </c>
      <c r="X168" s="59">
        <f>+Y168/$AG168</f>
        <v>0.69013239417177275</v>
      </c>
      <c r="Y168" s="65">
        <v>300077614</v>
      </c>
      <c r="Z168" s="68">
        <v>-793328</v>
      </c>
      <c r="AA168" s="67">
        <f>+Y168+Z168</f>
        <v>299284286</v>
      </c>
      <c r="AB168" s="66">
        <f>+Z168/Y168</f>
        <v>-2.6437426951815206E-3</v>
      </c>
      <c r="AC168" s="59">
        <f>+AD168/$AG168</f>
        <v>3.7357033819950689E-2</v>
      </c>
      <c r="AD168" s="65">
        <v>16243274</v>
      </c>
      <c r="AE168" s="59">
        <f>AF168/$AG168</f>
        <v>0</v>
      </c>
      <c r="AF168" s="65">
        <v>0</v>
      </c>
      <c r="AG168" s="65">
        <v>434811663</v>
      </c>
      <c r="AH168" s="68">
        <v>70947</v>
      </c>
      <c r="AI168" s="67">
        <v>434882610</v>
      </c>
      <c r="AJ168" s="66">
        <f>+AH168/AG168</f>
        <v>1.6316719636841939E-4</v>
      </c>
      <c r="AK168" s="65">
        <v>94980</v>
      </c>
      <c r="AL168" s="65">
        <v>0</v>
      </c>
      <c r="AM168" s="10">
        <v>0</v>
      </c>
      <c r="AN168" s="64"/>
    </row>
    <row r="169" spans="1:40" x14ac:dyDescent="0.2">
      <c r="A169" s="70" t="s">
        <v>158</v>
      </c>
      <c r="B169" s="69" t="s">
        <v>159</v>
      </c>
      <c r="C169" s="11">
        <v>3</v>
      </c>
      <c r="D169" s="11"/>
      <c r="E169" s="62">
        <f>+F169/$AG169</f>
        <v>4.2274583576497937E-2</v>
      </c>
      <c r="F169" s="65">
        <v>18252402</v>
      </c>
      <c r="G169" s="61">
        <f>+H169/$AG169</f>
        <v>2.2491676894071094E-2</v>
      </c>
      <c r="H169" s="35">
        <v>9710968</v>
      </c>
      <c r="I169" s="61">
        <f>+J169/$AG169</f>
        <v>0.12054232186002811</v>
      </c>
      <c r="J169" s="65">
        <v>52045147</v>
      </c>
      <c r="K169" s="68">
        <v>525709</v>
      </c>
      <c r="L169" s="67">
        <f>+J169+K169</f>
        <v>52570856</v>
      </c>
      <c r="M169" s="66">
        <f>+K169/J169</f>
        <v>1.0101018640604474E-2</v>
      </c>
      <c r="N169" s="59">
        <f>+O169/$AG169</f>
        <v>0.29307825546058069</v>
      </c>
      <c r="O169" s="65">
        <v>126538967</v>
      </c>
      <c r="P169" s="68">
        <v>4989017</v>
      </c>
      <c r="Q169" s="67">
        <f>+O169+P169</f>
        <v>131527984</v>
      </c>
      <c r="R169" s="66">
        <f>+P169/O169</f>
        <v>3.9426724575679521E-2</v>
      </c>
      <c r="S169" s="59">
        <f>+T169/$AG169</f>
        <v>1.9303045603117217E-2</v>
      </c>
      <c r="T169" s="65">
        <v>8334250</v>
      </c>
      <c r="U169" s="68">
        <v>30482</v>
      </c>
      <c r="V169" s="67">
        <f>+T169+U169</f>
        <v>8364732</v>
      </c>
      <c r="W169" s="66">
        <f>+U169/T169</f>
        <v>3.657437681854996E-3</v>
      </c>
      <c r="X169" s="59">
        <f>+Y169/$AG169</f>
        <v>0.46338626195973559</v>
      </c>
      <c r="Y169" s="65">
        <v>200070861</v>
      </c>
      <c r="Z169" s="68">
        <v>2914069</v>
      </c>
      <c r="AA169" s="67">
        <f>+Y169+Z169</f>
        <v>202984930</v>
      </c>
      <c r="AB169" s="66">
        <f>+Z169/Y169</f>
        <v>1.4565184482311994E-2</v>
      </c>
      <c r="AC169" s="59">
        <f>+AD169/$AG169</f>
        <v>3.8817522003723327E-2</v>
      </c>
      <c r="AD169" s="65">
        <v>16759787</v>
      </c>
      <c r="AE169" s="59">
        <f>AF169/$AG169</f>
        <v>1.0633264224604631E-4</v>
      </c>
      <c r="AF169" s="65">
        <v>45910</v>
      </c>
      <c r="AG169" s="65">
        <v>431758292</v>
      </c>
      <c r="AH169" s="68">
        <v>8459277</v>
      </c>
      <c r="AI169" s="67">
        <v>440217569</v>
      </c>
      <c r="AJ169" s="66">
        <f>+AH169/AG169</f>
        <v>1.9592621975630754E-2</v>
      </c>
      <c r="AK169" s="65">
        <v>0</v>
      </c>
      <c r="AL169" s="65">
        <v>33340</v>
      </c>
      <c r="AM169" s="10">
        <v>0</v>
      </c>
      <c r="AN169" s="64"/>
    </row>
    <row r="170" spans="1:40" x14ac:dyDescent="0.2">
      <c r="A170" s="70" t="s">
        <v>156</v>
      </c>
      <c r="B170" s="69" t="s">
        <v>157</v>
      </c>
      <c r="C170" s="11">
        <v>3</v>
      </c>
      <c r="D170" s="11"/>
      <c r="E170" s="62">
        <f>+F170/$AG170</f>
        <v>6.1239390580045232E-2</v>
      </c>
      <c r="F170" s="65">
        <v>50117874</v>
      </c>
      <c r="G170" s="61">
        <f>+H170/$AG170</f>
        <v>3.0933195130090851E-2</v>
      </c>
      <c r="H170" s="35">
        <v>25315503</v>
      </c>
      <c r="I170" s="61">
        <f>+J170/$AG170</f>
        <v>0.16876429315243627</v>
      </c>
      <c r="J170" s="65">
        <v>138115476</v>
      </c>
      <c r="K170" s="68">
        <v>1395106</v>
      </c>
      <c r="L170" s="67">
        <f>+J170+K170</f>
        <v>139510582</v>
      </c>
      <c r="M170" s="66">
        <f>+K170/J170</f>
        <v>1.01010114174316E-2</v>
      </c>
      <c r="N170" s="59">
        <f>+O170/$AG170</f>
        <v>0.19597841702319455</v>
      </c>
      <c r="O170" s="65">
        <v>160387318</v>
      </c>
      <c r="P170" s="68">
        <v>6921109</v>
      </c>
      <c r="Q170" s="67">
        <f>+O170+P170</f>
        <v>167308427</v>
      </c>
      <c r="R170" s="66">
        <f>+P170/O170</f>
        <v>4.315247044657234E-2</v>
      </c>
      <c r="S170" s="59">
        <f>+T170/$AG170</f>
        <v>6.0823222432165154E-2</v>
      </c>
      <c r="T170" s="65">
        <v>49777285</v>
      </c>
      <c r="U170" s="68">
        <v>0</v>
      </c>
      <c r="V170" s="67">
        <f>+T170+U170</f>
        <v>49777285</v>
      </c>
      <c r="W170" s="66">
        <f>+U170/T170</f>
        <v>0</v>
      </c>
      <c r="X170" s="59">
        <f>+Y170/$AG170</f>
        <v>0.43962081130917918</v>
      </c>
      <c r="Y170" s="65">
        <v>359782490</v>
      </c>
      <c r="Z170" s="68">
        <v>5260418</v>
      </c>
      <c r="AA170" s="67">
        <f>+Y170+Z170</f>
        <v>365042908</v>
      </c>
      <c r="AB170" s="66">
        <f>+Z170/Y170</f>
        <v>1.4621106213367971E-2</v>
      </c>
      <c r="AC170" s="59">
        <f>+AD170/$AG170</f>
        <v>4.1934359140874219E-2</v>
      </c>
      <c r="AD170" s="65">
        <v>34318776</v>
      </c>
      <c r="AE170" s="59">
        <f>AF170/$AG170</f>
        <v>7.063112320145373E-4</v>
      </c>
      <c r="AF170" s="65">
        <v>578040</v>
      </c>
      <c r="AG170" s="65">
        <v>818392762</v>
      </c>
      <c r="AH170" s="68">
        <v>13576633</v>
      </c>
      <c r="AI170" s="67">
        <v>831969395</v>
      </c>
      <c r="AJ170" s="66">
        <f>+AH170/AG170</f>
        <v>1.6589385476505472E-2</v>
      </c>
      <c r="AK170" s="65">
        <v>0</v>
      </c>
      <c r="AL170" s="65">
        <v>843245</v>
      </c>
      <c r="AM170" s="10">
        <v>0</v>
      </c>
      <c r="AN170" s="64"/>
    </row>
    <row r="171" spans="1:40" x14ac:dyDescent="0.2">
      <c r="A171" s="70" t="s">
        <v>154</v>
      </c>
      <c r="B171" s="69" t="s">
        <v>155</v>
      </c>
      <c r="C171" s="11">
        <v>3</v>
      </c>
      <c r="D171" s="11"/>
      <c r="E171" s="62">
        <f>+F171/$AG171</f>
        <v>3.1066891984142937E-2</v>
      </c>
      <c r="F171" s="65">
        <v>23338246</v>
      </c>
      <c r="G171" s="61">
        <f>+H171/$AG171</f>
        <v>4.000111039872566E-3</v>
      </c>
      <c r="H171" s="35">
        <v>3004986</v>
      </c>
      <c r="I171" s="61">
        <f>+J171/$AG171</f>
        <v>1.9331274268024657E-2</v>
      </c>
      <c r="J171" s="65">
        <v>14522149</v>
      </c>
      <c r="K171" s="68">
        <v>146689</v>
      </c>
      <c r="L171" s="67">
        <f>+J171+K171</f>
        <v>14668838</v>
      </c>
      <c r="M171" s="66">
        <f>+K171/J171</f>
        <v>1.0101053225662401E-2</v>
      </c>
      <c r="N171" s="59">
        <f>+O171/$AG171</f>
        <v>0.15684793327729388</v>
      </c>
      <c r="O171" s="65">
        <v>117828190</v>
      </c>
      <c r="P171" s="68">
        <v>1239882</v>
      </c>
      <c r="Q171" s="67">
        <f>+O171+P171</f>
        <v>119068072</v>
      </c>
      <c r="R171" s="66">
        <f>+P171/O171</f>
        <v>1.0522795945520337E-2</v>
      </c>
      <c r="S171" s="59">
        <f>+T171/$AG171</f>
        <v>2.3873120007939664E-2</v>
      </c>
      <c r="T171" s="65">
        <v>17934100</v>
      </c>
      <c r="U171" s="68">
        <v>0</v>
      </c>
      <c r="V171" s="67">
        <f>+T171+U171</f>
        <v>17934100</v>
      </c>
      <c r="W171" s="66">
        <f>+U171/T171</f>
        <v>0</v>
      </c>
      <c r="X171" s="59">
        <f>+Y171/$AG171</f>
        <v>0.7443702341333539</v>
      </c>
      <c r="Y171" s="65">
        <v>559190010</v>
      </c>
      <c r="Z171" s="68">
        <v>7388351</v>
      </c>
      <c r="AA171" s="67">
        <f>+Y171+Z171</f>
        <v>566578361</v>
      </c>
      <c r="AB171" s="66">
        <f>+Z171/Y171</f>
        <v>1.321259476720623E-2</v>
      </c>
      <c r="AC171" s="59">
        <f>+AD171/$AG171</f>
        <v>2.0510435289372429E-2</v>
      </c>
      <c r="AD171" s="65">
        <v>15407965</v>
      </c>
      <c r="AE171" s="59">
        <f>AF171/$AG171</f>
        <v>0</v>
      </c>
      <c r="AF171" s="65">
        <v>0</v>
      </c>
      <c r="AG171" s="65">
        <v>751225646</v>
      </c>
      <c r="AH171" s="68">
        <v>8774922</v>
      </c>
      <c r="AI171" s="67">
        <v>760000568</v>
      </c>
      <c r="AJ171" s="66">
        <f>+AH171/AG171</f>
        <v>1.1680807287029176E-2</v>
      </c>
      <c r="AK171" s="65">
        <v>39500</v>
      </c>
      <c r="AL171" s="65">
        <v>107820</v>
      </c>
      <c r="AM171" s="10">
        <v>0</v>
      </c>
      <c r="AN171" s="64"/>
    </row>
    <row r="172" spans="1:40" x14ac:dyDescent="0.2">
      <c r="A172" s="70" t="s">
        <v>152</v>
      </c>
      <c r="B172" s="69" t="s">
        <v>153</v>
      </c>
      <c r="C172" s="11">
        <v>3</v>
      </c>
      <c r="D172" s="11"/>
      <c r="E172" s="62">
        <f>+F172/$AG172</f>
        <v>3.5905313966333223E-2</v>
      </c>
      <c r="F172" s="65">
        <v>51110395</v>
      </c>
      <c r="G172" s="61">
        <f>+H172/$AG172</f>
        <v>5.7830003369397191E-3</v>
      </c>
      <c r="H172" s="35">
        <v>8231969</v>
      </c>
      <c r="I172" s="61">
        <f>+J172/$AG172</f>
        <v>3.9238876367851401E-2</v>
      </c>
      <c r="J172" s="65">
        <v>55855645</v>
      </c>
      <c r="K172" s="68">
        <v>564198</v>
      </c>
      <c r="L172" s="67">
        <f>+J172+K172</f>
        <v>56419843</v>
      </c>
      <c r="M172" s="66">
        <f>+K172/J172</f>
        <v>1.0101002324832164E-2</v>
      </c>
      <c r="N172" s="59">
        <f>+O172/$AG172</f>
        <v>0.1922169102734993</v>
      </c>
      <c r="O172" s="65">
        <v>273616385</v>
      </c>
      <c r="P172" s="68">
        <v>1617641</v>
      </c>
      <c r="Q172" s="67">
        <f>+O172+P172</f>
        <v>275234026</v>
      </c>
      <c r="R172" s="66">
        <f>+P172/O172</f>
        <v>5.9120765008279751E-3</v>
      </c>
      <c r="S172" s="59">
        <f>+T172/$AG172</f>
        <v>3.6344090934206742E-2</v>
      </c>
      <c r="T172" s="65">
        <v>51734984</v>
      </c>
      <c r="U172" s="68">
        <v>106725</v>
      </c>
      <c r="V172" s="67">
        <f>+T172+U172</f>
        <v>51841709</v>
      </c>
      <c r="W172" s="66">
        <f>+U172/T172</f>
        <v>2.0629174254697749E-3</v>
      </c>
      <c r="X172" s="59">
        <f>+Y172/$AG172</f>
        <v>0.63690634034176274</v>
      </c>
      <c r="Y172" s="65">
        <v>906621640</v>
      </c>
      <c r="Z172" s="68">
        <v>10179890</v>
      </c>
      <c r="AA172" s="67">
        <f>+Y172+Z172</f>
        <v>916801530</v>
      </c>
      <c r="AB172" s="66">
        <f>+Z172/Y172</f>
        <v>1.1228377473981319E-2</v>
      </c>
      <c r="AC172" s="59">
        <f>+AD172/$AG172</f>
        <v>5.3472845351089988E-2</v>
      </c>
      <c r="AD172" s="65">
        <v>76117375</v>
      </c>
      <c r="AE172" s="59">
        <f>AF172/$AG172</f>
        <v>1.3262242831686621E-4</v>
      </c>
      <c r="AF172" s="65">
        <v>188785</v>
      </c>
      <c r="AG172" s="65">
        <v>1423477178</v>
      </c>
      <c r="AH172" s="68">
        <v>12468454</v>
      </c>
      <c r="AI172" s="67">
        <v>1435945632</v>
      </c>
      <c r="AJ172" s="66">
        <f>+AH172/AG172</f>
        <v>8.7591527231355437E-3</v>
      </c>
      <c r="AK172" s="65">
        <v>27820</v>
      </c>
      <c r="AL172" s="65">
        <v>0</v>
      </c>
      <c r="AM172" s="10">
        <v>0</v>
      </c>
      <c r="AN172" s="64"/>
    </row>
    <row r="173" spans="1:40" x14ac:dyDescent="0.2">
      <c r="A173" s="70" t="s">
        <v>150</v>
      </c>
      <c r="B173" s="69" t="s">
        <v>151</v>
      </c>
      <c r="C173" s="11">
        <v>3</v>
      </c>
      <c r="D173" s="11"/>
      <c r="E173" s="62">
        <f>+F173/$AG173</f>
        <v>3.7155351222687406E-2</v>
      </c>
      <c r="F173" s="65">
        <v>27731799</v>
      </c>
      <c r="G173" s="61">
        <f>+H173/$AG173</f>
        <v>9.9826589284741085E-3</v>
      </c>
      <c r="H173" s="35">
        <v>7450800</v>
      </c>
      <c r="I173" s="61">
        <f>+J173/$AG173</f>
        <v>3.3731011686920468E-3</v>
      </c>
      <c r="J173" s="65">
        <v>2517596</v>
      </c>
      <c r="K173" s="68">
        <v>25430</v>
      </c>
      <c r="L173" s="67">
        <f>+J173+K173</f>
        <v>2543026</v>
      </c>
      <c r="M173" s="66">
        <f>+K173/J173</f>
        <v>1.0100905784724792E-2</v>
      </c>
      <c r="N173" s="59">
        <f>+O173/$AG173</f>
        <v>0.17373604130816439</v>
      </c>
      <c r="O173" s="65">
        <v>129672115</v>
      </c>
      <c r="P173" s="68">
        <v>2891822</v>
      </c>
      <c r="Q173" s="67">
        <f>+O173+P173</f>
        <v>132563937</v>
      </c>
      <c r="R173" s="66">
        <f>+P173/O173</f>
        <v>2.2301032107018538E-2</v>
      </c>
      <c r="S173" s="59">
        <f>+T173/$AG173</f>
        <v>6.7156533216773048E-3</v>
      </c>
      <c r="T173" s="65">
        <v>5012391</v>
      </c>
      <c r="U173" s="68">
        <v>-51484</v>
      </c>
      <c r="V173" s="67">
        <f>+T173+U173</f>
        <v>4960907</v>
      </c>
      <c r="W173" s="66">
        <f>+U173/T173</f>
        <v>-1.0271345551454385E-2</v>
      </c>
      <c r="X173" s="59">
        <f>+Y173/$AG173</f>
        <v>0.71490436099465182</v>
      </c>
      <c r="Y173" s="65">
        <v>533586237</v>
      </c>
      <c r="Z173" s="68">
        <v>14958645</v>
      </c>
      <c r="AA173" s="67">
        <f>+Y173+Z173</f>
        <v>548544882</v>
      </c>
      <c r="AB173" s="66">
        <f>+Z173/Y173</f>
        <v>2.80341657313024E-2</v>
      </c>
      <c r="AC173" s="59">
        <f>+AD173/$AG173</f>
        <v>5.4132833055652953E-2</v>
      </c>
      <c r="AD173" s="65">
        <v>40403355</v>
      </c>
      <c r="AE173" s="59">
        <f>AF173/$AG173</f>
        <v>0</v>
      </c>
      <c r="AF173" s="65">
        <v>0</v>
      </c>
      <c r="AG173" s="65">
        <v>746374293</v>
      </c>
      <c r="AH173" s="68">
        <v>17824413</v>
      </c>
      <c r="AI173" s="67">
        <v>764198706</v>
      </c>
      <c r="AJ173" s="66">
        <f>+AH173/AG173</f>
        <v>2.3881332954751162E-2</v>
      </c>
      <c r="AK173" s="65">
        <v>0</v>
      </c>
      <c r="AL173" s="65">
        <v>0</v>
      </c>
      <c r="AM173" s="10">
        <v>0</v>
      </c>
      <c r="AN173" s="64"/>
    </row>
    <row r="174" spans="1:40" x14ac:dyDescent="0.2">
      <c r="A174" s="70" t="s">
        <v>148</v>
      </c>
      <c r="B174" s="69" t="s">
        <v>149</v>
      </c>
      <c r="C174" s="11">
        <v>3</v>
      </c>
      <c r="D174" s="11"/>
      <c r="E174" s="62">
        <f>+F174/$AG174</f>
        <v>2.8208299528630718E-2</v>
      </c>
      <c r="F174" s="65">
        <v>28315079</v>
      </c>
      <c r="G174" s="61">
        <f>+H174/$AG174</f>
        <v>1.5949902367178501E-2</v>
      </c>
      <c r="H174" s="35">
        <v>16010279</v>
      </c>
      <c r="I174" s="61">
        <f>+J174/$AG174</f>
        <v>1.8715228523668335E-2</v>
      </c>
      <c r="J174" s="65">
        <v>18786073</v>
      </c>
      <c r="K174" s="68">
        <v>189758</v>
      </c>
      <c r="L174" s="67">
        <f>+J174+K174</f>
        <v>18975831</v>
      </c>
      <c r="M174" s="66">
        <f>+K174/J174</f>
        <v>1.0100993432741371E-2</v>
      </c>
      <c r="N174" s="59">
        <f>+O174/$AG174</f>
        <v>0.29975645830079983</v>
      </c>
      <c r="O174" s="65">
        <v>300891154</v>
      </c>
      <c r="P174" s="68">
        <v>5646768</v>
      </c>
      <c r="Q174" s="67">
        <f>+O174+P174</f>
        <v>306537922</v>
      </c>
      <c r="R174" s="66">
        <f>+P174/O174</f>
        <v>1.8766812931961436E-2</v>
      </c>
      <c r="S174" s="59">
        <f>+T174/$AG174</f>
        <v>4.1681868787347323E-2</v>
      </c>
      <c r="T174" s="65">
        <v>41839651</v>
      </c>
      <c r="U174" s="68">
        <v>-274816</v>
      </c>
      <c r="V174" s="67">
        <f>+T174+U174</f>
        <v>41564835</v>
      </c>
      <c r="W174" s="66">
        <f>+U174/T174</f>
        <v>-6.5683148265266358E-3</v>
      </c>
      <c r="X174" s="59">
        <f>+Y174/$AG174</f>
        <v>0.5720078580302751</v>
      </c>
      <c r="Y174" s="65">
        <v>574173132</v>
      </c>
      <c r="Z174" s="68">
        <v>16404947</v>
      </c>
      <c r="AA174" s="67">
        <f>+Y174+Z174</f>
        <v>590578079</v>
      </c>
      <c r="AB174" s="66">
        <f>+Z174/Y174</f>
        <v>2.8571429218321558E-2</v>
      </c>
      <c r="AC174" s="59">
        <f>+AD174/$AG174</f>
        <v>2.3680384462100242E-2</v>
      </c>
      <c r="AD174" s="65">
        <v>23770024</v>
      </c>
      <c r="AE174" s="59">
        <f>AF174/$AG174</f>
        <v>0</v>
      </c>
      <c r="AF174" s="65">
        <v>0</v>
      </c>
      <c r="AG174" s="65">
        <v>1003785392</v>
      </c>
      <c r="AH174" s="68">
        <v>21966657</v>
      </c>
      <c r="AI174" s="67">
        <v>1025752049</v>
      </c>
      <c r="AJ174" s="66">
        <f>+AH174/AG174</f>
        <v>2.1883818169770697E-2</v>
      </c>
      <c r="AK174" s="65">
        <v>35493100</v>
      </c>
      <c r="AL174" s="65">
        <v>15182478</v>
      </c>
      <c r="AM174" s="10">
        <v>0</v>
      </c>
      <c r="AN174" s="64"/>
    </row>
    <row r="175" spans="1:40" x14ac:dyDescent="0.2">
      <c r="A175" s="70" t="s">
        <v>146</v>
      </c>
      <c r="B175" s="69" t="s">
        <v>147</v>
      </c>
      <c r="C175" s="11">
        <v>3</v>
      </c>
      <c r="D175" s="11"/>
      <c r="E175" s="62">
        <f>+F175/$AG175</f>
        <v>3.4754189817561509E-2</v>
      </c>
      <c r="F175" s="65">
        <v>20717688</v>
      </c>
      <c r="G175" s="61">
        <f>+H175/$AG175</f>
        <v>2.0627566450120881E-2</v>
      </c>
      <c r="H175" s="35">
        <v>12296517</v>
      </c>
      <c r="I175" s="61">
        <f>+J175/$AG175</f>
        <v>2.8150814439412766E-3</v>
      </c>
      <c r="J175" s="65">
        <v>1678128</v>
      </c>
      <c r="K175" s="68">
        <v>16951</v>
      </c>
      <c r="L175" s="67">
        <f>+J175+K175</f>
        <v>1695079</v>
      </c>
      <c r="M175" s="66">
        <f>+K175/J175</f>
        <v>1.0101136504485951E-2</v>
      </c>
      <c r="N175" s="59">
        <f>+O175/$AG175</f>
        <v>0.11313303983097138</v>
      </c>
      <c r="O175" s="65">
        <v>67440934</v>
      </c>
      <c r="P175" s="68">
        <v>-76213</v>
      </c>
      <c r="Q175" s="67">
        <f>+O175+P175</f>
        <v>67364721</v>
      </c>
      <c r="R175" s="66">
        <f>+P175/O175</f>
        <v>-1.1300703516354028E-3</v>
      </c>
      <c r="S175" s="59">
        <f>+T175/$AG175</f>
        <v>1.1063692740850926E-2</v>
      </c>
      <c r="T175" s="65">
        <v>6595295</v>
      </c>
      <c r="U175" s="68">
        <v>0</v>
      </c>
      <c r="V175" s="67">
        <f>+T175+U175</f>
        <v>6595295</v>
      </c>
      <c r="W175" s="66">
        <f>+U175/T175</f>
        <v>0</v>
      </c>
      <c r="X175" s="59">
        <f>+Y175/$AG175</f>
        <v>0.78102687599518661</v>
      </c>
      <c r="Y175" s="65">
        <v>465586199</v>
      </c>
      <c r="Z175" s="68">
        <v>13166694</v>
      </c>
      <c r="AA175" s="67">
        <f>+Y175+Z175</f>
        <v>478752893</v>
      </c>
      <c r="AB175" s="66">
        <f>+Z175/Y175</f>
        <v>2.8279820210048795E-2</v>
      </c>
      <c r="AC175" s="59">
        <f>+AD175/$AG175</f>
        <v>3.6579553721367376E-2</v>
      </c>
      <c r="AD175" s="65">
        <v>21805825</v>
      </c>
      <c r="AE175" s="59">
        <f>AF175/$AG175</f>
        <v>0</v>
      </c>
      <c r="AF175" s="65">
        <v>0</v>
      </c>
      <c r="AG175" s="65">
        <v>596120586</v>
      </c>
      <c r="AH175" s="68">
        <v>13107432</v>
      </c>
      <c r="AI175" s="67">
        <v>609228018</v>
      </c>
      <c r="AJ175" s="66">
        <f>+AH175/AG175</f>
        <v>2.1987886860193082E-2</v>
      </c>
      <c r="AK175" s="65">
        <v>0</v>
      </c>
      <c r="AL175" s="65">
        <v>0</v>
      </c>
      <c r="AM175" s="10">
        <v>0</v>
      </c>
      <c r="AN175" s="64"/>
    </row>
    <row r="176" spans="1:40" x14ac:dyDescent="0.2">
      <c r="A176" s="70" t="s">
        <v>144</v>
      </c>
      <c r="B176" s="69" t="s">
        <v>145</v>
      </c>
      <c r="C176" s="11">
        <v>3</v>
      </c>
      <c r="D176" s="11"/>
      <c r="E176" s="62">
        <f>+F176/$AG176</f>
        <v>4.4308057747307152E-2</v>
      </c>
      <c r="F176" s="65">
        <v>30396834</v>
      </c>
      <c r="G176" s="61">
        <f>+H176/$AG176</f>
        <v>7.8178210054248645E-3</v>
      </c>
      <c r="H176" s="35">
        <v>5363291</v>
      </c>
      <c r="I176" s="61">
        <f>+J176/$AG176</f>
        <v>1.6243872800018287E-2</v>
      </c>
      <c r="J176" s="65">
        <v>11143849</v>
      </c>
      <c r="K176" s="68">
        <v>112564</v>
      </c>
      <c r="L176" s="67">
        <f>+J176+K176</f>
        <v>11256413</v>
      </c>
      <c r="M176" s="66">
        <f>+K176/J176</f>
        <v>1.0100998317547195E-2</v>
      </c>
      <c r="N176" s="59">
        <f>+O176/$AG176</f>
        <v>0.16451720079330528</v>
      </c>
      <c r="O176" s="65">
        <v>112864393</v>
      </c>
      <c r="P176" s="68">
        <v>-267955</v>
      </c>
      <c r="Q176" s="67">
        <f>+O176+P176</f>
        <v>112596438</v>
      </c>
      <c r="R176" s="66">
        <f>+P176/O176</f>
        <v>-2.3741322916608428E-3</v>
      </c>
      <c r="S176" s="59">
        <f>+T176/$AG176</f>
        <v>5.2749047577085241E-2</v>
      </c>
      <c r="T176" s="65">
        <v>36187640</v>
      </c>
      <c r="U176" s="68">
        <v>0</v>
      </c>
      <c r="V176" s="67">
        <f>+T176+U176</f>
        <v>36187640</v>
      </c>
      <c r="W176" s="66">
        <f>+U176/T176</f>
        <v>0</v>
      </c>
      <c r="X176" s="59">
        <f>+Y176/$AG176</f>
        <v>0.68305060443957766</v>
      </c>
      <c r="Y176" s="65">
        <v>468595937</v>
      </c>
      <c r="Z176" s="68">
        <v>13364436</v>
      </c>
      <c r="AA176" s="67">
        <f>+Y176+Z176</f>
        <v>481960373</v>
      </c>
      <c r="AB176" s="66">
        <f>+Z176/Y176</f>
        <v>2.8520170459779295E-2</v>
      </c>
      <c r="AC176" s="59">
        <f>+AD176/$AG176</f>
        <v>3.131339563728152E-2</v>
      </c>
      <c r="AD176" s="65">
        <v>21482054</v>
      </c>
      <c r="AE176" s="59">
        <f>AF176/$AG176</f>
        <v>0</v>
      </c>
      <c r="AF176" s="65">
        <v>0</v>
      </c>
      <c r="AG176" s="65">
        <v>686033998</v>
      </c>
      <c r="AH176" s="68">
        <v>13209045</v>
      </c>
      <c r="AI176" s="67">
        <v>699243043</v>
      </c>
      <c r="AJ176" s="66">
        <f>+AH176/AG176</f>
        <v>1.9254213404158435E-2</v>
      </c>
      <c r="AK176" s="65">
        <v>20000</v>
      </c>
      <c r="AL176" s="65">
        <v>649640</v>
      </c>
      <c r="AM176" s="10">
        <v>0</v>
      </c>
      <c r="AN176" s="64"/>
    </row>
    <row r="177" spans="1:40" x14ac:dyDescent="0.2">
      <c r="A177" s="70" t="s">
        <v>142</v>
      </c>
      <c r="B177" s="69" t="s">
        <v>143</v>
      </c>
      <c r="C177" s="11">
        <v>3</v>
      </c>
      <c r="D177" s="11"/>
      <c r="E177" s="62">
        <f>+F177/$AG177</f>
        <v>2.1707582358451619E-2</v>
      </c>
      <c r="F177" s="65">
        <v>29778896</v>
      </c>
      <c r="G177" s="61">
        <f>+H177/$AG177</f>
        <v>1.0919527936878034E-2</v>
      </c>
      <c r="H177" s="35">
        <v>14979627</v>
      </c>
      <c r="I177" s="61">
        <f>+J177/$AG177</f>
        <v>8.8941966502884169E-3</v>
      </c>
      <c r="J177" s="65">
        <v>12201237</v>
      </c>
      <c r="K177" s="68">
        <v>123245</v>
      </c>
      <c r="L177" s="67">
        <f>+J177+K177</f>
        <v>12324482</v>
      </c>
      <c r="M177" s="66">
        <f>+K177/J177</f>
        <v>1.0101025002628833E-2</v>
      </c>
      <c r="N177" s="59">
        <f>+O177/$AG177</f>
        <v>0.34440103304018199</v>
      </c>
      <c r="O177" s="65">
        <v>472456231</v>
      </c>
      <c r="P177" s="68">
        <v>5742437</v>
      </c>
      <c r="Q177" s="67">
        <f>+O177+P177</f>
        <v>478198668</v>
      </c>
      <c r="R177" s="66">
        <f>+P177/O177</f>
        <v>1.2154431719199825E-2</v>
      </c>
      <c r="S177" s="59">
        <f>+T177/$AG177</f>
        <v>3.977130696730459E-2</v>
      </c>
      <c r="T177" s="65">
        <v>54559075</v>
      </c>
      <c r="U177" s="68">
        <v>12853</v>
      </c>
      <c r="V177" s="67">
        <f>+T177+U177</f>
        <v>54571928</v>
      </c>
      <c r="W177" s="66">
        <f>+U177/T177</f>
        <v>2.3557950716723112E-4</v>
      </c>
      <c r="X177" s="59">
        <f>+Y177/$AG177</f>
        <v>0.56233320948836973</v>
      </c>
      <c r="Y177" s="65">
        <v>771419953</v>
      </c>
      <c r="Z177" s="68">
        <v>1541053</v>
      </c>
      <c r="AA177" s="67">
        <f>+Y177+Z177</f>
        <v>772961006</v>
      </c>
      <c r="AB177" s="66">
        <f>+Z177/Y177</f>
        <v>1.9976836144916256E-3</v>
      </c>
      <c r="AC177" s="59">
        <f>+AD177/$AG177</f>
        <v>1.1973143558525579E-2</v>
      </c>
      <c r="AD177" s="65">
        <v>16424998</v>
      </c>
      <c r="AE177" s="59">
        <f>AF177/$AG177</f>
        <v>0</v>
      </c>
      <c r="AF177" s="65">
        <v>0</v>
      </c>
      <c r="AG177" s="65">
        <v>1371820017</v>
      </c>
      <c r="AH177" s="68">
        <v>7419588</v>
      </c>
      <c r="AI177" s="67">
        <v>1379239605</v>
      </c>
      <c r="AJ177" s="66">
        <f>+AH177/AG177</f>
        <v>5.4085724862257935E-3</v>
      </c>
      <c r="AK177" s="65">
        <v>0</v>
      </c>
      <c r="AL177" s="65">
        <v>443070</v>
      </c>
      <c r="AM177" s="10">
        <v>0</v>
      </c>
      <c r="AN177" s="64"/>
    </row>
    <row r="178" spans="1:40" x14ac:dyDescent="0.2">
      <c r="A178" s="70" t="s">
        <v>140</v>
      </c>
      <c r="B178" s="69" t="s">
        <v>141</v>
      </c>
      <c r="C178" s="11">
        <v>3</v>
      </c>
      <c r="D178" s="11"/>
      <c r="E178" s="62">
        <f>+F178/$AG178</f>
        <v>5.2923547720864925E-2</v>
      </c>
      <c r="F178" s="65">
        <v>81538065</v>
      </c>
      <c r="G178" s="61">
        <f>+H178/$AG178</f>
        <v>1.2047761674268596E-2</v>
      </c>
      <c r="H178" s="35">
        <v>18561703</v>
      </c>
      <c r="I178" s="61">
        <f>+J178/$AG178</f>
        <v>2.3402314218238247E-2</v>
      </c>
      <c r="J178" s="65">
        <v>36055395</v>
      </c>
      <c r="K178" s="68">
        <v>364196</v>
      </c>
      <c r="L178" s="67">
        <f>+J178+K178</f>
        <v>36419591</v>
      </c>
      <c r="M178" s="66">
        <f>+K178/J178</f>
        <v>1.0101012622382863E-2</v>
      </c>
      <c r="N178" s="59">
        <f>+O178/$AG178</f>
        <v>0.46836596861234869</v>
      </c>
      <c r="O178" s="65">
        <v>721600430</v>
      </c>
      <c r="P178" s="68">
        <v>9638436</v>
      </c>
      <c r="Q178" s="67">
        <f>+O178+P178</f>
        <v>731238866</v>
      </c>
      <c r="R178" s="66">
        <f>+P178/O178</f>
        <v>1.3357026408645572E-2</v>
      </c>
      <c r="S178" s="59">
        <f>+T178/$AG178</f>
        <v>0.10866387629585642</v>
      </c>
      <c r="T178" s="65">
        <v>167415878</v>
      </c>
      <c r="U178" s="68">
        <v>12523</v>
      </c>
      <c r="V178" s="67">
        <f>+T178+U178</f>
        <v>167428401</v>
      </c>
      <c r="W178" s="66">
        <f>+U178/T178</f>
        <v>7.4801746104392804E-5</v>
      </c>
      <c r="X178" s="59">
        <f>+Y178/$AG178</f>
        <v>0.32476278361765548</v>
      </c>
      <c r="Y178" s="65">
        <v>500354381</v>
      </c>
      <c r="Z178" s="68">
        <v>1248541</v>
      </c>
      <c r="AA178" s="67">
        <f>+Y178+Z178</f>
        <v>501602922</v>
      </c>
      <c r="AB178" s="66">
        <f>+Z178/Y178</f>
        <v>2.4953134166721728E-3</v>
      </c>
      <c r="AC178" s="59">
        <f>+AD178/$AG178</f>
        <v>9.8337478607676224E-3</v>
      </c>
      <c r="AD178" s="65">
        <v>15150624</v>
      </c>
      <c r="AE178" s="59">
        <f>AF178/$AG178</f>
        <v>0</v>
      </c>
      <c r="AF178" s="65">
        <v>0</v>
      </c>
      <c r="AG178" s="65">
        <v>1540676476</v>
      </c>
      <c r="AH178" s="68">
        <v>11263696</v>
      </c>
      <c r="AI178" s="67">
        <v>1551940172</v>
      </c>
      <c r="AJ178" s="66">
        <f>+AH178/AG178</f>
        <v>7.3108768618597381E-3</v>
      </c>
      <c r="AK178" s="65">
        <v>0</v>
      </c>
      <c r="AL178" s="65">
        <v>1178710</v>
      </c>
      <c r="AM178" s="10">
        <v>0</v>
      </c>
      <c r="AN178" s="64"/>
    </row>
    <row r="179" spans="1:40" x14ac:dyDescent="0.2">
      <c r="A179" s="70" t="s">
        <v>138</v>
      </c>
      <c r="B179" s="69" t="s">
        <v>139</v>
      </c>
      <c r="C179" s="11">
        <v>3</v>
      </c>
      <c r="D179" s="11"/>
      <c r="E179" s="62">
        <f>+F179/$AG179</f>
        <v>1.821143299282198E-2</v>
      </c>
      <c r="F179" s="65">
        <v>18408510</v>
      </c>
      <c r="G179" s="61">
        <f>+H179/$AG179</f>
        <v>3.8352571467434864E-2</v>
      </c>
      <c r="H179" s="35">
        <v>38767608</v>
      </c>
      <c r="I179" s="61">
        <f>+J179/$AG179</f>
        <v>1.3248710633767228E-2</v>
      </c>
      <c r="J179" s="65">
        <v>13392083</v>
      </c>
      <c r="K179" s="68">
        <v>135273</v>
      </c>
      <c r="L179" s="67">
        <f>+J179+K179</f>
        <v>13527356</v>
      </c>
      <c r="M179" s="66">
        <f>+K179/J179</f>
        <v>1.0100967862878389E-2</v>
      </c>
      <c r="N179" s="59">
        <f>+O179/$AG179</f>
        <v>0.54190696965996499</v>
      </c>
      <c r="O179" s="65">
        <v>547771275</v>
      </c>
      <c r="P179" s="68">
        <v>-836721</v>
      </c>
      <c r="Q179" s="67">
        <f>+O179+P179</f>
        <v>546934554</v>
      </c>
      <c r="R179" s="66">
        <f>+P179/O179</f>
        <v>-1.5275006890421554E-3</v>
      </c>
      <c r="S179" s="59">
        <f>+T179/$AG179</f>
        <v>3.90641826890347E-2</v>
      </c>
      <c r="T179" s="65">
        <v>39486920</v>
      </c>
      <c r="U179" s="68">
        <v>-143123</v>
      </c>
      <c r="V179" s="67">
        <f>+T179+U179</f>
        <v>39343797</v>
      </c>
      <c r="W179" s="66">
        <f>+U179/T179</f>
        <v>-3.6245673250787855E-3</v>
      </c>
      <c r="X179" s="59">
        <f>+Y179/$AG179</f>
        <v>0.3365797920926718</v>
      </c>
      <c r="Y179" s="65">
        <v>340222127</v>
      </c>
      <c r="Z179" s="68">
        <v>0</v>
      </c>
      <c r="AA179" s="67">
        <f>+Y179+Z179</f>
        <v>340222127</v>
      </c>
      <c r="AB179" s="66">
        <f>+Z179/Y179</f>
        <v>0</v>
      </c>
      <c r="AC179" s="59">
        <f>+AD179/$AG179</f>
        <v>1.2636340464304419E-2</v>
      </c>
      <c r="AD179" s="65">
        <v>12773086</v>
      </c>
      <c r="AE179" s="59">
        <f>AF179/$AG179</f>
        <v>0</v>
      </c>
      <c r="AF179" s="65">
        <v>0</v>
      </c>
      <c r="AG179" s="65">
        <v>1010821609</v>
      </c>
      <c r="AH179" s="68">
        <v>-844571</v>
      </c>
      <c r="AI179" s="67">
        <v>1009977038</v>
      </c>
      <c r="AJ179" s="66">
        <f>+AH179/AG179</f>
        <v>-8.3552922937166847E-4</v>
      </c>
      <c r="AK179" s="65">
        <v>0</v>
      </c>
      <c r="AL179" s="65">
        <v>0</v>
      </c>
      <c r="AM179" s="10">
        <v>0</v>
      </c>
      <c r="AN179" s="64"/>
    </row>
    <row r="180" spans="1:40" x14ac:dyDescent="0.2">
      <c r="A180" s="70" t="s">
        <v>136</v>
      </c>
      <c r="B180" s="69" t="s">
        <v>137</v>
      </c>
      <c r="C180" s="11">
        <v>3</v>
      </c>
      <c r="D180" s="11"/>
      <c r="E180" s="62">
        <f>+F180/$AG180</f>
        <v>2.5212220165060879E-2</v>
      </c>
      <c r="F180" s="65">
        <v>12769581</v>
      </c>
      <c r="G180" s="61">
        <f>+H180/$AG180</f>
        <v>6.5508235794559883E-3</v>
      </c>
      <c r="H180" s="35">
        <v>3317886</v>
      </c>
      <c r="I180" s="61">
        <f>+J180/$AG180</f>
        <v>5.6633006169000905E-3</v>
      </c>
      <c r="J180" s="65">
        <v>2868370</v>
      </c>
      <c r="K180" s="68">
        <v>28973</v>
      </c>
      <c r="L180" s="67">
        <f>+J180+K180</f>
        <v>2897343</v>
      </c>
      <c r="M180" s="66">
        <f>+K180/J180</f>
        <v>1.0100858675833314E-2</v>
      </c>
      <c r="N180" s="59">
        <f>+O180/$AG180</f>
        <v>0.19349431231656952</v>
      </c>
      <c r="O180" s="65">
        <v>98001734</v>
      </c>
      <c r="P180" s="68">
        <v>2076513</v>
      </c>
      <c r="Q180" s="67">
        <f>+O180+P180</f>
        <v>100078247</v>
      </c>
      <c r="R180" s="66">
        <f>+P180/O180</f>
        <v>2.118853325595239E-2</v>
      </c>
      <c r="S180" s="59">
        <f>+T180/$AG180</f>
        <v>0.1125509549123839</v>
      </c>
      <c r="T180" s="65">
        <v>57005235</v>
      </c>
      <c r="U180" s="68">
        <v>0</v>
      </c>
      <c r="V180" s="67">
        <f>+T180+U180</f>
        <v>57005235</v>
      </c>
      <c r="W180" s="66">
        <f>+U180/T180</f>
        <v>0</v>
      </c>
      <c r="X180" s="59">
        <f>+Y180/$AG180</f>
        <v>0.62512839082984528</v>
      </c>
      <c r="Y180" s="65">
        <v>316617401</v>
      </c>
      <c r="Z180" s="68">
        <v>13653378</v>
      </c>
      <c r="AA180" s="67">
        <f>+Y180+Z180</f>
        <v>330270779</v>
      </c>
      <c r="AB180" s="66">
        <f>+Z180/Y180</f>
        <v>4.3122639364979183E-2</v>
      </c>
      <c r="AC180" s="59">
        <f>+AD180/$AG180</f>
        <v>3.1399997579784372E-2</v>
      </c>
      <c r="AD180" s="65">
        <v>15903590</v>
      </c>
      <c r="AE180" s="59">
        <f>AF180/$AG180</f>
        <v>0</v>
      </c>
      <c r="AF180" s="65">
        <v>0</v>
      </c>
      <c r="AG180" s="65">
        <v>506483797</v>
      </c>
      <c r="AH180" s="68">
        <v>15758864</v>
      </c>
      <c r="AI180" s="67">
        <v>522242661</v>
      </c>
      <c r="AJ180" s="66">
        <f>+AH180/AG180</f>
        <v>3.1114251025092517E-2</v>
      </c>
      <c r="AK180" s="65">
        <v>0</v>
      </c>
      <c r="AL180" s="65">
        <v>0</v>
      </c>
      <c r="AM180" s="10">
        <v>0</v>
      </c>
      <c r="AN180" s="64"/>
    </row>
    <row r="181" spans="1:40" x14ac:dyDescent="0.2">
      <c r="A181" s="70" t="s">
        <v>134</v>
      </c>
      <c r="B181" s="69" t="s">
        <v>135</v>
      </c>
      <c r="C181" s="11">
        <v>3</v>
      </c>
      <c r="D181" s="11"/>
      <c r="E181" s="62">
        <f>+F181/$AG181</f>
        <v>1.9309385659346822E-2</v>
      </c>
      <c r="F181" s="65">
        <v>12647064</v>
      </c>
      <c r="G181" s="61">
        <f>+H181/$AG181</f>
        <v>3.895966033095243E-3</v>
      </c>
      <c r="H181" s="35">
        <v>2551740</v>
      </c>
      <c r="I181" s="61">
        <f>+J181/$AG181</f>
        <v>5.762494909383422E-4</v>
      </c>
      <c r="J181" s="65">
        <v>377426</v>
      </c>
      <c r="K181" s="68">
        <v>3813</v>
      </c>
      <c r="L181" s="67">
        <f>+J181+K181</f>
        <v>381239</v>
      </c>
      <c r="M181" s="66">
        <f>+K181/J181</f>
        <v>1.01026426372322E-2</v>
      </c>
      <c r="N181" s="59">
        <f>+O181/$AG181</f>
        <v>0.11768571440157569</v>
      </c>
      <c r="O181" s="65">
        <v>77080586</v>
      </c>
      <c r="P181" s="68">
        <v>1335787</v>
      </c>
      <c r="Q181" s="67">
        <f>+O181+P181</f>
        <v>78416373</v>
      </c>
      <c r="R181" s="66">
        <f>+P181/O181</f>
        <v>1.7329746299541624E-2</v>
      </c>
      <c r="S181" s="59">
        <f>+T181/$AG181</f>
        <v>1.3879939705797966E-2</v>
      </c>
      <c r="T181" s="65">
        <v>9090941</v>
      </c>
      <c r="U181" s="68">
        <v>0</v>
      </c>
      <c r="V181" s="67">
        <f>+T181+U181</f>
        <v>9090941</v>
      </c>
      <c r="W181" s="66">
        <f>+U181/T181</f>
        <v>0</v>
      </c>
      <c r="X181" s="59">
        <f>+Y181/$AG181</f>
        <v>0.81745086814509738</v>
      </c>
      <c r="Y181" s="65">
        <v>535405612</v>
      </c>
      <c r="Z181" s="68">
        <v>15008970</v>
      </c>
      <c r="AA181" s="67">
        <f>+Y181+Z181</f>
        <v>550414582</v>
      </c>
      <c r="AB181" s="66">
        <f>+Z181/Y181</f>
        <v>2.8032896300683528E-2</v>
      </c>
      <c r="AC181" s="59">
        <f>+AD181/$AG181</f>
        <v>2.7200006248837963E-2</v>
      </c>
      <c r="AD181" s="65">
        <v>17815182</v>
      </c>
      <c r="AE181" s="59">
        <f>AF181/$AG181</f>
        <v>1.8703153105495359E-6</v>
      </c>
      <c r="AF181" s="65">
        <v>1225</v>
      </c>
      <c r="AG181" s="65">
        <v>654969776</v>
      </c>
      <c r="AH181" s="68">
        <v>16348570</v>
      </c>
      <c r="AI181" s="67">
        <v>671318346</v>
      </c>
      <c r="AJ181" s="66">
        <f>+AH181/AG181</f>
        <v>2.4960800633951695E-2</v>
      </c>
      <c r="AK181" s="65">
        <v>0</v>
      </c>
      <c r="AL181" s="65">
        <v>0</v>
      </c>
      <c r="AM181" s="10">
        <v>0</v>
      </c>
      <c r="AN181" s="64"/>
    </row>
    <row r="182" spans="1:40" x14ac:dyDescent="0.2">
      <c r="A182" s="70" t="s">
        <v>132</v>
      </c>
      <c r="B182" s="69" t="s">
        <v>133</v>
      </c>
      <c r="C182" s="11">
        <v>3</v>
      </c>
      <c r="D182" s="11"/>
      <c r="E182" s="62">
        <f>+F182/$AG182</f>
        <v>5.6419984348627654E-2</v>
      </c>
      <c r="F182" s="65">
        <v>94139935</v>
      </c>
      <c r="G182" s="61">
        <f>+H182/$AG182</f>
        <v>3.3701958535945584E-2</v>
      </c>
      <c r="H182" s="35">
        <v>56233624</v>
      </c>
      <c r="I182" s="61">
        <f>+J182/$AG182</f>
        <v>6.5949127909694589E-3</v>
      </c>
      <c r="J182" s="65">
        <v>11003985</v>
      </c>
      <c r="K182" s="68">
        <v>111151</v>
      </c>
      <c r="L182" s="67">
        <f>+J182+K182</f>
        <v>11115136</v>
      </c>
      <c r="M182" s="66">
        <f>+K182/J182</f>
        <v>1.0100977055130482E-2</v>
      </c>
      <c r="N182" s="59">
        <f>+O182/$AG182</f>
        <v>0.13525759534336673</v>
      </c>
      <c r="O182" s="65">
        <v>225684948</v>
      </c>
      <c r="P182" s="68">
        <v>-2157883</v>
      </c>
      <c r="Q182" s="67">
        <f>+O182+P182</f>
        <v>223527065</v>
      </c>
      <c r="R182" s="66">
        <f>+P182/O182</f>
        <v>-9.5614839142927691E-3</v>
      </c>
      <c r="S182" s="59">
        <f>+T182/$AG182</f>
        <v>4.2378615562183877E-2</v>
      </c>
      <c r="T182" s="65">
        <v>70711117</v>
      </c>
      <c r="U182" s="68">
        <v>-2039068</v>
      </c>
      <c r="V182" s="67">
        <f>+T182+U182</f>
        <v>68672049</v>
      </c>
      <c r="W182" s="66">
        <f>+U182/T182</f>
        <v>-2.8836597221339327E-2</v>
      </c>
      <c r="X182" s="59">
        <f>+Y182/$AG182</f>
        <v>0.70509194306245149</v>
      </c>
      <c r="Y182" s="65">
        <v>1176485787</v>
      </c>
      <c r="Z182" s="68">
        <v>15335324</v>
      </c>
      <c r="AA182" s="67">
        <f>+Y182+Z182</f>
        <v>1191821111</v>
      </c>
      <c r="AB182" s="66">
        <f>+Z182/Y182</f>
        <v>1.3034857003334116E-2</v>
      </c>
      <c r="AC182" s="59">
        <f>+AD182/$AG182</f>
        <v>2.0547957930775809E-2</v>
      </c>
      <c r="AD182" s="65">
        <v>34285430</v>
      </c>
      <c r="AE182" s="59">
        <f>AF182/$AG182</f>
        <v>7.0324256793548554E-6</v>
      </c>
      <c r="AF182" s="65">
        <v>11734</v>
      </c>
      <c r="AG182" s="65">
        <v>1668556560</v>
      </c>
      <c r="AH182" s="68">
        <v>11249524</v>
      </c>
      <c r="AI182" s="67">
        <v>1679806084</v>
      </c>
      <c r="AJ182" s="66">
        <f>+AH182/AG182</f>
        <v>6.7420693248780254E-3</v>
      </c>
      <c r="AK182" s="65">
        <v>14630</v>
      </c>
      <c r="AL182" s="65">
        <v>3327836</v>
      </c>
      <c r="AM182" s="10">
        <v>0</v>
      </c>
      <c r="AN182" s="64"/>
    </row>
    <row r="183" spans="1:40" x14ac:dyDescent="0.2">
      <c r="A183" s="70" t="s">
        <v>130</v>
      </c>
      <c r="B183" s="69" t="s">
        <v>131</v>
      </c>
      <c r="C183" s="11">
        <v>3</v>
      </c>
      <c r="D183" s="11"/>
      <c r="E183" s="62">
        <f>+F183/$AG183</f>
        <v>4.3356159549765648E-2</v>
      </c>
      <c r="F183" s="65">
        <v>74649212</v>
      </c>
      <c r="G183" s="61">
        <f>+H183/$AG183</f>
        <v>1.8592420980925815E-2</v>
      </c>
      <c r="H183" s="35">
        <v>32011820</v>
      </c>
      <c r="I183" s="61">
        <f>+J183/$AG183</f>
        <v>1.0170957104794182E-2</v>
      </c>
      <c r="J183" s="65">
        <v>17512020</v>
      </c>
      <c r="K183" s="68">
        <v>176889</v>
      </c>
      <c r="L183" s="67">
        <f>+J183+K183</f>
        <v>17688909</v>
      </c>
      <c r="M183" s="66">
        <f>+K183/J183</f>
        <v>1.0101004909770546E-2</v>
      </c>
      <c r="N183" s="59">
        <f>+O183/$AG183</f>
        <v>0.32122079547123805</v>
      </c>
      <c r="O183" s="65">
        <v>553067419</v>
      </c>
      <c r="P183" s="68">
        <v>5992011</v>
      </c>
      <c r="Q183" s="67">
        <f>+O183+P183</f>
        <v>559059430</v>
      </c>
      <c r="R183" s="66">
        <f>+P183/O183</f>
        <v>1.0834142084945344E-2</v>
      </c>
      <c r="S183" s="59">
        <f>+T183/$AG183</f>
        <v>9.0503767865147119E-2</v>
      </c>
      <c r="T183" s="65">
        <v>155826416</v>
      </c>
      <c r="U183" s="68">
        <v>1626061</v>
      </c>
      <c r="V183" s="67">
        <f>+T183+U183</f>
        <v>157452477</v>
      </c>
      <c r="W183" s="66">
        <f>+U183/T183</f>
        <v>1.0435079248694265E-2</v>
      </c>
      <c r="X183" s="59">
        <f>+Y183/$AG183</f>
        <v>0.50183346596479728</v>
      </c>
      <c r="Y183" s="65">
        <v>864040385</v>
      </c>
      <c r="Z183" s="68">
        <v>23583532</v>
      </c>
      <c r="AA183" s="67">
        <f>+Y183+Z183</f>
        <v>887623917</v>
      </c>
      <c r="AB183" s="66">
        <f>+Z183/Y183</f>
        <v>2.7294478833879969E-2</v>
      </c>
      <c r="AC183" s="59">
        <f>+AD183/$AG183</f>
        <v>1.4322433063331844E-2</v>
      </c>
      <c r="AD183" s="65">
        <v>24659895</v>
      </c>
      <c r="AE183" s="59">
        <f>AF183/$AG183</f>
        <v>0</v>
      </c>
      <c r="AF183" s="65">
        <v>0</v>
      </c>
      <c r="AG183" s="65">
        <v>1721767167</v>
      </c>
      <c r="AH183" s="68">
        <v>31378493</v>
      </c>
      <c r="AI183" s="67">
        <v>1753145660</v>
      </c>
      <c r="AJ183" s="66">
        <f>+AH183/AG183</f>
        <v>1.8224585531314178E-2</v>
      </c>
      <c r="AK183" s="65">
        <v>1155597</v>
      </c>
      <c r="AL183" s="65">
        <v>1344028</v>
      </c>
      <c r="AM183" s="10">
        <v>0</v>
      </c>
      <c r="AN183" s="64"/>
    </row>
    <row r="184" spans="1:40" x14ac:dyDescent="0.2">
      <c r="A184" s="70" t="s">
        <v>128</v>
      </c>
      <c r="B184" s="69" t="s">
        <v>129</v>
      </c>
      <c r="C184" s="11">
        <v>3</v>
      </c>
      <c r="D184" s="11"/>
      <c r="E184" s="62">
        <f>+F184/$AG184</f>
        <v>4.8755204487609817E-2</v>
      </c>
      <c r="F184" s="65">
        <v>44610041</v>
      </c>
      <c r="G184" s="61">
        <f>+H184/$AG184</f>
        <v>2.1958071432641307E-2</v>
      </c>
      <c r="H184" s="35">
        <v>20091198</v>
      </c>
      <c r="I184" s="61">
        <f>+J184/$AG184</f>
        <v>4.331685550287203E-3</v>
      </c>
      <c r="J184" s="65">
        <v>3963406</v>
      </c>
      <c r="K184" s="68">
        <v>40035</v>
      </c>
      <c r="L184" s="67">
        <f>+J184+K184</f>
        <v>4003441</v>
      </c>
      <c r="M184" s="66">
        <f>+K184/J184</f>
        <v>1.0101160466528031E-2</v>
      </c>
      <c r="N184" s="59">
        <f>+O184/$AG184</f>
        <v>0.12570241064548113</v>
      </c>
      <c r="O184" s="65">
        <v>115015202</v>
      </c>
      <c r="P184" s="68">
        <v>1930181</v>
      </c>
      <c r="Q184" s="67">
        <f>+O184+P184</f>
        <v>116945383</v>
      </c>
      <c r="R184" s="66">
        <f>+P184/O184</f>
        <v>1.6781964178961318E-2</v>
      </c>
      <c r="S184" s="59">
        <f>+T184/$AG184</f>
        <v>1.0743546437112497E-2</v>
      </c>
      <c r="T184" s="65">
        <v>9830131</v>
      </c>
      <c r="U184" s="68">
        <v>76658</v>
      </c>
      <c r="V184" s="67">
        <f>+T184+U184</f>
        <v>9906789</v>
      </c>
      <c r="W184" s="66">
        <f>+U184/T184</f>
        <v>7.7982684055787257E-3</v>
      </c>
      <c r="X184" s="59">
        <f>+Y184/$AG184</f>
        <v>0.77457412892622945</v>
      </c>
      <c r="Y184" s="65">
        <v>708719900</v>
      </c>
      <c r="Z184" s="68">
        <v>4546802</v>
      </c>
      <c r="AA184" s="67">
        <f>+Y184+Z184</f>
        <v>713266702</v>
      </c>
      <c r="AB184" s="66">
        <f>+Z184/Y184</f>
        <v>6.4155133784164946E-3</v>
      </c>
      <c r="AC184" s="59">
        <f>+AD184/$AG184</f>
        <v>1.3930368814301687E-2</v>
      </c>
      <c r="AD184" s="65">
        <v>12746010</v>
      </c>
      <c r="AE184" s="59">
        <f>AF184/$AG184</f>
        <v>4.583706336899255E-6</v>
      </c>
      <c r="AF184" s="65">
        <v>4194</v>
      </c>
      <c r="AG184" s="65">
        <v>914980082</v>
      </c>
      <c r="AH184" s="68">
        <v>6593676</v>
      </c>
      <c r="AI184" s="67">
        <v>921573758</v>
      </c>
      <c r="AJ184" s="66">
        <f>+AH184/AG184</f>
        <v>7.2063601489414713E-3</v>
      </c>
      <c r="AK184" s="65">
        <v>0</v>
      </c>
      <c r="AL184" s="65">
        <v>0</v>
      </c>
      <c r="AM184" s="10">
        <v>0</v>
      </c>
      <c r="AN184" s="64"/>
    </row>
    <row r="185" spans="1:40" x14ac:dyDescent="0.2">
      <c r="A185" s="70" t="s">
        <v>126</v>
      </c>
      <c r="B185" s="69" t="s">
        <v>127</v>
      </c>
      <c r="C185" s="11">
        <v>3</v>
      </c>
      <c r="D185" s="11"/>
      <c r="E185" s="62">
        <f>+F185/$AG185</f>
        <v>3.4875580109988161E-2</v>
      </c>
      <c r="F185" s="65">
        <v>26282770</v>
      </c>
      <c r="G185" s="61">
        <f>+H185/$AG185</f>
        <v>1.9029604917324937E-2</v>
      </c>
      <c r="H185" s="35">
        <v>14341001</v>
      </c>
      <c r="I185" s="61">
        <f>+J185/$AG185</f>
        <v>4.1796910067420368E-3</v>
      </c>
      <c r="J185" s="65">
        <v>3149879</v>
      </c>
      <c r="K185" s="68">
        <v>31817</v>
      </c>
      <c r="L185" s="67">
        <f>+J185+K185</f>
        <v>3181696</v>
      </c>
      <c r="M185" s="66">
        <f>+K185/J185</f>
        <v>1.010102292818232E-2</v>
      </c>
      <c r="N185" s="59">
        <f>+O185/$AG185</f>
        <v>0.10584521350428355</v>
      </c>
      <c r="O185" s="65">
        <v>79766570</v>
      </c>
      <c r="P185" s="68">
        <v>861207</v>
      </c>
      <c r="Q185" s="67">
        <f>+O185+P185</f>
        <v>80627777</v>
      </c>
      <c r="R185" s="66">
        <f>+P185/O185</f>
        <v>1.0796590601802233E-2</v>
      </c>
      <c r="S185" s="59">
        <f>+T185/$AG185</f>
        <v>2.3731282422329022E-2</v>
      </c>
      <c r="T185" s="65">
        <v>17884257</v>
      </c>
      <c r="U185" s="68">
        <v>187231</v>
      </c>
      <c r="V185" s="67">
        <f>+T185+U185</f>
        <v>18071488</v>
      </c>
      <c r="W185" s="66">
        <f>+U185/T185</f>
        <v>1.0469039893577911E-2</v>
      </c>
      <c r="X185" s="59">
        <f>+Y185/$AG185</f>
        <v>0.80068829629008664</v>
      </c>
      <c r="Y185" s="65">
        <v>603410933</v>
      </c>
      <c r="Z185" s="68">
        <v>16866544</v>
      </c>
      <c r="AA185" s="67">
        <f>+Y185+Z185</f>
        <v>620277477</v>
      </c>
      <c r="AB185" s="66">
        <f>+Z185/Y185</f>
        <v>2.7952002652891939E-2</v>
      </c>
      <c r="AC185" s="59">
        <f>+AD185/$AG185</f>
        <v>1.1650331749245667E-2</v>
      </c>
      <c r="AD185" s="65">
        <v>8779868</v>
      </c>
      <c r="AE185" s="59">
        <f>AF185/$AG185</f>
        <v>0</v>
      </c>
      <c r="AF185" s="65">
        <v>0</v>
      </c>
      <c r="AG185" s="65">
        <v>753615278</v>
      </c>
      <c r="AH185" s="68">
        <v>17946799</v>
      </c>
      <c r="AI185" s="67">
        <v>771562077</v>
      </c>
      <c r="AJ185" s="66">
        <f>+AH185/AG185</f>
        <v>2.3814271716503074E-2</v>
      </c>
      <c r="AK185" s="65">
        <v>0</v>
      </c>
      <c r="AL185" s="65">
        <v>97287</v>
      </c>
      <c r="AM185" s="10">
        <v>0</v>
      </c>
      <c r="AN185" s="64"/>
    </row>
    <row r="186" spans="1:40" x14ac:dyDescent="0.2">
      <c r="A186" s="70" t="s">
        <v>124</v>
      </c>
      <c r="B186" s="69" t="s">
        <v>125</v>
      </c>
      <c r="C186" s="11">
        <v>3</v>
      </c>
      <c r="D186" s="11"/>
      <c r="E186" s="62">
        <f>+F186/$AG186</f>
        <v>2.8495845786912954E-2</v>
      </c>
      <c r="F186" s="65">
        <v>37559810</v>
      </c>
      <c r="G186" s="61">
        <f>+H186/$AG186</f>
        <v>8.442553824699146E-3</v>
      </c>
      <c r="H186" s="35">
        <v>11127963</v>
      </c>
      <c r="I186" s="61">
        <f>+J186/$AG186</f>
        <v>2.7366164903671762E-4</v>
      </c>
      <c r="J186" s="65">
        <v>360708</v>
      </c>
      <c r="K186" s="68">
        <v>3643</v>
      </c>
      <c r="L186" s="67">
        <f>+J186+K186</f>
        <v>364351</v>
      </c>
      <c r="M186" s="66">
        <f>+K186/J186</f>
        <v>1.0099581933308937E-2</v>
      </c>
      <c r="N186" s="59">
        <f>+O186/$AG186</f>
        <v>0.29159897187318029</v>
      </c>
      <c r="O186" s="65">
        <v>384350830</v>
      </c>
      <c r="P186" s="68">
        <v>7858254</v>
      </c>
      <c r="Q186" s="67">
        <f>+O186+P186</f>
        <v>392209084</v>
      </c>
      <c r="R186" s="66">
        <f>+P186/O186</f>
        <v>2.0445523689905914E-2</v>
      </c>
      <c r="S186" s="59">
        <f>+T186/$AG186</f>
        <v>2.0353795680577845E-2</v>
      </c>
      <c r="T186" s="65">
        <v>26827935</v>
      </c>
      <c r="U186" s="68">
        <v>552351</v>
      </c>
      <c r="V186" s="67">
        <f>+T186+U186</f>
        <v>27380286</v>
      </c>
      <c r="W186" s="66">
        <f>+U186/T186</f>
        <v>2.0588651344205209E-2</v>
      </c>
      <c r="X186" s="59">
        <f>+Y186/$AG186</f>
        <v>0.62423602713775994</v>
      </c>
      <c r="Y186" s="65">
        <v>822793145</v>
      </c>
      <c r="Z186" s="68">
        <v>-27847930</v>
      </c>
      <c r="AA186" s="67">
        <f>+Y186+Z186</f>
        <v>794945215</v>
      </c>
      <c r="AB186" s="66">
        <f>+Z186/Y186</f>
        <v>-3.3845602833747476E-2</v>
      </c>
      <c r="AC186" s="59">
        <f>+AD186/$AG186</f>
        <v>2.6599144047833034E-2</v>
      </c>
      <c r="AD186" s="65">
        <v>35059805</v>
      </c>
      <c r="AE186" s="59">
        <f>AF186/$AG186</f>
        <v>0</v>
      </c>
      <c r="AF186" s="65">
        <v>0</v>
      </c>
      <c r="AG186" s="65">
        <v>1318080196</v>
      </c>
      <c r="AH186" s="68">
        <v>-19433682</v>
      </c>
      <c r="AI186" s="67">
        <v>1298646514</v>
      </c>
      <c r="AJ186" s="66">
        <f>+AH186/AG186</f>
        <v>-1.4743929890590663E-2</v>
      </c>
      <c r="AK186" s="65">
        <v>0</v>
      </c>
      <c r="AL186" s="65">
        <v>0</v>
      </c>
      <c r="AM186" s="10">
        <v>0</v>
      </c>
      <c r="AN186" s="64"/>
    </row>
    <row r="187" spans="1:40" x14ac:dyDescent="0.2">
      <c r="A187" s="70" t="s">
        <v>122</v>
      </c>
      <c r="B187" s="69" t="s">
        <v>123</v>
      </c>
      <c r="C187" s="11">
        <v>3</v>
      </c>
      <c r="D187" s="11"/>
      <c r="E187" s="62">
        <f>+F187/$AG187</f>
        <v>6.2908385778800077E-2</v>
      </c>
      <c r="F187" s="65">
        <v>68985947</v>
      </c>
      <c r="G187" s="61">
        <f>+H187/$AG187</f>
        <v>4.6842982783532969E-3</v>
      </c>
      <c r="H187" s="35">
        <v>5136847</v>
      </c>
      <c r="I187" s="61">
        <f>+J187/$AG187</f>
        <v>7.1478310768020139E-3</v>
      </c>
      <c r="J187" s="65">
        <v>7838381</v>
      </c>
      <c r="K187" s="68">
        <v>79176</v>
      </c>
      <c r="L187" s="67">
        <f>+J187+K187</f>
        <v>7917557</v>
      </c>
      <c r="M187" s="66">
        <f>+K187/J187</f>
        <v>1.01010655134013E-2</v>
      </c>
      <c r="N187" s="59">
        <f>+O187/$AG187</f>
        <v>0.14966410816449863</v>
      </c>
      <c r="O187" s="65">
        <v>164123115</v>
      </c>
      <c r="P187" s="68">
        <v>2558135</v>
      </c>
      <c r="Q187" s="67">
        <f>+O187+P187</f>
        <v>166681250</v>
      </c>
      <c r="R187" s="66">
        <f>+P187/O187</f>
        <v>1.5586683204251882E-2</v>
      </c>
      <c r="S187" s="59">
        <f>+T187/$AG187</f>
        <v>6.1376685870414706E-2</v>
      </c>
      <c r="T187" s="65">
        <v>67306270</v>
      </c>
      <c r="U187" s="68">
        <v>1030374</v>
      </c>
      <c r="V187" s="67">
        <f>+T187+U187</f>
        <v>68336644</v>
      </c>
      <c r="W187" s="66">
        <f>+U187/T187</f>
        <v>1.5308737209772581E-2</v>
      </c>
      <c r="X187" s="59">
        <f>+Y187/$AG187</f>
        <v>0.68541943384114556</v>
      </c>
      <c r="Y187" s="65">
        <v>751637610</v>
      </c>
      <c r="Z187" s="68">
        <v>-11940979</v>
      </c>
      <c r="AA187" s="67">
        <f>+Y187+Z187</f>
        <v>739696631</v>
      </c>
      <c r="AB187" s="66">
        <f>+Z187/Y187</f>
        <v>-1.5886617222360653E-2</v>
      </c>
      <c r="AC187" s="59">
        <f>+AD187/$AG187</f>
        <v>2.8799256989985721E-2</v>
      </c>
      <c r="AD187" s="65">
        <v>31581545</v>
      </c>
      <c r="AE187" s="59">
        <f>AF187/$AG187</f>
        <v>0</v>
      </c>
      <c r="AF187" s="65">
        <v>0</v>
      </c>
      <c r="AG187" s="65">
        <v>1096609715</v>
      </c>
      <c r="AH187" s="68">
        <v>-8273294</v>
      </c>
      <c r="AI187" s="67">
        <v>1088336421</v>
      </c>
      <c r="AJ187" s="66">
        <f>+AH187/AG187</f>
        <v>-7.5444288764120607E-3</v>
      </c>
      <c r="AK187" s="65">
        <v>0</v>
      </c>
      <c r="AL187" s="65">
        <v>0</v>
      </c>
      <c r="AM187" s="10">
        <v>0</v>
      </c>
      <c r="AN187" s="64"/>
    </row>
    <row r="188" spans="1:40" x14ac:dyDescent="0.2">
      <c r="A188" s="70" t="s">
        <v>120</v>
      </c>
      <c r="B188" s="69" t="s">
        <v>121</v>
      </c>
      <c r="C188" s="11">
        <v>3</v>
      </c>
      <c r="D188" s="11"/>
      <c r="E188" s="62">
        <f>+F188/$AG188</f>
        <v>5.4906992965192261E-2</v>
      </c>
      <c r="F188" s="65">
        <v>35028372</v>
      </c>
      <c r="G188" s="61">
        <f>+H188/$AG188</f>
        <v>5.3205765790002996E-3</v>
      </c>
      <c r="H188" s="35">
        <v>3394306</v>
      </c>
      <c r="I188" s="61">
        <f>+J188/$AG188</f>
        <v>8.5463406979849922E-3</v>
      </c>
      <c r="J188" s="65">
        <v>5452209</v>
      </c>
      <c r="K188" s="68">
        <v>55073</v>
      </c>
      <c r="L188" s="67">
        <f>+J188+K188</f>
        <v>5507282</v>
      </c>
      <c r="M188" s="66">
        <f>+K188/J188</f>
        <v>1.0101043448627887E-2</v>
      </c>
      <c r="N188" s="59">
        <f>+O188/$AG188</f>
        <v>0.16005070343923514</v>
      </c>
      <c r="O188" s="65">
        <v>102105675</v>
      </c>
      <c r="P188" s="68">
        <v>2185559</v>
      </c>
      <c r="Q188" s="67">
        <f>+O188+P188</f>
        <v>104291234</v>
      </c>
      <c r="R188" s="66">
        <f>+P188/O188</f>
        <v>2.1404872941685169E-2</v>
      </c>
      <c r="S188" s="59">
        <f>+T188/$AG188</f>
        <v>4.0555675690540666E-2</v>
      </c>
      <c r="T188" s="65">
        <v>25872830</v>
      </c>
      <c r="U188" s="68">
        <v>550486</v>
      </c>
      <c r="V188" s="67">
        <f>+T188+U188</f>
        <v>26423316</v>
      </c>
      <c r="W188" s="66">
        <f>+U188/T188</f>
        <v>2.1276605612915171E-2</v>
      </c>
      <c r="X188" s="59">
        <f>+Y188/$AG188</f>
        <v>0.6941198250916405</v>
      </c>
      <c r="Y188" s="65">
        <v>442819505</v>
      </c>
      <c r="Z188" s="68">
        <v>-16749126</v>
      </c>
      <c r="AA188" s="67">
        <f>+Y188+Z188</f>
        <v>426070379</v>
      </c>
      <c r="AB188" s="66">
        <f>+Z188/Y188</f>
        <v>-3.7823821694575085E-2</v>
      </c>
      <c r="AC188" s="59">
        <f>+AD188/$AG188</f>
        <v>3.649988553640611E-2</v>
      </c>
      <c r="AD188" s="65">
        <v>23285405</v>
      </c>
      <c r="AE188" s="59">
        <f>AF188/$AG188</f>
        <v>0</v>
      </c>
      <c r="AF188" s="65">
        <v>0</v>
      </c>
      <c r="AG188" s="65">
        <v>637958302</v>
      </c>
      <c r="AH188" s="68">
        <v>-13958008</v>
      </c>
      <c r="AI188" s="67">
        <v>624000294</v>
      </c>
      <c r="AJ188" s="66">
        <f>+AH188/AG188</f>
        <v>-2.1879185451841646E-2</v>
      </c>
      <c r="AK188" s="65">
        <v>0</v>
      </c>
      <c r="AL188" s="65">
        <v>0</v>
      </c>
      <c r="AM188" s="10">
        <v>0</v>
      </c>
      <c r="AN188" s="64"/>
    </row>
    <row r="189" spans="1:40" x14ac:dyDescent="0.2">
      <c r="A189" s="70" t="s">
        <v>118</v>
      </c>
      <c r="B189" s="69" t="s">
        <v>119</v>
      </c>
      <c r="C189" s="11">
        <v>3</v>
      </c>
      <c r="D189" s="11"/>
      <c r="E189" s="62">
        <f>+F189/$AG189</f>
        <v>4.6950832905817891E-2</v>
      </c>
      <c r="F189" s="65">
        <v>152979049</v>
      </c>
      <c r="G189" s="61">
        <f>+H189/$AG189</f>
        <v>1.0615008790557689E-2</v>
      </c>
      <c r="H189" s="35">
        <v>34586691</v>
      </c>
      <c r="I189" s="61">
        <f>+J189/$AG189</f>
        <v>1.7017513437685521E-2</v>
      </c>
      <c r="J189" s="65">
        <v>55447856</v>
      </c>
      <c r="K189" s="68">
        <v>560080</v>
      </c>
      <c r="L189" s="67">
        <f>+J189+K189</f>
        <v>56007936</v>
      </c>
      <c r="M189" s="66">
        <f>+K189/J189</f>
        <v>1.0101021759975714E-2</v>
      </c>
      <c r="N189" s="59">
        <f>+O189/$AG189</f>
        <v>0.70040207561549606</v>
      </c>
      <c r="O189" s="65">
        <v>2282107405</v>
      </c>
      <c r="P189" s="68">
        <v>192594</v>
      </c>
      <c r="Q189" s="67">
        <f>+O189+P189</f>
        <v>2282299999</v>
      </c>
      <c r="R189" s="66">
        <f>+P189/O189</f>
        <v>8.4393048100205435E-5</v>
      </c>
      <c r="S189" s="59">
        <f>+T189/$AG189</f>
        <v>0.17979966778804488</v>
      </c>
      <c r="T189" s="65">
        <v>585838003</v>
      </c>
      <c r="U189" s="68">
        <v>10140492</v>
      </c>
      <c r="V189" s="67">
        <f>+T189+U189</f>
        <v>595978495</v>
      </c>
      <c r="W189" s="66">
        <f>+U189/T189</f>
        <v>1.7309378954714211E-2</v>
      </c>
      <c r="X189" s="59">
        <f>+Y189/$AG189</f>
        <v>4.1929501263205465E-2</v>
      </c>
      <c r="Y189" s="65">
        <v>136618135</v>
      </c>
      <c r="Z189" s="68">
        <v>1997387</v>
      </c>
      <c r="AA189" s="67">
        <f>+Y189+Z189</f>
        <v>138615522</v>
      </c>
      <c r="AB189" s="66">
        <f>+Z189/Y189</f>
        <v>1.4620218611533528E-2</v>
      </c>
      <c r="AC189" s="59">
        <f>+AD189/$AG189</f>
        <v>3.2854001991925253E-3</v>
      </c>
      <c r="AD189" s="65">
        <v>10704760</v>
      </c>
      <c r="AE189" s="59">
        <f>AF189/$AG189</f>
        <v>0</v>
      </c>
      <c r="AF189" s="65">
        <v>0</v>
      </c>
      <c r="AG189" s="65">
        <v>3258281899</v>
      </c>
      <c r="AH189" s="68">
        <v>12890553</v>
      </c>
      <c r="AI189" s="67">
        <v>3271172452</v>
      </c>
      <c r="AJ189" s="66">
        <f>+AH189/AG189</f>
        <v>3.9562424000072682E-3</v>
      </c>
      <c r="AK189" s="65">
        <v>13177450</v>
      </c>
      <c r="AL189" s="65">
        <v>109533185</v>
      </c>
      <c r="AM189" s="10">
        <v>0</v>
      </c>
      <c r="AN189" s="64"/>
    </row>
    <row r="190" spans="1:40" x14ac:dyDescent="0.2">
      <c r="A190" s="70" t="s">
        <v>116</v>
      </c>
      <c r="B190" s="69" t="s">
        <v>117</v>
      </c>
      <c r="C190" s="11">
        <v>3</v>
      </c>
      <c r="D190" s="11"/>
      <c r="E190" s="62">
        <f>+F190/$AG190</f>
        <v>7.3208765997789985E-2</v>
      </c>
      <c r="F190" s="65">
        <v>161844138</v>
      </c>
      <c r="G190" s="61">
        <f>+H190/$AG190</f>
        <v>9.8042147610928315E-3</v>
      </c>
      <c r="H190" s="35">
        <v>21674381</v>
      </c>
      <c r="I190" s="61">
        <f>+J190/$AG190</f>
        <v>1.409722825196137E-2</v>
      </c>
      <c r="J190" s="65">
        <v>31165035</v>
      </c>
      <c r="K190" s="68">
        <v>314798</v>
      </c>
      <c r="L190" s="67">
        <f>+J190+K190</f>
        <v>31479833</v>
      </c>
      <c r="M190" s="66">
        <f>+K190/J190</f>
        <v>1.0100999405262981E-2</v>
      </c>
      <c r="N190" s="59">
        <f>+O190/$AG190</f>
        <v>0.33214873716282289</v>
      </c>
      <c r="O190" s="65">
        <v>734288105</v>
      </c>
      <c r="P190" s="68">
        <v>16566</v>
      </c>
      <c r="Q190" s="67">
        <f>+O190+P190</f>
        <v>734304671</v>
      </c>
      <c r="R190" s="66">
        <f>+P190/O190</f>
        <v>2.2560626935390708E-5</v>
      </c>
      <c r="S190" s="59">
        <f>+T190/$AG190</f>
        <v>0.13001865121590714</v>
      </c>
      <c r="T190" s="65">
        <v>287434930</v>
      </c>
      <c r="U190" s="68">
        <v>6115638</v>
      </c>
      <c r="V190" s="67">
        <f>+T190+U190</f>
        <v>293550568</v>
      </c>
      <c r="W190" s="66">
        <f>+U190/T190</f>
        <v>2.127659988992987E-2</v>
      </c>
      <c r="X190" s="59">
        <f>+Y190/$AG190</f>
        <v>0.4151036241981732</v>
      </c>
      <c r="Y190" s="65">
        <v>917678195</v>
      </c>
      <c r="Z190" s="68">
        <v>12938675</v>
      </c>
      <c r="AA190" s="67">
        <f>+Y190+Z190</f>
        <v>930616870</v>
      </c>
      <c r="AB190" s="66">
        <f>+Z190/Y190</f>
        <v>1.4099359743422911E-2</v>
      </c>
      <c r="AC190" s="59">
        <f>+AD190/$AG190</f>
        <v>2.5618778412252557E-2</v>
      </c>
      <c r="AD190" s="65">
        <v>56635965</v>
      </c>
      <c r="AE190" s="59">
        <f>AF190/$AG190</f>
        <v>0</v>
      </c>
      <c r="AF190" s="65">
        <v>0</v>
      </c>
      <c r="AG190" s="65">
        <v>2210720749</v>
      </c>
      <c r="AH190" s="68">
        <v>19385677</v>
      </c>
      <c r="AI190" s="67">
        <v>2230106426</v>
      </c>
      <c r="AJ190" s="66">
        <f>+AH190/AG190</f>
        <v>8.7689397264529862E-3</v>
      </c>
      <c r="AK190" s="65">
        <v>0</v>
      </c>
      <c r="AL190" s="65">
        <v>0</v>
      </c>
      <c r="AM190" s="10">
        <v>0</v>
      </c>
      <c r="AN190" s="64"/>
    </row>
    <row r="191" spans="1:40" x14ac:dyDescent="0.2">
      <c r="A191" s="70" t="s">
        <v>114</v>
      </c>
      <c r="B191" s="69" t="s">
        <v>115</v>
      </c>
      <c r="C191" s="11">
        <v>3</v>
      </c>
      <c r="D191" s="11"/>
      <c r="E191" s="62">
        <f>+F191/$AG191</f>
        <v>6.9400807657572283E-2</v>
      </c>
      <c r="F191" s="65">
        <v>91832979</v>
      </c>
      <c r="G191" s="61">
        <f>+H191/$AG191</f>
        <v>2.7822079994168918E-3</v>
      </c>
      <c r="H191" s="35">
        <v>3681491</v>
      </c>
      <c r="I191" s="61">
        <f>+J191/$AG191</f>
        <v>9.5456251913745675E-3</v>
      </c>
      <c r="J191" s="65">
        <v>12631023</v>
      </c>
      <c r="K191" s="68">
        <v>127587</v>
      </c>
      <c r="L191" s="67">
        <f>+J191+K191</f>
        <v>12758610</v>
      </c>
      <c r="M191" s="66">
        <f>+K191/J191</f>
        <v>1.0101082073874777E-2</v>
      </c>
      <c r="N191" s="59">
        <f>+O191/$AG191</f>
        <v>0.2292018751956964</v>
      </c>
      <c r="O191" s="65">
        <v>303285966</v>
      </c>
      <c r="P191" s="68">
        <v>0</v>
      </c>
      <c r="Q191" s="67">
        <f>+O191+P191</f>
        <v>303285966</v>
      </c>
      <c r="R191" s="66">
        <f>+P191/O191</f>
        <v>0</v>
      </c>
      <c r="S191" s="59">
        <f>+T191/$AG191</f>
        <v>5.1826392973502201E-2</v>
      </c>
      <c r="T191" s="65">
        <v>68578050</v>
      </c>
      <c r="U191" s="68">
        <v>1459108</v>
      </c>
      <c r="V191" s="67">
        <f>+T191+U191</f>
        <v>70037158</v>
      </c>
      <c r="W191" s="66">
        <f>+U191/T191</f>
        <v>2.1276603811277807E-2</v>
      </c>
      <c r="X191" s="59">
        <f>+Y191/$AG191</f>
        <v>0.58398472685217562</v>
      </c>
      <c r="Y191" s="65">
        <v>772743992</v>
      </c>
      <c r="Z191" s="68">
        <v>10883721</v>
      </c>
      <c r="AA191" s="67">
        <f>+Y191+Z191</f>
        <v>783627713</v>
      </c>
      <c r="AB191" s="66">
        <f>+Z191/Y191</f>
        <v>1.4084510669349857E-2</v>
      </c>
      <c r="AC191" s="59">
        <f>+AD191/$AG191</f>
        <v>5.3258364130262088E-2</v>
      </c>
      <c r="AD191" s="65">
        <v>70472872</v>
      </c>
      <c r="AE191" s="59">
        <f>AF191/$AG191</f>
        <v>0</v>
      </c>
      <c r="AF191" s="65">
        <v>0</v>
      </c>
      <c r="AG191" s="65">
        <v>1323226373</v>
      </c>
      <c r="AH191" s="68">
        <v>12470416</v>
      </c>
      <c r="AI191" s="67">
        <v>1335696789</v>
      </c>
      <c r="AJ191" s="66">
        <f>+AH191/AG191</f>
        <v>9.424249889856148E-3</v>
      </c>
      <c r="AK191" s="65">
        <v>0</v>
      </c>
      <c r="AL191" s="65">
        <v>0</v>
      </c>
      <c r="AM191" s="10">
        <v>0</v>
      </c>
      <c r="AN191" s="64"/>
    </row>
    <row r="192" spans="1:40" x14ac:dyDescent="0.2">
      <c r="A192" s="70" t="s">
        <v>112</v>
      </c>
      <c r="B192" s="69" t="s">
        <v>113</v>
      </c>
      <c r="C192" s="11">
        <v>3</v>
      </c>
      <c r="D192" s="11"/>
      <c r="E192" s="62">
        <f>+F192/$AG192</f>
        <v>3.2744463334806129E-2</v>
      </c>
      <c r="F192" s="65">
        <v>37581627</v>
      </c>
      <c r="G192" s="61">
        <f>+H192/$AG192</f>
        <v>4.6501084578974465E-3</v>
      </c>
      <c r="H192" s="35">
        <v>5337044</v>
      </c>
      <c r="I192" s="61">
        <f>+J192/$AG192</f>
        <v>9.4932736774905203E-3</v>
      </c>
      <c r="J192" s="65">
        <v>10895664</v>
      </c>
      <c r="K192" s="68">
        <v>110058</v>
      </c>
      <c r="L192" s="67">
        <f>+J192+K192</f>
        <v>11005722</v>
      </c>
      <c r="M192" s="66">
        <f>+K192/J192</f>
        <v>1.0101082412232976E-2</v>
      </c>
      <c r="N192" s="59">
        <f>+O192/$AG192</f>
        <v>0.15821053636918211</v>
      </c>
      <c r="O192" s="65">
        <v>181582129</v>
      </c>
      <c r="P192" s="68">
        <v>440713</v>
      </c>
      <c r="Q192" s="67">
        <f>+O192+P192</f>
        <v>182022842</v>
      </c>
      <c r="R192" s="66">
        <f>+P192/O192</f>
        <v>2.4270725452282807E-3</v>
      </c>
      <c r="S192" s="59">
        <f>+T192/$AG192</f>
        <v>9.7267356015993765E-3</v>
      </c>
      <c r="T192" s="65">
        <v>11163614</v>
      </c>
      <c r="U192" s="68">
        <v>0</v>
      </c>
      <c r="V192" s="67">
        <f>+T192+U192</f>
        <v>11163614</v>
      </c>
      <c r="W192" s="66">
        <f>+U192/T192</f>
        <v>0</v>
      </c>
      <c r="X192" s="59">
        <f>+Y192/$AG192</f>
        <v>0.75422388513911021</v>
      </c>
      <c r="Y192" s="65">
        <v>865641328</v>
      </c>
      <c r="Z192" s="68">
        <v>12192133</v>
      </c>
      <c r="AA192" s="67">
        <f>+Y192+Z192</f>
        <v>877833461</v>
      </c>
      <c r="AB192" s="66">
        <f>+Z192/Y192</f>
        <v>1.4084508913372953E-2</v>
      </c>
      <c r="AC192" s="59">
        <f>+AD192/$AG192</f>
        <v>3.0950997419914212E-2</v>
      </c>
      <c r="AD192" s="65">
        <v>35523222</v>
      </c>
      <c r="AE192" s="59">
        <f>AF192/$AG192</f>
        <v>0</v>
      </c>
      <c r="AF192" s="65">
        <v>0</v>
      </c>
      <c r="AG192" s="65">
        <v>1147724628</v>
      </c>
      <c r="AH192" s="68">
        <v>12742904</v>
      </c>
      <c r="AI192" s="67">
        <v>1160467532</v>
      </c>
      <c r="AJ192" s="66">
        <f>+AH192/AG192</f>
        <v>1.1102753821886273E-2</v>
      </c>
      <c r="AK192" s="65">
        <v>8678631</v>
      </c>
      <c r="AL192" s="65">
        <v>4053904</v>
      </c>
      <c r="AM192" s="10">
        <v>0</v>
      </c>
      <c r="AN192" s="64"/>
    </row>
    <row r="193" spans="1:40" x14ac:dyDescent="0.2">
      <c r="A193" s="70" t="s">
        <v>110</v>
      </c>
      <c r="B193" s="69" t="s">
        <v>111</v>
      </c>
      <c r="C193" s="11">
        <v>3</v>
      </c>
      <c r="D193" s="11"/>
      <c r="E193" s="62">
        <f>+F193/$AG193</f>
        <v>2.8652369611891958E-2</v>
      </c>
      <c r="F193" s="65">
        <v>20910732</v>
      </c>
      <c r="G193" s="61">
        <f>+H193/$AG193</f>
        <v>4.8858225912860494E-3</v>
      </c>
      <c r="H193" s="35">
        <v>3565713</v>
      </c>
      <c r="I193" s="61">
        <f>+J193/$AG193</f>
        <v>8.1731003486231416E-3</v>
      </c>
      <c r="J193" s="65">
        <v>5964795</v>
      </c>
      <c r="K193" s="68">
        <v>60250</v>
      </c>
      <c r="L193" s="67">
        <f>+J193+K193</f>
        <v>6025045</v>
      </c>
      <c r="M193" s="66">
        <f>+K193/J193</f>
        <v>1.0100933896303226E-2</v>
      </c>
      <c r="N193" s="59">
        <f>+O193/$AG193</f>
        <v>0.2331303425344185</v>
      </c>
      <c r="O193" s="65">
        <v>170140417</v>
      </c>
      <c r="P193" s="68">
        <v>0</v>
      </c>
      <c r="Q193" s="67">
        <f>+O193+P193</f>
        <v>170140417</v>
      </c>
      <c r="R193" s="66">
        <f>+P193/O193</f>
        <v>0</v>
      </c>
      <c r="S193" s="59">
        <f>+T193/$AG193</f>
        <v>1.594057764114765E-2</v>
      </c>
      <c r="T193" s="65">
        <v>11633563</v>
      </c>
      <c r="U193" s="68">
        <v>0</v>
      </c>
      <c r="V193" s="67">
        <f>+T193+U193</f>
        <v>11633563</v>
      </c>
      <c r="W193" s="66">
        <f>+U193/T193</f>
        <v>0</v>
      </c>
      <c r="X193" s="59">
        <f>+Y193/$AG193</f>
        <v>0.67684840228963195</v>
      </c>
      <c r="Y193" s="65">
        <v>493969460</v>
      </c>
      <c r="Z193" s="68">
        <v>6957318</v>
      </c>
      <c r="AA193" s="67">
        <f>+Y193+Z193</f>
        <v>500926778</v>
      </c>
      <c r="AB193" s="66">
        <f>+Z193/Y193</f>
        <v>1.4084510406776969E-2</v>
      </c>
      <c r="AC193" s="59">
        <f>+AD193/$AG193</f>
        <v>3.2369384983000737E-2</v>
      </c>
      <c r="AD193" s="65">
        <v>23623440</v>
      </c>
      <c r="AE193" s="59">
        <f>AF193/$AG193</f>
        <v>0</v>
      </c>
      <c r="AF193" s="65">
        <v>0</v>
      </c>
      <c r="AG193" s="65">
        <v>729808120</v>
      </c>
      <c r="AH193" s="68">
        <v>7017568</v>
      </c>
      <c r="AI193" s="67">
        <v>736825688</v>
      </c>
      <c r="AJ193" s="66">
        <f>+AH193/AG193</f>
        <v>9.6156343122079813E-3</v>
      </c>
      <c r="AK193" s="65">
        <v>0</v>
      </c>
      <c r="AL193" s="65">
        <v>481355</v>
      </c>
      <c r="AM193" s="10">
        <v>0</v>
      </c>
      <c r="AN193" s="64"/>
    </row>
    <row r="194" spans="1:40" x14ac:dyDescent="0.2">
      <c r="A194" s="70" t="s">
        <v>108</v>
      </c>
      <c r="B194" s="69" t="s">
        <v>109</v>
      </c>
      <c r="C194" s="11">
        <v>3</v>
      </c>
      <c r="D194" s="11"/>
      <c r="E194" s="62">
        <f>+F194/$AG194</f>
        <v>5.3831239466165685E-2</v>
      </c>
      <c r="F194" s="65">
        <v>61557545</v>
      </c>
      <c r="G194" s="61">
        <f>+H194/$AG194</f>
        <v>1.08546444823141E-2</v>
      </c>
      <c r="H194" s="35">
        <v>12412593</v>
      </c>
      <c r="I194" s="61">
        <f>+J194/$AG194</f>
        <v>1.1240655921999642E-2</v>
      </c>
      <c r="J194" s="65">
        <v>12854008</v>
      </c>
      <c r="K194" s="68">
        <v>129838</v>
      </c>
      <c r="L194" s="67">
        <f>+J194+K194</f>
        <v>12983846</v>
      </c>
      <c r="M194" s="66">
        <f>+K194/J194</f>
        <v>1.0100973953026946E-2</v>
      </c>
      <c r="N194" s="59">
        <f>+O194/$AG194</f>
        <v>0.19318109372941214</v>
      </c>
      <c r="O194" s="65">
        <v>220908045</v>
      </c>
      <c r="P194" s="68">
        <v>1531596</v>
      </c>
      <c r="Q194" s="67">
        <f>+O194+P194</f>
        <v>222439641</v>
      </c>
      <c r="R194" s="66">
        <f>+P194/O194</f>
        <v>6.9331834429117332E-3</v>
      </c>
      <c r="S194" s="59">
        <f>+T194/$AG194</f>
        <v>2.9760308876172391E-2</v>
      </c>
      <c r="T194" s="65">
        <v>34031755</v>
      </c>
      <c r="U194" s="68">
        <v>187983</v>
      </c>
      <c r="V194" s="67">
        <f>+T194+U194</f>
        <v>34219738</v>
      </c>
      <c r="W194" s="66">
        <f>+U194/T194</f>
        <v>5.5237527421080693E-3</v>
      </c>
      <c r="X194" s="59">
        <f>+Y194/$AG194</f>
        <v>0.64525608945015633</v>
      </c>
      <c r="Y194" s="65">
        <v>737868590</v>
      </c>
      <c r="Z194" s="68">
        <v>15028524</v>
      </c>
      <c r="AA194" s="67">
        <f>+Y194+Z194</f>
        <v>752897114</v>
      </c>
      <c r="AB194" s="66">
        <f>+Z194/Y194</f>
        <v>2.036748033955477E-2</v>
      </c>
      <c r="AC194" s="59">
        <f>+AD194/$AG194</f>
        <v>5.5260299000596827E-2</v>
      </c>
      <c r="AD194" s="65">
        <v>63191715</v>
      </c>
      <c r="AE194" s="59">
        <f>AF194/$AG194</f>
        <v>6.1566907318285605E-4</v>
      </c>
      <c r="AF194" s="65">
        <v>704035</v>
      </c>
      <c r="AG194" s="65">
        <v>1143528286</v>
      </c>
      <c r="AH194" s="68">
        <v>16877941</v>
      </c>
      <c r="AI194" s="67">
        <v>1160406227</v>
      </c>
      <c r="AJ194" s="66">
        <f>+AH194/AG194</f>
        <v>1.4759530836826192E-2</v>
      </c>
      <c r="AK194" s="65">
        <v>0</v>
      </c>
      <c r="AL194" s="65">
        <v>0</v>
      </c>
      <c r="AM194" s="10">
        <v>0</v>
      </c>
      <c r="AN194" s="64"/>
    </row>
    <row r="195" spans="1:40" x14ac:dyDescent="0.2">
      <c r="A195" s="70" t="s">
        <v>106</v>
      </c>
      <c r="B195" s="69" t="s">
        <v>107</v>
      </c>
      <c r="C195" s="11">
        <v>3</v>
      </c>
      <c r="D195" s="11"/>
      <c r="E195" s="62">
        <f>+F195/$AG195</f>
        <v>2.8518070884537228E-2</v>
      </c>
      <c r="F195" s="65">
        <v>33616240</v>
      </c>
      <c r="G195" s="61">
        <f>+H195/$AG195</f>
        <v>7.0074065141346193E-3</v>
      </c>
      <c r="H195" s="35">
        <v>8260119</v>
      </c>
      <c r="I195" s="61">
        <f>+J195/$AG195</f>
        <v>3.7368447116825673E-2</v>
      </c>
      <c r="J195" s="65">
        <v>44048796</v>
      </c>
      <c r="K195" s="68">
        <v>444938</v>
      </c>
      <c r="L195" s="67">
        <f>+J195+K195</f>
        <v>44493734</v>
      </c>
      <c r="M195" s="66">
        <f>+K195/J195</f>
        <v>1.0101025235740836E-2</v>
      </c>
      <c r="N195" s="59">
        <f>+O195/$AG195</f>
        <v>0.20251069298073918</v>
      </c>
      <c r="O195" s="65">
        <v>238713484</v>
      </c>
      <c r="P195" s="68">
        <v>1191564</v>
      </c>
      <c r="Q195" s="67">
        <f>+O195+P195</f>
        <v>239905048</v>
      </c>
      <c r="R195" s="66">
        <f>+P195/O195</f>
        <v>4.9916074284266235E-3</v>
      </c>
      <c r="S195" s="59">
        <f>+T195/$AG195</f>
        <v>1.81732688217256E-2</v>
      </c>
      <c r="T195" s="65">
        <v>21422100</v>
      </c>
      <c r="U195" s="68">
        <v>-218462</v>
      </c>
      <c r="V195" s="67">
        <f>+T195+U195</f>
        <v>21203638</v>
      </c>
      <c r="W195" s="66">
        <f>+U195/T195</f>
        <v>-1.0197973121215941E-2</v>
      </c>
      <c r="X195" s="59">
        <f>+Y195/$AG195</f>
        <v>0.67686457094643437</v>
      </c>
      <c r="Y195" s="65">
        <v>797867498</v>
      </c>
      <c r="Z195" s="68">
        <v>7360325</v>
      </c>
      <c r="AA195" s="67">
        <f>+Y195+Z195</f>
        <v>805227823</v>
      </c>
      <c r="AB195" s="66">
        <f>+Z195/Y195</f>
        <v>9.2249966547703639E-3</v>
      </c>
      <c r="AC195" s="59">
        <f>+AD195/$AG195</f>
        <v>2.955754273560331E-2</v>
      </c>
      <c r="AD195" s="65">
        <v>34841538</v>
      </c>
      <c r="AE195" s="59">
        <f>AF195/$AG195</f>
        <v>0</v>
      </c>
      <c r="AF195" s="65">
        <v>0</v>
      </c>
      <c r="AG195" s="65">
        <v>1178769775</v>
      </c>
      <c r="AH195" s="68">
        <v>8778365</v>
      </c>
      <c r="AI195" s="67">
        <v>1187548140</v>
      </c>
      <c r="AJ195" s="66">
        <f>+AH195/AG195</f>
        <v>7.4470564025108299E-3</v>
      </c>
      <c r="AK195" s="65">
        <v>0</v>
      </c>
      <c r="AL195" s="65">
        <v>0</v>
      </c>
      <c r="AM195" s="10">
        <v>0</v>
      </c>
      <c r="AN195" s="64"/>
    </row>
    <row r="196" spans="1:40" x14ac:dyDescent="0.2">
      <c r="A196" s="70" t="s">
        <v>104</v>
      </c>
      <c r="B196" s="69" t="s">
        <v>105</v>
      </c>
      <c r="C196" s="11">
        <v>3</v>
      </c>
      <c r="D196" s="11"/>
      <c r="E196" s="62">
        <f>+F196/$AG196</f>
        <v>4.8934196880599849E-2</v>
      </c>
      <c r="F196" s="65">
        <v>56820983</v>
      </c>
      <c r="G196" s="61">
        <f>+H196/$AG196</f>
        <v>1.3886956704290939E-2</v>
      </c>
      <c r="H196" s="35">
        <v>16125135</v>
      </c>
      <c r="I196" s="61">
        <f>+J196/$AG196</f>
        <v>1.0781299401762062E-2</v>
      </c>
      <c r="J196" s="65">
        <v>12518935</v>
      </c>
      <c r="K196" s="68">
        <v>126453</v>
      </c>
      <c r="L196" s="67">
        <f>+J196+K196</f>
        <v>12645388</v>
      </c>
      <c r="M196" s="66">
        <f>+K196/J196</f>
        <v>1.0100939097455176E-2</v>
      </c>
      <c r="N196" s="59">
        <f>+O196/$AG196</f>
        <v>0.51594057238028834</v>
      </c>
      <c r="O196" s="65">
        <v>599095364</v>
      </c>
      <c r="P196" s="68">
        <v>12525228</v>
      </c>
      <c r="Q196" s="67">
        <f>+O196+P196</f>
        <v>611620592</v>
      </c>
      <c r="R196" s="66">
        <f>+P196/O196</f>
        <v>2.0906901893502219E-2</v>
      </c>
      <c r="S196" s="59">
        <f>+T196/$AG196</f>
        <v>0.15733068880582757</v>
      </c>
      <c r="T196" s="65">
        <v>182687874</v>
      </c>
      <c r="U196" s="68">
        <v>3847635</v>
      </c>
      <c r="V196" s="67">
        <f>+T196+U196</f>
        <v>186535509</v>
      </c>
      <c r="W196" s="66">
        <f>+U196/T196</f>
        <v>2.1061250075087086E-2</v>
      </c>
      <c r="X196" s="59">
        <f>+Y196/$AG196</f>
        <v>0.23708037799444018</v>
      </c>
      <c r="Y196" s="65">
        <v>275290921</v>
      </c>
      <c r="Z196" s="68">
        <v>5560508</v>
      </c>
      <c r="AA196" s="67">
        <f>+Y196+Z196</f>
        <v>280851429</v>
      </c>
      <c r="AB196" s="66">
        <f>+Z196/Y196</f>
        <v>2.0198661037571959E-2</v>
      </c>
      <c r="AC196" s="59">
        <f>+AD196/$AG196</f>
        <v>1.4919347052147456E-2</v>
      </c>
      <c r="AD196" s="65">
        <v>17323917</v>
      </c>
      <c r="AE196" s="59">
        <f>AF196/$AG196</f>
        <v>1.1265607806436415E-3</v>
      </c>
      <c r="AF196" s="65">
        <v>1308130</v>
      </c>
      <c r="AG196" s="65">
        <v>1161171259</v>
      </c>
      <c r="AH196" s="68">
        <v>22059824</v>
      </c>
      <c r="AI196" s="67">
        <v>1183231083</v>
      </c>
      <c r="AJ196" s="66">
        <f>+AH196/AG196</f>
        <v>1.8997907353475067E-2</v>
      </c>
      <c r="AK196" s="65">
        <v>225855</v>
      </c>
      <c r="AL196" s="65">
        <v>1013931</v>
      </c>
      <c r="AM196" s="10">
        <v>0</v>
      </c>
      <c r="AN196" s="64"/>
    </row>
    <row r="197" spans="1:40" x14ac:dyDescent="0.2">
      <c r="A197" s="70" t="s">
        <v>102</v>
      </c>
      <c r="B197" s="69" t="s">
        <v>103</v>
      </c>
      <c r="C197" s="11">
        <v>3</v>
      </c>
      <c r="D197" s="11"/>
      <c r="E197" s="62">
        <f>+F197/$AG197</f>
        <v>4.626623867641004E-2</v>
      </c>
      <c r="F197" s="65">
        <v>44328678</v>
      </c>
      <c r="G197" s="61">
        <f>+H197/$AG197</f>
        <v>1.2509926976902199E-2</v>
      </c>
      <c r="H197" s="35">
        <v>11986030</v>
      </c>
      <c r="I197" s="61">
        <f>+J197/$AG197</f>
        <v>1.3833885368400562E-2</v>
      </c>
      <c r="J197" s="65">
        <v>13254543</v>
      </c>
      <c r="K197" s="68">
        <v>133885</v>
      </c>
      <c r="L197" s="67">
        <f>+J197+K197</f>
        <v>13388428</v>
      </c>
      <c r="M197" s="66">
        <f>+K197/J197</f>
        <v>1.0101064970704761E-2</v>
      </c>
      <c r="N197" s="59">
        <f>+O197/$AG197</f>
        <v>0.14932613869952818</v>
      </c>
      <c r="O197" s="65">
        <v>143072584</v>
      </c>
      <c r="P197" s="68">
        <v>2652172</v>
      </c>
      <c r="Q197" s="67">
        <f>+O197+P197</f>
        <v>145724756</v>
      </c>
      <c r="R197" s="66">
        <f>+P197/O197</f>
        <v>1.8537248198438914E-2</v>
      </c>
      <c r="S197" s="59">
        <f>+T197/$AG197</f>
        <v>1.395184431202097E-2</v>
      </c>
      <c r="T197" s="65">
        <v>13367562</v>
      </c>
      <c r="U197" s="68">
        <v>269165</v>
      </c>
      <c r="V197" s="67">
        <f>+T197+U197</f>
        <v>13636727</v>
      </c>
      <c r="W197" s="66">
        <f>+U197/T197</f>
        <v>2.0135683679641806E-2</v>
      </c>
      <c r="X197" s="59">
        <f>+Y197/$AG197</f>
        <v>0.72821513972914709</v>
      </c>
      <c r="Y197" s="65">
        <v>697718582</v>
      </c>
      <c r="Z197" s="68">
        <v>14857209</v>
      </c>
      <c r="AA197" s="67">
        <f>+Y197+Z197</f>
        <v>712575791</v>
      </c>
      <c r="AB197" s="66">
        <f>+Z197/Y197</f>
        <v>2.1293984972296467E-2</v>
      </c>
      <c r="AC197" s="59">
        <f>+AD197/$AG197</f>
        <v>3.1530511526982746E-2</v>
      </c>
      <c r="AD197" s="65">
        <v>30210061</v>
      </c>
      <c r="AE197" s="59">
        <f>AF197/$AG197</f>
        <v>4.3663147106082056E-3</v>
      </c>
      <c r="AF197" s="65">
        <v>4183460</v>
      </c>
      <c r="AG197" s="65">
        <v>958121500</v>
      </c>
      <c r="AH197" s="68">
        <v>17912431</v>
      </c>
      <c r="AI197" s="67">
        <v>976033931</v>
      </c>
      <c r="AJ197" s="66">
        <f>+AH197/AG197</f>
        <v>1.8695364836296857E-2</v>
      </c>
      <c r="AK197" s="65">
        <v>0</v>
      </c>
      <c r="AL197" s="65">
        <v>281517</v>
      </c>
      <c r="AM197" s="10">
        <v>0</v>
      </c>
      <c r="AN197" s="64"/>
    </row>
    <row r="198" spans="1:40" x14ac:dyDescent="0.2">
      <c r="A198" s="70" t="s">
        <v>100</v>
      </c>
      <c r="B198" s="69" t="s">
        <v>101</v>
      </c>
      <c r="C198" s="11">
        <v>3</v>
      </c>
      <c r="D198" s="11"/>
      <c r="E198" s="62">
        <f>+F198/$AG198</f>
        <v>3.3391912483391226E-2</v>
      </c>
      <c r="F198" s="65">
        <v>48165958</v>
      </c>
      <c r="G198" s="61">
        <f>+H198/$AG198</f>
        <v>9.0793684744850511E-3</v>
      </c>
      <c r="H198" s="35">
        <v>13096479</v>
      </c>
      <c r="I198" s="61">
        <f>+J198/$AG198</f>
        <v>3.287386111353497E-2</v>
      </c>
      <c r="J198" s="65">
        <v>47418698</v>
      </c>
      <c r="K198" s="68">
        <v>478977</v>
      </c>
      <c r="L198" s="67">
        <f>+J198+K198</f>
        <v>47897675</v>
      </c>
      <c r="M198" s="66">
        <f>+K198/J198</f>
        <v>1.0101015426446336E-2</v>
      </c>
      <c r="N198" s="59">
        <f>+O198/$AG198</f>
        <v>0.20596380298833211</v>
      </c>
      <c r="O198" s="65">
        <v>297091216</v>
      </c>
      <c r="P198" s="68">
        <v>3139855</v>
      </c>
      <c r="Q198" s="67">
        <f>+O198+P198</f>
        <v>300231071</v>
      </c>
      <c r="R198" s="66">
        <f>+P198/O198</f>
        <v>1.0568656462734327E-2</v>
      </c>
      <c r="S198" s="59">
        <f>+T198/$AG198</f>
        <v>3.1691324248491047E-2</v>
      </c>
      <c r="T198" s="65">
        <v>45712955</v>
      </c>
      <c r="U198" s="68">
        <v>0</v>
      </c>
      <c r="V198" s="67">
        <f>+T198+U198</f>
        <v>45712955</v>
      </c>
      <c r="W198" s="66">
        <f>+U198/T198</f>
        <v>0</v>
      </c>
      <c r="X198" s="59">
        <f>+Y198/$AG198</f>
        <v>0.6543439113448013</v>
      </c>
      <c r="Y198" s="65">
        <v>943854335</v>
      </c>
      <c r="Z198" s="68">
        <v>26967268</v>
      </c>
      <c r="AA198" s="67">
        <f>+Y198+Z198</f>
        <v>970821603</v>
      </c>
      <c r="AB198" s="66">
        <f>+Z198/Y198</f>
        <v>2.8571429933624239E-2</v>
      </c>
      <c r="AC198" s="59">
        <f>+AD198/$AG198</f>
        <v>3.0269965604885884E-2</v>
      </c>
      <c r="AD198" s="65">
        <v>43662725</v>
      </c>
      <c r="AE198" s="59">
        <f>AF198/$AG198</f>
        <v>2.3858537420784107E-3</v>
      </c>
      <c r="AF198" s="65">
        <v>3441460</v>
      </c>
      <c r="AG198" s="65">
        <v>1442443826</v>
      </c>
      <c r="AH198" s="68">
        <v>30586100</v>
      </c>
      <c r="AI198" s="67">
        <v>1473029926</v>
      </c>
      <c r="AJ198" s="66">
        <f>+AH198/AG198</f>
        <v>2.1204361271258267E-2</v>
      </c>
      <c r="AK198" s="65">
        <v>0</v>
      </c>
      <c r="AL198" s="65">
        <v>1654217</v>
      </c>
      <c r="AM198" s="10">
        <v>0</v>
      </c>
      <c r="AN198" s="64"/>
    </row>
    <row r="199" spans="1:40" x14ac:dyDescent="0.2">
      <c r="A199" s="70" t="s">
        <v>98</v>
      </c>
      <c r="B199" s="69" t="s">
        <v>99</v>
      </c>
      <c r="C199" s="11">
        <v>3</v>
      </c>
      <c r="D199" s="11"/>
      <c r="E199" s="62">
        <f>+F199/$AG199</f>
        <v>2.3491457727439408E-2</v>
      </c>
      <c r="F199" s="65">
        <v>27673740</v>
      </c>
      <c r="G199" s="61">
        <f>+H199/$AG199</f>
        <v>1.2105927242820377E-2</v>
      </c>
      <c r="H199" s="35">
        <v>14261196</v>
      </c>
      <c r="I199" s="61">
        <f>+J199/$AG199</f>
        <v>3.6867163923208907E-2</v>
      </c>
      <c r="J199" s="65">
        <v>43430779</v>
      </c>
      <c r="K199" s="68">
        <v>438695</v>
      </c>
      <c r="L199" s="67">
        <f>+J199+K199</f>
        <v>43869474</v>
      </c>
      <c r="M199" s="66">
        <f>+K199/J199</f>
        <v>1.0101016148017975E-2</v>
      </c>
      <c r="N199" s="59">
        <f>+O199/$AG199</f>
        <v>0.14182718692505436</v>
      </c>
      <c r="O199" s="65">
        <v>167077273</v>
      </c>
      <c r="P199" s="68">
        <v>2522638</v>
      </c>
      <c r="Q199" s="67">
        <f>+O199+P199</f>
        <v>169599911</v>
      </c>
      <c r="R199" s="66">
        <f>+P199/O199</f>
        <v>1.5098630440299321E-2</v>
      </c>
      <c r="S199" s="59">
        <f>+T199/$AG199</f>
        <v>1.1901759142006011E-2</v>
      </c>
      <c r="T199" s="65">
        <v>14020679</v>
      </c>
      <c r="U199" s="68">
        <v>-6042</v>
      </c>
      <c r="V199" s="67">
        <f>+T199+U199</f>
        <v>14014637</v>
      </c>
      <c r="W199" s="66">
        <f>+U199/T199</f>
        <v>-4.3093490693282398E-4</v>
      </c>
      <c r="X199" s="59">
        <f>+Y199/$AG199</f>
        <v>0.73025299858576087</v>
      </c>
      <c r="Y199" s="65">
        <v>860262988</v>
      </c>
      <c r="Z199" s="68">
        <v>27074313</v>
      </c>
      <c r="AA199" s="67">
        <f>+Y199+Z199</f>
        <v>887337301</v>
      </c>
      <c r="AB199" s="66">
        <f>+Z199/Y199</f>
        <v>3.1472135123404847E-2</v>
      </c>
      <c r="AC199" s="59">
        <f>+AD199/$AG199</f>
        <v>4.3306459291222565E-2</v>
      </c>
      <c r="AD199" s="65">
        <v>51016489</v>
      </c>
      <c r="AE199" s="59">
        <f>AF199/$AG199</f>
        <v>2.4704716248749505E-4</v>
      </c>
      <c r="AF199" s="65">
        <v>291030</v>
      </c>
      <c r="AG199" s="65">
        <v>1178034174</v>
      </c>
      <c r="AH199" s="68">
        <v>30029604</v>
      </c>
      <c r="AI199" s="67">
        <v>1208063778</v>
      </c>
      <c r="AJ199" s="66">
        <f>+AH199/AG199</f>
        <v>2.5491284262183042E-2</v>
      </c>
      <c r="AK199" s="65">
        <v>0</v>
      </c>
      <c r="AL199" s="65">
        <v>0</v>
      </c>
      <c r="AM199" s="10">
        <v>0</v>
      </c>
      <c r="AN199" s="64"/>
    </row>
    <row r="200" spans="1:40" x14ac:dyDescent="0.2">
      <c r="A200" s="70" t="s">
        <v>96</v>
      </c>
      <c r="B200" s="69" t="s">
        <v>97</v>
      </c>
      <c r="C200" s="11">
        <v>3</v>
      </c>
      <c r="D200" s="11"/>
      <c r="E200" s="62">
        <f>+F200/$AG200</f>
        <v>2.608888466837243E-2</v>
      </c>
      <c r="F200" s="65">
        <v>23190304</v>
      </c>
      <c r="G200" s="61">
        <f>+H200/$AG200</f>
        <v>1.971358958363938E-3</v>
      </c>
      <c r="H200" s="35">
        <v>1752333</v>
      </c>
      <c r="I200" s="61">
        <f>+J200/$AG200</f>
        <v>4.8423665171079929E-4</v>
      </c>
      <c r="J200" s="65">
        <v>430436</v>
      </c>
      <c r="K200" s="68">
        <v>4347</v>
      </c>
      <c r="L200" s="67">
        <f>+J200+K200</f>
        <v>434783</v>
      </c>
      <c r="M200" s="66">
        <f>+K200/J200</f>
        <v>1.0099062346086294E-2</v>
      </c>
      <c r="N200" s="59">
        <f>+O200/$AG200</f>
        <v>8.2209289797497823E-2</v>
      </c>
      <c r="O200" s="65">
        <v>73075505</v>
      </c>
      <c r="P200" s="68">
        <v>763781</v>
      </c>
      <c r="Q200" s="67">
        <f>+O200+P200</f>
        <v>73839286</v>
      </c>
      <c r="R200" s="66">
        <f>+P200/O200</f>
        <v>1.0451942822700986E-2</v>
      </c>
      <c r="S200" s="59">
        <f>+T200/$AG200</f>
        <v>1.5476878878308944E-2</v>
      </c>
      <c r="T200" s="65">
        <v>13757335</v>
      </c>
      <c r="U200" s="68">
        <v>0</v>
      </c>
      <c r="V200" s="67">
        <f>+T200+U200</f>
        <v>13757335</v>
      </c>
      <c r="W200" s="66">
        <f>+U200/T200</f>
        <v>0</v>
      </c>
      <c r="X200" s="59">
        <f>+Y200/$AG200</f>
        <v>0.85217119106402317</v>
      </c>
      <c r="Y200" s="65">
        <v>757491523</v>
      </c>
      <c r="Z200" s="68">
        <v>10430432</v>
      </c>
      <c r="AA200" s="67">
        <f>+Y200+Z200</f>
        <v>767921955</v>
      </c>
      <c r="AB200" s="66">
        <f>+Z200/Y200</f>
        <v>1.3769701288129134E-2</v>
      </c>
      <c r="AC200" s="59">
        <f>+AD200/$AG200</f>
        <v>2.1598159981722855E-2</v>
      </c>
      <c r="AD200" s="65">
        <v>19198517</v>
      </c>
      <c r="AE200" s="59">
        <f>AF200/$AG200</f>
        <v>0</v>
      </c>
      <c r="AF200" s="65">
        <v>0</v>
      </c>
      <c r="AG200" s="65">
        <v>888895953</v>
      </c>
      <c r="AH200" s="68">
        <v>11198560</v>
      </c>
      <c r="AI200" s="67">
        <v>900094513</v>
      </c>
      <c r="AJ200" s="66">
        <f>+AH200/AG200</f>
        <v>1.259827987989501E-2</v>
      </c>
      <c r="AK200" s="65">
        <v>0</v>
      </c>
      <c r="AL200" s="65">
        <v>0</v>
      </c>
      <c r="AM200" s="10">
        <v>0</v>
      </c>
      <c r="AN200" s="64"/>
    </row>
    <row r="201" spans="1:40" x14ac:dyDescent="0.2">
      <c r="A201" s="70" t="s">
        <v>94</v>
      </c>
      <c r="B201" s="69" t="s">
        <v>95</v>
      </c>
      <c r="C201" s="11">
        <v>3</v>
      </c>
      <c r="D201" s="11"/>
      <c r="E201" s="62">
        <f>+F201/$AG201</f>
        <v>3.1840161691804515E-2</v>
      </c>
      <c r="F201" s="65">
        <v>59240306</v>
      </c>
      <c r="G201" s="61">
        <f>+H201/$AG201</f>
        <v>1.3750826779759126E-2</v>
      </c>
      <c r="H201" s="35">
        <v>25584141</v>
      </c>
      <c r="I201" s="61">
        <f>+J201/$AG201</f>
        <v>9.5828185002676987E-3</v>
      </c>
      <c r="J201" s="65">
        <v>17829341</v>
      </c>
      <c r="K201" s="68">
        <v>180094</v>
      </c>
      <c r="L201" s="67">
        <f>+J201+K201</f>
        <v>18009435</v>
      </c>
      <c r="M201" s="66">
        <f>+K201/J201</f>
        <v>1.0100990272158685E-2</v>
      </c>
      <c r="N201" s="59">
        <f>+O201/$AG201</f>
        <v>0.57942259472171553</v>
      </c>
      <c r="O201" s="65">
        <v>1078046404</v>
      </c>
      <c r="P201" s="68">
        <v>1426608</v>
      </c>
      <c r="Q201" s="67">
        <f>+O201+P201</f>
        <v>1079473012</v>
      </c>
      <c r="R201" s="66">
        <f>+P201/O201</f>
        <v>1.3233270800836511E-3</v>
      </c>
      <c r="S201" s="59">
        <f>+T201/$AG201</f>
        <v>7.8386563457534239E-2</v>
      </c>
      <c r="T201" s="65">
        <v>145842350</v>
      </c>
      <c r="U201" s="68">
        <v>1128307</v>
      </c>
      <c r="V201" s="67">
        <f>+T201+U201</f>
        <v>146970657</v>
      </c>
      <c r="W201" s="66">
        <f>+U201/T201</f>
        <v>7.7364839499637792E-3</v>
      </c>
      <c r="X201" s="59">
        <f>+Y201/$AG201</f>
        <v>0.27352004282623671</v>
      </c>
      <c r="Y201" s="65">
        <v>508898516</v>
      </c>
      <c r="Z201" s="68">
        <v>2608809</v>
      </c>
      <c r="AA201" s="67">
        <f>+Y201+Z201</f>
        <v>511507325</v>
      </c>
      <c r="AB201" s="66">
        <f>+Z201/Y201</f>
        <v>5.126383587253377E-3</v>
      </c>
      <c r="AC201" s="59">
        <f>+AD201/$AG201</f>
        <v>1.3496992022682187E-2</v>
      </c>
      <c r="AD201" s="65">
        <v>25111868</v>
      </c>
      <c r="AE201" s="59">
        <f>AF201/$AG201</f>
        <v>0</v>
      </c>
      <c r="AF201" s="65">
        <v>0</v>
      </c>
      <c r="AG201" s="65">
        <v>1860552926</v>
      </c>
      <c r="AH201" s="68">
        <v>5343818</v>
      </c>
      <c r="AI201" s="67">
        <v>1865896744</v>
      </c>
      <c r="AJ201" s="66">
        <f>+AH201/AG201</f>
        <v>2.8721666152699385E-3</v>
      </c>
      <c r="AK201" s="65">
        <v>1169285</v>
      </c>
      <c r="AL201" s="65">
        <v>662770</v>
      </c>
      <c r="AM201" s="10">
        <v>0</v>
      </c>
      <c r="AN201" s="64"/>
    </row>
    <row r="202" spans="1:40" x14ac:dyDescent="0.2">
      <c r="A202" s="70" t="s">
        <v>92</v>
      </c>
      <c r="B202" s="69" t="s">
        <v>93</v>
      </c>
      <c r="C202" s="11">
        <v>3</v>
      </c>
      <c r="D202" s="11"/>
      <c r="E202" s="62">
        <f>+F202/$AG202</f>
        <v>4.4470733063306928E-2</v>
      </c>
      <c r="F202" s="65">
        <v>22809059</v>
      </c>
      <c r="G202" s="61">
        <f>+H202/$AG202</f>
        <v>1.5073028304030539E-2</v>
      </c>
      <c r="H202" s="35">
        <v>7730963</v>
      </c>
      <c r="I202" s="61">
        <f>+J202/$AG202</f>
        <v>1.3104131610724849E-2</v>
      </c>
      <c r="J202" s="65">
        <v>6721115</v>
      </c>
      <c r="K202" s="68">
        <v>67890</v>
      </c>
      <c r="L202" s="67">
        <f>+J202+K202</f>
        <v>6789005</v>
      </c>
      <c r="M202" s="66">
        <f>+K202/J202</f>
        <v>1.0101002586624393E-2</v>
      </c>
      <c r="N202" s="59">
        <f>+O202/$AG202</f>
        <v>0.1835863645664573</v>
      </c>
      <c r="O202" s="65">
        <v>94161529</v>
      </c>
      <c r="P202" s="68">
        <v>1107104</v>
      </c>
      <c r="Q202" s="67">
        <f>+O202+P202</f>
        <v>95268633</v>
      </c>
      <c r="R202" s="66">
        <f>+P202/O202</f>
        <v>1.1757498117941564E-2</v>
      </c>
      <c r="S202" s="59">
        <f>+T202/$AG202</f>
        <v>3.7287251356476682E-2</v>
      </c>
      <c r="T202" s="65">
        <v>19124648</v>
      </c>
      <c r="U202" s="68">
        <v>131962</v>
      </c>
      <c r="V202" s="67">
        <f>+T202+U202</f>
        <v>19256610</v>
      </c>
      <c r="W202" s="66">
        <f>+U202/T202</f>
        <v>6.9001008541438253E-3</v>
      </c>
      <c r="X202" s="59">
        <f>+Y202/$AG202</f>
        <v>0.66932189862574698</v>
      </c>
      <c r="Y202" s="65">
        <v>343295503</v>
      </c>
      <c r="Z202" s="68">
        <v>4835149</v>
      </c>
      <c r="AA202" s="67">
        <f>+Y202+Z202</f>
        <v>348130652</v>
      </c>
      <c r="AB202" s="66">
        <f>+Z202/Y202</f>
        <v>1.4084510160332627E-2</v>
      </c>
      <c r="AC202" s="59">
        <f>+AD202/$AG202</f>
        <v>3.7156592473256748E-2</v>
      </c>
      <c r="AD202" s="65">
        <v>19057633</v>
      </c>
      <c r="AE202" s="59">
        <f>AF202/$AG202</f>
        <v>0</v>
      </c>
      <c r="AF202" s="65">
        <v>0</v>
      </c>
      <c r="AG202" s="65">
        <v>512900450</v>
      </c>
      <c r="AH202" s="68">
        <v>6142105</v>
      </c>
      <c r="AI202" s="67">
        <v>519042555</v>
      </c>
      <c r="AJ202" s="66">
        <f>+AH202/AG202</f>
        <v>1.1975238079826213E-2</v>
      </c>
      <c r="AK202" s="65">
        <v>21810</v>
      </c>
      <c r="AL202" s="65">
        <v>4249085</v>
      </c>
      <c r="AM202" s="10">
        <v>0</v>
      </c>
      <c r="AN202" s="64"/>
    </row>
    <row r="203" spans="1:40" x14ac:dyDescent="0.2">
      <c r="A203" s="70" t="s">
        <v>90</v>
      </c>
      <c r="B203" s="69" t="s">
        <v>91</v>
      </c>
      <c r="C203" s="11">
        <v>3</v>
      </c>
      <c r="D203" s="11"/>
      <c r="E203" s="62">
        <f>+F203/$AG203</f>
        <v>6.5758906846975995E-2</v>
      </c>
      <c r="F203" s="65">
        <v>64868018</v>
      </c>
      <c r="G203" s="61">
        <f>+H203/$AG203</f>
        <v>1.2527374425883862E-2</v>
      </c>
      <c r="H203" s="35">
        <v>12357656</v>
      </c>
      <c r="I203" s="61">
        <f>+J203/$AG203</f>
        <v>1.0974668671095613E-2</v>
      </c>
      <c r="J203" s="65">
        <v>10825986</v>
      </c>
      <c r="K203" s="68">
        <v>109353</v>
      </c>
      <c r="L203" s="67">
        <f>+J203+K203</f>
        <v>10935339</v>
      </c>
      <c r="M203" s="66">
        <f>+K203/J203</f>
        <v>1.0100973712694621E-2</v>
      </c>
      <c r="N203" s="59">
        <f>+O203/$AG203</f>
        <v>0.29785155985181827</v>
      </c>
      <c r="O203" s="65">
        <v>293816325</v>
      </c>
      <c r="P203" s="68">
        <v>2479891</v>
      </c>
      <c r="Q203" s="67">
        <f>+O203+P203</f>
        <v>296296216</v>
      </c>
      <c r="R203" s="66">
        <f>+P203/O203</f>
        <v>8.4402764209919236E-3</v>
      </c>
      <c r="S203" s="59">
        <f>+T203/$AG203</f>
        <v>4.2601608281686673E-2</v>
      </c>
      <c r="T203" s="65">
        <v>42024450</v>
      </c>
      <c r="U203" s="68">
        <v>419086</v>
      </c>
      <c r="V203" s="67">
        <f>+T203+U203</f>
        <v>42443536</v>
      </c>
      <c r="W203" s="66">
        <f>+U203/T203</f>
        <v>9.9724327147648565E-3</v>
      </c>
      <c r="X203" s="59">
        <f>+Y203/$AG203</f>
        <v>0.55034919862487608</v>
      </c>
      <c r="Y203" s="65">
        <v>542893175</v>
      </c>
      <c r="Z203" s="68">
        <v>5648191</v>
      </c>
      <c r="AA203" s="67">
        <f>+Y203+Z203</f>
        <v>548541366</v>
      </c>
      <c r="AB203" s="66">
        <f>+Z203/Y203</f>
        <v>1.040387181142957E-2</v>
      </c>
      <c r="AC203" s="59">
        <f>+AD203/$AG203</f>
        <v>1.9936683297663502E-2</v>
      </c>
      <c r="AD203" s="65">
        <v>19666585</v>
      </c>
      <c r="AE203" s="59">
        <f>AF203/$AG203</f>
        <v>0</v>
      </c>
      <c r="AF203" s="65">
        <v>0</v>
      </c>
      <c r="AG203" s="65">
        <v>986452195</v>
      </c>
      <c r="AH203" s="68">
        <v>8656521</v>
      </c>
      <c r="AI203" s="67">
        <v>995108716</v>
      </c>
      <c r="AJ203" s="66">
        <f>+AH203/AG203</f>
        <v>8.7754085234713272E-3</v>
      </c>
      <c r="AK203" s="65">
        <v>0</v>
      </c>
      <c r="AL203" s="65">
        <v>0</v>
      </c>
      <c r="AM203" s="10">
        <v>0</v>
      </c>
      <c r="AN203" s="64"/>
    </row>
    <row r="204" spans="1:40" x14ac:dyDescent="0.2">
      <c r="A204" s="70" t="s">
        <v>541</v>
      </c>
      <c r="B204" s="69" t="s">
        <v>543</v>
      </c>
      <c r="C204" s="11">
        <v>3</v>
      </c>
      <c r="D204" s="11"/>
      <c r="E204" s="62">
        <f>+F204/$AG204</f>
        <v>3.690689979510247E-2</v>
      </c>
      <c r="F204" s="65">
        <v>58395579</v>
      </c>
      <c r="G204" s="61">
        <f>+H204/$AG204</f>
        <v>5.0836606277795786E-3</v>
      </c>
      <c r="H204" s="35">
        <v>8043572</v>
      </c>
      <c r="I204" s="61">
        <f>+J204/$AG204</f>
        <v>7.5314609683092993E-3</v>
      </c>
      <c r="J204" s="65">
        <v>11916580</v>
      </c>
      <c r="K204" s="68">
        <v>120369</v>
      </c>
      <c r="L204" s="67">
        <f>+J204+K204</f>
        <v>12036949</v>
      </c>
      <c r="M204" s="66">
        <f>+K204/J204</f>
        <v>1.0100968566484679E-2</v>
      </c>
      <c r="N204" s="59">
        <f>+O204/$AG204</f>
        <v>0.15243514938492975</v>
      </c>
      <c r="O204" s="65">
        <v>241189015</v>
      </c>
      <c r="P204" s="68">
        <v>3846878</v>
      </c>
      <c r="Q204" s="67">
        <f>+O204+P204</f>
        <v>245035893</v>
      </c>
      <c r="R204" s="66">
        <f>+P204/O204</f>
        <v>1.5949640160850608E-2</v>
      </c>
      <c r="S204" s="59">
        <f>+T204/$AG204</f>
        <v>4.335767905382814E-2</v>
      </c>
      <c r="T204" s="65">
        <v>68602261</v>
      </c>
      <c r="U204" s="68">
        <v>-593191</v>
      </c>
      <c r="V204" s="67">
        <f>+T204+U204</f>
        <v>68009070</v>
      </c>
      <c r="W204" s="66">
        <f>+U204/T204</f>
        <v>-8.6468141334292183E-3</v>
      </c>
      <c r="X204" s="59">
        <f>+Y204/$AG204</f>
        <v>0.73132987645271874</v>
      </c>
      <c r="Y204" s="65">
        <v>1157139500</v>
      </c>
      <c r="Z204" s="68">
        <v>23300107</v>
      </c>
      <c r="AA204" s="67">
        <f>+Y204+Z204</f>
        <v>1180439607</v>
      </c>
      <c r="AB204" s="66">
        <f>+Z204/Y204</f>
        <v>2.0135953357395542E-2</v>
      </c>
      <c r="AC204" s="59">
        <f>+AD204/$AG204</f>
        <v>2.3355273717332061E-2</v>
      </c>
      <c r="AD204" s="65">
        <v>36953652</v>
      </c>
      <c r="AE204" s="59">
        <f>AF204/$AG204</f>
        <v>0</v>
      </c>
      <c r="AF204" s="65">
        <v>0</v>
      </c>
      <c r="AG204" s="65">
        <v>1582240159</v>
      </c>
      <c r="AH204" s="68">
        <v>26674163</v>
      </c>
      <c r="AI204" s="67">
        <v>1608914322</v>
      </c>
      <c r="AJ204" s="66">
        <f>+AH204/AG204</f>
        <v>1.6858479320142197E-2</v>
      </c>
      <c r="AK204" s="65">
        <v>2494420</v>
      </c>
      <c r="AL204" s="65">
        <v>47835</v>
      </c>
      <c r="AM204" s="10">
        <v>0</v>
      </c>
      <c r="AN204" s="64"/>
    </row>
    <row r="205" spans="1:40" x14ac:dyDescent="0.2">
      <c r="A205" s="70" t="s">
        <v>88</v>
      </c>
      <c r="B205" s="69" t="s">
        <v>89</v>
      </c>
      <c r="C205" s="11">
        <v>3</v>
      </c>
      <c r="D205" s="11"/>
      <c r="E205" s="62">
        <f>+F205/$AG205</f>
        <v>1.4727499335213575E-2</v>
      </c>
      <c r="F205" s="65">
        <v>81861856</v>
      </c>
      <c r="G205" s="61">
        <f>+H205/$AG205</f>
        <v>3.873568159864314E-3</v>
      </c>
      <c r="H205" s="35">
        <v>21530979</v>
      </c>
      <c r="I205" s="61">
        <f>+J205/$AG205</f>
        <v>3.075972693848406E-3</v>
      </c>
      <c r="J205" s="65">
        <v>17097596</v>
      </c>
      <c r="K205" s="68">
        <v>172703</v>
      </c>
      <c r="L205" s="67">
        <f>+J205+K205</f>
        <v>17270299</v>
      </c>
      <c r="M205" s="66">
        <f>+K205/J205</f>
        <v>1.0101010691795502E-2</v>
      </c>
      <c r="N205" s="59">
        <f>+O205/$AG205</f>
        <v>0.76844937440786831</v>
      </c>
      <c r="O205" s="65">
        <v>4271376328</v>
      </c>
      <c r="P205" s="68">
        <v>0</v>
      </c>
      <c r="Q205" s="67">
        <f>+O205+P205</f>
        <v>4271376328</v>
      </c>
      <c r="R205" s="66">
        <f>+P205/O205</f>
        <v>0</v>
      </c>
      <c r="S205" s="59">
        <f>+T205/$AG205</f>
        <v>0.2033532674800593</v>
      </c>
      <c r="T205" s="65">
        <v>1130326033</v>
      </c>
      <c r="U205" s="68">
        <v>11843763</v>
      </c>
      <c r="V205" s="67">
        <f>+T205+U205</f>
        <v>1142169796</v>
      </c>
      <c r="W205" s="66">
        <f>+U205/T205</f>
        <v>1.0478182979264354E-2</v>
      </c>
      <c r="X205" s="59">
        <f>+Y205/$AG205</f>
        <v>5.8682205908074285E-3</v>
      </c>
      <c r="Y205" s="65">
        <v>32618126</v>
      </c>
      <c r="Z205" s="68">
        <v>0</v>
      </c>
      <c r="AA205" s="67">
        <f>+Y205+Z205</f>
        <v>32618126</v>
      </c>
      <c r="AB205" s="66">
        <f>+Z205/Y205</f>
        <v>0</v>
      </c>
      <c r="AC205" s="59">
        <f>+AD205/$AG205</f>
        <v>6.5209733233861531E-4</v>
      </c>
      <c r="AD205" s="65">
        <v>3624641</v>
      </c>
      <c r="AE205" s="59">
        <f>AF205/$AG205</f>
        <v>0</v>
      </c>
      <c r="AF205" s="65">
        <v>0</v>
      </c>
      <c r="AG205" s="65">
        <v>5558435559</v>
      </c>
      <c r="AH205" s="68">
        <v>12016466</v>
      </c>
      <c r="AI205" s="67">
        <v>5570452025</v>
      </c>
      <c r="AJ205" s="66">
        <f>+AH205/AG205</f>
        <v>2.1618431791555828E-3</v>
      </c>
      <c r="AK205" s="65">
        <v>53870</v>
      </c>
      <c r="AL205" s="65">
        <v>5168979</v>
      </c>
      <c r="AM205" s="10">
        <v>0</v>
      </c>
      <c r="AN205" s="64"/>
    </row>
    <row r="206" spans="1:40" x14ac:dyDescent="0.2">
      <c r="A206" s="70" t="s">
        <v>86</v>
      </c>
      <c r="B206" s="69" t="s">
        <v>87</v>
      </c>
      <c r="C206" s="11">
        <v>3</v>
      </c>
      <c r="D206" s="11"/>
      <c r="E206" s="62">
        <f>+F206/$AG206</f>
        <v>2.1978006810778772E-2</v>
      </c>
      <c r="F206" s="65">
        <v>238837527</v>
      </c>
      <c r="G206" s="61">
        <f>+H206/$AG206</f>
        <v>5.0753348162467559E-3</v>
      </c>
      <c r="H206" s="35">
        <v>55154247</v>
      </c>
      <c r="I206" s="61">
        <f>+J206/$AG206</f>
        <v>8.5245624241153586E-4</v>
      </c>
      <c r="J206" s="65">
        <v>9263740</v>
      </c>
      <c r="K206" s="68">
        <v>93573</v>
      </c>
      <c r="L206" s="67">
        <f>+J206+K206</f>
        <v>9357313</v>
      </c>
      <c r="M206" s="66">
        <f>+K206/J206</f>
        <v>1.0100995926051464E-2</v>
      </c>
      <c r="N206" s="59">
        <f>+O206/$AG206</f>
        <v>0.70135301682459106</v>
      </c>
      <c r="O206" s="65">
        <v>7621683874</v>
      </c>
      <c r="P206" s="68">
        <v>0</v>
      </c>
      <c r="Q206" s="67">
        <f>+O206+P206</f>
        <v>7621683874</v>
      </c>
      <c r="R206" s="66">
        <f>+P206/O206</f>
        <v>0</v>
      </c>
      <c r="S206" s="59">
        <f>+T206/$AG206</f>
        <v>0.26842221195830618</v>
      </c>
      <c r="T206" s="65">
        <v>2916975040</v>
      </c>
      <c r="U206" s="68">
        <v>30682415</v>
      </c>
      <c r="V206" s="67">
        <f>+T206+U206</f>
        <v>2947657455</v>
      </c>
      <c r="W206" s="66">
        <f>+U206/T206</f>
        <v>1.051857303516728E-2</v>
      </c>
      <c r="X206" s="59">
        <f>+Y206/$AG206</f>
        <v>1.4227075016045717E-3</v>
      </c>
      <c r="Y206" s="65">
        <v>15460726</v>
      </c>
      <c r="Z206" s="68">
        <v>0</v>
      </c>
      <c r="AA206" s="67">
        <f>+Y206+Z206</f>
        <v>15460726</v>
      </c>
      <c r="AB206" s="66">
        <f>+Z206/Y206</f>
        <v>0</v>
      </c>
      <c r="AC206" s="59">
        <f>+AD206/$AG206</f>
        <v>8.962658460610612E-4</v>
      </c>
      <c r="AD206" s="65">
        <v>9739824</v>
      </c>
      <c r="AE206" s="59">
        <f>AF206/$AG206</f>
        <v>0</v>
      </c>
      <c r="AF206" s="65">
        <v>0</v>
      </c>
      <c r="AG206" s="65">
        <v>10867114978</v>
      </c>
      <c r="AH206" s="68">
        <v>30775988</v>
      </c>
      <c r="AI206" s="67">
        <v>10897890966</v>
      </c>
      <c r="AJ206" s="66">
        <f>+AH206/AG206</f>
        <v>2.832029297776332E-3</v>
      </c>
      <c r="AK206" s="65">
        <v>0</v>
      </c>
      <c r="AL206" s="65">
        <v>2146789</v>
      </c>
      <c r="AM206" s="10">
        <v>0</v>
      </c>
      <c r="AN206" s="64"/>
    </row>
    <row r="207" spans="1:40" x14ac:dyDescent="0.2">
      <c r="A207" s="70" t="s">
        <v>84</v>
      </c>
      <c r="B207" s="69" t="s">
        <v>85</v>
      </c>
      <c r="C207" s="11">
        <v>3</v>
      </c>
      <c r="D207" s="11"/>
      <c r="E207" s="62">
        <f>+F207/$AG207</f>
        <v>1.3741451582640354E-2</v>
      </c>
      <c r="F207" s="65">
        <v>93995128</v>
      </c>
      <c r="G207" s="61">
        <f>+H207/$AG207</f>
        <v>6.4642458886334216E-3</v>
      </c>
      <c r="H207" s="35">
        <v>44217135</v>
      </c>
      <c r="I207" s="61">
        <f>+J207/$AG207</f>
        <v>1.3307598605331241E-3</v>
      </c>
      <c r="J207" s="65">
        <v>9102746</v>
      </c>
      <c r="K207" s="68">
        <v>91946</v>
      </c>
      <c r="L207" s="67">
        <f>+J207+K207</f>
        <v>9194692</v>
      </c>
      <c r="M207" s="66">
        <f>+K207/J207</f>
        <v>1.0100908011714267E-2</v>
      </c>
      <c r="N207" s="59">
        <f>+O207/$AG207</f>
        <v>0.80317053943993266</v>
      </c>
      <c r="O207" s="65">
        <v>5493896857</v>
      </c>
      <c r="P207" s="68">
        <v>17588983</v>
      </c>
      <c r="Q207" s="67">
        <f>+O207+P207</f>
        <v>5511485840</v>
      </c>
      <c r="R207" s="66">
        <f>+P207/O207</f>
        <v>3.2015495481297856E-3</v>
      </c>
      <c r="S207" s="59">
        <f>+T207/$AG207</f>
        <v>0.14454376622108298</v>
      </c>
      <c r="T207" s="65">
        <v>988717220</v>
      </c>
      <c r="U207" s="68">
        <v>10355014</v>
      </c>
      <c r="V207" s="67">
        <f>+T207+U207</f>
        <v>999072234</v>
      </c>
      <c r="W207" s="66">
        <f>+U207/T207</f>
        <v>1.0473180592525737E-2</v>
      </c>
      <c r="X207" s="59">
        <f>+Y207/$AG207</f>
        <v>2.5104130511846814E-2</v>
      </c>
      <c r="Y207" s="65">
        <v>171718828</v>
      </c>
      <c r="Z207" s="68">
        <v>392168</v>
      </c>
      <c r="AA207" s="67">
        <f>+Y207+Z207</f>
        <v>172110996</v>
      </c>
      <c r="AB207" s="66">
        <f>+Z207/Y207</f>
        <v>2.2837798543558661E-3</v>
      </c>
      <c r="AC207" s="59">
        <f>+AD207/$AG207</f>
        <v>5.6451064953306485E-3</v>
      </c>
      <c r="AD207" s="65">
        <v>38614007</v>
      </c>
      <c r="AE207" s="59">
        <f>AF207/$AG207</f>
        <v>0</v>
      </c>
      <c r="AF207" s="65">
        <v>0</v>
      </c>
      <c r="AG207" s="65">
        <v>6840261921</v>
      </c>
      <c r="AH207" s="68">
        <v>28428111</v>
      </c>
      <c r="AI207" s="67">
        <v>6868690032</v>
      </c>
      <c r="AJ207" s="66">
        <f>+AH207/AG207</f>
        <v>4.1559974352332989E-3</v>
      </c>
      <c r="AK207" s="65">
        <v>0</v>
      </c>
      <c r="AL207" s="65">
        <v>4991290</v>
      </c>
      <c r="AM207" s="10">
        <v>58918</v>
      </c>
      <c r="AN207" s="64"/>
    </row>
    <row r="208" spans="1:40" x14ac:dyDescent="0.2">
      <c r="A208" s="70" t="s">
        <v>82</v>
      </c>
      <c r="B208" s="69" t="s">
        <v>83</v>
      </c>
      <c r="C208" s="11">
        <v>3</v>
      </c>
      <c r="D208" s="11"/>
      <c r="E208" s="62">
        <f>+F208/$AG208</f>
        <v>7.7159849142289072E-2</v>
      </c>
      <c r="F208" s="65">
        <v>301570676</v>
      </c>
      <c r="G208" s="61">
        <f>+H208/$AG208</f>
        <v>3.8808361936954329E-3</v>
      </c>
      <c r="H208" s="35">
        <v>15167816</v>
      </c>
      <c r="I208" s="61">
        <f>+J208/$AG208</f>
        <v>2.0104113925195201E-3</v>
      </c>
      <c r="J208" s="65">
        <v>7857469</v>
      </c>
      <c r="K208" s="68">
        <v>79368</v>
      </c>
      <c r="L208" s="67">
        <f>+J208+K208</f>
        <v>7936837</v>
      </c>
      <c r="M208" s="66">
        <f>+K208/J208</f>
        <v>1.0100962536409625E-2</v>
      </c>
      <c r="N208" s="59">
        <f>+O208/$AG208</f>
        <v>0.37881169874945719</v>
      </c>
      <c r="O208" s="65">
        <v>1480543331</v>
      </c>
      <c r="P208" s="68">
        <v>0</v>
      </c>
      <c r="Q208" s="67">
        <f>+O208+P208</f>
        <v>1480543331</v>
      </c>
      <c r="R208" s="66">
        <f>+P208/O208</f>
        <v>0</v>
      </c>
      <c r="S208" s="59">
        <f>+T208/$AG208</f>
        <v>0.47406769618940064</v>
      </c>
      <c r="T208" s="65">
        <v>1852840787</v>
      </c>
      <c r="U208" s="68">
        <v>19503595</v>
      </c>
      <c r="V208" s="67">
        <f>+T208+U208</f>
        <v>1872344382</v>
      </c>
      <c r="W208" s="66">
        <f>+U208/T208</f>
        <v>1.0526319982182042E-2</v>
      </c>
      <c r="X208" s="59">
        <f>+Y208/$AG208</f>
        <v>5.258473227525131E-2</v>
      </c>
      <c r="Y208" s="65">
        <v>205521569</v>
      </c>
      <c r="Z208" s="68">
        <v>0</v>
      </c>
      <c r="AA208" s="67">
        <f>+Y208+Z208</f>
        <v>205521569</v>
      </c>
      <c r="AB208" s="66">
        <f>+Z208/Y208</f>
        <v>0</v>
      </c>
      <c r="AC208" s="59">
        <f>+AD208/$AG208</f>
        <v>1.1484776057386818E-2</v>
      </c>
      <c r="AD208" s="65">
        <v>44886968</v>
      </c>
      <c r="AE208" s="59">
        <f>AF208/$AG208</f>
        <v>0</v>
      </c>
      <c r="AF208" s="65">
        <v>0</v>
      </c>
      <c r="AG208" s="65">
        <v>3908388616</v>
      </c>
      <c r="AH208" s="68">
        <v>19582963</v>
      </c>
      <c r="AI208" s="67">
        <v>3927971579</v>
      </c>
      <c r="AJ208" s="66">
        <f>+AH208/AG208</f>
        <v>5.0104953534641037E-3</v>
      </c>
      <c r="AK208" s="65">
        <v>0</v>
      </c>
      <c r="AL208" s="65">
        <v>0</v>
      </c>
      <c r="AM208" s="10">
        <v>0</v>
      </c>
      <c r="AN208" s="64"/>
    </row>
    <row r="209" spans="1:40" x14ac:dyDescent="0.2">
      <c r="A209" s="70" t="s">
        <v>80</v>
      </c>
      <c r="B209" s="69" t="s">
        <v>81</v>
      </c>
      <c r="C209" s="11">
        <v>3</v>
      </c>
      <c r="D209" s="11"/>
      <c r="E209" s="62">
        <f>+F209/$AG209</f>
        <v>1.5939637312260897E-2</v>
      </c>
      <c r="F209" s="65">
        <v>28111889</v>
      </c>
      <c r="G209" s="61">
        <f>+H209/$AG209</f>
        <v>9.5202666427894739E-3</v>
      </c>
      <c r="H209" s="35">
        <v>16790387</v>
      </c>
      <c r="I209" s="61">
        <f>+J209/$AG209</f>
        <v>1.3970586499252155E-2</v>
      </c>
      <c r="J209" s="65">
        <v>24639179</v>
      </c>
      <c r="K209" s="68">
        <v>248880</v>
      </c>
      <c r="L209" s="67">
        <f>+J209+K209</f>
        <v>24888059</v>
      </c>
      <c r="M209" s="66">
        <f>+K209/J209</f>
        <v>1.0100985913532265E-2</v>
      </c>
      <c r="N209" s="59">
        <f>+O209/$AG209</f>
        <v>0.71955113599973386</v>
      </c>
      <c r="O209" s="65">
        <v>1269033998</v>
      </c>
      <c r="P209" s="68">
        <v>20208891</v>
      </c>
      <c r="Q209" s="67">
        <f>+O209+P209</f>
        <v>1289242889</v>
      </c>
      <c r="R209" s="66">
        <f>+P209/O209</f>
        <v>1.5924625370044656E-2</v>
      </c>
      <c r="S209" s="59">
        <f>+T209/$AG209</f>
        <v>7.0409050108196383E-2</v>
      </c>
      <c r="T209" s="65">
        <v>124176690</v>
      </c>
      <c r="U209" s="68">
        <v>435920</v>
      </c>
      <c r="V209" s="67">
        <f>+T209+U209</f>
        <v>124612610</v>
      </c>
      <c r="W209" s="66">
        <f>+U209/T209</f>
        <v>3.5104817176234929E-3</v>
      </c>
      <c r="X209" s="59">
        <f>+Y209/$AG209</f>
        <v>0.16312708514123983</v>
      </c>
      <c r="Y209" s="65">
        <v>287698548</v>
      </c>
      <c r="Z209" s="68">
        <v>5493044</v>
      </c>
      <c r="AA209" s="67">
        <f>+Y209+Z209</f>
        <v>293191592</v>
      </c>
      <c r="AB209" s="66">
        <f>+Z209/Y209</f>
        <v>1.9093054303492694E-2</v>
      </c>
      <c r="AC209" s="59">
        <f>+AD209/$AG209</f>
        <v>7.4822382965274098E-3</v>
      </c>
      <c r="AD209" s="65">
        <v>13196025</v>
      </c>
      <c r="AE209" s="59">
        <f>AF209/$AG209</f>
        <v>0</v>
      </c>
      <c r="AF209" s="65">
        <v>0</v>
      </c>
      <c r="AG209" s="65">
        <v>1763646716</v>
      </c>
      <c r="AH209" s="68">
        <v>26386735</v>
      </c>
      <c r="AI209" s="67">
        <v>1790033451</v>
      </c>
      <c r="AJ209" s="66">
        <f>+AH209/AG209</f>
        <v>1.4961462950950773E-2</v>
      </c>
      <c r="AK209" s="65">
        <v>192717</v>
      </c>
      <c r="AL209" s="65">
        <v>436240</v>
      </c>
      <c r="AM209" s="10">
        <v>0</v>
      </c>
      <c r="AN209" s="64"/>
    </row>
    <row r="210" spans="1:40" x14ac:dyDescent="0.2">
      <c r="A210" s="70" t="s">
        <v>78</v>
      </c>
      <c r="B210" s="69" t="s">
        <v>79</v>
      </c>
      <c r="C210" s="11">
        <v>3</v>
      </c>
      <c r="D210" s="11"/>
      <c r="E210" s="62">
        <f>+F210/$AG210</f>
        <v>1.0946210915281172E-2</v>
      </c>
      <c r="F210" s="65">
        <v>6108553</v>
      </c>
      <c r="G210" s="61">
        <f>+H210/$AG210</f>
        <v>7.5136999775470672E-3</v>
      </c>
      <c r="H210" s="35">
        <v>4193034</v>
      </c>
      <c r="I210" s="61">
        <f>+J210/$AG210</f>
        <v>2.4569232348378281E-2</v>
      </c>
      <c r="J210" s="65">
        <v>13710905</v>
      </c>
      <c r="K210" s="68">
        <v>138494</v>
      </c>
      <c r="L210" s="67">
        <f>+J210+K210</f>
        <v>13849399</v>
      </c>
      <c r="M210" s="66">
        <f>+K210/J210</f>
        <v>1.0101010837723695E-2</v>
      </c>
      <c r="N210" s="59">
        <f>+O210/$AG210</f>
        <v>0.66126705109774686</v>
      </c>
      <c r="O210" s="65">
        <v>369021286</v>
      </c>
      <c r="P210" s="68">
        <v>3877110</v>
      </c>
      <c r="Q210" s="67">
        <f>+O210+P210</f>
        <v>372898396</v>
      </c>
      <c r="R210" s="66">
        <f>+P210/O210</f>
        <v>1.050646709848602E-2</v>
      </c>
      <c r="S210" s="59">
        <f>+T210/$AG210</f>
        <v>3.3910746429650161E-2</v>
      </c>
      <c r="T210" s="65">
        <v>18923954</v>
      </c>
      <c r="U210" s="68">
        <v>0</v>
      </c>
      <c r="V210" s="67">
        <f>+T210+U210</f>
        <v>18923954</v>
      </c>
      <c r="W210" s="66">
        <f>+U210/T210</f>
        <v>0</v>
      </c>
      <c r="X210" s="59">
        <f>+Y210/$AG210</f>
        <v>0.24156071439579752</v>
      </c>
      <c r="Y210" s="65">
        <v>134803398</v>
      </c>
      <c r="Z210" s="68">
        <v>1898640</v>
      </c>
      <c r="AA210" s="67">
        <f>+Y210+Z210</f>
        <v>136702038</v>
      </c>
      <c r="AB210" s="66">
        <f>+Z210/Y210</f>
        <v>1.4084511430490795E-2</v>
      </c>
      <c r="AC210" s="59">
        <f>+AD210/$AG210</f>
        <v>2.0232344835598933E-2</v>
      </c>
      <c r="AD210" s="65">
        <v>11290697</v>
      </c>
      <c r="AE210" s="59">
        <f>AF210/$AG210</f>
        <v>0</v>
      </c>
      <c r="AF210" s="65">
        <v>0</v>
      </c>
      <c r="AG210" s="65">
        <v>558051827</v>
      </c>
      <c r="AH210" s="68">
        <v>5914244</v>
      </c>
      <c r="AI210" s="67">
        <v>563966071</v>
      </c>
      <c r="AJ210" s="66">
        <f>+AH210/AG210</f>
        <v>1.0598019240962004E-2</v>
      </c>
      <c r="AK210" s="65">
        <v>696000</v>
      </c>
      <c r="AL210" s="65">
        <v>33180</v>
      </c>
      <c r="AM210" s="10">
        <v>0</v>
      </c>
      <c r="AN210" s="64"/>
    </row>
    <row r="211" spans="1:40" x14ac:dyDescent="0.2">
      <c r="A211" s="70" t="s">
        <v>76</v>
      </c>
      <c r="B211" s="69" t="s">
        <v>77</v>
      </c>
      <c r="C211" s="11">
        <v>3</v>
      </c>
      <c r="D211" s="11"/>
      <c r="E211" s="62">
        <f>+F211/$AG211</f>
        <v>2.5629525179724003E-2</v>
      </c>
      <c r="F211" s="65">
        <v>42383420</v>
      </c>
      <c r="G211" s="61">
        <f>+H211/$AG211</f>
        <v>4.1007577713727652E-3</v>
      </c>
      <c r="H211" s="35">
        <v>6781403</v>
      </c>
      <c r="I211" s="61">
        <f>+J211/$AG211</f>
        <v>6.5864862589795964E-3</v>
      </c>
      <c r="J211" s="65">
        <v>10892040</v>
      </c>
      <c r="K211" s="68">
        <v>110021</v>
      </c>
      <c r="L211" s="67">
        <f>+J211+K211</f>
        <v>11002061</v>
      </c>
      <c r="M211" s="66">
        <f>+K211/J211</f>
        <v>1.0101046268651236E-2</v>
      </c>
      <c r="N211" s="59">
        <f>+O211/$AG211</f>
        <v>0.48356267722417595</v>
      </c>
      <c r="O211" s="65">
        <v>799665226</v>
      </c>
      <c r="P211" s="68">
        <v>8417532</v>
      </c>
      <c r="Q211" s="67">
        <f>+O211+P211</f>
        <v>808082758</v>
      </c>
      <c r="R211" s="66">
        <f>+P211/O211</f>
        <v>1.0526319922782287E-2</v>
      </c>
      <c r="S211" s="59">
        <f>+T211/$AG211</f>
        <v>6.0813424727755069E-2</v>
      </c>
      <c r="T211" s="65">
        <v>100566862</v>
      </c>
      <c r="U211" s="68">
        <v>0</v>
      </c>
      <c r="V211" s="67">
        <f>+T211+U211</f>
        <v>100566862</v>
      </c>
      <c r="W211" s="66">
        <f>+U211/T211</f>
        <v>0</v>
      </c>
      <c r="X211" s="59">
        <f>+Y211/$AG211</f>
        <v>0.39819294027390145</v>
      </c>
      <c r="Y211" s="65">
        <v>658489711</v>
      </c>
      <c r="Z211" s="68">
        <v>9274505</v>
      </c>
      <c r="AA211" s="67">
        <f>+Y211+Z211</f>
        <v>667764216</v>
      </c>
      <c r="AB211" s="66">
        <f>+Z211/Y211</f>
        <v>1.4084510122284963E-2</v>
      </c>
      <c r="AC211" s="59">
        <f>+AD211/$AG211</f>
        <v>2.1114188564091113E-2</v>
      </c>
      <c r="AD211" s="65">
        <v>34916430</v>
      </c>
      <c r="AE211" s="59">
        <f>AF211/$AG211</f>
        <v>0</v>
      </c>
      <c r="AF211" s="65">
        <v>0</v>
      </c>
      <c r="AG211" s="65">
        <v>1653695092</v>
      </c>
      <c r="AH211" s="68">
        <v>17802058</v>
      </c>
      <c r="AI211" s="67">
        <v>1671497150</v>
      </c>
      <c r="AJ211" s="66">
        <f>+AH211/AG211</f>
        <v>1.0765018343538749E-2</v>
      </c>
      <c r="AK211" s="65">
        <v>0</v>
      </c>
      <c r="AL211" s="65">
        <v>323992</v>
      </c>
      <c r="AM211" s="10">
        <v>0</v>
      </c>
      <c r="AN211" s="64"/>
    </row>
    <row r="212" spans="1:40" x14ac:dyDescent="0.2">
      <c r="A212" s="70" t="s">
        <v>74</v>
      </c>
      <c r="B212" s="69" t="s">
        <v>75</v>
      </c>
      <c r="C212" s="11">
        <v>3</v>
      </c>
      <c r="D212" s="11"/>
      <c r="E212" s="62">
        <f>+F212/$AG212</f>
        <v>3.8451340372987149E-2</v>
      </c>
      <c r="F212" s="65">
        <v>23553540</v>
      </c>
      <c r="G212" s="61">
        <f>+H212/$AG212</f>
        <v>1.3650472830857314E-2</v>
      </c>
      <c r="H212" s="35">
        <v>8361658</v>
      </c>
      <c r="I212" s="61">
        <f>+J212/$AG212</f>
        <v>1.3625833388962401E-2</v>
      </c>
      <c r="J212" s="65">
        <v>8346565</v>
      </c>
      <c r="K212" s="68">
        <v>84309</v>
      </c>
      <c r="L212" s="67">
        <f>+J212+K212</f>
        <v>8430874</v>
      </c>
      <c r="M212" s="66">
        <f>+K212/J212</f>
        <v>1.0101041566201186E-2</v>
      </c>
      <c r="N212" s="59">
        <f>+O212/$AG212</f>
        <v>0.27213719947796511</v>
      </c>
      <c r="O212" s="65">
        <v>166698855</v>
      </c>
      <c r="P212" s="68">
        <v>1754725</v>
      </c>
      <c r="Q212" s="67">
        <f>+O212+P212</f>
        <v>168453580</v>
      </c>
      <c r="R212" s="66">
        <f>+P212/O212</f>
        <v>1.0526317052387673E-2</v>
      </c>
      <c r="S212" s="59">
        <f>+T212/$AG212</f>
        <v>7.5583261732488666E-2</v>
      </c>
      <c r="T212" s="65">
        <v>46298864</v>
      </c>
      <c r="U212" s="68">
        <v>0</v>
      </c>
      <c r="V212" s="67">
        <f>+T212+U212</f>
        <v>46298864</v>
      </c>
      <c r="W212" s="66">
        <f>+U212/T212</f>
        <v>0</v>
      </c>
      <c r="X212" s="59">
        <f>+Y212/$AG212</f>
        <v>0.55971024610564457</v>
      </c>
      <c r="Y212" s="65">
        <v>342853007</v>
      </c>
      <c r="Z212" s="68">
        <v>4828917</v>
      </c>
      <c r="AA212" s="67">
        <f>+Y212+Z212</f>
        <v>347681924</v>
      </c>
      <c r="AB212" s="66">
        <f>+Z212/Y212</f>
        <v>1.4084511150284296E-2</v>
      </c>
      <c r="AC212" s="59">
        <f>+AD212/$AG212</f>
        <v>2.6841646091094736E-2</v>
      </c>
      <c r="AD212" s="65">
        <v>16441970</v>
      </c>
      <c r="AE212" s="59">
        <f>AF212/$AG212</f>
        <v>0</v>
      </c>
      <c r="AF212" s="65">
        <v>0</v>
      </c>
      <c r="AG212" s="65">
        <v>612554459</v>
      </c>
      <c r="AH212" s="68">
        <v>6667951</v>
      </c>
      <c r="AI212" s="67">
        <v>619222410</v>
      </c>
      <c r="AJ212" s="66">
        <f>+AH212/AG212</f>
        <v>1.088548275509329E-2</v>
      </c>
      <c r="AK212" s="65">
        <v>0</v>
      </c>
      <c r="AL212" s="65">
        <v>0</v>
      </c>
      <c r="AM212" s="10">
        <v>0</v>
      </c>
      <c r="AN212" s="64"/>
    </row>
    <row r="213" spans="1:40" x14ac:dyDescent="0.2">
      <c r="A213" s="70" t="s">
        <v>72</v>
      </c>
      <c r="B213" s="69" t="s">
        <v>73</v>
      </c>
      <c r="C213" s="11">
        <v>3</v>
      </c>
      <c r="D213" s="11"/>
      <c r="E213" s="62">
        <f>+F213/$AG213</f>
        <v>3.6148153067470434E-2</v>
      </c>
      <c r="F213" s="65">
        <v>16200871</v>
      </c>
      <c r="G213" s="61">
        <f>+H213/$AG213</f>
        <v>5.909557203309033E-3</v>
      </c>
      <c r="H213" s="35">
        <v>2648544</v>
      </c>
      <c r="I213" s="61">
        <f>+J213/$AG213</f>
        <v>1.4431106453416643E-3</v>
      </c>
      <c r="J213" s="65">
        <v>646773</v>
      </c>
      <c r="K213" s="68">
        <v>6533</v>
      </c>
      <c r="L213" s="67">
        <f>+J213+K213</f>
        <v>653306</v>
      </c>
      <c r="M213" s="66">
        <f>+K213/J213</f>
        <v>1.0100916395706067E-2</v>
      </c>
      <c r="N213" s="59">
        <f>+O213/$AG213</f>
        <v>0.35228605765813098</v>
      </c>
      <c r="O213" s="65">
        <v>157887485</v>
      </c>
      <c r="P213" s="68">
        <v>1661974</v>
      </c>
      <c r="Q213" s="67">
        <f>+O213+P213</f>
        <v>159549459</v>
      </c>
      <c r="R213" s="66">
        <f>+P213/O213</f>
        <v>1.0526318789611475E-2</v>
      </c>
      <c r="S213" s="59">
        <f>+T213/$AG213</f>
        <v>3.131058088003133E-2</v>
      </c>
      <c r="T213" s="65">
        <v>14032769</v>
      </c>
      <c r="U213" s="68">
        <v>0</v>
      </c>
      <c r="V213" s="67">
        <f>+T213+U213</f>
        <v>14032769</v>
      </c>
      <c r="W213" s="66">
        <f>+U213/T213</f>
        <v>0</v>
      </c>
      <c r="X213" s="59">
        <f>+Y213/$AG213</f>
        <v>0.54727572131479418</v>
      </c>
      <c r="Y213" s="65">
        <v>245277908</v>
      </c>
      <c r="Z213" s="68">
        <v>3454619</v>
      </c>
      <c r="AA213" s="67">
        <f>+Y213+Z213</f>
        <v>248732527</v>
      </c>
      <c r="AB213" s="66">
        <f>+Z213/Y213</f>
        <v>1.4084509396582101E-2</v>
      </c>
      <c r="AC213" s="59">
        <f>+AD213/$AG213</f>
        <v>2.5626819230922363E-2</v>
      </c>
      <c r="AD213" s="65">
        <v>11485422</v>
      </c>
      <c r="AE213" s="59">
        <f>AF213/$AG213</f>
        <v>0</v>
      </c>
      <c r="AF213" s="65">
        <v>0</v>
      </c>
      <c r="AG213" s="65">
        <v>448179772</v>
      </c>
      <c r="AH213" s="68">
        <v>5123126</v>
      </c>
      <c r="AI213" s="67">
        <v>453302898</v>
      </c>
      <c r="AJ213" s="66">
        <f>+AH213/AG213</f>
        <v>1.1430962127402751E-2</v>
      </c>
      <c r="AK213" s="65">
        <v>0</v>
      </c>
      <c r="AL213" s="65">
        <v>0</v>
      </c>
      <c r="AM213" s="10">
        <v>0</v>
      </c>
      <c r="AN213" s="64"/>
    </row>
    <row r="214" spans="1:40" x14ac:dyDescent="0.2">
      <c r="A214" s="70" t="s">
        <v>70</v>
      </c>
      <c r="B214" s="69" t="s">
        <v>71</v>
      </c>
      <c r="C214" s="11">
        <v>3</v>
      </c>
      <c r="D214" s="11"/>
      <c r="E214" s="62">
        <f>+F214/$AG214</f>
        <v>4.6087262249765178E-2</v>
      </c>
      <c r="F214" s="65">
        <v>3289801</v>
      </c>
      <c r="G214" s="61">
        <f>+H214/$AG214</f>
        <v>2.7250875189111047E-2</v>
      </c>
      <c r="H214" s="35">
        <v>1945222</v>
      </c>
      <c r="I214" s="61">
        <f>+J214/$AG214</f>
        <v>6.5791305009788109E-2</v>
      </c>
      <c r="J214" s="65">
        <v>4696315</v>
      </c>
      <c r="K214" s="68">
        <v>47438</v>
      </c>
      <c r="L214" s="67">
        <f>+J214+K214</f>
        <v>4743753</v>
      </c>
      <c r="M214" s="66">
        <f>+K214/J214</f>
        <v>1.0101111190369471E-2</v>
      </c>
      <c r="N214" s="59">
        <f>+O214/$AG214</f>
        <v>0.47287319670402628</v>
      </c>
      <c r="O214" s="65">
        <v>33754635</v>
      </c>
      <c r="P214" s="68">
        <v>718184</v>
      </c>
      <c r="Q214" s="67">
        <f>+O214+P214</f>
        <v>34472819</v>
      </c>
      <c r="R214" s="66">
        <f>+P214/O214</f>
        <v>2.1276603938984971E-2</v>
      </c>
      <c r="S214" s="59">
        <f>+T214/$AG214</f>
        <v>7.4208665010665642E-2</v>
      </c>
      <c r="T214" s="65">
        <v>5297163</v>
      </c>
      <c r="U214" s="68">
        <v>230311</v>
      </c>
      <c r="V214" s="67">
        <f>+T214+U214</f>
        <v>5527474</v>
      </c>
      <c r="W214" s="66">
        <f>+U214/T214</f>
        <v>4.3478178791175576E-2</v>
      </c>
      <c r="X214" s="59">
        <f>+Y214/$AG214</f>
        <v>0.20927320319866069</v>
      </c>
      <c r="Y214" s="65">
        <v>14938340</v>
      </c>
      <c r="Z214" s="68">
        <v>210399</v>
      </c>
      <c r="AA214" s="67">
        <f>+Y214+Z214</f>
        <v>15148739</v>
      </c>
      <c r="AB214" s="66">
        <f>+Z214/Y214</f>
        <v>1.4084496670982185E-2</v>
      </c>
      <c r="AC214" s="59">
        <f>+AD214/$AG214</f>
        <v>0.10176746095980134</v>
      </c>
      <c r="AD214" s="65">
        <v>7264365</v>
      </c>
      <c r="AE214" s="59">
        <f>AF214/$AG214</f>
        <v>2.748031678181731E-3</v>
      </c>
      <c r="AF214" s="65">
        <v>196160</v>
      </c>
      <c r="AG214" s="65">
        <v>71382001</v>
      </c>
      <c r="AH214" s="68">
        <v>1206332</v>
      </c>
      <c r="AI214" s="67">
        <v>72588333</v>
      </c>
      <c r="AJ214" s="66">
        <f>+AH214/AG214</f>
        <v>1.6899666345862173E-2</v>
      </c>
      <c r="AK214" s="65">
        <v>0</v>
      </c>
      <c r="AL214" s="65">
        <v>0</v>
      </c>
      <c r="AM214" s="10">
        <v>0</v>
      </c>
      <c r="AN214" s="64"/>
    </row>
    <row r="215" spans="1:40" x14ac:dyDescent="0.2">
      <c r="A215" s="70" t="s">
        <v>68</v>
      </c>
      <c r="B215" s="69" t="s">
        <v>69</v>
      </c>
      <c r="C215" s="11">
        <v>3</v>
      </c>
      <c r="D215" s="11"/>
      <c r="E215" s="62">
        <f>+F215/$AG215</f>
        <v>4.4081306623717044E-2</v>
      </c>
      <c r="F215" s="65">
        <v>24113566</v>
      </c>
      <c r="G215" s="61">
        <f>+H215/$AG215</f>
        <v>4.1586048438363547E-2</v>
      </c>
      <c r="H215" s="35">
        <v>22748598</v>
      </c>
      <c r="I215" s="61">
        <f>+J215/$AG215</f>
        <v>0.16034401009814628</v>
      </c>
      <c r="J215" s="65">
        <v>87712143</v>
      </c>
      <c r="K215" s="68">
        <v>885981</v>
      </c>
      <c r="L215" s="67">
        <f>+J215+K215</f>
        <v>88598124</v>
      </c>
      <c r="M215" s="66">
        <f>+K215/J215</f>
        <v>1.0101007337148291E-2</v>
      </c>
      <c r="N215" s="59">
        <f>+O215/$AG215</f>
        <v>0.28593212881941305</v>
      </c>
      <c r="O215" s="65">
        <v>156411953</v>
      </c>
      <c r="P215" s="68">
        <v>3622605</v>
      </c>
      <c r="Q215" s="67">
        <f>+O215+P215</f>
        <v>160034558</v>
      </c>
      <c r="R215" s="66">
        <f>+P215/O215</f>
        <v>2.316066598823173E-2</v>
      </c>
      <c r="S215" s="59">
        <f>+T215/$AG215</f>
        <v>3.2781569395736815E-2</v>
      </c>
      <c r="T215" s="65">
        <v>17932330</v>
      </c>
      <c r="U215" s="68">
        <v>777850</v>
      </c>
      <c r="V215" s="67">
        <f>+T215+U215</f>
        <v>18710180</v>
      </c>
      <c r="W215" s="66">
        <f>+U215/T215</f>
        <v>4.3376962168329494E-2</v>
      </c>
      <c r="X215" s="59">
        <f>+Y215/$AG215</f>
        <v>0.39052666932682661</v>
      </c>
      <c r="Y215" s="65">
        <v>213627756</v>
      </c>
      <c r="Z215" s="68">
        <v>3943219</v>
      </c>
      <c r="AA215" s="67">
        <f>+Y215+Z215</f>
        <v>217570975</v>
      </c>
      <c r="AB215" s="66">
        <f>+Z215/Y215</f>
        <v>1.8458364558208439E-2</v>
      </c>
      <c r="AC215" s="59">
        <f>+AD215/$AG215</f>
        <v>4.4748267297796664E-2</v>
      </c>
      <c r="AD215" s="65">
        <v>24478410</v>
      </c>
      <c r="AE215" s="59">
        <f>AF215/$AG215</f>
        <v>0</v>
      </c>
      <c r="AF215" s="65">
        <v>0</v>
      </c>
      <c r="AG215" s="65">
        <v>547024756</v>
      </c>
      <c r="AH215" s="68">
        <v>9229655</v>
      </c>
      <c r="AI215" s="67">
        <v>556254411</v>
      </c>
      <c r="AJ215" s="66">
        <f>+AH215/AG215</f>
        <v>1.6872463080994455E-2</v>
      </c>
      <c r="AK215" s="65">
        <v>0</v>
      </c>
      <c r="AL215" s="65">
        <v>0</v>
      </c>
      <c r="AM215" s="10">
        <v>0</v>
      </c>
      <c r="AN215" s="64"/>
    </row>
    <row r="216" spans="1:40" x14ac:dyDescent="0.2">
      <c r="A216" s="70" t="s">
        <v>66</v>
      </c>
      <c r="B216" s="69" t="s">
        <v>67</v>
      </c>
      <c r="C216" s="11">
        <v>3</v>
      </c>
      <c r="D216" s="11"/>
      <c r="E216" s="62">
        <f>+F216/$AG216</f>
        <v>4.9218738851166219E-2</v>
      </c>
      <c r="F216" s="65">
        <v>59115571</v>
      </c>
      <c r="G216" s="61">
        <f>+H216/$AG216</f>
        <v>1.5250981005788347E-2</v>
      </c>
      <c r="H216" s="35">
        <v>18317626</v>
      </c>
      <c r="I216" s="61">
        <f>+J216/$AG216</f>
        <v>4.9757301466730061E-2</v>
      </c>
      <c r="J216" s="65">
        <v>59762427</v>
      </c>
      <c r="K216" s="68">
        <v>603661</v>
      </c>
      <c r="L216" s="67">
        <f>+J216+K216</f>
        <v>60366088</v>
      </c>
      <c r="M216" s="66">
        <f>+K216/J216</f>
        <v>1.0101012129243012E-2</v>
      </c>
      <c r="N216" s="59">
        <f>+O216/$AG216</f>
        <v>0.63440055219036717</v>
      </c>
      <c r="O216" s="65">
        <v>761964889</v>
      </c>
      <c r="P216" s="68">
        <v>16212022</v>
      </c>
      <c r="Q216" s="67">
        <f>+O216+P216</f>
        <v>778176911</v>
      </c>
      <c r="R216" s="66">
        <f>+P216/O216</f>
        <v>2.1276599793563455E-2</v>
      </c>
      <c r="S216" s="59">
        <f>+T216/$AG216</f>
        <v>0.13690483554888924</v>
      </c>
      <c r="T216" s="65">
        <v>164433460</v>
      </c>
      <c r="U216" s="68">
        <v>6847328</v>
      </c>
      <c r="V216" s="67">
        <f>+T216+U216</f>
        <v>171280788</v>
      </c>
      <c r="W216" s="66">
        <f>+U216/T216</f>
        <v>4.1641938325691137E-2</v>
      </c>
      <c r="X216" s="59">
        <f>+Y216/$AG216</f>
        <v>0.1070404937881914</v>
      </c>
      <c r="Y216" s="65">
        <v>128564040</v>
      </c>
      <c r="Z216" s="68">
        <v>1810762</v>
      </c>
      <c r="AA216" s="67">
        <f>+Y216+Z216</f>
        <v>130374802</v>
      </c>
      <c r="AB216" s="66">
        <f>+Z216/Y216</f>
        <v>1.4084513834506134E-2</v>
      </c>
      <c r="AC216" s="59">
        <f>+AD216/$AG216</f>
        <v>7.2192922537771759E-3</v>
      </c>
      <c r="AD216" s="65">
        <v>8670937</v>
      </c>
      <c r="AE216" s="59">
        <f>AF216/$AG216</f>
        <v>2.0780489509037437E-4</v>
      </c>
      <c r="AF216" s="65">
        <v>249590</v>
      </c>
      <c r="AG216" s="65">
        <v>1201078540</v>
      </c>
      <c r="AH216" s="68">
        <v>25473773</v>
      </c>
      <c r="AI216" s="67">
        <v>1226552313</v>
      </c>
      <c r="AJ216" s="66">
        <f>+AH216/AG216</f>
        <v>2.120908179743183E-2</v>
      </c>
      <c r="AK216" s="65">
        <v>0</v>
      </c>
      <c r="AL216" s="65">
        <v>6944904</v>
      </c>
      <c r="AM216" s="10">
        <v>0</v>
      </c>
      <c r="AN216" s="64"/>
    </row>
    <row r="217" spans="1:40" x14ac:dyDescent="0.2">
      <c r="A217" s="70" t="s">
        <v>64</v>
      </c>
      <c r="B217" s="69" t="s">
        <v>65</v>
      </c>
      <c r="C217" s="11">
        <v>3</v>
      </c>
      <c r="D217" s="11"/>
      <c r="E217" s="62">
        <f>+F217/$AG217</f>
        <v>4.196926048970967E-2</v>
      </c>
      <c r="F217" s="65">
        <v>18894944</v>
      </c>
      <c r="G217" s="61">
        <f>+H217/$AG217</f>
        <v>2.1900495734955384E-2</v>
      </c>
      <c r="H217" s="35">
        <v>9859803</v>
      </c>
      <c r="I217" s="61">
        <f>+J217/$AG217</f>
        <v>8.8182417644649957E-2</v>
      </c>
      <c r="J217" s="65">
        <v>39700529</v>
      </c>
      <c r="K217" s="68">
        <v>401015</v>
      </c>
      <c r="L217" s="67">
        <f>+J217+K217</f>
        <v>40101544</v>
      </c>
      <c r="M217" s="66">
        <f>+K217/J217</f>
        <v>1.0100998906085106E-2</v>
      </c>
      <c r="N217" s="59">
        <f>+O217/$AG217</f>
        <v>0.47895185482735797</v>
      </c>
      <c r="O217" s="65">
        <v>215628495</v>
      </c>
      <c r="P217" s="68">
        <v>4779009</v>
      </c>
      <c r="Q217" s="67">
        <f>+O217+P217</f>
        <v>220407504</v>
      </c>
      <c r="R217" s="66">
        <f>+P217/O217</f>
        <v>2.2163160764072484E-2</v>
      </c>
      <c r="S217" s="59">
        <f>+T217/$AG217</f>
        <v>5.2268849620204498E-2</v>
      </c>
      <c r="T217" s="65">
        <v>23531913</v>
      </c>
      <c r="U217" s="68">
        <v>773948</v>
      </c>
      <c r="V217" s="67">
        <f>+T217+U217</f>
        <v>24305861</v>
      </c>
      <c r="W217" s="66">
        <f>+U217/T217</f>
        <v>3.2889293785847332E-2</v>
      </c>
      <c r="X217" s="59">
        <f>+Y217/$AG217</f>
        <v>0.28615939600548834</v>
      </c>
      <c r="Y217" s="65">
        <v>128831571</v>
      </c>
      <c r="Z217" s="68">
        <v>2448950</v>
      </c>
      <c r="AA217" s="67">
        <f>+Y217+Z217</f>
        <v>131280521</v>
      </c>
      <c r="AB217" s="66">
        <f>+Z217/Y217</f>
        <v>1.9008927555498024E-2</v>
      </c>
      <c r="AC217" s="59">
        <f>+AD217/$AG217</f>
        <v>3.0567725677634203E-2</v>
      </c>
      <c r="AD217" s="65">
        <v>13761869</v>
      </c>
      <c r="AE217" s="59">
        <f>AF217/$AG217</f>
        <v>0</v>
      </c>
      <c r="AF217" s="65">
        <v>0</v>
      </c>
      <c r="AG217" s="65">
        <v>450209124</v>
      </c>
      <c r="AH217" s="68">
        <v>8402922</v>
      </c>
      <c r="AI217" s="67">
        <v>458612046</v>
      </c>
      <c r="AJ217" s="66">
        <f>+AH217/AG217</f>
        <v>1.8664486239954568E-2</v>
      </c>
      <c r="AK217" s="65">
        <v>0</v>
      </c>
      <c r="AL217" s="65">
        <v>0</v>
      </c>
      <c r="AM217" s="10">
        <v>0</v>
      </c>
      <c r="AN217" s="64"/>
    </row>
    <row r="218" spans="1:40" x14ac:dyDescent="0.2">
      <c r="A218" s="70" t="s">
        <v>62</v>
      </c>
      <c r="B218" s="69" t="s">
        <v>63</v>
      </c>
      <c r="C218" s="11">
        <v>3</v>
      </c>
      <c r="D218" s="11"/>
      <c r="E218" s="62">
        <f>+F218/$AG218</f>
        <v>4.4524899436796939E-2</v>
      </c>
      <c r="F218" s="65">
        <v>98544309</v>
      </c>
      <c r="G218" s="61">
        <f>+H218/$AG218</f>
        <v>2.216832415744982E-2</v>
      </c>
      <c r="H218" s="35">
        <v>49063832</v>
      </c>
      <c r="I218" s="61">
        <f>+J218/$AG218</f>
        <v>2.1081374482841891E-2</v>
      </c>
      <c r="J218" s="65">
        <v>46658151</v>
      </c>
      <c r="K218" s="68">
        <v>471294</v>
      </c>
      <c r="L218" s="67">
        <f>+J218+K218</f>
        <v>47129445</v>
      </c>
      <c r="M218" s="66">
        <f>+K218/J218</f>
        <v>1.0101000358972647E-2</v>
      </c>
      <c r="N218" s="59">
        <f>+O218/$AG218</f>
        <v>0.57697378342977357</v>
      </c>
      <c r="O218" s="65">
        <v>1276981723</v>
      </c>
      <c r="P218" s="68">
        <v>27182227</v>
      </c>
      <c r="Q218" s="67">
        <f>+O218+P218</f>
        <v>1304163950</v>
      </c>
      <c r="R218" s="66">
        <f>+P218/O218</f>
        <v>2.1286308574676446E-2</v>
      </c>
      <c r="S218" s="59">
        <f>+T218/$AG218</f>
        <v>0.2343394565140568</v>
      </c>
      <c r="T218" s="65">
        <v>518649567</v>
      </c>
      <c r="U218" s="68">
        <v>21745953</v>
      </c>
      <c r="V218" s="67">
        <f>+T218+U218</f>
        <v>540395520</v>
      </c>
      <c r="W218" s="66">
        <f>+U218/T218</f>
        <v>4.1928026906074715E-2</v>
      </c>
      <c r="X218" s="59">
        <f>+Y218/$AG218</f>
        <v>9.1232502056073472E-2</v>
      </c>
      <c r="Y218" s="65">
        <v>201919465</v>
      </c>
      <c r="Z218" s="68">
        <v>2843937</v>
      </c>
      <c r="AA218" s="67">
        <f>+Y218+Z218</f>
        <v>204763402</v>
      </c>
      <c r="AB218" s="66">
        <f>+Z218/Y218</f>
        <v>1.4084511366945232E-2</v>
      </c>
      <c r="AC218" s="59">
        <f>+AD218/$AG218</f>
        <v>9.6776221869018051E-3</v>
      </c>
      <c r="AD218" s="65">
        <v>21418905</v>
      </c>
      <c r="AE218" s="59">
        <f>AF218/$AG218</f>
        <v>2.0377361056938784E-6</v>
      </c>
      <c r="AF218" s="65">
        <v>4510</v>
      </c>
      <c r="AG218" s="65">
        <v>2213240462</v>
      </c>
      <c r="AH218" s="68">
        <v>52243411</v>
      </c>
      <c r="AI218" s="67">
        <v>2265483873</v>
      </c>
      <c r="AJ218" s="66">
        <f>+AH218/AG218</f>
        <v>2.3604941214923441E-2</v>
      </c>
      <c r="AK218" s="65">
        <v>0</v>
      </c>
      <c r="AL218" s="65">
        <v>18492638</v>
      </c>
      <c r="AM218" s="10">
        <v>0</v>
      </c>
      <c r="AN218" s="64"/>
    </row>
    <row r="219" spans="1:40" x14ac:dyDescent="0.2">
      <c r="A219" s="70" t="s">
        <v>60</v>
      </c>
      <c r="B219" s="69" t="s">
        <v>61</v>
      </c>
      <c r="C219" s="11">
        <v>3</v>
      </c>
      <c r="D219" s="11"/>
      <c r="E219" s="62">
        <f>+F219/$AG219</f>
        <v>2.3166054841135361E-2</v>
      </c>
      <c r="F219" s="65">
        <v>22867144</v>
      </c>
      <c r="G219" s="61">
        <f>+H219/$AG219</f>
        <v>1.4298539584405781E-2</v>
      </c>
      <c r="H219" s="35">
        <v>14114046</v>
      </c>
      <c r="I219" s="61">
        <f>+J219/$AG219</f>
        <v>2.9377845369331589E-2</v>
      </c>
      <c r="J219" s="65">
        <v>28998784</v>
      </c>
      <c r="K219" s="68">
        <v>292917</v>
      </c>
      <c r="L219" s="67">
        <f>+J219+K219</f>
        <v>29291701</v>
      </c>
      <c r="M219" s="66">
        <f>+K219/J219</f>
        <v>1.0101009752684803E-2</v>
      </c>
      <c r="N219" s="59">
        <f>+O219/$AG219</f>
        <v>0.46559791655254623</v>
      </c>
      <c r="O219" s="65">
        <v>459590322</v>
      </c>
      <c r="P219" s="68">
        <v>15631589</v>
      </c>
      <c r="Q219" s="67">
        <f>+O219+P219</f>
        <v>475221911</v>
      </c>
      <c r="R219" s="66">
        <f>+P219/O219</f>
        <v>3.4012006458221285E-2</v>
      </c>
      <c r="S219" s="59">
        <f>+T219/$AG219</f>
        <v>4.0976609844596709E-2</v>
      </c>
      <c r="T219" s="65">
        <v>40447890</v>
      </c>
      <c r="U219" s="68">
        <v>-1218292</v>
      </c>
      <c r="V219" s="67">
        <f>+T219+U219</f>
        <v>39229598</v>
      </c>
      <c r="W219" s="66">
        <f>+U219/T219</f>
        <v>-3.0120038400025317E-2</v>
      </c>
      <c r="X219" s="59">
        <f>+Y219/$AG219</f>
        <v>0.40597873522328781</v>
      </c>
      <c r="Y219" s="65">
        <v>400740405</v>
      </c>
      <c r="Z219" s="68">
        <v>5239239</v>
      </c>
      <c r="AA219" s="67">
        <f>+Y219+Z219</f>
        <v>405979644</v>
      </c>
      <c r="AB219" s="66">
        <f>+Z219/Y219</f>
        <v>1.3073897552207146E-2</v>
      </c>
      <c r="AC219" s="59">
        <f>+AD219/$AG219</f>
        <v>2.0604298584696486E-2</v>
      </c>
      <c r="AD219" s="65">
        <v>20338442</v>
      </c>
      <c r="AE219" s="59">
        <f>AF219/$AG219</f>
        <v>0</v>
      </c>
      <c r="AF219" s="65">
        <v>0</v>
      </c>
      <c r="AG219" s="65">
        <v>987097033</v>
      </c>
      <c r="AH219" s="68">
        <v>19945453</v>
      </c>
      <c r="AI219" s="67">
        <v>1007042486</v>
      </c>
      <c r="AJ219" s="66">
        <f>+AH219/AG219</f>
        <v>2.020617257796985E-2</v>
      </c>
      <c r="AK219" s="65">
        <v>0</v>
      </c>
      <c r="AL219" s="65">
        <v>244265</v>
      </c>
      <c r="AM219" s="10">
        <v>0</v>
      </c>
      <c r="AN219" s="64"/>
    </row>
    <row r="220" spans="1:40" x14ac:dyDescent="0.2">
      <c r="A220" s="70" t="s">
        <v>58</v>
      </c>
      <c r="B220" s="69" t="s">
        <v>59</v>
      </c>
      <c r="C220" s="11">
        <v>3</v>
      </c>
      <c r="D220" s="11"/>
      <c r="E220" s="62">
        <f>+F220/$AG220</f>
        <v>3.2476336595872041E-2</v>
      </c>
      <c r="F220" s="65">
        <v>76341762</v>
      </c>
      <c r="G220" s="61">
        <f>+H220/$AG220</f>
        <v>1.0999524718039671E-2</v>
      </c>
      <c r="H220" s="35">
        <v>25856460</v>
      </c>
      <c r="I220" s="61">
        <f>+J220/$AG220</f>
        <v>1.479924880232128E-2</v>
      </c>
      <c r="J220" s="65">
        <v>34788429</v>
      </c>
      <c r="K220" s="68">
        <v>351399</v>
      </c>
      <c r="L220" s="67">
        <f>+J220+K220</f>
        <v>35139828</v>
      </c>
      <c r="M220" s="66">
        <f>+K220/J220</f>
        <v>1.0101031006602798E-2</v>
      </c>
      <c r="N220" s="59">
        <f>+O220/$AG220</f>
        <v>0.46916608154739869</v>
      </c>
      <c r="O220" s="65">
        <v>1102863472</v>
      </c>
      <c r="P220" s="68">
        <v>47675845</v>
      </c>
      <c r="Q220" s="67">
        <f>+O220+P220</f>
        <v>1150539317</v>
      </c>
      <c r="R220" s="66">
        <f>+P220/O220</f>
        <v>4.3229145048699194E-2</v>
      </c>
      <c r="S220" s="59">
        <f>+T220/$AG220</f>
        <v>7.2698851967153588E-2</v>
      </c>
      <c r="T220" s="65">
        <v>170892380</v>
      </c>
      <c r="U220" s="68">
        <v>-4744297</v>
      </c>
      <c r="V220" s="67">
        <f>+T220+U220</f>
        <v>166148083</v>
      </c>
      <c r="W220" s="66">
        <f>+U220/T220</f>
        <v>-2.7761899038447471E-2</v>
      </c>
      <c r="X220" s="59">
        <f>+Y220/$AG220</f>
        <v>0.38730418909888559</v>
      </c>
      <c r="Y220" s="65">
        <v>910431635</v>
      </c>
      <c r="Z220" s="68">
        <v>13860952</v>
      </c>
      <c r="AA220" s="67">
        <f>+Y220+Z220</f>
        <v>924292587</v>
      </c>
      <c r="AB220" s="66">
        <f>+Z220/Y220</f>
        <v>1.5224593991618053E-2</v>
      </c>
      <c r="AC220" s="59">
        <f>+AD220/$AG220</f>
        <v>1.2555767270329152E-2</v>
      </c>
      <c r="AD220" s="65">
        <v>29514702</v>
      </c>
      <c r="AE220" s="59">
        <f>AF220/$AG220</f>
        <v>0</v>
      </c>
      <c r="AF220" s="65">
        <v>0</v>
      </c>
      <c r="AG220" s="65">
        <v>2350688840</v>
      </c>
      <c r="AH220" s="68">
        <v>57143899</v>
      </c>
      <c r="AI220" s="67">
        <v>2407832739</v>
      </c>
      <c r="AJ220" s="66">
        <f>+AH220/AG220</f>
        <v>2.4309427103929245E-2</v>
      </c>
      <c r="AK220" s="65">
        <v>17203</v>
      </c>
      <c r="AL220" s="65">
        <v>9528101</v>
      </c>
      <c r="AM220" s="10">
        <v>0</v>
      </c>
      <c r="AN220" s="64"/>
    </row>
    <row r="221" spans="1:40" x14ac:dyDescent="0.2">
      <c r="A221" s="70" t="s">
        <v>56</v>
      </c>
      <c r="B221" s="69" t="s">
        <v>57</v>
      </c>
      <c r="C221" s="11">
        <v>3</v>
      </c>
      <c r="D221" s="11"/>
      <c r="E221" s="62">
        <f>+F221/$AG221</f>
        <v>4.7089546475328904E-2</v>
      </c>
      <c r="F221" s="65">
        <v>103346829</v>
      </c>
      <c r="G221" s="61">
        <f>+H221/$AG221</f>
        <v>6.291300397002755E-3</v>
      </c>
      <c r="H221" s="35">
        <v>13807437</v>
      </c>
      <c r="I221" s="61">
        <f>+J221/$AG221</f>
        <v>1.3516840953022753E-2</v>
      </c>
      <c r="J221" s="65">
        <v>29665239</v>
      </c>
      <c r="K221" s="68">
        <v>299649</v>
      </c>
      <c r="L221" s="67">
        <f>+J221+K221</f>
        <v>29964888</v>
      </c>
      <c r="M221" s="66">
        <f>+K221/J221</f>
        <v>1.0101014187008572E-2</v>
      </c>
      <c r="N221" s="59">
        <f>+O221/$AG221</f>
        <v>0.14250466472037299</v>
      </c>
      <c r="O221" s="65">
        <v>312753176</v>
      </c>
      <c r="P221" s="68">
        <v>9357311</v>
      </c>
      <c r="Q221" s="67">
        <f>+O221+P221</f>
        <v>322110487</v>
      </c>
      <c r="R221" s="66">
        <f>+P221/O221</f>
        <v>2.9919155800994968E-2</v>
      </c>
      <c r="S221" s="59">
        <f>+T221/$AG221</f>
        <v>2.2392833498925718E-2</v>
      </c>
      <c r="T221" s="65">
        <v>49145267</v>
      </c>
      <c r="U221" s="68">
        <v>-367642</v>
      </c>
      <c r="V221" s="67">
        <f>+T221+U221</f>
        <v>48777625</v>
      </c>
      <c r="W221" s="66">
        <f>+U221/T221</f>
        <v>-7.4807203713024902E-3</v>
      </c>
      <c r="X221" s="59">
        <f>+Y221/$AG221</f>
        <v>0.73359808002569438</v>
      </c>
      <c r="Y221" s="65">
        <v>1610018380</v>
      </c>
      <c r="Z221" s="68">
        <v>23501961</v>
      </c>
      <c r="AA221" s="67">
        <f>+Y221+Z221</f>
        <v>1633520341</v>
      </c>
      <c r="AB221" s="66">
        <f>+Z221/Y221</f>
        <v>1.4597324659113519E-2</v>
      </c>
      <c r="AC221" s="59">
        <f>+AD221/$AG221</f>
        <v>3.460673392965255E-2</v>
      </c>
      <c r="AD221" s="65">
        <v>75950959</v>
      </c>
      <c r="AE221" s="59">
        <f>AF221/$AG221</f>
        <v>0</v>
      </c>
      <c r="AF221" s="65">
        <v>0</v>
      </c>
      <c r="AG221" s="65">
        <v>2194687287</v>
      </c>
      <c r="AH221" s="68">
        <v>32791279</v>
      </c>
      <c r="AI221" s="67">
        <v>2227478566</v>
      </c>
      <c r="AJ221" s="66">
        <f>+AH221/AG221</f>
        <v>1.4941207886078214E-2</v>
      </c>
      <c r="AK221" s="65">
        <v>123989</v>
      </c>
      <c r="AL221" s="65">
        <v>38778</v>
      </c>
      <c r="AM221" s="10">
        <v>0</v>
      </c>
      <c r="AN221" s="64"/>
    </row>
    <row r="222" spans="1:40" x14ac:dyDescent="0.2">
      <c r="A222" s="70" t="s">
        <v>54</v>
      </c>
      <c r="B222" s="69" t="s">
        <v>55</v>
      </c>
      <c r="C222" s="11">
        <v>3</v>
      </c>
      <c r="D222" s="11"/>
      <c r="E222" s="62">
        <f>+F222/$AG222</f>
        <v>6.8603320734243342E-2</v>
      </c>
      <c r="F222" s="65">
        <v>17081809</v>
      </c>
      <c r="G222" s="61">
        <f>+H222/$AG222</f>
        <v>1.5733894920297028E-2</v>
      </c>
      <c r="H222" s="35">
        <v>3917644</v>
      </c>
      <c r="I222" s="61">
        <f>+J222/$AG222</f>
        <v>1.5529295537908118E-3</v>
      </c>
      <c r="J222" s="65">
        <v>386670</v>
      </c>
      <c r="K222" s="68">
        <v>3906</v>
      </c>
      <c r="L222" s="67">
        <f>+J222+K222</f>
        <v>390576</v>
      </c>
      <c r="M222" s="66">
        <f>+K222/J222</f>
        <v>1.0101637054852975E-2</v>
      </c>
      <c r="N222" s="59">
        <f>+O222/$AG222</f>
        <v>0.20993030395775666</v>
      </c>
      <c r="O222" s="65">
        <v>52271367</v>
      </c>
      <c r="P222" s="68">
        <v>36370</v>
      </c>
      <c r="Q222" s="67">
        <f>+O222+P222</f>
        <v>52307737</v>
      </c>
      <c r="R222" s="66">
        <f>+P222/O222</f>
        <v>6.9579201936693176E-4</v>
      </c>
      <c r="S222" s="59">
        <f>+T222/$AG222</f>
        <v>3.1121741214962813E-2</v>
      </c>
      <c r="T222" s="65">
        <v>7749124</v>
      </c>
      <c r="U222" s="68">
        <v>0</v>
      </c>
      <c r="V222" s="67">
        <f>+T222+U222</f>
        <v>7749124</v>
      </c>
      <c r="W222" s="66">
        <f>+U222/T222</f>
        <v>0</v>
      </c>
      <c r="X222" s="59">
        <f>+Y222/$AG222</f>
        <v>0.62787669235716126</v>
      </c>
      <c r="Y222" s="65">
        <v>156337472</v>
      </c>
      <c r="Z222" s="68">
        <v>5206684</v>
      </c>
      <c r="AA222" s="67">
        <f>+Y222+Z222</f>
        <v>161544156</v>
      </c>
      <c r="AB222" s="66">
        <f>+Z222/Y222</f>
        <v>3.3304133253478731E-2</v>
      </c>
      <c r="AC222" s="59">
        <f>+AD222/$AG222</f>
        <v>4.5181117261788119E-2</v>
      </c>
      <c r="AD222" s="65">
        <v>11249823</v>
      </c>
      <c r="AE222" s="59">
        <f>AF222/$AG222</f>
        <v>0</v>
      </c>
      <c r="AF222" s="65">
        <v>0</v>
      </c>
      <c r="AG222" s="65">
        <v>248993909</v>
      </c>
      <c r="AH222" s="68">
        <v>5246960</v>
      </c>
      <c r="AI222" s="67">
        <v>254240869</v>
      </c>
      <c r="AJ222" s="66">
        <f>+AH222/AG222</f>
        <v>2.1072643989857601E-2</v>
      </c>
      <c r="AK222" s="65">
        <v>0</v>
      </c>
      <c r="AL222" s="65">
        <v>0</v>
      </c>
      <c r="AM222" s="10">
        <v>0</v>
      </c>
      <c r="AN222" s="64"/>
    </row>
    <row r="223" spans="1:40" x14ac:dyDescent="0.2">
      <c r="A223" s="70" t="s">
        <v>52</v>
      </c>
      <c r="B223" s="69" t="s">
        <v>53</v>
      </c>
      <c r="C223" s="11">
        <v>3</v>
      </c>
      <c r="D223" s="11"/>
      <c r="E223" s="62">
        <f>+F223/$AG223</f>
        <v>3.3986438532866189E-2</v>
      </c>
      <c r="F223" s="65">
        <v>44761778</v>
      </c>
      <c r="G223" s="61">
        <f>+H223/$AG223</f>
        <v>1.4340806867153942E-2</v>
      </c>
      <c r="H223" s="35">
        <v>18887534</v>
      </c>
      <c r="I223" s="61">
        <f>+J223/$AG223</f>
        <v>1.5291065173150392E-3</v>
      </c>
      <c r="J223" s="65">
        <v>2013907</v>
      </c>
      <c r="K223" s="68">
        <v>20343</v>
      </c>
      <c r="L223" s="67">
        <f>+J223+K223</f>
        <v>2034250</v>
      </c>
      <c r="M223" s="66">
        <f>+K223/J223</f>
        <v>1.0101260882453857E-2</v>
      </c>
      <c r="N223" s="59">
        <f>+O223/$AG223</f>
        <v>0.1695823914977132</v>
      </c>
      <c r="O223" s="65">
        <v>223348185</v>
      </c>
      <c r="P223" s="68">
        <v>189545</v>
      </c>
      <c r="Q223" s="67">
        <f>+O223+P223</f>
        <v>223537730</v>
      </c>
      <c r="R223" s="66">
        <f>+P223/O223</f>
        <v>8.4865251983131176E-4</v>
      </c>
      <c r="S223" s="59">
        <f>+T223/$AG223</f>
        <v>2.7790950057774232E-2</v>
      </c>
      <c r="T223" s="65">
        <v>36602021</v>
      </c>
      <c r="U223" s="68">
        <v>-25584</v>
      </c>
      <c r="V223" s="67">
        <f>+T223+U223</f>
        <v>36576437</v>
      </c>
      <c r="W223" s="66">
        <f>+U223/T223</f>
        <v>-6.9897779688176233E-4</v>
      </c>
      <c r="X223" s="59">
        <f>+Y223/$AG223</f>
        <v>0.72714248609558685</v>
      </c>
      <c r="Y223" s="65">
        <v>957681709</v>
      </c>
      <c r="Z223" s="68">
        <v>37593337</v>
      </c>
      <c r="AA223" s="67">
        <f>+Y223+Z223</f>
        <v>995275046</v>
      </c>
      <c r="AB223" s="66">
        <f>+Z223/Y223</f>
        <v>3.925452125347003E-2</v>
      </c>
      <c r="AC223" s="59">
        <f>+AD223/$AG223</f>
        <v>2.5627820431590596E-2</v>
      </c>
      <c r="AD223" s="65">
        <v>33753075</v>
      </c>
      <c r="AE223" s="59">
        <f>AF223/$AG223</f>
        <v>0</v>
      </c>
      <c r="AF223" s="65">
        <v>0</v>
      </c>
      <c r="AG223" s="65">
        <v>1317048209</v>
      </c>
      <c r="AH223" s="68">
        <v>37777641</v>
      </c>
      <c r="AI223" s="67">
        <v>1354825850</v>
      </c>
      <c r="AJ223" s="66">
        <f>+AH223/AG223</f>
        <v>2.8683567345407626E-2</v>
      </c>
      <c r="AK223" s="65">
        <v>0</v>
      </c>
      <c r="AL223" s="65">
        <v>0</v>
      </c>
      <c r="AM223" s="10">
        <v>0</v>
      </c>
      <c r="AN223" s="64"/>
    </row>
    <row r="224" spans="1:40" x14ac:dyDescent="0.2">
      <c r="A224" s="70" t="s">
        <v>50</v>
      </c>
      <c r="B224" s="69" t="s">
        <v>51</v>
      </c>
      <c r="C224" s="11">
        <v>3</v>
      </c>
      <c r="D224" s="11"/>
      <c r="E224" s="62">
        <f>+F224/$AG224</f>
        <v>3.5793882929241905E-2</v>
      </c>
      <c r="F224" s="65">
        <v>34252771</v>
      </c>
      <c r="G224" s="61">
        <f>+H224/$AG224</f>
        <v>3.2483973182554147E-3</v>
      </c>
      <c r="H224" s="35">
        <v>3108537</v>
      </c>
      <c r="I224" s="61">
        <f>+J224/$AG224</f>
        <v>2.2519166684995833E-4</v>
      </c>
      <c r="J224" s="65">
        <v>215496</v>
      </c>
      <c r="K224" s="68">
        <v>2177</v>
      </c>
      <c r="L224" s="67">
        <f>+J224+K224</f>
        <v>217673</v>
      </c>
      <c r="M224" s="66">
        <f>+K224/J224</f>
        <v>1.010227568029105E-2</v>
      </c>
      <c r="N224" s="59">
        <f>+O224/$AG224</f>
        <v>0.18306684628663605</v>
      </c>
      <c r="O224" s="65">
        <v>175184871</v>
      </c>
      <c r="P224" s="68">
        <v>1780420</v>
      </c>
      <c r="Q224" s="67">
        <f>+O224+P224</f>
        <v>176965291</v>
      </c>
      <c r="R224" s="66">
        <f>+P224/O224</f>
        <v>1.0163092222729667E-2</v>
      </c>
      <c r="S224" s="59">
        <f>+T224/$AG224</f>
        <v>2.4856615975593594E-2</v>
      </c>
      <c r="T224" s="65">
        <v>23786410</v>
      </c>
      <c r="U224" s="68">
        <v>0</v>
      </c>
      <c r="V224" s="67">
        <f>+T224+U224</f>
        <v>23786410</v>
      </c>
      <c r="W224" s="66">
        <f>+U224/T224</f>
        <v>0</v>
      </c>
      <c r="X224" s="59">
        <f>+Y224/$AG224</f>
        <v>0.72494626921144201</v>
      </c>
      <c r="Y224" s="65">
        <v>693733580</v>
      </c>
      <c r="Z224" s="68">
        <v>465359</v>
      </c>
      <c r="AA224" s="67">
        <f>+Y224+Z224</f>
        <v>694198939</v>
      </c>
      <c r="AB224" s="66">
        <f>+Z224/Y224</f>
        <v>6.7080362464218616E-4</v>
      </c>
      <c r="AC224" s="59">
        <f>+AD224/$AG224</f>
        <v>2.7862796611981048E-2</v>
      </c>
      <c r="AD224" s="65">
        <v>26663159</v>
      </c>
      <c r="AE224" s="59">
        <f>AF224/$AG224</f>
        <v>0</v>
      </c>
      <c r="AF224" s="65">
        <v>0</v>
      </c>
      <c r="AG224" s="65">
        <v>956944824</v>
      </c>
      <c r="AH224" s="68">
        <v>2247956</v>
      </c>
      <c r="AI224" s="67">
        <v>959192780</v>
      </c>
      <c r="AJ224" s="66">
        <f>+AH224/AG224</f>
        <v>2.3490967750926465E-3</v>
      </c>
      <c r="AK224" s="65">
        <v>0</v>
      </c>
      <c r="AL224" s="65">
        <v>0</v>
      </c>
      <c r="AM224" s="10">
        <v>0</v>
      </c>
      <c r="AN224" s="64"/>
    </row>
    <row r="225" spans="1:40" x14ac:dyDescent="0.2">
      <c r="A225" s="70" t="s">
        <v>48</v>
      </c>
      <c r="B225" s="69" t="s">
        <v>49</v>
      </c>
      <c r="C225" s="11">
        <v>3</v>
      </c>
      <c r="D225" s="11"/>
      <c r="E225" s="62">
        <f>+F225/$AG225</f>
        <v>3.0091464177296887E-2</v>
      </c>
      <c r="F225" s="65">
        <v>10644644</v>
      </c>
      <c r="G225" s="61">
        <f>+H225/$AG225</f>
        <v>1.6390075400875878E-2</v>
      </c>
      <c r="H225" s="35">
        <v>5797874</v>
      </c>
      <c r="I225" s="61">
        <f>+J225/$AG225</f>
        <v>5.8160420334342586E-2</v>
      </c>
      <c r="J225" s="65">
        <v>20573840</v>
      </c>
      <c r="K225" s="68">
        <v>207816</v>
      </c>
      <c r="L225" s="67">
        <f>+J225+K225</f>
        <v>20781656</v>
      </c>
      <c r="M225" s="66">
        <f>+K225/J225</f>
        <v>1.0100982607038841E-2</v>
      </c>
      <c r="N225" s="59">
        <f>+O225/$AG225</f>
        <v>0.12083796220031204</v>
      </c>
      <c r="O225" s="65">
        <v>42745580</v>
      </c>
      <c r="P225" s="68">
        <v>449954</v>
      </c>
      <c r="Q225" s="67">
        <f>+O225+P225</f>
        <v>43195534</v>
      </c>
      <c r="R225" s="66">
        <f>+P225/O225</f>
        <v>1.0526328102227178E-2</v>
      </c>
      <c r="S225" s="59">
        <f>+T225/$AG225</f>
        <v>1.8857468583552611E-2</v>
      </c>
      <c r="T225" s="65">
        <v>6670697</v>
      </c>
      <c r="U225" s="68">
        <v>-35426</v>
      </c>
      <c r="V225" s="67">
        <f>+T225+U225</f>
        <v>6635271</v>
      </c>
      <c r="W225" s="66">
        <f>+U225/T225</f>
        <v>-5.3106894227095006E-3</v>
      </c>
      <c r="X225" s="59">
        <f>+Y225/$AG225</f>
        <v>0.72656137539727184</v>
      </c>
      <c r="Y225" s="65">
        <v>257015981</v>
      </c>
      <c r="Z225" s="68">
        <v>2539314</v>
      </c>
      <c r="AA225" s="67">
        <f>+Y225+Z225</f>
        <v>259555295</v>
      </c>
      <c r="AB225" s="66">
        <f>+Z225/Y225</f>
        <v>9.8799848558833395E-3</v>
      </c>
      <c r="AC225" s="59">
        <f>+AD225/$AG225</f>
        <v>2.9101233906348157E-2</v>
      </c>
      <c r="AD225" s="65">
        <v>10294357</v>
      </c>
      <c r="AE225" s="59">
        <f>AF225/$AG225</f>
        <v>0</v>
      </c>
      <c r="AF225" s="65">
        <v>0</v>
      </c>
      <c r="AG225" s="65">
        <v>353742973</v>
      </c>
      <c r="AH225" s="68">
        <v>3161658</v>
      </c>
      <c r="AI225" s="67">
        <v>356904631</v>
      </c>
      <c r="AJ225" s="66">
        <f>+AH225/AG225</f>
        <v>8.9377266583893378E-3</v>
      </c>
      <c r="AK225" s="65">
        <v>0</v>
      </c>
      <c r="AL225" s="65">
        <v>372730</v>
      </c>
      <c r="AM225" s="10">
        <v>0</v>
      </c>
      <c r="AN225" s="64"/>
    </row>
    <row r="226" spans="1:40" x14ac:dyDescent="0.2">
      <c r="A226" s="70" t="s">
        <v>46</v>
      </c>
      <c r="B226" s="69" t="s">
        <v>47</v>
      </c>
      <c r="C226" s="11">
        <v>3</v>
      </c>
      <c r="D226" s="11"/>
      <c r="E226" s="62">
        <f>+F226/$AG226</f>
        <v>2.8695179720483379E-2</v>
      </c>
      <c r="F226" s="65">
        <v>21331724</v>
      </c>
      <c r="G226" s="61">
        <f>+H226/$AG226</f>
        <v>1.4487958885673143E-2</v>
      </c>
      <c r="H226" s="35">
        <v>10770211</v>
      </c>
      <c r="I226" s="61">
        <f>+J226/$AG226</f>
        <v>5.5337958986562241E-2</v>
      </c>
      <c r="J226" s="65">
        <v>41137713</v>
      </c>
      <c r="K226" s="68">
        <v>415532</v>
      </c>
      <c r="L226" s="67">
        <f>+J226+K226</f>
        <v>41553245</v>
      </c>
      <c r="M226" s="66">
        <f>+K226/J226</f>
        <v>1.0100999051648787E-2</v>
      </c>
      <c r="N226" s="59">
        <f>+O226/$AG226</f>
        <v>6.4930463867913291E-2</v>
      </c>
      <c r="O226" s="65">
        <v>48268690</v>
      </c>
      <c r="P226" s="68">
        <v>2087658</v>
      </c>
      <c r="Q226" s="67">
        <f>+O226+P226</f>
        <v>50356348</v>
      </c>
      <c r="R226" s="66">
        <f>+P226/O226</f>
        <v>4.3250769805437024E-2</v>
      </c>
      <c r="S226" s="59">
        <f>+T226/$AG226</f>
        <v>6.2488113582296247E-3</v>
      </c>
      <c r="T226" s="65">
        <v>4645307</v>
      </c>
      <c r="U226" s="68">
        <v>0</v>
      </c>
      <c r="V226" s="67">
        <f>+T226+U226</f>
        <v>4645307</v>
      </c>
      <c r="W226" s="66">
        <f>+U226/T226</f>
        <v>0</v>
      </c>
      <c r="X226" s="59">
        <f>+Y226/$AG226</f>
        <v>0.79913678342674543</v>
      </c>
      <c r="Y226" s="65">
        <v>594070693</v>
      </c>
      <c r="Z226" s="68">
        <v>16659268</v>
      </c>
      <c r="AA226" s="67">
        <f>+Y226+Z226</f>
        <v>610729961</v>
      </c>
      <c r="AB226" s="66">
        <f>+Z226/Y226</f>
        <v>2.8042568327806737E-2</v>
      </c>
      <c r="AC226" s="59">
        <f>+AD226/$AG226</f>
        <v>3.1149163192158092E-2</v>
      </c>
      <c r="AD226" s="65">
        <v>23155992</v>
      </c>
      <c r="AE226" s="59">
        <f>AF226/$AG226</f>
        <v>1.3680562234787774E-5</v>
      </c>
      <c r="AF226" s="65">
        <v>10170</v>
      </c>
      <c r="AG226" s="65">
        <v>743390500</v>
      </c>
      <c r="AH226" s="68">
        <v>19162458</v>
      </c>
      <c r="AI226" s="67">
        <v>762552958</v>
      </c>
      <c r="AJ226" s="66">
        <f>+AH226/AG226</f>
        <v>2.5777109069863014E-2</v>
      </c>
      <c r="AK226" s="65">
        <v>0</v>
      </c>
      <c r="AL226" s="65">
        <v>0</v>
      </c>
      <c r="AM226" s="10">
        <v>0</v>
      </c>
      <c r="AN226" s="64"/>
    </row>
    <row r="227" spans="1:40" x14ac:dyDescent="0.2">
      <c r="A227" s="70" t="s">
        <v>44</v>
      </c>
      <c r="B227" s="69" t="s">
        <v>45</v>
      </c>
      <c r="C227" s="11">
        <v>3</v>
      </c>
      <c r="D227" s="11"/>
      <c r="E227" s="62">
        <f>+F227/$AG227</f>
        <v>2.4206871677943248E-2</v>
      </c>
      <c r="F227" s="65">
        <v>23776533</v>
      </c>
      <c r="G227" s="61">
        <f>+H227/$AG227</f>
        <v>1.0007216715462232E-2</v>
      </c>
      <c r="H227" s="35">
        <v>9829313</v>
      </c>
      <c r="I227" s="61">
        <f>+J227/$AG227</f>
        <v>1.9311735183314247E-3</v>
      </c>
      <c r="J227" s="65">
        <v>1896842</v>
      </c>
      <c r="K227" s="68">
        <v>19160</v>
      </c>
      <c r="L227" s="67">
        <f>+J227+K227</f>
        <v>1916002</v>
      </c>
      <c r="M227" s="66">
        <f>+K227/J227</f>
        <v>1.0100999450665896E-2</v>
      </c>
      <c r="N227" s="59">
        <f>+O227/$AG227</f>
        <v>0.2325943457505428</v>
      </c>
      <c r="O227" s="65">
        <v>228459390</v>
      </c>
      <c r="P227" s="68">
        <v>-2355252</v>
      </c>
      <c r="Q227" s="67">
        <f>+O227+P227</f>
        <v>226104138</v>
      </c>
      <c r="R227" s="66">
        <f>+P227/O227</f>
        <v>-1.0309280787276899E-2</v>
      </c>
      <c r="S227" s="59">
        <f>+T227/$AG227</f>
        <v>1.7662948814391698E-2</v>
      </c>
      <c r="T227" s="65">
        <v>17348945</v>
      </c>
      <c r="U227" s="68">
        <v>0</v>
      </c>
      <c r="V227" s="67">
        <f>+T227+U227</f>
        <v>17348945</v>
      </c>
      <c r="W227" s="66">
        <f>+U227/T227</f>
        <v>0</v>
      </c>
      <c r="X227" s="59">
        <f>+Y227/$AG227</f>
        <v>0.69776020637475589</v>
      </c>
      <c r="Y227" s="65">
        <v>685355745</v>
      </c>
      <c r="Z227" s="68">
        <v>-27414230</v>
      </c>
      <c r="AA227" s="67">
        <f>+Y227+Z227</f>
        <v>657941515</v>
      </c>
      <c r="AB227" s="66">
        <f>+Z227/Y227</f>
        <v>-4.000000029181925E-2</v>
      </c>
      <c r="AC227" s="59">
        <f>+AD227/$AG227</f>
        <v>1.583723714857271E-2</v>
      </c>
      <c r="AD227" s="65">
        <v>15555690</v>
      </c>
      <c r="AE227" s="59">
        <f>AF227/$AG227</f>
        <v>0</v>
      </c>
      <c r="AF227" s="65">
        <v>0</v>
      </c>
      <c r="AG227" s="65">
        <v>982222458</v>
      </c>
      <c r="AH227" s="68">
        <v>-29750322</v>
      </c>
      <c r="AI227" s="67">
        <v>952472136</v>
      </c>
      <c r="AJ227" s="66">
        <f>+AH227/AG227</f>
        <v>-3.0288782095837602E-2</v>
      </c>
      <c r="AK227" s="65">
        <v>0</v>
      </c>
      <c r="AL227" s="65">
        <v>0</v>
      </c>
      <c r="AM227" s="10">
        <v>0</v>
      </c>
      <c r="AN227" s="64"/>
    </row>
    <row r="228" spans="1:40" x14ac:dyDescent="0.2">
      <c r="A228" s="70" t="s">
        <v>42</v>
      </c>
      <c r="B228" s="69" t="s">
        <v>43</v>
      </c>
      <c r="C228" s="11">
        <v>3</v>
      </c>
      <c r="D228" s="11"/>
      <c r="E228" s="62">
        <f>+F228/$AG228</f>
        <v>5.4625628439595279E-2</v>
      </c>
      <c r="F228" s="65">
        <v>40232122</v>
      </c>
      <c r="G228" s="61">
        <f>+H228/$AG228</f>
        <v>1.6176606032937021E-2</v>
      </c>
      <c r="H228" s="35">
        <v>11914173</v>
      </c>
      <c r="I228" s="61">
        <f>+J228/$AG228</f>
        <v>2.0306763249532136E-3</v>
      </c>
      <c r="J228" s="65">
        <v>1495606</v>
      </c>
      <c r="K228" s="68">
        <v>15108</v>
      </c>
      <c r="L228" s="67">
        <f>+J228+K228</f>
        <v>1510714</v>
      </c>
      <c r="M228" s="66">
        <f>+K228/J228</f>
        <v>1.0101590927022223E-2</v>
      </c>
      <c r="N228" s="59">
        <f>+O228/$AG228</f>
        <v>0.11663613146925961</v>
      </c>
      <c r="O228" s="65">
        <v>85903251</v>
      </c>
      <c r="P228" s="68">
        <v>0</v>
      </c>
      <c r="Q228" s="67">
        <f>+O228+P228</f>
        <v>85903251</v>
      </c>
      <c r="R228" s="66">
        <f>+P228/O228</f>
        <v>0</v>
      </c>
      <c r="S228" s="59">
        <f>+T228/$AG228</f>
        <v>2.7067167999663102E-2</v>
      </c>
      <c r="T228" s="65">
        <v>19935141</v>
      </c>
      <c r="U228" s="68">
        <v>-269872</v>
      </c>
      <c r="V228" s="67">
        <f>+T228+U228</f>
        <v>19665269</v>
      </c>
      <c r="W228" s="66">
        <f>+U228/T228</f>
        <v>-1.3537501440295807E-2</v>
      </c>
      <c r="X228" s="59">
        <f>+Y228/$AG228</f>
        <v>0.75342928409743803</v>
      </c>
      <c r="Y228" s="65">
        <v>554905449</v>
      </c>
      <c r="Z228" s="68">
        <v>3018702</v>
      </c>
      <c r="AA228" s="67">
        <f>+Y228+Z228</f>
        <v>557924151</v>
      </c>
      <c r="AB228" s="66">
        <f>+Z228/Y228</f>
        <v>5.4400294778867812E-3</v>
      </c>
      <c r="AC228" s="59">
        <f>+AD228/$AG228</f>
        <v>3.0034505636153744E-2</v>
      </c>
      <c r="AD228" s="65">
        <v>22120604</v>
      </c>
      <c r="AE228" s="59">
        <f>AF228/$AG228</f>
        <v>0</v>
      </c>
      <c r="AF228" s="65">
        <v>0</v>
      </c>
      <c r="AG228" s="65">
        <v>736506346</v>
      </c>
      <c r="AH228" s="68">
        <v>2763938</v>
      </c>
      <c r="AI228" s="67">
        <v>739270284</v>
      </c>
      <c r="AJ228" s="66">
        <f>+AH228/AG228</f>
        <v>3.7527687507528957E-3</v>
      </c>
      <c r="AK228" s="65">
        <v>0</v>
      </c>
      <c r="AL228" s="65">
        <v>0</v>
      </c>
      <c r="AM228" s="10">
        <v>0</v>
      </c>
      <c r="AN228" s="64"/>
    </row>
    <row r="229" spans="1:40" x14ac:dyDescent="0.2">
      <c r="A229" s="70" t="s">
        <v>40</v>
      </c>
      <c r="B229" s="69" t="s">
        <v>41</v>
      </c>
      <c r="C229" s="11">
        <v>3</v>
      </c>
      <c r="D229" s="11"/>
      <c r="E229" s="62">
        <f>+F229/$AG229</f>
        <v>3.6369178280403425E-2</v>
      </c>
      <c r="F229" s="65">
        <v>42428760</v>
      </c>
      <c r="G229" s="61">
        <f>+H229/$AG229</f>
        <v>1.8987786014970233E-2</v>
      </c>
      <c r="H229" s="35">
        <v>22151400</v>
      </c>
      <c r="I229" s="61">
        <f>+J229/$AG229</f>
        <v>3.4900539712349625E-2</v>
      </c>
      <c r="J229" s="65">
        <v>40715427</v>
      </c>
      <c r="K229" s="68">
        <v>411267</v>
      </c>
      <c r="L229" s="67">
        <f>+J229+K229</f>
        <v>41126694</v>
      </c>
      <c r="M229" s="66">
        <f>+K229/J229</f>
        <v>1.0101011589538285E-2</v>
      </c>
      <c r="N229" s="59">
        <f>+O229/$AG229</f>
        <v>0.17460235285116224</v>
      </c>
      <c r="O229" s="65">
        <v>203693393</v>
      </c>
      <c r="P229" s="68">
        <v>0</v>
      </c>
      <c r="Q229" s="67">
        <f>+O229+P229</f>
        <v>203693393</v>
      </c>
      <c r="R229" s="66">
        <f>+P229/O229</f>
        <v>0</v>
      </c>
      <c r="S229" s="59">
        <f>+T229/$AG229</f>
        <v>2.8948109579139351E-2</v>
      </c>
      <c r="T229" s="65">
        <v>33771244</v>
      </c>
      <c r="U229" s="68">
        <v>-687962</v>
      </c>
      <c r="V229" s="67">
        <f>+T229+U229</f>
        <v>33083282</v>
      </c>
      <c r="W229" s="66">
        <f>+U229/T229</f>
        <v>-2.0371236546690433E-2</v>
      </c>
      <c r="X229" s="59">
        <f>+Y229/$AG229</f>
        <v>0.67183723947623575</v>
      </c>
      <c r="Y229" s="65">
        <v>783774128</v>
      </c>
      <c r="Z229" s="68">
        <v>656625</v>
      </c>
      <c r="AA229" s="67">
        <f>+Y229+Z229</f>
        <v>784430753</v>
      </c>
      <c r="AB229" s="66">
        <f>+Z229/Y229</f>
        <v>8.3777325193872692E-4</v>
      </c>
      <c r="AC229" s="59">
        <f>+AD229/$AG229</f>
        <v>3.4354794085739333E-2</v>
      </c>
      <c r="AD229" s="65">
        <v>40078753</v>
      </c>
      <c r="AE229" s="59">
        <f>AF229/$AG229</f>
        <v>0</v>
      </c>
      <c r="AF229" s="65">
        <v>0</v>
      </c>
      <c r="AG229" s="65">
        <v>1166613105</v>
      </c>
      <c r="AH229" s="68">
        <v>379930</v>
      </c>
      <c r="AI229" s="67">
        <v>1166993035</v>
      </c>
      <c r="AJ229" s="66">
        <f>+AH229/AG229</f>
        <v>3.2566923718896509E-4</v>
      </c>
      <c r="AK229" s="65">
        <v>0</v>
      </c>
      <c r="AL229" s="65">
        <v>61110</v>
      </c>
      <c r="AM229" s="10">
        <v>0</v>
      </c>
      <c r="AN229" s="64"/>
    </row>
    <row r="230" spans="1:40" x14ac:dyDescent="0.2">
      <c r="A230" s="70" t="s">
        <v>38</v>
      </c>
      <c r="B230" s="69" t="s">
        <v>39</v>
      </c>
      <c r="C230" s="11">
        <v>3</v>
      </c>
      <c r="D230" s="11" t="s">
        <v>536</v>
      </c>
      <c r="E230" s="62">
        <f>+F230/$AG230</f>
        <v>4.3096266144495028E-2</v>
      </c>
      <c r="F230" s="65">
        <v>51287639</v>
      </c>
      <c r="G230" s="61">
        <f>+H230/$AG230</f>
        <v>1.288552387768634E-2</v>
      </c>
      <c r="H230" s="35">
        <v>15334695</v>
      </c>
      <c r="I230" s="61">
        <f>+J230/$AG230</f>
        <v>5.0619768591202173E-2</v>
      </c>
      <c r="J230" s="65">
        <v>60241145</v>
      </c>
      <c r="K230" s="68">
        <v>608497</v>
      </c>
      <c r="L230" s="67">
        <f>+J230+K230</f>
        <v>60849642</v>
      </c>
      <c r="M230" s="66">
        <f>+K230/J230</f>
        <v>1.0101019826233383E-2</v>
      </c>
      <c r="N230" s="59">
        <f>+O230/$AG230</f>
        <v>7.697645593856707E-2</v>
      </c>
      <c r="O230" s="65">
        <v>91607488</v>
      </c>
      <c r="P230" s="68">
        <v>239187</v>
      </c>
      <c r="Q230" s="67">
        <f>+O230+P230</f>
        <v>91846675</v>
      </c>
      <c r="R230" s="66">
        <f>+P230/O230</f>
        <v>2.6109983498292192E-3</v>
      </c>
      <c r="S230" s="59">
        <f>+T230/$AG230</f>
        <v>3.5369871690257848E-2</v>
      </c>
      <c r="T230" s="65">
        <v>42092677</v>
      </c>
      <c r="U230" s="68">
        <v>-590063</v>
      </c>
      <c r="V230" s="67">
        <f>+T230+U230</f>
        <v>41502614</v>
      </c>
      <c r="W230" s="66">
        <f>+U230/T230</f>
        <v>-1.401818658385638E-2</v>
      </c>
      <c r="X230" s="59">
        <f>+Y230/$AG230</f>
        <v>0.75631059488230534</v>
      </c>
      <c r="Y230" s="65">
        <v>900063700</v>
      </c>
      <c r="Z230" s="68">
        <v>10991345</v>
      </c>
      <c r="AA230" s="67">
        <f>+Y230+Z230</f>
        <v>911055045</v>
      </c>
      <c r="AB230" s="66">
        <f>+Z230/Y230</f>
        <v>1.22117412356481E-2</v>
      </c>
      <c r="AC230" s="59">
        <f>+AD230/$AG230</f>
        <v>2.4741518875486139E-2</v>
      </c>
      <c r="AD230" s="65">
        <v>29444177</v>
      </c>
      <c r="AE230" s="59">
        <f>AF230/$AG230</f>
        <v>0</v>
      </c>
      <c r="AF230" s="65">
        <v>0</v>
      </c>
      <c r="AG230" s="65">
        <v>1190071521</v>
      </c>
      <c r="AH230" s="68">
        <v>11248966</v>
      </c>
      <c r="AI230" s="67">
        <v>1201320487</v>
      </c>
      <c r="AJ230" s="66">
        <f>+AH230/AG230</f>
        <v>9.4523445032510776E-3</v>
      </c>
      <c r="AK230" s="65">
        <v>0</v>
      </c>
      <c r="AL230" s="65">
        <v>0</v>
      </c>
      <c r="AM230" s="10">
        <v>0</v>
      </c>
      <c r="AN230" s="64"/>
    </row>
    <row r="231" spans="1:40" x14ac:dyDescent="0.2">
      <c r="A231" s="70" t="s">
        <v>36</v>
      </c>
      <c r="B231" s="69" t="s">
        <v>37</v>
      </c>
      <c r="C231" s="11">
        <v>3</v>
      </c>
      <c r="D231" s="11"/>
      <c r="E231" s="62">
        <f>+F231/$AG231</f>
        <v>2.3569809702574059E-2</v>
      </c>
      <c r="F231" s="65">
        <v>9731815</v>
      </c>
      <c r="G231" s="61">
        <f>+H231/$AG231</f>
        <v>2.4505460777274637E-2</v>
      </c>
      <c r="H231" s="35">
        <v>10118139</v>
      </c>
      <c r="I231" s="61">
        <f>+J231/$AG231</f>
        <v>0.11732188318047429</v>
      </c>
      <c r="J231" s="65">
        <v>48441412</v>
      </c>
      <c r="K231" s="68">
        <v>489307</v>
      </c>
      <c r="L231" s="67">
        <f>+J231+K231</f>
        <v>48930719</v>
      </c>
      <c r="M231" s="66">
        <f>+K231/J231</f>
        <v>1.0101006139127407E-2</v>
      </c>
      <c r="N231" s="59">
        <f>+O231/$AG231</f>
        <v>0.11236899506873975</v>
      </c>
      <c r="O231" s="65">
        <v>46396398</v>
      </c>
      <c r="P231" s="68">
        <v>488383</v>
      </c>
      <c r="Q231" s="67">
        <f>+O231+P231</f>
        <v>46884781</v>
      </c>
      <c r="R231" s="66">
        <f>+P231/O231</f>
        <v>1.0526312840061421E-2</v>
      </c>
      <c r="S231" s="59">
        <f>+T231/$AG231</f>
        <v>1.8980608827411257E-2</v>
      </c>
      <c r="T231" s="65">
        <v>7836965</v>
      </c>
      <c r="U231" s="68">
        <v>0</v>
      </c>
      <c r="V231" s="67">
        <f>+T231+U231</f>
        <v>7836965</v>
      </c>
      <c r="W231" s="66">
        <f>+U231/T231</f>
        <v>0</v>
      </c>
      <c r="X231" s="59">
        <f>+Y231/$AG231</f>
        <v>0.69021562271366443</v>
      </c>
      <c r="Y231" s="65">
        <v>284985362</v>
      </c>
      <c r="Z231" s="68">
        <v>8142439</v>
      </c>
      <c r="AA231" s="67">
        <f>+Y231+Z231</f>
        <v>293127801</v>
      </c>
      <c r="AB231" s="66">
        <f>+Z231/Y231</f>
        <v>2.8571428872195898E-2</v>
      </c>
      <c r="AC231" s="59">
        <f>+AD231/$AG231</f>
        <v>1.3037619729861595E-2</v>
      </c>
      <c r="AD231" s="65">
        <v>5383145</v>
      </c>
      <c r="AE231" s="59">
        <f>AF231/$AG231</f>
        <v>0</v>
      </c>
      <c r="AF231" s="65">
        <v>0</v>
      </c>
      <c r="AG231" s="65">
        <v>412893236</v>
      </c>
      <c r="AH231" s="68">
        <v>9120129</v>
      </c>
      <c r="AI231" s="67">
        <v>422013365</v>
      </c>
      <c r="AJ231" s="66">
        <f>+AH231/AG231</f>
        <v>2.2088346828718696E-2</v>
      </c>
      <c r="AK231" s="65">
        <v>0</v>
      </c>
      <c r="AL231" s="65">
        <v>0</v>
      </c>
      <c r="AM231" s="10">
        <v>0</v>
      </c>
      <c r="AN231" s="64"/>
    </row>
    <row r="232" spans="1:40" x14ac:dyDescent="0.2">
      <c r="A232" s="70" t="s">
        <v>34</v>
      </c>
      <c r="B232" s="69" t="s">
        <v>35</v>
      </c>
      <c r="C232" s="11">
        <v>3</v>
      </c>
      <c r="D232" s="11"/>
      <c r="E232" s="62">
        <f>+F232/$AG232</f>
        <v>5.2291209748991124E-2</v>
      </c>
      <c r="F232" s="65">
        <v>48050895</v>
      </c>
      <c r="G232" s="61">
        <f>+H232/$AG232</f>
        <v>2.5550423916723725E-3</v>
      </c>
      <c r="H232" s="35">
        <v>2347853</v>
      </c>
      <c r="I232" s="61">
        <f>+J232/$AG232</f>
        <v>7.4159416204688778E-4</v>
      </c>
      <c r="J232" s="65">
        <v>681458</v>
      </c>
      <c r="K232" s="68">
        <v>6884</v>
      </c>
      <c r="L232" s="67">
        <f>+J232+K232</f>
        <v>688342</v>
      </c>
      <c r="M232" s="66">
        <f>+K232/J232</f>
        <v>1.0101869814427301E-2</v>
      </c>
      <c r="N232" s="59">
        <f>+O232/$AG232</f>
        <v>0.16793815063465758</v>
      </c>
      <c r="O232" s="65">
        <v>154319980</v>
      </c>
      <c r="P232" s="68">
        <v>1651842</v>
      </c>
      <c r="Q232" s="67">
        <f>+O232+P232</f>
        <v>155971822</v>
      </c>
      <c r="R232" s="66">
        <f>+P232/O232</f>
        <v>1.0704006052877923E-2</v>
      </c>
      <c r="S232" s="59">
        <f>+T232/$AG232</f>
        <v>2.1640154644721219E-2</v>
      </c>
      <c r="T232" s="65">
        <v>19885346</v>
      </c>
      <c r="U232" s="68">
        <v>11998</v>
      </c>
      <c r="V232" s="67">
        <f>+T232+U232</f>
        <v>19897344</v>
      </c>
      <c r="W232" s="66">
        <f>+U232/T232</f>
        <v>6.0335887542514971E-4</v>
      </c>
      <c r="X232" s="59">
        <f>+Y232/$AG232</f>
        <v>0.72181298350491618</v>
      </c>
      <c r="Y232" s="65">
        <v>663280885</v>
      </c>
      <c r="Z232" s="68">
        <v>8360527</v>
      </c>
      <c r="AA232" s="67">
        <f>+Y232+Z232</f>
        <v>671641412</v>
      </c>
      <c r="AB232" s="66">
        <f>+Z232/Y232</f>
        <v>1.260480618252703E-2</v>
      </c>
      <c r="AC232" s="59">
        <f>+AD232/$AG232</f>
        <v>3.3020864912994649E-2</v>
      </c>
      <c r="AD232" s="65">
        <v>30343190</v>
      </c>
      <c r="AE232" s="59">
        <f>AF232/$AG232</f>
        <v>0</v>
      </c>
      <c r="AF232" s="65">
        <v>0</v>
      </c>
      <c r="AG232" s="65">
        <v>918909607</v>
      </c>
      <c r="AH232" s="68">
        <v>10031251</v>
      </c>
      <c r="AI232" s="67">
        <v>928940858</v>
      </c>
      <c r="AJ232" s="66">
        <f>+AH232/AG232</f>
        <v>1.091647200506415E-2</v>
      </c>
      <c r="AK232" s="65">
        <v>232660</v>
      </c>
      <c r="AL232" s="65">
        <v>340610</v>
      </c>
      <c r="AM232" s="10">
        <v>0</v>
      </c>
      <c r="AN232" s="64"/>
    </row>
    <row r="233" spans="1:40" x14ac:dyDescent="0.2">
      <c r="A233" s="70" t="s">
        <v>32</v>
      </c>
      <c r="B233" s="69" t="s">
        <v>33</v>
      </c>
      <c r="C233" s="11">
        <v>3</v>
      </c>
      <c r="D233" s="11"/>
      <c r="E233" s="62">
        <f>+F233/$AG233</f>
        <v>4.2331458050973346E-2</v>
      </c>
      <c r="F233" s="65">
        <v>11023318</v>
      </c>
      <c r="G233" s="61">
        <f>+H233/$AG233</f>
        <v>1.3595924475668607E-2</v>
      </c>
      <c r="H233" s="35">
        <v>3540445</v>
      </c>
      <c r="I233" s="61">
        <f>+J233/$AG233</f>
        <v>2.1106525064503976E-2</v>
      </c>
      <c r="J233" s="65">
        <v>5496242</v>
      </c>
      <c r="K233" s="68">
        <v>55518</v>
      </c>
      <c r="L233" s="67">
        <f>+J233+K233</f>
        <v>5551760</v>
      </c>
      <c r="M233" s="66">
        <f>+K233/J233</f>
        <v>1.0101083613130571E-2</v>
      </c>
      <c r="N233" s="59">
        <f>+O233/$AG233</f>
        <v>9.7943919436776744E-2</v>
      </c>
      <c r="O233" s="65">
        <v>25505074</v>
      </c>
      <c r="P233" s="68">
        <v>268475</v>
      </c>
      <c r="Q233" s="67">
        <f>+O233+P233</f>
        <v>25773549</v>
      </c>
      <c r="R233" s="66">
        <f>+P233/O233</f>
        <v>1.0526336837917035E-2</v>
      </c>
      <c r="S233" s="59">
        <f>+T233/$AG233</f>
        <v>9.5314268196070705E-3</v>
      </c>
      <c r="T233" s="65">
        <v>2482030</v>
      </c>
      <c r="U233" s="68">
        <v>0</v>
      </c>
      <c r="V233" s="67">
        <f>+T233+U233</f>
        <v>2482030</v>
      </c>
      <c r="W233" s="66">
        <f>+U233/T233</f>
        <v>0</v>
      </c>
      <c r="X233" s="59">
        <f>+Y233/$AG233</f>
        <v>0.77660441563010074</v>
      </c>
      <c r="Y233" s="65">
        <v>202231575</v>
      </c>
      <c r="Z233" s="68">
        <v>2848333</v>
      </c>
      <c r="AA233" s="67">
        <f>+Y233+Z233</f>
        <v>205079908</v>
      </c>
      <c r="AB233" s="66">
        <f>+Z233/Y233</f>
        <v>1.4084511778143448E-2</v>
      </c>
      <c r="AC233" s="59">
        <f>+AD233/$AG233</f>
        <v>3.8886330522369561E-2</v>
      </c>
      <c r="AD233" s="65">
        <v>10126190</v>
      </c>
      <c r="AE233" s="59">
        <f>AF233/$AG233</f>
        <v>0</v>
      </c>
      <c r="AF233" s="65">
        <v>0</v>
      </c>
      <c r="AG233" s="65">
        <v>260404874</v>
      </c>
      <c r="AH233" s="68">
        <v>3172326</v>
      </c>
      <c r="AI233" s="67">
        <v>263577200</v>
      </c>
      <c r="AJ233" s="66">
        <f>+AH233/AG233</f>
        <v>1.2182283500576875E-2</v>
      </c>
      <c r="AK233" s="65">
        <v>0</v>
      </c>
      <c r="AL233" s="65">
        <v>0</v>
      </c>
      <c r="AM233" s="10">
        <v>0</v>
      </c>
      <c r="AN233" s="64"/>
    </row>
    <row r="234" spans="1:40" x14ac:dyDescent="0.2">
      <c r="A234" s="70" t="s">
        <v>30</v>
      </c>
      <c r="B234" s="69" t="s">
        <v>31</v>
      </c>
      <c r="C234" s="11">
        <v>3</v>
      </c>
      <c r="D234" s="11"/>
      <c r="E234" s="62">
        <f>+F234/$AG234</f>
        <v>3.0090998667630812E-2</v>
      </c>
      <c r="F234" s="65">
        <v>857401</v>
      </c>
      <c r="G234" s="61">
        <f>+H234/$AG234</f>
        <v>9.2082068663549895E-3</v>
      </c>
      <c r="H234" s="35">
        <v>262375</v>
      </c>
      <c r="I234" s="61">
        <f>+J234/$AG234</f>
        <v>6.7734499293244894E-6</v>
      </c>
      <c r="J234" s="65">
        <v>193</v>
      </c>
      <c r="K234" s="68">
        <v>2</v>
      </c>
      <c r="L234" s="67">
        <f>+J234+K234</f>
        <v>195</v>
      </c>
      <c r="M234" s="66">
        <f>+K234/J234</f>
        <v>1.0362694300518135E-2</v>
      </c>
      <c r="N234" s="59">
        <f>+O234/$AG234</f>
        <v>5.5818491756957106E-2</v>
      </c>
      <c r="O234" s="65">
        <v>1590470</v>
      </c>
      <c r="P234" s="68">
        <v>16742</v>
      </c>
      <c r="Q234" s="67">
        <f>+O234+P234</f>
        <v>1607212</v>
      </c>
      <c r="R234" s="66">
        <f>+P234/O234</f>
        <v>1.0526448156834144E-2</v>
      </c>
      <c r="S234" s="59">
        <f>+T234/$AG234</f>
        <v>5.1518579397678158E-3</v>
      </c>
      <c r="T234" s="65">
        <v>146795</v>
      </c>
      <c r="U234" s="68">
        <v>0</v>
      </c>
      <c r="V234" s="67">
        <f>+T234+U234</f>
        <v>146795</v>
      </c>
      <c r="W234" s="66">
        <f>+U234/T234</f>
        <v>0</v>
      </c>
      <c r="X234" s="59">
        <f>+Y234/$AG234</f>
        <v>0.88130409898305595</v>
      </c>
      <c r="Y234" s="65">
        <v>25111530</v>
      </c>
      <c r="Z234" s="68">
        <v>353684</v>
      </c>
      <c r="AA234" s="67">
        <f>+Y234+Z234</f>
        <v>25465214</v>
      </c>
      <c r="AB234" s="66">
        <f>+Z234/Y234</f>
        <v>1.4084526112108661E-2</v>
      </c>
      <c r="AC234" s="59">
        <f>+AD234/$AG234</f>
        <v>1.8419572336303966E-2</v>
      </c>
      <c r="AD234" s="65">
        <v>524840</v>
      </c>
      <c r="AE234" s="59">
        <f>AF234/$AG234</f>
        <v>0</v>
      </c>
      <c r="AF234" s="65">
        <v>0</v>
      </c>
      <c r="AG234" s="65">
        <v>28493604</v>
      </c>
      <c r="AH234" s="68">
        <v>370428</v>
      </c>
      <c r="AI234" s="67">
        <v>28864032</v>
      </c>
      <c r="AJ234" s="66">
        <f>+AH234/AG234</f>
        <v>1.3000391245698508E-2</v>
      </c>
      <c r="AK234" s="65">
        <v>0</v>
      </c>
      <c r="AL234" s="65">
        <v>0</v>
      </c>
      <c r="AM234" s="10">
        <v>0</v>
      </c>
      <c r="AN234" s="64"/>
    </row>
    <row r="235" spans="1:40" x14ac:dyDescent="0.2">
      <c r="A235" s="70" t="s">
        <v>28</v>
      </c>
      <c r="B235" s="69" t="s">
        <v>29</v>
      </c>
      <c r="C235" s="11">
        <v>3</v>
      </c>
      <c r="D235" s="11"/>
      <c r="E235" s="62">
        <f>+F235/$AG235</f>
        <v>2.1094325596777794E-2</v>
      </c>
      <c r="F235" s="65">
        <v>3464157</v>
      </c>
      <c r="G235" s="61">
        <f>+H235/$AG235</f>
        <v>2.3222953488127529E-2</v>
      </c>
      <c r="H235" s="35">
        <v>3813725</v>
      </c>
      <c r="I235" s="61">
        <f>+J235/$AG235</f>
        <v>3.0443986018189342E-2</v>
      </c>
      <c r="J235" s="65">
        <v>4999579</v>
      </c>
      <c r="K235" s="68">
        <v>50501</v>
      </c>
      <c r="L235" s="67">
        <f>+J235+K235</f>
        <v>5050080</v>
      </c>
      <c r="M235" s="66">
        <f>+K235/J235</f>
        <v>1.0101050508452811E-2</v>
      </c>
      <c r="N235" s="59">
        <f>+O235/$AG235</f>
        <v>0.17516274487604208</v>
      </c>
      <c r="O235" s="65">
        <v>28765615</v>
      </c>
      <c r="P235" s="68">
        <v>302796</v>
      </c>
      <c r="Q235" s="67">
        <f>+O235+P235</f>
        <v>29068411</v>
      </c>
      <c r="R235" s="66">
        <f>+P235/O235</f>
        <v>1.0526317619143551E-2</v>
      </c>
      <c r="S235" s="59">
        <f>+T235/$AG235</f>
        <v>5.3930521375666937E-2</v>
      </c>
      <c r="T235" s="65">
        <v>8856590</v>
      </c>
      <c r="U235" s="68">
        <v>0</v>
      </c>
      <c r="V235" s="67">
        <f>+T235+U235</f>
        <v>8856590</v>
      </c>
      <c r="W235" s="66">
        <f>+U235/T235</f>
        <v>0</v>
      </c>
      <c r="X235" s="59">
        <f>+Y235/$AG235</f>
        <v>0.67910161195542473</v>
      </c>
      <c r="Y235" s="65">
        <v>111523575</v>
      </c>
      <c r="Z235" s="68">
        <v>1570755</v>
      </c>
      <c r="AA235" s="67">
        <f>+Y235+Z235</f>
        <v>113094330</v>
      </c>
      <c r="AB235" s="66">
        <f>+Z235/Y235</f>
        <v>1.4084510831005911E-2</v>
      </c>
      <c r="AC235" s="59">
        <f>+AD235/$AG235</f>
        <v>1.7043856689771601E-2</v>
      </c>
      <c r="AD235" s="65">
        <v>2798980</v>
      </c>
      <c r="AE235" s="59">
        <f>AF235/$AG235</f>
        <v>0</v>
      </c>
      <c r="AF235" s="65">
        <v>0</v>
      </c>
      <c r="AG235" s="65">
        <v>164222221</v>
      </c>
      <c r="AH235" s="68">
        <v>1924052</v>
      </c>
      <c r="AI235" s="67">
        <v>166146273</v>
      </c>
      <c r="AJ235" s="66">
        <f>+AH235/AG235</f>
        <v>1.1716148936994342E-2</v>
      </c>
      <c r="AK235" s="65">
        <v>0</v>
      </c>
      <c r="AL235" s="65">
        <v>0</v>
      </c>
      <c r="AM235" s="10">
        <v>0</v>
      </c>
      <c r="AN235" s="64"/>
    </row>
    <row r="236" spans="1:40" x14ac:dyDescent="0.2">
      <c r="A236" s="70" t="s">
        <v>26</v>
      </c>
      <c r="B236" s="69" t="s">
        <v>27</v>
      </c>
      <c r="C236" s="11">
        <v>3</v>
      </c>
      <c r="D236" s="11"/>
      <c r="E236" s="62">
        <f>+F236/$AG236</f>
        <v>4.621433040083734E-2</v>
      </c>
      <c r="F236" s="65">
        <v>55379258</v>
      </c>
      <c r="G236" s="61">
        <f>+H236/$AG236</f>
        <v>5.299395168397926E-3</v>
      </c>
      <c r="H236" s="35">
        <v>6350337</v>
      </c>
      <c r="I236" s="61">
        <f>+J236/$AG236</f>
        <v>8.8350265770133253E-3</v>
      </c>
      <c r="J236" s="65">
        <v>10587132</v>
      </c>
      <c r="K236" s="68">
        <v>106940</v>
      </c>
      <c r="L236" s="67">
        <f>+J236+K236</f>
        <v>10694072</v>
      </c>
      <c r="M236" s="66">
        <f>+K236/J236</f>
        <v>1.0100941406983496E-2</v>
      </c>
      <c r="N236" s="59">
        <f>+O236/$AG236</f>
        <v>0.22090176610813786</v>
      </c>
      <c r="O236" s="65">
        <v>264709578</v>
      </c>
      <c r="P236" s="68">
        <v>-2544244</v>
      </c>
      <c r="Q236" s="67">
        <f>+O236+P236</f>
        <v>262165334</v>
      </c>
      <c r="R236" s="66">
        <f>+P236/O236</f>
        <v>-9.6114542557277621E-3</v>
      </c>
      <c r="S236" s="59">
        <f>+T236/$AG236</f>
        <v>7.9025056132575142E-2</v>
      </c>
      <c r="T236" s="65">
        <v>94696795</v>
      </c>
      <c r="U236" s="68">
        <v>-8314</v>
      </c>
      <c r="V236" s="67">
        <f>+T236+U236</f>
        <v>94688481</v>
      </c>
      <c r="W236" s="66">
        <f>+U236/T236</f>
        <v>-8.7796001966064421E-5</v>
      </c>
      <c r="X236" s="59">
        <f>+Y236/$AG236</f>
        <v>0.6196324537408654</v>
      </c>
      <c r="Y236" s="65">
        <v>742513961</v>
      </c>
      <c r="Z236" s="68">
        <v>10098565</v>
      </c>
      <c r="AA236" s="67">
        <f>+Y236+Z236</f>
        <v>752612526</v>
      </c>
      <c r="AB236" s="66">
        <f>+Z236/Y236</f>
        <v>1.3600505216628513E-2</v>
      </c>
      <c r="AC236" s="59">
        <f>+AD236/$AG236</f>
        <v>2.0091971872173025E-2</v>
      </c>
      <c r="AD236" s="65">
        <v>24076482</v>
      </c>
      <c r="AE236" s="59">
        <f>AF236/$AG236</f>
        <v>0</v>
      </c>
      <c r="AF236" s="65">
        <v>0</v>
      </c>
      <c r="AG236" s="65">
        <v>1198313543</v>
      </c>
      <c r="AH236" s="68">
        <v>7652947</v>
      </c>
      <c r="AI236" s="67">
        <v>1205966490</v>
      </c>
      <c r="AJ236" s="66">
        <f>+AH236/AG236</f>
        <v>6.3864312013370943E-3</v>
      </c>
      <c r="AK236" s="65">
        <v>0</v>
      </c>
      <c r="AL236" s="65">
        <v>58335</v>
      </c>
      <c r="AM236" s="10">
        <v>0</v>
      </c>
      <c r="AN236" s="64"/>
    </row>
    <row r="237" spans="1:40" x14ac:dyDescent="0.2">
      <c r="A237" s="70" t="s">
        <v>24</v>
      </c>
      <c r="B237" s="69" t="s">
        <v>25</v>
      </c>
      <c r="C237" s="11">
        <v>3</v>
      </c>
      <c r="D237" s="11"/>
      <c r="E237" s="62">
        <f>+F237/$AG237</f>
        <v>2.9376428914557551E-2</v>
      </c>
      <c r="F237" s="65">
        <v>7005253</v>
      </c>
      <c r="G237" s="61">
        <f>+H237/$AG237</f>
        <v>6.3955564683935429E-3</v>
      </c>
      <c r="H237" s="35">
        <v>1525117</v>
      </c>
      <c r="I237" s="61">
        <f>+J237/$AG237</f>
        <v>2.7677844914646588E-4</v>
      </c>
      <c r="J237" s="65">
        <v>66002</v>
      </c>
      <c r="K237" s="68">
        <v>667</v>
      </c>
      <c r="L237" s="67">
        <f>+J237+K237</f>
        <v>66669</v>
      </c>
      <c r="M237" s="66">
        <f>+K237/J237</f>
        <v>1.0105754371079665E-2</v>
      </c>
      <c r="N237" s="59">
        <f>+O237/$AG237</f>
        <v>0.15749993737028972</v>
      </c>
      <c r="O237" s="65">
        <v>37558238</v>
      </c>
      <c r="P237" s="68">
        <v>-276260</v>
      </c>
      <c r="Q237" s="67">
        <f>+O237+P237</f>
        <v>37281978</v>
      </c>
      <c r="R237" s="66">
        <f>+P237/O237</f>
        <v>-7.3555101280310328E-3</v>
      </c>
      <c r="S237" s="59">
        <f>+T237/$AG237</f>
        <v>1.582965403180301E-2</v>
      </c>
      <c r="T237" s="65">
        <v>3774820</v>
      </c>
      <c r="U237" s="68">
        <v>0</v>
      </c>
      <c r="V237" s="67">
        <f>+T237+U237</f>
        <v>3774820</v>
      </c>
      <c r="W237" s="66">
        <f>+U237/T237</f>
        <v>0</v>
      </c>
      <c r="X237" s="59">
        <f>+Y237/$AG237</f>
        <v>0.76769471312736925</v>
      </c>
      <c r="Y237" s="65">
        <v>183068395</v>
      </c>
      <c r="Z237" s="68">
        <v>2589523</v>
      </c>
      <c r="AA237" s="67">
        <f>+Y237+Z237</f>
        <v>185657918</v>
      </c>
      <c r="AB237" s="66">
        <f>+Z237/Y237</f>
        <v>1.4145112268013274E-2</v>
      </c>
      <c r="AC237" s="59">
        <f>+AD237/$AG237</f>
        <v>2.292693163844044E-2</v>
      </c>
      <c r="AD237" s="65">
        <v>5467273</v>
      </c>
      <c r="AE237" s="59">
        <f>AF237/$AG237</f>
        <v>0</v>
      </c>
      <c r="AF237" s="65">
        <v>0</v>
      </c>
      <c r="AG237" s="65">
        <v>238465098</v>
      </c>
      <c r="AH237" s="68">
        <v>2313930</v>
      </c>
      <c r="AI237" s="67">
        <v>240779028</v>
      </c>
      <c r="AJ237" s="66">
        <f>+AH237/AG237</f>
        <v>9.7034325752777453E-3</v>
      </c>
      <c r="AK237" s="65">
        <v>0</v>
      </c>
      <c r="AL237" s="65">
        <v>0</v>
      </c>
      <c r="AM237" s="10">
        <v>0</v>
      </c>
      <c r="AN237" s="64"/>
    </row>
    <row r="238" spans="1:40" x14ac:dyDescent="0.2">
      <c r="A238" s="70" t="s">
        <v>22</v>
      </c>
      <c r="B238" s="69" t="s">
        <v>23</v>
      </c>
      <c r="C238" s="11">
        <v>3</v>
      </c>
      <c r="D238" s="11"/>
      <c r="E238" s="62">
        <f>+F238/$AG238</f>
        <v>5.1291535831731697E-2</v>
      </c>
      <c r="F238" s="65">
        <v>161840407</v>
      </c>
      <c r="G238" s="61">
        <f>+H238/$AG238</f>
        <v>1.4325287751233921E-2</v>
      </c>
      <c r="H238" s="35">
        <v>45200643</v>
      </c>
      <c r="I238" s="61">
        <f>+J238/$AG238</f>
        <v>9.4671706832521879E-3</v>
      </c>
      <c r="J238" s="65">
        <v>29871805</v>
      </c>
      <c r="K238" s="68">
        <v>301735</v>
      </c>
      <c r="L238" s="67">
        <f>+J238+K238</f>
        <v>30173540</v>
      </c>
      <c r="M238" s="66">
        <f>+K238/J238</f>
        <v>1.0100996575198586E-2</v>
      </c>
      <c r="N238" s="59">
        <f>+O238/$AG238</f>
        <v>0.57188406635891431</v>
      </c>
      <c r="O238" s="65">
        <v>1804468292</v>
      </c>
      <c r="P238" s="68">
        <v>58175161</v>
      </c>
      <c r="Q238" s="67">
        <f>+O238+P238</f>
        <v>1862643453</v>
      </c>
      <c r="R238" s="66">
        <f>+P238/O238</f>
        <v>3.223950304802585E-2</v>
      </c>
      <c r="S238" s="59">
        <f>+T238/$AG238</f>
        <v>0.20201319614882021</v>
      </c>
      <c r="T238" s="65">
        <v>637413120</v>
      </c>
      <c r="U238" s="68">
        <v>0</v>
      </c>
      <c r="V238" s="67">
        <f>+T238+U238</f>
        <v>637413120</v>
      </c>
      <c r="W238" s="66">
        <f>+U238/T238</f>
        <v>0</v>
      </c>
      <c r="X238" s="59">
        <f>+Y238/$AG238</f>
        <v>0.13664104626772444</v>
      </c>
      <c r="Y238" s="65">
        <v>431144090</v>
      </c>
      <c r="Z238" s="68">
        <v>12318403</v>
      </c>
      <c r="AA238" s="67">
        <f>+Y238+Z238</f>
        <v>443462493</v>
      </c>
      <c r="AB238" s="66">
        <f>+Z238/Y238</f>
        <v>2.8571429565461513E-2</v>
      </c>
      <c r="AC238" s="59">
        <f>+AD238/$AG238</f>
        <v>1.4377665265659615E-2</v>
      </c>
      <c r="AD238" s="65">
        <v>45365910</v>
      </c>
      <c r="AE238" s="59">
        <f>AF238/$AG238</f>
        <v>3.1692663644705059E-8</v>
      </c>
      <c r="AF238" s="65">
        <v>100</v>
      </c>
      <c r="AG238" s="65">
        <v>3155304367</v>
      </c>
      <c r="AH238" s="68">
        <v>70795299</v>
      </c>
      <c r="AI238" s="67">
        <v>3226099666</v>
      </c>
      <c r="AJ238" s="66">
        <f>+AH238/AG238</f>
        <v>2.2436915988333243E-2</v>
      </c>
      <c r="AK238" s="65">
        <v>1038035</v>
      </c>
      <c r="AL238" s="65">
        <v>886100</v>
      </c>
      <c r="AM238" s="10">
        <v>0</v>
      </c>
      <c r="AN238" s="64"/>
    </row>
    <row r="239" spans="1:40" x14ac:dyDescent="0.2">
      <c r="A239" s="70" t="s">
        <v>20</v>
      </c>
      <c r="B239" s="69" t="s">
        <v>21</v>
      </c>
      <c r="C239" s="11">
        <v>3</v>
      </c>
      <c r="D239" s="11"/>
      <c r="E239" s="62">
        <f>+F239/$AG239</f>
        <v>3.628754007200212E-2</v>
      </c>
      <c r="F239" s="65">
        <v>27263003</v>
      </c>
      <c r="G239" s="61">
        <f>+H239/$AG239</f>
        <v>3.0263962149934304E-3</v>
      </c>
      <c r="H239" s="35">
        <v>2273746</v>
      </c>
      <c r="I239" s="61">
        <f>+J239/$AG239</f>
        <v>3.806710676953895E-5</v>
      </c>
      <c r="J239" s="65">
        <v>28600</v>
      </c>
      <c r="K239" s="68">
        <v>289</v>
      </c>
      <c r="L239" s="67">
        <f>+J239+K239</f>
        <v>28889</v>
      </c>
      <c r="M239" s="66">
        <f>+K239/J239</f>
        <v>1.0104895104895106E-2</v>
      </c>
      <c r="N239" s="59">
        <f>+O239/$AG239</f>
        <v>0.79639604431702826</v>
      </c>
      <c r="O239" s="65">
        <v>598336170</v>
      </c>
      <c r="P239" s="68">
        <v>18423718</v>
      </c>
      <c r="Q239" s="67">
        <f>+O239+P239</f>
        <v>616759888</v>
      </c>
      <c r="R239" s="66">
        <f>+P239/O239</f>
        <v>3.0791583266644235E-2</v>
      </c>
      <c r="S239" s="59">
        <f>+T239/$AG239</f>
        <v>4.3886609061843621E-2</v>
      </c>
      <c r="T239" s="65">
        <v>32972220</v>
      </c>
      <c r="U239" s="68">
        <v>16936</v>
      </c>
      <c r="V239" s="67">
        <f>+T239+U239</f>
        <v>32989156</v>
      </c>
      <c r="W239" s="66">
        <f>+U239/T239</f>
        <v>5.1364451650510643E-4</v>
      </c>
      <c r="X239" s="59">
        <f>+Y239/$AG239</f>
        <v>9.2761672882645863E-2</v>
      </c>
      <c r="Y239" s="65">
        <v>69692290</v>
      </c>
      <c r="Z239" s="68">
        <v>1991209</v>
      </c>
      <c r="AA239" s="67">
        <f>+Y239+Z239</f>
        <v>71683499</v>
      </c>
      <c r="AB239" s="66">
        <f>+Z239/Y239</f>
        <v>2.8571438820563937E-2</v>
      </c>
      <c r="AC239" s="59">
        <f>+AD239/$AG239</f>
        <v>2.7603670344717179E-2</v>
      </c>
      <c r="AD239" s="65">
        <v>20738770</v>
      </c>
      <c r="AE239" s="59">
        <f>AF239/$AG239</f>
        <v>0</v>
      </c>
      <c r="AF239" s="65">
        <v>0</v>
      </c>
      <c r="AG239" s="65">
        <v>751304799</v>
      </c>
      <c r="AH239" s="68">
        <v>20432152</v>
      </c>
      <c r="AI239" s="67">
        <v>771736951</v>
      </c>
      <c r="AJ239" s="66">
        <f>+AH239/AG239</f>
        <v>2.719555635368702E-2</v>
      </c>
      <c r="AK239" s="65">
        <v>0</v>
      </c>
      <c r="AL239" s="65">
        <v>51975</v>
      </c>
      <c r="AM239" s="10">
        <v>0</v>
      </c>
      <c r="AN239" s="64"/>
    </row>
    <row r="240" spans="1:40" x14ac:dyDescent="0.2">
      <c r="A240" s="70" t="s">
        <v>18</v>
      </c>
      <c r="B240" s="69" t="s">
        <v>19</v>
      </c>
      <c r="C240" s="11">
        <v>3</v>
      </c>
      <c r="D240" s="11"/>
      <c r="E240" s="62">
        <f>+F240/$AG240</f>
        <v>2.6229419798741813E-2</v>
      </c>
      <c r="F240" s="65">
        <v>28097894</v>
      </c>
      <c r="G240" s="61">
        <f>+H240/$AG240</f>
        <v>9.1942883399794163E-3</v>
      </c>
      <c r="H240" s="35">
        <v>9849251</v>
      </c>
      <c r="I240" s="61">
        <f>+J240/$AG240</f>
        <v>1.8545544918900814E-2</v>
      </c>
      <c r="J240" s="65">
        <v>19866652</v>
      </c>
      <c r="K240" s="68">
        <v>200673</v>
      </c>
      <c r="L240" s="67">
        <f>+J240+K240</f>
        <v>20067325</v>
      </c>
      <c r="M240" s="66">
        <f>+K240/J240</f>
        <v>1.0100997389998072E-2</v>
      </c>
      <c r="N240" s="59">
        <f>+O240/$AG240</f>
        <v>0.42051250061868961</v>
      </c>
      <c r="O240" s="65">
        <v>450468053</v>
      </c>
      <c r="P240" s="68">
        <v>13745763</v>
      </c>
      <c r="Q240" s="67">
        <f>+O240+P240</f>
        <v>464213816</v>
      </c>
      <c r="R240" s="66">
        <f>+P240/O240</f>
        <v>3.0514401428595871E-2</v>
      </c>
      <c r="S240" s="59">
        <f>+T240/$AG240</f>
        <v>2.2023030393086587E-2</v>
      </c>
      <c r="T240" s="65">
        <v>23591859</v>
      </c>
      <c r="U240" s="68">
        <v>97232</v>
      </c>
      <c r="V240" s="67">
        <f>+T240+U240</f>
        <v>23689091</v>
      </c>
      <c r="W240" s="66">
        <f>+U240/T240</f>
        <v>4.1214217158554566E-3</v>
      </c>
      <c r="X240" s="59">
        <f>+Y240/$AG240</f>
        <v>0.46981459271014164</v>
      </c>
      <c r="Y240" s="65">
        <v>503282220</v>
      </c>
      <c r="Z240" s="68">
        <v>13032143</v>
      </c>
      <c r="AA240" s="67">
        <f>+Y240+Z240</f>
        <v>516314363</v>
      </c>
      <c r="AB240" s="66">
        <f>+Z240/Y240</f>
        <v>2.5894304392473869E-2</v>
      </c>
      <c r="AC240" s="59">
        <f>+AD240/$AG240</f>
        <v>3.3680623220460108E-2</v>
      </c>
      <c r="AD240" s="65">
        <v>36079890</v>
      </c>
      <c r="AE240" s="59">
        <f>AF240/$AG240</f>
        <v>0</v>
      </c>
      <c r="AF240" s="65">
        <v>0</v>
      </c>
      <c r="AG240" s="65">
        <v>1071235819</v>
      </c>
      <c r="AH240" s="68">
        <v>27075811</v>
      </c>
      <c r="AI240" s="67">
        <v>1098311630</v>
      </c>
      <c r="AJ240" s="66">
        <f>+AH240/AG240</f>
        <v>2.5275304017816826E-2</v>
      </c>
      <c r="AK240" s="65">
        <v>0</v>
      </c>
      <c r="AL240" s="65">
        <v>0</v>
      </c>
      <c r="AM240" s="10">
        <v>0</v>
      </c>
      <c r="AN240" s="64"/>
    </row>
    <row r="241" spans="1:40" x14ac:dyDescent="0.2">
      <c r="A241" s="70" t="s">
        <v>16</v>
      </c>
      <c r="B241" s="69" t="s">
        <v>17</v>
      </c>
      <c r="C241" s="11">
        <v>3</v>
      </c>
      <c r="D241" s="11"/>
      <c r="E241" s="62">
        <f>+F241/$AG241</f>
        <v>2.9514676000858695E-2</v>
      </c>
      <c r="F241" s="65">
        <v>45375601</v>
      </c>
      <c r="G241" s="61">
        <f>+H241/$AG241</f>
        <v>5.9187202528976218E-3</v>
      </c>
      <c r="H241" s="35">
        <v>9099388</v>
      </c>
      <c r="I241" s="61">
        <f>+J241/$AG241</f>
        <v>7.1183447125488706E-4</v>
      </c>
      <c r="J241" s="65">
        <v>1094368</v>
      </c>
      <c r="K241" s="68">
        <v>11054</v>
      </c>
      <c r="L241" s="67">
        <f>+J241+K241</f>
        <v>1105422</v>
      </c>
      <c r="M241" s="66">
        <f>+K241/J241</f>
        <v>1.0100807041141554E-2</v>
      </c>
      <c r="N241" s="59">
        <f>+O241/$AG241</f>
        <v>0.30491522083566702</v>
      </c>
      <c r="O241" s="65">
        <v>468773955</v>
      </c>
      <c r="P241" s="68">
        <v>-4610661</v>
      </c>
      <c r="Q241" s="67">
        <f>+O241+P241</f>
        <v>464163294</v>
      </c>
      <c r="R241" s="66">
        <f>+P241/O241</f>
        <v>-9.8355741628179828E-3</v>
      </c>
      <c r="S241" s="59">
        <f>+T241/$AG241</f>
        <v>8.5016423410124178E-2</v>
      </c>
      <c r="T241" s="65">
        <v>130703495</v>
      </c>
      <c r="U241" s="68">
        <v>1365776</v>
      </c>
      <c r="V241" s="67">
        <f>+T241+U241</f>
        <v>132069271</v>
      </c>
      <c r="W241" s="66">
        <f>+U241/T241</f>
        <v>1.044942218262794E-2</v>
      </c>
      <c r="X241" s="59">
        <f>+Y241/$AG241</f>
        <v>0.55782768284443207</v>
      </c>
      <c r="Y241" s="65">
        <v>857599330</v>
      </c>
      <c r="Z241" s="68">
        <v>36518834</v>
      </c>
      <c r="AA241" s="67">
        <f>+Y241+Z241</f>
        <v>894118164</v>
      </c>
      <c r="AB241" s="66">
        <f>+Z241/Y241</f>
        <v>4.258262888335046E-2</v>
      </c>
      <c r="AC241" s="59">
        <f>+AD241/$AG241</f>
        <v>1.6095442184765517E-2</v>
      </c>
      <c r="AD241" s="65">
        <v>24744990</v>
      </c>
      <c r="AE241" s="59">
        <f>AF241/$AG241</f>
        <v>0</v>
      </c>
      <c r="AF241" s="65">
        <v>0</v>
      </c>
      <c r="AG241" s="65">
        <v>1537391127</v>
      </c>
      <c r="AH241" s="68">
        <v>33285003</v>
      </c>
      <c r="AI241" s="67">
        <v>1570676130</v>
      </c>
      <c r="AJ241" s="66">
        <f>+AH241/AG241</f>
        <v>2.1650315534831367E-2</v>
      </c>
      <c r="AK241" s="65">
        <v>1376435</v>
      </c>
      <c r="AL241" s="65">
        <v>954795</v>
      </c>
      <c r="AM241" s="10">
        <v>0</v>
      </c>
      <c r="AN241" s="64"/>
    </row>
    <row r="242" spans="1:40" x14ac:dyDescent="0.2">
      <c r="A242" s="70" t="s">
        <v>14</v>
      </c>
      <c r="B242" s="69" t="s">
        <v>15</v>
      </c>
      <c r="C242" s="11">
        <v>3</v>
      </c>
      <c r="D242" s="11"/>
      <c r="E242" s="62">
        <f>+F242/$AG242</f>
        <v>7.8408850009928116E-2</v>
      </c>
      <c r="F242" s="65">
        <v>61191013</v>
      </c>
      <c r="G242" s="61">
        <f>+H242/$AG242</f>
        <v>5.7724539290602197E-3</v>
      </c>
      <c r="H242" s="35">
        <v>4504878</v>
      </c>
      <c r="I242" s="61">
        <f>+J242/$AG242</f>
        <v>1.1608571868779868E-3</v>
      </c>
      <c r="J242" s="65">
        <v>905944</v>
      </c>
      <c r="K242" s="68">
        <v>9151</v>
      </c>
      <c r="L242" s="67">
        <f>+J242+K242</f>
        <v>915095</v>
      </c>
      <c r="M242" s="66">
        <f>+K242/J242</f>
        <v>1.0101065849544785E-2</v>
      </c>
      <c r="N242" s="59">
        <f>+O242/$AG242</f>
        <v>0.15933243612917486</v>
      </c>
      <c r="O242" s="65">
        <v>124344550</v>
      </c>
      <c r="P242" s="68">
        <v>225127</v>
      </c>
      <c r="Q242" s="67">
        <f>+O242+P242</f>
        <v>124569677</v>
      </c>
      <c r="R242" s="66">
        <f>+P242/O242</f>
        <v>1.8105095880760354E-3</v>
      </c>
      <c r="S242" s="59">
        <f>+T242/$AG242</f>
        <v>8.0290134082423803E-2</v>
      </c>
      <c r="T242" s="65">
        <v>62659185</v>
      </c>
      <c r="U242" s="68">
        <v>130563</v>
      </c>
      <c r="V242" s="67">
        <f>+T242+U242</f>
        <v>62789748</v>
      </c>
      <c r="W242" s="66">
        <f>+U242/T242</f>
        <v>2.0837008971629619E-3</v>
      </c>
      <c r="X242" s="59">
        <f>+Y242/$AG242</f>
        <v>0.65467617565710889</v>
      </c>
      <c r="Y242" s="65">
        <v>510915520</v>
      </c>
      <c r="Z242" s="68">
        <v>17266961</v>
      </c>
      <c r="AA242" s="67">
        <f>+Y242+Z242</f>
        <v>528182481</v>
      </c>
      <c r="AB242" s="66">
        <f>+Z242/Y242</f>
        <v>3.3796117604726512E-2</v>
      </c>
      <c r="AC242" s="59">
        <f>+AD242/$AG242</f>
        <v>2.0359093005426175E-2</v>
      </c>
      <c r="AD242" s="65">
        <v>15888430</v>
      </c>
      <c r="AE242" s="59">
        <f>AF242/$AG242</f>
        <v>0</v>
      </c>
      <c r="AF242" s="65">
        <v>0</v>
      </c>
      <c r="AG242" s="65">
        <v>780409520</v>
      </c>
      <c r="AH242" s="68">
        <v>17631802</v>
      </c>
      <c r="AI242" s="67">
        <v>798041322</v>
      </c>
      <c r="AJ242" s="66">
        <f>+AH242/AG242</f>
        <v>2.259301244813108E-2</v>
      </c>
      <c r="AK242" s="65">
        <v>76160</v>
      </c>
      <c r="AL242" s="65">
        <v>4040725</v>
      </c>
      <c r="AM242" s="10">
        <v>0</v>
      </c>
      <c r="AN242" s="64"/>
    </row>
    <row r="243" spans="1:40" x14ac:dyDescent="0.2">
      <c r="A243" s="70" t="s">
        <v>12</v>
      </c>
      <c r="B243" s="69" t="s">
        <v>13</v>
      </c>
      <c r="C243" s="11">
        <v>3</v>
      </c>
      <c r="D243" s="11"/>
      <c r="E243" s="62">
        <f>+F243/$AG243</f>
        <v>2.1197092391621753E-2</v>
      </c>
      <c r="F243" s="65">
        <v>14193114</v>
      </c>
      <c r="G243" s="61">
        <f>+H243/$AG243</f>
        <v>2.6870074559744235E-3</v>
      </c>
      <c r="H243" s="35">
        <v>1799162</v>
      </c>
      <c r="I243" s="61">
        <f>+J243/$AG243</f>
        <v>3.2887413743607293E-4</v>
      </c>
      <c r="J243" s="65">
        <v>220207</v>
      </c>
      <c r="K243" s="68">
        <v>2224</v>
      </c>
      <c r="L243" s="67">
        <f>+J243+K243</f>
        <v>222431</v>
      </c>
      <c r="M243" s="66">
        <f>+K243/J243</f>
        <v>1.0099588114819239E-2</v>
      </c>
      <c r="N243" s="59">
        <f>+O243/$AG243</f>
        <v>0.13395592306365858</v>
      </c>
      <c r="O243" s="65">
        <v>89693985</v>
      </c>
      <c r="P243" s="68">
        <v>-924681</v>
      </c>
      <c r="Q243" s="67">
        <f>+O243+P243</f>
        <v>88769304</v>
      </c>
      <c r="R243" s="66">
        <f>+P243/O243</f>
        <v>-1.0309286626076431E-2</v>
      </c>
      <c r="S243" s="59">
        <f>+T243/$AG243</f>
        <v>6.466754854405439E-2</v>
      </c>
      <c r="T243" s="65">
        <v>43299990</v>
      </c>
      <c r="U243" s="68">
        <v>455790</v>
      </c>
      <c r="V243" s="67">
        <f>+T243+U243</f>
        <v>43755780</v>
      </c>
      <c r="W243" s="66">
        <f>+U243/T243</f>
        <v>1.052633037559593E-2</v>
      </c>
      <c r="X243" s="59">
        <f>+Y243/$AG243</f>
        <v>0.75854178276491835</v>
      </c>
      <c r="Y243" s="65">
        <v>507903150</v>
      </c>
      <c r="Z243" s="68">
        <v>21869823</v>
      </c>
      <c r="AA243" s="67">
        <f>+Y243+Z243</f>
        <v>529772973</v>
      </c>
      <c r="AB243" s="66">
        <f>+Z243/Y243</f>
        <v>4.3059041866544835E-2</v>
      </c>
      <c r="AC243" s="59">
        <f>+AD243/$AG243</f>
        <v>1.8621771642336409E-2</v>
      </c>
      <c r="AD243" s="65">
        <v>12468735</v>
      </c>
      <c r="AE243" s="59">
        <f>AF243/$AG243</f>
        <v>0</v>
      </c>
      <c r="AF243" s="65">
        <v>0</v>
      </c>
      <c r="AG243" s="65">
        <v>669578343</v>
      </c>
      <c r="AH243" s="68">
        <v>21403156</v>
      </c>
      <c r="AI243" s="67">
        <v>690981499</v>
      </c>
      <c r="AJ243" s="66">
        <f>+AH243/AG243</f>
        <v>3.1965125849358601E-2</v>
      </c>
      <c r="AK243" s="65">
        <v>0</v>
      </c>
      <c r="AL243" s="65">
        <v>0</v>
      </c>
      <c r="AM243" s="10">
        <v>0</v>
      </c>
      <c r="AN243" s="64"/>
    </row>
    <row r="244" spans="1:40" x14ac:dyDescent="0.2">
      <c r="A244" s="70" t="s">
        <v>10</v>
      </c>
      <c r="B244" s="69" t="s">
        <v>11</v>
      </c>
      <c r="C244" s="11">
        <v>3</v>
      </c>
      <c r="D244" s="11"/>
      <c r="E244" s="62">
        <f>+F244/$AG244</f>
        <v>2.6380889552922514E-2</v>
      </c>
      <c r="F244" s="65">
        <v>14188898</v>
      </c>
      <c r="G244" s="61">
        <f>+H244/$AG244</f>
        <v>1.1554332598623965E-2</v>
      </c>
      <c r="H244" s="35">
        <v>6214470</v>
      </c>
      <c r="I244" s="61">
        <f>+J244/$AG244</f>
        <v>1.5919011406939545E-2</v>
      </c>
      <c r="J244" s="65">
        <v>8562002</v>
      </c>
      <c r="K244" s="68">
        <v>86485</v>
      </c>
      <c r="L244" s="67">
        <f>+J244+K244</f>
        <v>8648487</v>
      </c>
      <c r="M244" s="66">
        <f>+K244/J244</f>
        <v>1.0101025437742248E-2</v>
      </c>
      <c r="N244" s="59">
        <f>+O244/$AG244</f>
        <v>0.16682758430852518</v>
      </c>
      <c r="O244" s="65">
        <v>89727815</v>
      </c>
      <c r="P244" s="68">
        <v>-926280</v>
      </c>
      <c r="Q244" s="67">
        <f>+O244+P244</f>
        <v>88801535</v>
      </c>
      <c r="R244" s="66">
        <f>+P244/O244</f>
        <v>-1.0323220285705164E-2</v>
      </c>
      <c r="S244" s="59">
        <f>+T244/$AG244</f>
        <v>5.517257170221241E-2</v>
      </c>
      <c r="T244" s="65">
        <v>29674435</v>
      </c>
      <c r="U244" s="68">
        <v>0</v>
      </c>
      <c r="V244" s="67">
        <f>+T244+U244</f>
        <v>29674435</v>
      </c>
      <c r="W244" s="66">
        <f>+U244/T244</f>
        <v>0</v>
      </c>
      <c r="X244" s="59">
        <f>+Y244/$AG244</f>
        <v>0.69800489672171906</v>
      </c>
      <c r="Y244" s="65">
        <v>375420255</v>
      </c>
      <c r="Z244" s="68">
        <v>10670737</v>
      </c>
      <c r="AA244" s="67">
        <f>+Y244+Z244</f>
        <v>386090992</v>
      </c>
      <c r="AB244" s="66">
        <f>+Z244/Y244</f>
        <v>2.8423445080234151E-2</v>
      </c>
      <c r="AC244" s="59">
        <f>+AD244/$AG244</f>
        <v>2.6140713709057302E-2</v>
      </c>
      <c r="AD244" s="65">
        <v>14059720</v>
      </c>
      <c r="AE244" s="59">
        <f>AF244/$AG244</f>
        <v>0</v>
      </c>
      <c r="AF244" s="65">
        <v>0</v>
      </c>
      <c r="AG244" s="65">
        <v>537847595</v>
      </c>
      <c r="AH244" s="68">
        <v>9830942</v>
      </c>
      <c r="AI244" s="67">
        <v>547678537</v>
      </c>
      <c r="AJ244" s="66">
        <f>+AH244/AG244</f>
        <v>1.8278304284320541E-2</v>
      </c>
      <c r="AK244" s="65">
        <v>0</v>
      </c>
      <c r="AL244" s="65">
        <v>0</v>
      </c>
      <c r="AM244" s="10">
        <v>0</v>
      </c>
      <c r="AN244" s="64"/>
    </row>
    <row r="245" spans="1:40" x14ac:dyDescent="0.2">
      <c r="A245" s="70" t="s">
        <v>8</v>
      </c>
      <c r="B245" s="69" t="s">
        <v>9</v>
      </c>
      <c r="C245" s="11">
        <v>3</v>
      </c>
      <c r="D245" s="11"/>
      <c r="E245" s="62">
        <f>+F245/$AG245</f>
        <v>2.8676436267540618E-2</v>
      </c>
      <c r="F245" s="65">
        <v>14848101</v>
      </c>
      <c r="G245" s="61">
        <f>+H245/$AG245</f>
        <v>1.3019739683077167E-2</v>
      </c>
      <c r="H245" s="35">
        <v>6741368</v>
      </c>
      <c r="I245" s="61">
        <f>+J245/$AG245</f>
        <v>1.7159850762413342E-2</v>
      </c>
      <c r="J245" s="65">
        <v>8885037</v>
      </c>
      <c r="K245" s="68">
        <v>89748</v>
      </c>
      <c r="L245" s="67">
        <f>+J245+K245</f>
        <v>8974785</v>
      </c>
      <c r="M245" s="66">
        <f>+K245/J245</f>
        <v>1.0101027153854284E-2</v>
      </c>
      <c r="N245" s="59">
        <f>+O245/$AG245</f>
        <v>0.22870814777145201</v>
      </c>
      <c r="O245" s="65">
        <v>118420631</v>
      </c>
      <c r="P245" s="68">
        <v>-211356</v>
      </c>
      <c r="Q245" s="67">
        <f>+O245+P245</f>
        <v>118209275</v>
      </c>
      <c r="R245" s="66">
        <f>+P245/O245</f>
        <v>-1.7847903546469026E-3</v>
      </c>
      <c r="S245" s="59">
        <f>+T245/$AG245</f>
        <v>2.5004430834628954E-2</v>
      </c>
      <c r="T245" s="65">
        <v>12946808</v>
      </c>
      <c r="U245" s="68">
        <v>-92112</v>
      </c>
      <c r="V245" s="67">
        <f>+T245+U245</f>
        <v>12854696</v>
      </c>
      <c r="W245" s="66">
        <f>+U245/T245</f>
        <v>-7.114649417833338E-3</v>
      </c>
      <c r="X245" s="59">
        <f>+Y245/$AG245</f>
        <v>0.64891588087302288</v>
      </c>
      <c r="Y245" s="65">
        <v>335996023</v>
      </c>
      <c r="Z245" s="68">
        <v>9589613</v>
      </c>
      <c r="AA245" s="67">
        <f>+Y245+Z245</f>
        <v>345585636</v>
      </c>
      <c r="AB245" s="66">
        <f>+Z245/Y245</f>
        <v>2.8540852699319004E-2</v>
      </c>
      <c r="AC245" s="59">
        <f>+AD245/$AG245</f>
        <v>3.8515513807865075E-2</v>
      </c>
      <c r="AD245" s="65">
        <v>19942584</v>
      </c>
      <c r="AE245" s="59">
        <f>AF245/$AG245</f>
        <v>0</v>
      </c>
      <c r="AF245" s="65">
        <v>0</v>
      </c>
      <c r="AG245" s="65">
        <v>517780552</v>
      </c>
      <c r="AH245" s="68">
        <v>9375893</v>
      </c>
      <c r="AI245" s="67">
        <v>527156445</v>
      </c>
      <c r="AJ245" s="66">
        <f>+AH245/AG245</f>
        <v>1.8107850833300514E-2</v>
      </c>
      <c r="AK245" s="65">
        <v>5240</v>
      </c>
      <c r="AL245" s="65">
        <v>0</v>
      </c>
      <c r="AM245" s="10">
        <v>0</v>
      </c>
      <c r="AN245" s="64"/>
    </row>
    <row r="246" spans="1:40" x14ac:dyDescent="0.2">
      <c r="A246" s="70" t="s">
        <v>6</v>
      </c>
      <c r="B246" s="69" t="s">
        <v>7</v>
      </c>
      <c r="C246" s="11">
        <v>3</v>
      </c>
      <c r="D246" s="11"/>
      <c r="E246" s="62">
        <f>+F246/$AG246</f>
        <v>3.2632036807385349E-2</v>
      </c>
      <c r="F246" s="65">
        <v>27328890</v>
      </c>
      <c r="G246" s="61">
        <f>+H246/$AG246</f>
        <v>1.8113951882239973E-3</v>
      </c>
      <c r="H246" s="35">
        <v>1517019</v>
      </c>
      <c r="I246" s="61">
        <f>+J246/$AG246</f>
        <v>1.8193368088608369E-4</v>
      </c>
      <c r="J246" s="65">
        <v>152367</v>
      </c>
      <c r="K246" s="68">
        <v>1538</v>
      </c>
      <c r="L246" s="67">
        <f>+J246+K246</f>
        <v>153905</v>
      </c>
      <c r="M246" s="66">
        <f>+K246/J246</f>
        <v>1.0094049236383207E-2</v>
      </c>
      <c r="N246" s="59">
        <f>+O246/$AG246</f>
        <v>8.0237775441323503E-2</v>
      </c>
      <c r="O246" s="65">
        <v>67198053</v>
      </c>
      <c r="P246" s="68">
        <v>729556</v>
      </c>
      <c r="Q246" s="67">
        <f>+O246+P246</f>
        <v>67927609</v>
      </c>
      <c r="R246" s="66">
        <f>+P246/O246</f>
        <v>1.085680265170778E-2</v>
      </c>
      <c r="S246" s="59">
        <f>+T246/$AG246</f>
        <v>6.0757935258444664E-3</v>
      </c>
      <c r="T246" s="65">
        <v>5088395</v>
      </c>
      <c r="U246" s="68">
        <v>0</v>
      </c>
      <c r="V246" s="67">
        <f>+T246+U246</f>
        <v>5088395</v>
      </c>
      <c r="W246" s="66">
        <f>+U246/T246</f>
        <v>0</v>
      </c>
      <c r="X246" s="59">
        <f>+Y246/$AG246</f>
        <v>0.84697719261480009</v>
      </c>
      <c r="Y246" s="65">
        <v>709331957</v>
      </c>
      <c r="Z246" s="68">
        <v>-16725739</v>
      </c>
      <c r="AA246" s="67">
        <f>+Y246+Z246</f>
        <v>692606218</v>
      </c>
      <c r="AB246" s="66">
        <f>+Z246/Y246</f>
        <v>-2.3579565018808254E-2</v>
      </c>
      <c r="AC246" s="59">
        <f>+AD246/$AG246</f>
        <v>3.2083872741536554E-2</v>
      </c>
      <c r="AD246" s="65">
        <v>26869810</v>
      </c>
      <c r="AE246" s="59">
        <f>AF246/$AG246</f>
        <v>0</v>
      </c>
      <c r="AF246" s="65">
        <v>0</v>
      </c>
      <c r="AG246" s="65">
        <v>837486491</v>
      </c>
      <c r="AH246" s="68">
        <v>-15994645</v>
      </c>
      <c r="AI246" s="67">
        <v>821491846</v>
      </c>
      <c r="AJ246" s="66">
        <f>+AH246/AG246</f>
        <v>-1.9098391641997243E-2</v>
      </c>
      <c r="AK246" s="65">
        <v>0</v>
      </c>
      <c r="AL246" s="65">
        <v>0</v>
      </c>
      <c r="AM246" s="10">
        <v>0</v>
      </c>
      <c r="AN246" s="64"/>
    </row>
    <row r="247" spans="1:40" x14ac:dyDescent="0.2">
      <c r="A247" s="70" t="s">
        <v>4</v>
      </c>
      <c r="B247" s="69" t="s">
        <v>5</v>
      </c>
      <c r="C247" s="11">
        <v>3</v>
      </c>
      <c r="D247" s="11"/>
      <c r="E247" s="62">
        <f>+F247/$AG247</f>
        <v>7.1546913607389045E-2</v>
      </c>
      <c r="F247" s="65">
        <v>126424311</v>
      </c>
      <c r="G247" s="61">
        <f>+H247/$AG247</f>
        <v>1.6192473681616557E-2</v>
      </c>
      <c r="H247" s="35">
        <v>28612308</v>
      </c>
      <c r="I247" s="61">
        <f>+J247/$AG247</f>
        <v>1.7418184112017156E-2</v>
      </c>
      <c r="J247" s="65">
        <v>30778154</v>
      </c>
      <c r="K247" s="68">
        <v>310890</v>
      </c>
      <c r="L247" s="67">
        <f>+J247+K247</f>
        <v>31089044</v>
      </c>
      <c r="M247" s="66">
        <f>+K247/J247</f>
        <v>1.0100995660753403E-2</v>
      </c>
      <c r="N247" s="59">
        <f>+O247/$AG247</f>
        <v>0.39949717930280693</v>
      </c>
      <c r="O247" s="65">
        <v>705916623</v>
      </c>
      <c r="P247" s="68">
        <v>7428786</v>
      </c>
      <c r="Q247" s="67">
        <f>+O247+P247</f>
        <v>713345409</v>
      </c>
      <c r="R247" s="66">
        <f>+P247/O247</f>
        <v>1.0523602586987103E-2</v>
      </c>
      <c r="S247" s="59">
        <f>+T247/$AG247</f>
        <v>0.18226082568059113</v>
      </c>
      <c r="T247" s="65">
        <v>322057209</v>
      </c>
      <c r="U247" s="68">
        <v>0</v>
      </c>
      <c r="V247" s="67">
        <f>+T247+U247</f>
        <v>322057209</v>
      </c>
      <c r="W247" s="66">
        <f>+U247/T247</f>
        <v>0</v>
      </c>
      <c r="X247" s="59">
        <f>+Y247/$AG247</f>
        <v>0.30415331618789238</v>
      </c>
      <c r="Y247" s="65">
        <v>537442798</v>
      </c>
      <c r="Z247" s="68">
        <v>7569618</v>
      </c>
      <c r="AA247" s="67">
        <f>+Y247+Z247</f>
        <v>545012416</v>
      </c>
      <c r="AB247" s="66">
        <f>+Z247/Y247</f>
        <v>1.4084509138775361E-2</v>
      </c>
      <c r="AC247" s="59">
        <f>+AD247/$AG247</f>
        <v>8.9311074276868397E-3</v>
      </c>
      <c r="AD247" s="65">
        <v>15781381</v>
      </c>
      <c r="AE247" s="59">
        <f>AF247/$AG247</f>
        <v>0</v>
      </c>
      <c r="AF247" s="65">
        <v>0</v>
      </c>
      <c r="AG247" s="65">
        <v>1767012784</v>
      </c>
      <c r="AH247" s="68">
        <v>15309294</v>
      </c>
      <c r="AI247" s="67">
        <v>1782322078</v>
      </c>
      <c r="AJ247" s="66">
        <f>+AH247/AG247</f>
        <v>8.6639407131759612E-3</v>
      </c>
      <c r="AK247" s="65">
        <v>182272</v>
      </c>
      <c r="AL247" s="65">
        <v>2334545</v>
      </c>
      <c r="AM247" s="10">
        <v>0</v>
      </c>
      <c r="AN247" s="64"/>
    </row>
    <row r="248" spans="1:40" x14ac:dyDescent="0.2">
      <c r="A248" s="70" t="s">
        <v>2</v>
      </c>
      <c r="B248" s="69" t="s">
        <v>3</v>
      </c>
      <c r="C248" s="11">
        <v>3</v>
      </c>
      <c r="D248" s="11"/>
      <c r="E248" s="62">
        <f>+F248/$AG248</f>
        <v>2.8684285995189587E-2</v>
      </c>
      <c r="F248" s="65">
        <v>14891174</v>
      </c>
      <c r="G248" s="61">
        <f>+H248/$AG248</f>
        <v>5.2524800223631186E-3</v>
      </c>
      <c r="H248" s="35">
        <v>2726775</v>
      </c>
      <c r="I248" s="61">
        <f>+J248/$AG248</f>
        <v>8.9088024882975794E-4</v>
      </c>
      <c r="J248" s="65">
        <v>462492</v>
      </c>
      <c r="K248" s="68">
        <v>4672</v>
      </c>
      <c r="L248" s="67">
        <f>+J248+K248</f>
        <v>467164</v>
      </c>
      <c r="M248" s="66">
        <f>+K248/J248</f>
        <v>1.0101796355396417E-2</v>
      </c>
      <c r="N248" s="59">
        <f>+O248/$AG248</f>
        <v>0.1811428575171021</v>
      </c>
      <c r="O248" s="65">
        <v>94038590</v>
      </c>
      <c r="P248" s="68">
        <v>991115</v>
      </c>
      <c r="Q248" s="67">
        <f>+O248+P248</f>
        <v>95029705</v>
      </c>
      <c r="R248" s="66">
        <f>+P248/O248</f>
        <v>1.0539449815230108E-2</v>
      </c>
      <c r="S248" s="59">
        <f>+T248/$AG248</f>
        <v>2.7989599269931716E-2</v>
      </c>
      <c r="T248" s="65">
        <v>14530534</v>
      </c>
      <c r="U248" s="68">
        <v>0</v>
      </c>
      <c r="V248" s="67">
        <f>+T248+U248</f>
        <v>14530534</v>
      </c>
      <c r="W248" s="66">
        <f>+U248/T248</f>
        <v>0</v>
      </c>
      <c r="X248" s="59">
        <f>+Y248/$AG248</f>
        <v>0.73360484815208404</v>
      </c>
      <c r="Y248" s="65">
        <v>380843973</v>
      </c>
      <c r="Z248" s="68">
        <v>5400214</v>
      </c>
      <c r="AA248" s="67">
        <f>+Y248+Z248</f>
        <v>386244187</v>
      </c>
      <c r="AB248" s="66">
        <f>+Z248/Y248</f>
        <v>1.4179596850282833E-2</v>
      </c>
      <c r="AC248" s="59">
        <f>+AD248/$AG248</f>
        <v>2.2435048794499708E-2</v>
      </c>
      <c r="AD248" s="65">
        <v>11646942</v>
      </c>
      <c r="AE248" s="59">
        <f>AF248/$AG248</f>
        <v>0</v>
      </c>
      <c r="AF248" s="65">
        <v>0</v>
      </c>
      <c r="AG248" s="65">
        <v>519140480</v>
      </c>
      <c r="AH248" s="68">
        <v>6396001</v>
      </c>
      <c r="AI248" s="67">
        <v>525536481</v>
      </c>
      <c r="AJ248" s="66">
        <f>+AH248/AG248</f>
        <v>1.2320366541249104E-2</v>
      </c>
      <c r="AK248" s="65">
        <v>336821</v>
      </c>
      <c r="AL248" s="65">
        <v>398484</v>
      </c>
      <c r="AM248" s="10">
        <v>0</v>
      </c>
      <c r="AN248" s="64"/>
    </row>
    <row r="249" spans="1:40" x14ac:dyDescent="0.2">
      <c r="A249" s="70" t="s">
        <v>0</v>
      </c>
      <c r="B249" s="69" t="s">
        <v>1</v>
      </c>
      <c r="C249" s="11">
        <v>3</v>
      </c>
      <c r="D249" s="11"/>
      <c r="E249" s="62">
        <f>+F249/$AG249</f>
        <v>4.3516328948645412E-2</v>
      </c>
      <c r="F249" s="65">
        <v>51536955</v>
      </c>
      <c r="G249" s="61">
        <f>+H249/$AG249</f>
        <v>6.6458147976403955E-3</v>
      </c>
      <c r="H249" s="35">
        <v>7870725</v>
      </c>
      <c r="I249" s="61">
        <f>+J249/$AG249</f>
        <v>1.0698115933321314E-2</v>
      </c>
      <c r="J249" s="65">
        <v>12669918</v>
      </c>
      <c r="K249" s="68">
        <v>127979</v>
      </c>
      <c r="L249" s="67">
        <f>+J249+K249</f>
        <v>12797897</v>
      </c>
      <c r="M249" s="66">
        <f>+K249/J249</f>
        <v>1.0101012492740679E-2</v>
      </c>
      <c r="N249" s="59">
        <f>+O249/$AG249</f>
        <v>0.17969892522189876</v>
      </c>
      <c r="O249" s="65">
        <v>212819777</v>
      </c>
      <c r="P249" s="68">
        <v>1618208</v>
      </c>
      <c r="Q249" s="67">
        <f>+O249+P249</f>
        <v>214437985</v>
      </c>
      <c r="R249" s="66">
        <f>+P249/O249</f>
        <v>7.6036542412127421E-3</v>
      </c>
      <c r="S249" s="59">
        <f>+T249/$AG249</f>
        <v>2.4528701859134586E-2</v>
      </c>
      <c r="T249" s="65">
        <v>29049661</v>
      </c>
      <c r="U249" s="68">
        <v>61026</v>
      </c>
      <c r="V249" s="67">
        <f>+T249+U249</f>
        <v>29110687</v>
      </c>
      <c r="W249" s="66">
        <f>+U249/T249</f>
        <v>2.1007474063122456E-3</v>
      </c>
      <c r="X249" s="59">
        <f>+Y249/$AG249</f>
        <v>0.69821385169081918</v>
      </c>
      <c r="Y249" s="65">
        <v>826903756</v>
      </c>
      <c r="Z249" s="68">
        <v>14282805</v>
      </c>
      <c r="AA249" s="67">
        <f>+Y249+Z249</f>
        <v>841186561</v>
      </c>
      <c r="AB249" s="66">
        <f>+Z249/Y249</f>
        <v>1.7272632874580873E-2</v>
      </c>
      <c r="AC249" s="59">
        <f>+AD249/$AG249</f>
        <v>3.6698261548540383E-2</v>
      </c>
      <c r="AD249" s="65">
        <v>43462229</v>
      </c>
      <c r="AE249" s="59">
        <f>AF249/$AG249</f>
        <v>0</v>
      </c>
      <c r="AF249" s="65">
        <v>0</v>
      </c>
      <c r="AG249" s="65">
        <v>1184313021</v>
      </c>
      <c r="AH249" s="68">
        <v>16090018</v>
      </c>
      <c r="AI249" s="67">
        <v>1200403039</v>
      </c>
      <c r="AJ249" s="66">
        <f>+AH249/AG249</f>
        <v>1.3585950432609488E-2</v>
      </c>
      <c r="AK249" s="65">
        <v>790395</v>
      </c>
      <c r="AL249" s="65">
        <v>2653615</v>
      </c>
      <c r="AM249" s="10">
        <v>0</v>
      </c>
      <c r="AN249" s="64"/>
    </row>
    <row r="250" spans="1:40" x14ac:dyDescent="0.2">
      <c r="A250" s="12"/>
      <c r="B250" s="63" t="s">
        <v>548</v>
      </c>
      <c r="C250" s="11"/>
      <c r="D250" s="11"/>
      <c r="E250" s="62">
        <f>+F250/$AG250</f>
        <v>3.5948451328069585E-2</v>
      </c>
      <c r="F250" s="55">
        <f>SUM(F6:F249)</f>
        <v>14432054778</v>
      </c>
      <c r="G250" s="61">
        <f>+H250/$AG250</f>
        <v>1.1158935433025033E-2</v>
      </c>
      <c r="H250" s="55">
        <f>SUM(H6:H249)</f>
        <v>4479925045</v>
      </c>
      <c r="I250" s="61">
        <f>+J250/$AG250</f>
        <v>1.5156161472987571E-2</v>
      </c>
      <c r="J250" s="55">
        <f>SUM(J6:J249)</f>
        <v>6084672483</v>
      </c>
      <c r="K250" s="60">
        <f>SUM(K6:K249)</f>
        <v>61461335</v>
      </c>
      <c r="L250" s="57">
        <f>SUM(L6:L249)</f>
        <v>6146133818</v>
      </c>
      <c r="M250" s="56">
        <f>+K250/J250</f>
        <v>1.0101009573106385E-2</v>
      </c>
      <c r="N250" s="59">
        <f>+O250/$AG250</f>
        <v>0.4605427441800925</v>
      </c>
      <c r="O250" s="55">
        <f>SUM(O6:O249)</f>
        <v>184891917901</v>
      </c>
      <c r="P250" s="58">
        <f>SUM(P6:P249)</f>
        <v>2139283206</v>
      </c>
      <c r="Q250" s="57">
        <f>SUM(Q6:Q249)</f>
        <v>187031201107</v>
      </c>
      <c r="R250" s="56">
        <f>+P250/O250</f>
        <v>1.1570452782827829E-2</v>
      </c>
      <c r="S250" s="59">
        <f>+T250/$AG250</f>
        <v>0.14270246378180465</v>
      </c>
      <c r="T250" s="55">
        <f>SUM(T6:T249)</f>
        <v>57290083388</v>
      </c>
      <c r="U250" s="58">
        <f>SUM(U6:U249)</f>
        <v>254118785</v>
      </c>
      <c r="V250" s="57">
        <f>SUM(V6:V249)</f>
        <v>57544202173</v>
      </c>
      <c r="W250" s="56">
        <f>+U250/T250</f>
        <v>4.4356504646531512E-3</v>
      </c>
      <c r="X250" s="59">
        <f>+Y250/$AG250</f>
        <v>0.31957230393829045</v>
      </c>
      <c r="Y250" s="55">
        <f>SUM(Y6:Y249)</f>
        <v>128297181814</v>
      </c>
      <c r="Z250" s="58">
        <f>SUM(Z6:Z249)</f>
        <v>1614455788</v>
      </c>
      <c r="AA250" s="57">
        <f>SUM(AA6:AA249)</f>
        <v>129911637602</v>
      </c>
      <c r="AB250" s="56">
        <f>+Z250/Y250</f>
        <v>1.2583719807193987E-2</v>
      </c>
      <c r="AC250" s="59">
        <f>+AD250/$AG250</f>
        <v>1.4719951777244592E-2</v>
      </c>
      <c r="AD250" s="55">
        <f>SUM(AD6:AD249)</f>
        <v>5909549439</v>
      </c>
      <c r="AE250" s="59">
        <f>AF250/$AG250</f>
        <v>1.9898808848564837E-4</v>
      </c>
      <c r="AF250" s="55">
        <f>SUM(AF6:AF249)</f>
        <v>79886807</v>
      </c>
      <c r="AG250" s="55">
        <f>SUM(AG6:AG249)</f>
        <v>401465271655</v>
      </c>
      <c r="AH250" s="58">
        <f>SUM(AH6:AH249)</f>
        <v>4069319114</v>
      </c>
      <c r="AI250" s="57">
        <f>SUM(AI6:AI249)</f>
        <v>405534590769</v>
      </c>
      <c r="AJ250" s="56">
        <f>+AH250/AG250</f>
        <v>1.0136167188819704E-2</v>
      </c>
      <c r="AK250" s="55">
        <f>SUM(AK6:AK249)</f>
        <v>588165632</v>
      </c>
      <c r="AL250" s="55">
        <f>SUM(AL6:AL249)</f>
        <v>1915727101</v>
      </c>
      <c r="AM250" s="55">
        <f>SUM(AM6:AM249)</f>
        <v>1580930</v>
      </c>
    </row>
    <row r="251" spans="1:40" x14ac:dyDescent="0.2">
      <c r="F251" s="47" t="s">
        <v>487</v>
      </c>
      <c r="G251" s="53" t="s">
        <v>503</v>
      </c>
      <c r="H251" s="47" t="s">
        <v>487</v>
      </c>
      <c r="I251" s="53" t="s">
        <v>504</v>
      </c>
      <c r="J251" s="47" t="s">
        <v>487</v>
      </c>
      <c r="K251" s="54" t="s">
        <v>505</v>
      </c>
      <c r="L251" s="50" t="s">
        <v>506</v>
      </c>
      <c r="M251" s="49" t="s">
        <v>507</v>
      </c>
      <c r="N251" s="53" t="s">
        <v>508</v>
      </c>
      <c r="O251" s="47" t="s">
        <v>487</v>
      </c>
      <c r="P251" s="54" t="s">
        <v>505</v>
      </c>
      <c r="Q251" s="50" t="s">
        <v>506</v>
      </c>
      <c r="R251" s="49" t="s">
        <v>507</v>
      </c>
      <c r="S251" s="53" t="s">
        <v>509</v>
      </c>
      <c r="T251" s="47" t="s">
        <v>487</v>
      </c>
      <c r="U251" s="54" t="s">
        <v>505</v>
      </c>
      <c r="V251" s="50" t="s">
        <v>506</v>
      </c>
      <c r="W251" s="49" t="s">
        <v>507</v>
      </c>
      <c r="X251" s="53" t="s">
        <v>510</v>
      </c>
      <c r="Y251" s="47" t="s">
        <v>487</v>
      </c>
      <c r="Z251" s="54" t="s">
        <v>511</v>
      </c>
      <c r="AA251" s="50" t="s">
        <v>506</v>
      </c>
      <c r="AB251" s="49" t="s">
        <v>507</v>
      </c>
      <c r="AC251" s="53" t="s">
        <v>512</v>
      </c>
      <c r="AD251" s="47" t="s">
        <v>487</v>
      </c>
      <c r="AE251" s="53" t="s">
        <v>513</v>
      </c>
      <c r="AF251" s="47" t="s">
        <v>487</v>
      </c>
      <c r="AG251" s="52" t="s">
        <v>514</v>
      </c>
      <c r="AH251" s="51" t="s">
        <v>515</v>
      </c>
      <c r="AI251" s="50" t="s">
        <v>516</v>
      </c>
      <c r="AJ251" s="49" t="s">
        <v>507</v>
      </c>
      <c r="AK251" s="48" t="s">
        <v>517</v>
      </c>
      <c r="AL251" s="47"/>
    </row>
    <row r="252" spans="1:40" x14ac:dyDescent="0.2">
      <c r="F252" s="40" t="s">
        <v>521</v>
      </c>
      <c r="G252" s="45" t="s">
        <v>520</v>
      </c>
      <c r="H252" s="40" t="s">
        <v>522</v>
      </c>
      <c r="I252" s="45" t="s">
        <v>520</v>
      </c>
      <c r="J252" s="40" t="s">
        <v>523</v>
      </c>
      <c r="K252" s="43" t="s">
        <v>524</v>
      </c>
      <c r="L252" s="42" t="s">
        <v>524</v>
      </c>
      <c r="M252" s="41" t="s">
        <v>524</v>
      </c>
      <c r="N252" s="45" t="s">
        <v>520</v>
      </c>
      <c r="O252" s="40" t="s">
        <v>525</v>
      </c>
      <c r="P252" s="43" t="s">
        <v>525</v>
      </c>
      <c r="Q252" s="42" t="s">
        <v>525</v>
      </c>
      <c r="R252" s="41" t="s">
        <v>525</v>
      </c>
      <c r="S252" s="45" t="s">
        <v>520</v>
      </c>
      <c r="T252" s="40" t="s">
        <v>526</v>
      </c>
      <c r="U252" s="43" t="s">
        <v>526</v>
      </c>
      <c r="V252" s="42" t="s">
        <v>526</v>
      </c>
      <c r="W252" s="41" t="s">
        <v>526</v>
      </c>
      <c r="X252" s="45" t="s">
        <v>520</v>
      </c>
      <c r="Y252" s="40" t="s">
        <v>527</v>
      </c>
      <c r="Z252" s="43" t="s">
        <v>527</v>
      </c>
      <c r="AA252" s="42" t="s">
        <v>527</v>
      </c>
      <c r="AB252" s="41" t="s">
        <v>527</v>
      </c>
      <c r="AC252" s="45" t="s">
        <v>520</v>
      </c>
      <c r="AD252" s="46" t="s">
        <v>528</v>
      </c>
      <c r="AE252" s="45" t="s">
        <v>520</v>
      </c>
      <c r="AF252" s="40" t="s">
        <v>529</v>
      </c>
      <c r="AG252" s="44" t="s">
        <v>530</v>
      </c>
      <c r="AH252" s="43" t="s">
        <v>488</v>
      </c>
      <c r="AI252" s="42" t="s">
        <v>531</v>
      </c>
      <c r="AJ252" s="41" t="s">
        <v>532</v>
      </c>
      <c r="AK252" s="40" t="s">
        <v>533</v>
      </c>
      <c r="AL252" s="40" t="s">
        <v>534</v>
      </c>
      <c r="AM252" s="40" t="s">
        <v>535</v>
      </c>
    </row>
    <row r="253" spans="1:40" x14ac:dyDescent="0.2">
      <c r="AF253" s="7" t="s">
        <v>537</v>
      </c>
      <c r="AG253" s="1">
        <f>+K250+P250+U250+Z250</f>
        <v>4069319114</v>
      </c>
    </row>
    <row r="254" spans="1:40" s="7" customFormat="1" x14ac:dyDescent="0.2">
      <c r="C254" s="37"/>
      <c r="D254" s="37"/>
      <c r="E254" s="37"/>
      <c r="M254" s="36"/>
      <c r="R254" s="36"/>
      <c r="W254" s="36"/>
      <c r="AB254" s="36"/>
      <c r="AF254" s="7" t="s">
        <v>538</v>
      </c>
      <c r="AG254" s="1">
        <f>F250+H250+L250+Q250+V250+AA250+AD250+AF250</f>
        <v>405534590769</v>
      </c>
      <c r="AJ254" s="36"/>
      <c r="AM254"/>
      <c r="AN254"/>
    </row>
    <row r="255" spans="1:40" s="7" customFormat="1" x14ac:dyDescent="0.2">
      <c r="C255" s="37"/>
      <c r="D255" s="37"/>
      <c r="E255" s="37"/>
      <c r="M255" s="36"/>
      <c r="R255" s="36"/>
      <c r="W255" s="36"/>
      <c r="AB255" s="36"/>
      <c r="AG255" s="1"/>
      <c r="AJ255" s="36"/>
      <c r="AM255"/>
      <c r="AN255"/>
    </row>
    <row r="256" spans="1:40" s="7" customFormat="1" x14ac:dyDescent="0.2">
      <c r="C256" s="37"/>
      <c r="D256" s="37"/>
      <c r="E256" s="37"/>
      <c r="M256" s="36"/>
      <c r="R256" s="36"/>
      <c r="W256" s="36"/>
      <c r="AB256" s="36"/>
      <c r="AF256" s="39" t="s">
        <v>539</v>
      </c>
      <c r="AG256" s="1">
        <f>+AG250+AG253</f>
        <v>405534590769</v>
      </c>
      <c r="AJ256" s="36"/>
      <c r="AM256"/>
      <c r="AN256"/>
    </row>
    <row r="258" spans="3:40" s="7" customFormat="1" x14ac:dyDescent="0.2">
      <c r="C258" s="37"/>
      <c r="D258" s="37"/>
      <c r="E258" s="37"/>
      <c r="M258" s="36"/>
      <c r="R258" s="36"/>
      <c r="W258" s="36"/>
      <c r="AB258" s="36"/>
      <c r="AF258" s="38" t="s">
        <v>540</v>
      </c>
      <c r="AG258" s="1">
        <f>+F250+H250+J250+O250+T250+Y250+AD250+AF250</f>
        <v>401465271655</v>
      </c>
      <c r="AJ258" s="36"/>
      <c r="AM258"/>
      <c r="AN258"/>
    </row>
  </sheetData>
  <printOptions horizontalCentered="1"/>
  <pageMargins left="0" right="0" top="0.25" bottom="0.25" header="0" footer="0"/>
  <pageSetup paperSize="5" scale="38" fitToHeight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sysadj2026 Oct 9, 2026</vt:lpstr>
      <vt:lpstr>sysadj2026sectors cert 10-9-26</vt:lpstr>
      <vt:lpstr>'sysadj2026 Oct 9, 2026'!Print_Area</vt:lpstr>
      <vt:lpstr>'sysadj2026sectors cert 10-9-26'!Print_Area</vt:lpstr>
      <vt:lpstr>'sysadj2026 Oct 9, 2026'!Print_Titles</vt:lpstr>
      <vt:lpstr>'sysadj2026sectors cert 10-9-26'!Print_Titles</vt:lpstr>
    </vt:vector>
  </TitlesOfParts>
  <Company>State of Nebraska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Gusman, Cathy</dc:creator>
  <cp:lastModifiedBy>Berliner, Amber</cp:lastModifiedBy>
  <dcterms:created xsi:type="dcterms:W3CDTF">2025-10-08T14:25:10Z</dcterms:created>
  <dcterms:modified xsi:type="dcterms:W3CDTF">2026-10-06T15:00:49Z</dcterms:modified>
</cp:coreProperties>
</file>