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T) Property\SCHAID_Access\SCHAID_2025\webSAV\"/>
    </mc:Choice>
  </mc:AlternateContent>
  <xr:revisionPtr revIDLastSave="0" documentId="13_ncr:1_{53C63AA5-745C-43A9-83AA-4A356DC5472D}" xr6:coauthVersionLast="47" xr6:coauthVersionMax="47" xr10:uidLastSave="{00000000-0000-0000-0000-000000000000}"/>
  <bookViews>
    <workbookView xWindow="-23310" yWindow="705" windowWidth="25575" windowHeight="15270" xr2:uid="{2198A559-7BA8-43A7-B4F0-1BA5B1AE0538}"/>
  </bookViews>
  <sheets>
    <sheet name="sysadj2025 Oct 10, 2025" sheetId="4" r:id="rId1"/>
    <sheet name="sysadj2025sectors cert 10-10-25" sheetId="3" r:id="rId2"/>
  </sheets>
  <definedNames>
    <definedName name="_xlnm._FilterDatabase" localSheetId="1" hidden="1">'sysadj2025sectors cert 10-10-25'!$A$1:$AM$254</definedName>
    <definedName name="_xlnm.Print_Area" localSheetId="0">'sysadj2025 Oct 10, 2025'!$A$8:$G$252</definedName>
    <definedName name="_xlnm.Print_Area" localSheetId="1">'sysadj2025sectors cert 10-10-25'!$A$6:$AJ$250</definedName>
    <definedName name="_xlnm.Print_Titles" localSheetId="0">'sysadj2025 Oct 10, 2025'!$1:$7</definedName>
    <definedName name="_xlnm.Print_Titles" localSheetId="1">'sysadj2025sectors cert 10-10-25'!$1:$5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2" i="4" l="1"/>
  <c r="E252" i="4"/>
  <c r="F252" i="4" s="1"/>
  <c r="D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H3" i="3"/>
  <c r="J3" i="3"/>
  <c r="L3" i="3"/>
  <c r="O3" i="3"/>
  <c r="P3" i="3"/>
  <c r="Q3" i="3"/>
  <c r="T3" i="3"/>
  <c r="U3" i="3"/>
  <c r="V3" i="3"/>
  <c r="Y3" i="3"/>
  <c r="Z3" i="3"/>
  <c r="AA3" i="3"/>
  <c r="AD3" i="3"/>
  <c r="AF3" i="3"/>
  <c r="AG3" i="3"/>
  <c r="AH3" i="3"/>
  <c r="AI3" i="3"/>
  <c r="E6" i="3"/>
  <c r="G6" i="3"/>
  <c r="I6" i="3"/>
  <c r="L6" i="3"/>
  <c r="M6" i="3"/>
  <c r="N6" i="3"/>
  <c r="Q6" i="3"/>
  <c r="Q250" i="3" s="1"/>
  <c r="R6" i="3"/>
  <c r="S6" i="3"/>
  <c r="V6" i="3"/>
  <c r="W6" i="3"/>
  <c r="X6" i="3"/>
  <c r="AA6" i="3"/>
  <c r="AB6" i="3"/>
  <c r="AC6" i="3"/>
  <c r="AE6" i="3"/>
  <c r="AJ6" i="3"/>
  <c r="E7" i="3"/>
  <c r="G7" i="3"/>
  <c r="I7" i="3"/>
  <c r="L7" i="3"/>
  <c r="M7" i="3"/>
  <c r="N7" i="3"/>
  <c r="Q7" i="3"/>
  <c r="R7" i="3"/>
  <c r="S7" i="3"/>
  <c r="V7" i="3"/>
  <c r="W7" i="3"/>
  <c r="X7" i="3"/>
  <c r="AA7" i="3"/>
  <c r="AB7" i="3"/>
  <c r="AC7" i="3"/>
  <c r="AE7" i="3"/>
  <c r="AJ7" i="3"/>
  <c r="E8" i="3"/>
  <c r="G8" i="3"/>
  <c r="I8" i="3"/>
  <c r="L8" i="3"/>
  <c r="M8" i="3"/>
  <c r="N8" i="3"/>
  <c r="Q8" i="3"/>
  <c r="R8" i="3"/>
  <c r="S8" i="3"/>
  <c r="V8" i="3"/>
  <c r="W8" i="3"/>
  <c r="X8" i="3"/>
  <c r="AA8" i="3"/>
  <c r="AB8" i="3"/>
  <c r="AC8" i="3"/>
  <c r="AE8" i="3"/>
  <c r="AJ8" i="3"/>
  <c r="E9" i="3"/>
  <c r="G9" i="3"/>
  <c r="I9" i="3"/>
  <c r="L9" i="3"/>
  <c r="L250" i="3" s="1"/>
  <c r="M9" i="3"/>
  <c r="N9" i="3"/>
  <c r="Q9" i="3"/>
  <c r="R9" i="3"/>
  <c r="S9" i="3"/>
  <c r="V9" i="3"/>
  <c r="W9" i="3"/>
  <c r="X9" i="3"/>
  <c r="AA9" i="3"/>
  <c r="AB9" i="3"/>
  <c r="AC9" i="3"/>
  <c r="AE9" i="3"/>
  <c r="AJ9" i="3"/>
  <c r="E10" i="3"/>
  <c r="G10" i="3"/>
  <c r="I10" i="3"/>
  <c r="L10" i="3"/>
  <c r="M10" i="3"/>
  <c r="N10" i="3"/>
  <c r="Q10" i="3"/>
  <c r="R10" i="3"/>
  <c r="S10" i="3"/>
  <c r="V10" i="3"/>
  <c r="V250" i="3" s="1"/>
  <c r="W10" i="3"/>
  <c r="X10" i="3"/>
  <c r="AA10" i="3"/>
  <c r="AB10" i="3"/>
  <c r="AC10" i="3"/>
  <c r="AE10" i="3"/>
  <c r="AJ10" i="3"/>
  <c r="E11" i="3"/>
  <c r="G11" i="3"/>
  <c r="I11" i="3"/>
  <c r="L11" i="3"/>
  <c r="M11" i="3"/>
  <c r="N11" i="3"/>
  <c r="Q11" i="3"/>
  <c r="R11" i="3"/>
  <c r="S11" i="3"/>
  <c r="V11" i="3"/>
  <c r="W11" i="3"/>
  <c r="X11" i="3"/>
  <c r="AA11" i="3"/>
  <c r="AB11" i="3"/>
  <c r="AC11" i="3"/>
  <c r="AE11" i="3"/>
  <c r="AJ11" i="3"/>
  <c r="E12" i="3"/>
  <c r="G12" i="3"/>
  <c r="I12" i="3"/>
  <c r="L12" i="3"/>
  <c r="M12" i="3"/>
  <c r="N12" i="3"/>
  <c r="Q12" i="3"/>
  <c r="R12" i="3"/>
  <c r="S12" i="3"/>
  <c r="V12" i="3"/>
  <c r="W12" i="3"/>
  <c r="X12" i="3"/>
  <c r="AA12" i="3"/>
  <c r="AB12" i="3"/>
  <c r="AC12" i="3"/>
  <c r="AE12" i="3"/>
  <c r="AJ12" i="3"/>
  <c r="E13" i="3"/>
  <c r="G13" i="3"/>
  <c r="I13" i="3"/>
  <c r="L13" i="3"/>
  <c r="M13" i="3"/>
  <c r="N13" i="3"/>
  <c r="Q13" i="3"/>
  <c r="R13" i="3"/>
  <c r="S13" i="3"/>
  <c r="V13" i="3"/>
  <c r="W13" i="3"/>
  <c r="X13" i="3"/>
  <c r="AA13" i="3"/>
  <c r="AB13" i="3"/>
  <c r="AC13" i="3"/>
  <c r="AE13" i="3"/>
  <c r="AJ13" i="3"/>
  <c r="E14" i="3"/>
  <c r="G14" i="3"/>
  <c r="I14" i="3"/>
  <c r="L14" i="3"/>
  <c r="M14" i="3"/>
  <c r="N14" i="3"/>
  <c r="Q14" i="3"/>
  <c r="R14" i="3"/>
  <c r="S14" i="3"/>
  <c r="V14" i="3"/>
  <c r="W14" i="3"/>
  <c r="X14" i="3"/>
  <c r="AA14" i="3"/>
  <c r="AB14" i="3"/>
  <c r="AC14" i="3"/>
  <c r="AE14" i="3"/>
  <c r="AJ14" i="3"/>
  <c r="E15" i="3"/>
  <c r="G15" i="3"/>
  <c r="I15" i="3"/>
  <c r="L15" i="3"/>
  <c r="M15" i="3"/>
  <c r="N15" i="3"/>
  <c r="Q15" i="3"/>
  <c r="R15" i="3"/>
  <c r="S15" i="3"/>
  <c r="V15" i="3"/>
  <c r="W15" i="3"/>
  <c r="X15" i="3"/>
  <c r="AA15" i="3"/>
  <c r="AB15" i="3"/>
  <c r="AC15" i="3"/>
  <c r="AE15" i="3"/>
  <c r="AJ15" i="3"/>
  <c r="E16" i="3"/>
  <c r="G16" i="3"/>
  <c r="I16" i="3"/>
  <c r="L16" i="3"/>
  <c r="M16" i="3"/>
  <c r="N16" i="3"/>
  <c r="Q16" i="3"/>
  <c r="R16" i="3"/>
  <c r="S16" i="3"/>
  <c r="V16" i="3"/>
  <c r="W16" i="3"/>
  <c r="X16" i="3"/>
  <c r="AA16" i="3"/>
  <c r="AB16" i="3"/>
  <c r="AC16" i="3"/>
  <c r="AE16" i="3"/>
  <c r="AJ16" i="3"/>
  <c r="E17" i="3"/>
  <c r="G17" i="3"/>
  <c r="I17" i="3"/>
  <c r="L17" i="3"/>
  <c r="M17" i="3"/>
  <c r="N17" i="3"/>
  <c r="Q17" i="3"/>
  <c r="R17" i="3"/>
  <c r="S17" i="3"/>
  <c r="V17" i="3"/>
  <c r="W17" i="3"/>
  <c r="X17" i="3"/>
  <c r="AA17" i="3"/>
  <c r="AB17" i="3"/>
  <c r="AC17" i="3"/>
  <c r="AE17" i="3"/>
  <c r="AJ17" i="3"/>
  <c r="E18" i="3"/>
  <c r="G18" i="3"/>
  <c r="I18" i="3"/>
  <c r="L18" i="3"/>
  <c r="M18" i="3"/>
  <c r="N18" i="3"/>
  <c r="Q18" i="3"/>
  <c r="R18" i="3"/>
  <c r="S18" i="3"/>
  <c r="V18" i="3"/>
  <c r="W18" i="3"/>
  <c r="X18" i="3"/>
  <c r="AA18" i="3"/>
  <c r="AB18" i="3"/>
  <c r="AC18" i="3"/>
  <c r="AE18" i="3"/>
  <c r="AJ18" i="3"/>
  <c r="E19" i="3"/>
  <c r="G19" i="3"/>
  <c r="I19" i="3"/>
  <c r="L19" i="3"/>
  <c r="M19" i="3"/>
  <c r="N19" i="3"/>
  <c r="Q19" i="3"/>
  <c r="R19" i="3"/>
  <c r="S19" i="3"/>
  <c r="V19" i="3"/>
  <c r="W19" i="3"/>
  <c r="X19" i="3"/>
  <c r="AA19" i="3"/>
  <c r="AB19" i="3"/>
  <c r="AC19" i="3"/>
  <c r="AE19" i="3"/>
  <c r="AJ19" i="3"/>
  <c r="E20" i="3"/>
  <c r="G20" i="3"/>
  <c r="I20" i="3"/>
  <c r="L20" i="3"/>
  <c r="M20" i="3"/>
  <c r="N20" i="3"/>
  <c r="Q20" i="3"/>
  <c r="R20" i="3"/>
  <c r="S20" i="3"/>
  <c r="V20" i="3"/>
  <c r="W20" i="3"/>
  <c r="X20" i="3"/>
  <c r="AA20" i="3"/>
  <c r="AB20" i="3"/>
  <c r="AC20" i="3"/>
  <c r="AE20" i="3"/>
  <c r="AJ20" i="3"/>
  <c r="E21" i="3"/>
  <c r="G21" i="3"/>
  <c r="I21" i="3"/>
  <c r="L21" i="3"/>
  <c r="M21" i="3"/>
  <c r="N21" i="3"/>
  <c r="Q21" i="3"/>
  <c r="R21" i="3"/>
  <c r="S21" i="3"/>
  <c r="V21" i="3"/>
  <c r="W21" i="3"/>
  <c r="X21" i="3"/>
  <c r="AA21" i="3"/>
  <c r="AB21" i="3"/>
  <c r="AC21" i="3"/>
  <c r="AE21" i="3"/>
  <c r="AJ21" i="3"/>
  <c r="E22" i="3"/>
  <c r="G22" i="3"/>
  <c r="I22" i="3"/>
  <c r="L22" i="3"/>
  <c r="M22" i="3"/>
  <c r="N22" i="3"/>
  <c r="Q22" i="3"/>
  <c r="R22" i="3"/>
  <c r="S22" i="3"/>
  <c r="V22" i="3"/>
  <c r="W22" i="3"/>
  <c r="X22" i="3"/>
  <c r="AA22" i="3"/>
  <c r="AB22" i="3"/>
  <c r="AC22" i="3"/>
  <c r="AE22" i="3"/>
  <c r="AJ22" i="3"/>
  <c r="E23" i="3"/>
  <c r="G23" i="3"/>
  <c r="I23" i="3"/>
  <c r="L23" i="3"/>
  <c r="M23" i="3"/>
  <c r="N23" i="3"/>
  <c r="Q23" i="3"/>
  <c r="R23" i="3"/>
  <c r="S23" i="3"/>
  <c r="V23" i="3"/>
  <c r="W23" i="3"/>
  <c r="X23" i="3"/>
  <c r="AA23" i="3"/>
  <c r="AB23" i="3"/>
  <c r="AC23" i="3"/>
  <c r="AE23" i="3"/>
  <c r="AJ23" i="3"/>
  <c r="E24" i="3"/>
  <c r="G24" i="3"/>
  <c r="I24" i="3"/>
  <c r="L24" i="3"/>
  <c r="M24" i="3"/>
  <c r="N24" i="3"/>
  <c r="Q24" i="3"/>
  <c r="R24" i="3"/>
  <c r="S24" i="3"/>
  <c r="V24" i="3"/>
  <c r="W24" i="3"/>
  <c r="X24" i="3"/>
  <c r="AA24" i="3"/>
  <c r="AB24" i="3"/>
  <c r="AC24" i="3"/>
  <c r="AE24" i="3"/>
  <c r="AJ24" i="3"/>
  <c r="E25" i="3"/>
  <c r="G25" i="3"/>
  <c r="I25" i="3"/>
  <c r="L25" i="3"/>
  <c r="M25" i="3"/>
  <c r="N25" i="3"/>
  <c r="Q25" i="3"/>
  <c r="R25" i="3"/>
  <c r="S25" i="3"/>
  <c r="V25" i="3"/>
  <c r="W25" i="3"/>
  <c r="X25" i="3"/>
  <c r="AA25" i="3"/>
  <c r="AB25" i="3"/>
  <c r="AC25" i="3"/>
  <c r="AE25" i="3"/>
  <c r="AJ25" i="3"/>
  <c r="E26" i="3"/>
  <c r="G26" i="3"/>
  <c r="I26" i="3"/>
  <c r="L26" i="3"/>
  <c r="M26" i="3"/>
  <c r="N26" i="3"/>
  <c r="Q26" i="3"/>
  <c r="R26" i="3"/>
  <c r="S26" i="3"/>
  <c r="V26" i="3"/>
  <c r="W26" i="3"/>
  <c r="X26" i="3"/>
  <c r="AA26" i="3"/>
  <c r="AB26" i="3"/>
  <c r="AC26" i="3"/>
  <c r="AE26" i="3"/>
  <c r="AJ26" i="3"/>
  <c r="E27" i="3"/>
  <c r="G27" i="3"/>
  <c r="I27" i="3"/>
  <c r="L27" i="3"/>
  <c r="M27" i="3"/>
  <c r="N27" i="3"/>
  <c r="Q27" i="3"/>
  <c r="R27" i="3"/>
  <c r="S27" i="3"/>
  <c r="V27" i="3"/>
  <c r="W27" i="3"/>
  <c r="X27" i="3"/>
  <c r="AA27" i="3"/>
  <c r="AB27" i="3"/>
  <c r="AC27" i="3"/>
  <c r="AE27" i="3"/>
  <c r="AJ27" i="3"/>
  <c r="E28" i="3"/>
  <c r="G28" i="3"/>
  <c r="I28" i="3"/>
  <c r="L28" i="3"/>
  <c r="M28" i="3"/>
  <c r="N28" i="3"/>
  <c r="Q28" i="3"/>
  <c r="R28" i="3"/>
  <c r="S28" i="3"/>
  <c r="V28" i="3"/>
  <c r="W28" i="3"/>
  <c r="X28" i="3"/>
  <c r="AA28" i="3"/>
  <c r="AB28" i="3"/>
  <c r="AC28" i="3"/>
  <c r="AE28" i="3"/>
  <c r="AJ28" i="3"/>
  <c r="E29" i="3"/>
  <c r="G29" i="3"/>
  <c r="I29" i="3"/>
  <c r="L29" i="3"/>
  <c r="M29" i="3"/>
  <c r="N29" i="3"/>
  <c r="Q29" i="3"/>
  <c r="R29" i="3"/>
  <c r="S29" i="3"/>
  <c r="V29" i="3"/>
  <c r="W29" i="3"/>
  <c r="X29" i="3"/>
  <c r="AA29" i="3"/>
  <c r="AB29" i="3"/>
  <c r="AC29" i="3"/>
  <c r="AE29" i="3"/>
  <c r="AJ29" i="3"/>
  <c r="E30" i="3"/>
  <c r="G30" i="3"/>
  <c r="I30" i="3"/>
  <c r="L30" i="3"/>
  <c r="M30" i="3"/>
  <c r="N30" i="3"/>
  <c r="Q30" i="3"/>
  <c r="R30" i="3"/>
  <c r="S30" i="3"/>
  <c r="V30" i="3"/>
  <c r="W30" i="3"/>
  <c r="X30" i="3"/>
  <c r="AA30" i="3"/>
  <c r="AB30" i="3"/>
  <c r="AC30" i="3"/>
  <c r="AE30" i="3"/>
  <c r="AJ30" i="3"/>
  <c r="E31" i="3"/>
  <c r="G31" i="3"/>
  <c r="I31" i="3"/>
  <c r="L31" i="3"/>
  <c r="M31" i="3"/>
  <c r="N31" i="3"/>
  <c r="Q31" i="3"/>
  <c r="R31" i="3"/>
  <c r="S31" i="3"/>
  <c r="V31" i="3"/>
  <c r="W31" i="3"/>
  <c r="X31" i="3"/>
  <c r="AA31" i="3"/>
  <c r="AB31" i="3"/>
  <c r="AC31" i="3"/>
  <c r="AE31" i="3"/>
  <c r="AJ31" i="3"/>
  <c r="E32" i="3"/>
  <c r="G32" i="3"/>
  <c r="I32" i="3"/>
  <c r="L32" i="3"/>
  <c r="M32" i="3"/>
  <c r="N32" i="3"/>
  <c r="Q32" i="3"/>
  <c r="R32" i="3"/>
  <c r="S32" i="3"/>
  <c r="V32" i="3"/>
  <c r="W32" i="3"/>
  <c r="X32" i="3"/>
  <c r="AA32" i="3"/>
  <c r="AB32" i="3"/>
  <c r="AC32" i="3"/>
  <c r="AE32" i="3"/>
  <c r="AJ32" i="3"/>
  <c r="E33" i="3"/>
  <c r="G33" i="3"/>
  <c r="I33" i="3"/>
  <c r="L33" i="3"/>
  <c r="M33" i="3"/>
  <c r="N33" i="3"/>
  <c r="Q33" i="3"/>
  <c r="R33" i="3"/>
  <c r="S33" i="3"/>
  <c r="V33" i="3"/>
  <c r="W33" i="3"/>
  <c r="X33" i="3"/>
  <c r="AA33" i="3"/>
  <c r="AB33" i="3"/>
  <c r="AC33" i="3"/>
  <c r="AE33" i="3"/>
  <c r="AJ33" i="3"/>
  <c r="E34" i="3"/>
  <c r="G34" i="3"/>
  <c r="I34" i="3"/>
  <c r="L34" i="3"/>
  <c r="M34" i="3"/>
  <c r="N34" i="3"/>
  <c r="Q34" i="3"/>
  <c r="R34" i="3"/>
  <c r="S34" i="3"/>
  <c r="V34" i="3"/>
  <c r="W34" i="3"/>
  <c r="X34" i="3"/>
  <c r="AA34" i="3"/>
  <c r="AB34" i="3"/>
  <c r="AC34" i="3"/>
  <c r="AE34" i="3"/>
  <c r="AJ34" i="3"/>
  <c r="E35" i="3"/>
  <c r="G35" i="3"/>
  <c r="I35" i="3"/>
  <c r="L35" i="3"/>
  <c r="M35" i="3"/>
  <c r="N35" i="3"/>
  <c r="Q35" i="3"/>
  <c r="R35" i="3"/>
  <c r="S35" i="3"/>
  <c r="V35" i="3"/>
  <c r="W35" i="3"/>
  <c r="X35" i="3"/>
  <c r="AA35" i="3"/>
  <c r="AB35" i="3"/>
  <c r="AC35" i="3"/>
  <c r="AE35" i="3"/>
  <c r="AJ35" i="3"/>
  <c r="E36" i="3"/>
  <c r="G36" i="3"/>
  <c r="I36" i="3"/>
  <c r="L36" i="3"/>
  <c r="M36" i="3"/>
  <c r="N36" i="3"/>
  <c r="Q36" i="3"/>
  <c r="R36" i="3"/>
  <c r="S36" i="3"/>
  <c r="V36" i="3"/>
  <c r="W36" i="3"/>
  <c r="X36" i="3"/>
  <c r="AA36" i="3"/>
  <c r="AB36" i="3"/>
  <c r="AC36" i="3"/>
  <c r="AE36" i="3"/>
  <c r="AJ36" i="3"/>
  <c r="E37" i="3"/>
  <c r="G37" i="3"/>
  <c r="I37" i="3"/>
  <c r="L37" i="3"/>
  <c r="M37" i="3"/>
  <c r="N37" i="3"/>
  <c r="Q37" i="3"/>
  <c r="R37" i="3"/>
  <c r="S37" i="3"/>
  <c r="V37" i="3"/>
  <c r="W37" i="3"/>
  <c r="X37" i="3"/>
  <c r="AA37" i="3"/>
  <c r="AB37" i="3"/>
  <c r="AC37" i="3"/>
  <c r="AE37" i="3"/>
  <c r="AJ37" i="3"/>
  <c r="E38" i="3"/>
  <c r="G38" i="3"/>
  <c r="I38" i="3"/>
  <c r="L38" i="3"/>
  <c r="M38" i="3"/>
  <c r="N38" i="3"/>
  <c r="Q38" i="3"/>
  <c r="R38" i="3"/>
  <c r="S38" i="3"/>
  <c r="V38" i="3"/>
  <c r="W38" i="3"/>
  <c r="X38" i="3"/>
  <c r="AA38" i="3"/>
  <c r="AB38" i="3"/>
  <c r="AC38" i="3"/>
  <c r="AE38" i="3"/>
  <c r="AJ38" i="3"/>
  <c r="E39" i="3"/>
  <c r="G39" i="3"/>
  <c r="I39" i="3"/>
  <c r="L39" i="3"/>
  <c r="M39" i="3"/>
  <c r="N39" i="3"/>
  <c r="Q39" i="3"/>
  <c r="R39" i="3"/>
  <c r="S39" i="3"/>
  <c r="V39" i="3"/>
  <c r="W39" i="3"/>
  <c r="X39" i="3"/>
  <c r="AA39" i="3"/>
  <c r="AB39" i="3"/>
  <c r="AC39" i="3"/>
  <c r="AE39" i="3"/>
  <c r="AJ39" i="3"/>
  <c r="E40" i="3"/>
  <c r="G40" i="3"/>
  <c r="I40" i="3"/>
  <c r="L40" i="3"/>
  <c r="M40" i="3"/>
  <c r="N40" i="3"/>
  <c r="Q40" i="3"/>
  <c r="R40" i="3"/>
  <c r="S40" i="3"/>
  <c r="V40" i="3"/>
  <c r="W40" i="3"/>
  <c r="X40" i="3"/>
  <c r="AA40" i="3"/>
  <c r="AB40" i="3"/>
  <c r="AC40" i="3"/>
  <c r="AE40" i="3"/>
  <c r="AJ40" i="3"/>
  <c r="E41" i="3"/>
  <c r="G41" i="3"/>
  <c r="I41" i="3"/>
  <c r="L41" i="3"/>
  <c r="M41" i="3"/>
  <c r="N41" i="3"/>
  <c r="Q41" i="3"/>
  <c r="R41" i="3"/>
  <c r="S41" i="3"/>
  <c r="V41" i="3"/>
  <c r="W41" i="3"/>
  <c r="X41" i="3"/>
  <c r="AA41" i="3"/>
  <c r="AB41" i="3"/>
  <c r="AC41" i="3"/>
  <c r="AE41" i="3"/>
  <c r="AJ41" i="3"/>
  <c r="E42" i="3"/>
  <c r="G42" i="3"/>
  <c r="I42" i="3"/>
  <c r="L42" i="3"/>
  <c r="M42" i="3"/>
  <c r="N42" i="3"/>
  <c r="Q42" i="3"/>
  <c r="R42" i="3"/>
  <c r="S42" i="3"/>
  <c r="V42" i="3"/>
  <c r="W42" i="3"/>
  <c r="X42" i="3"/>
  <c r="AA42" i="3"/>
  <c r="AB42" i="3"/>
  <c r="AC42" i="3"/>
  <c r="AE42" i="3"/>
  <c r="AJ42" i="3"/>
  <c r="E43" i="3"/>
  <c r="G43" i="3"/>
  <c r="I43" i="3"/>
  <c r="L43" i="3"/>
  <c r="M43" i="3"/>
  <c r="N43" i="3"/>
  <c r="Q43" i="3"/>
  <c r="R43" i="3"/>
  <c r="S43" i="3"/>
  <c r="V43" i="3"/>
  <c r="W43" i="3"/>
  <c r="X43" i="3"/>
  <c r="AA43" i="3"/>
  <c r="AB43" i="3"/>
  <c r="AC43" i="3"/>
  <c r="AE43" i="3"/>
  <c r="AJ43" i="3"/>
  <c r="E44" i="3"/>
  <c r="G44" i="3"/>
  <c r="I44" i="3"/>
  <c r="L44" i="3"/>
  <c r="M44" i="3"/>
  <c r="N44" i="3"/>
  <c r="Q44" i="3"/>
  <c r="R44" i="3"/>
  <c r="S44" i="3"/>
  <c r="V44" i="3"/>
  <c r="W44" i="3"/>
  <c r="X44" i="3"/>
  <c r="AA44" i="3"/>
  <c r="AB44" i="3"/>
  <c r="AC44" i="3"/>
  <c r="AE44" i="3"/>
  <c r="AJ44" i="3"/>
  <c r="E45" i="3"/>
  <c r="G45" i="3"/>
  <c r="I45" i="3"/>
  <c r="L45" i="3"/>
  <c r="M45" i="3"/>
  <c r="N45" i="3"/>
  <c r="Q45" i="3"/>
  <c r="R45" i="3"/>
  <c r="S45" i="3"/>
  <c r="V45" i="3"/>
  <c r="W45" i="3"/>
  <c r="X45" i="3"/>
  <c r="AA45" i="3"/>
  <c r="AB45" i="3"/>
  <c r="AC45" i="3"/>
  <c r="AE45" i="3"/>
  <c r="AJ45" i="3"/>
  <c r="E46" i="3"/>
  <c r="G46" i="3"/>
  <c r="I46" i="3"/>
  <c r="L46" i="3"/>
  <c r="M46" i="3"/>
  <c r="N46" i="3"/>
  <c r="Q46" i="3"/>
  <c r="R46" i="3"/>
  <c r="S46" i="3"/>
  <c r="V46" i="3"/>
  <c r="W46" i="3"/>
  <c r="X46" i="3"/>
  <c r="AA46" i="3"/>
  <c r="AB46" i="3"/>
  <c r="AC46" i="3"/>
  <c r="AE46" i="3"/>
  <c r="AJ46" i="3"/>
  <c r="E47" i="3"/>
  <c r="G47" i="3"/>
  <c r="I47" i="3"/>
  <c r="L47" i="3"/>
  <c r="M47" i="3"/>
  <c r="N47" i="3"/>
  <c r="Q47" i="3"/>
  <c r="R47" i="3"/>
  <c r="S47" i="3"/>
  <c r="V47" i="3"/>
  <c r="W47" i="3"/>
  <c r="X47" i="3"/>
  <c r="AA47" i="3"/>
  <c r="AB47" i="3"/>
  <c r="AC47" i="3"/>
  <c r="AE47" i="3"/>
  <c r="AJ47" i="3"/>
  <c r="E48" i="3"/>
  <c r="G48" i="3"/>
  <c r="I48" i="3"/>
  <c r="L48" i="3"/>
  <c r="M48" i="3"/>
  <c r="N48" i="3"/>
  <c r="Q48" i="3"/>
  <c r="R48" i="3"/>
  <c r="S48" i="3"/>
  <c r="V48" i="3"/>
  <c r="W48" i="3"/>
  <c r="X48" i="3"/>
  <c r="AA48" i="3"/>
  <c r="AB48" i="3"/>
  <c r="AC48" i="3"/>
  <c r="AE48" i="3"/>
  <c r="AJ48" i="3"/>
  <c r="E49" i="3"/>
  <c r="G49" i="3"/>
  <c r="I49" i="3"/>
  <c r="L49" i="3"/>
  <c r="M49" i="3"/>
  <c r="N49" i="3"/>
  <c r="Q49" i="3"/>
  <c r="R49" i="3"/>
  <c r="S49" i="3"/>
  <c r="V49" i="3"/>
  <c r="W49" i="3"/>
  <c r="X49" i="3"/>
  <c r="AA49" i="3"/>
  <c r="AB49" i="3"/>
  <c r="AC49" i="3"/>
  <c r="AE49" i="3"/>
  <c r="AJ49" i="3"/>
  <c r="E50" i="3"/>
  <c r="G50" i="3"/>
  <c r="I50" i="3"/>
  <c r="L50" i="3"/>
  <c r="M50" i="3"/>
  <c r="N50" i="3"/>
  <c r="Q50" i="3"/>
  <c r="R50" i="3"/>
  <c r="S50" i="3"/>
  <c r="V50" i="3"/>
  <c r="W50" i="3"/>
  <c r="X50" i="3"/>
  <c r="AA50" i="3"/>
  <c r="AB50" i="3"/>
  <c r="AC50" i="3"/>
  <c r="AE50" i="3"/>
  <c r="AJ50" i="3"/>
  <c r="E51" i="3"/>
  <c r="G51" i="3"/>
  <c r="I51" i="3"/>
  <c r="L51" i="3"/>
  <c r="M51" i="3"/>
  <c r="N51" i="3"/>
  <c r="Q51" i="3"/>
  <c r="R51" i="3"/>
  <c r="S51" i="3"/>
  <c r="V51" i="3"/>
  <c r="W51" i="3"/>
  <c r="X51" i="3"/>
  <c r="AA51" i="3"/>
  <c r="AB51" i="3"/>
  <c r="AC51" i="3"/>
  <c r="AE51" i="3"/>
  <c r="AJ51" i="3"/>
  <c r="E52" i="3"/>
  <c r="G52" i="3"/>
  <c r="I52" i="3"/>
  <c r="L52" i="3"/>
  <c r="M52" i="3"/>
  <c r="N52" i="3"/>
  <c r="Q52" i="3"/>
  <c r="R52" i="3"/>
  <c r="S52" i="3"/>
  <c r="V52" i="3"/>
  <c r="W52" i="3"/>
  <c r="X52" i="3"/>
  <c r="AA52" i="3"/>
  <c r="AB52" i="3"/>
  <c r="AC52" i="3"/>
  <c r="AE52" i="3"/>
  <c r="AJ52" i="3"/>
  <c r="E53" i="3"/>
  <c r="G53" i="3"/>
  <c r="I53" i="3"/>
  <c r="L53" i="3"/>
  <c r="M53" i="3"/>
  <c r="N53" i="3"/>
  <c r="Q53" i="3"/>
  <c r="R53" i="3"/>
  <c r="S53" i="3"/>
  <c r="V53" i="3"/>
  <c r="W53" i="3"/>
  <c r="X53" i="3"/>
  <c r="AA53" i="3"/>
  <c r="AB53" i="3"/>
  <c r="AC53" i="3"/>
  <c r="AE53" i="3"/>
  <c r="AJ53" i="3"/>
  <c r="E54" i="3"/>
  <c r="G54" i="3"/>
  <c r="I54" i="3"/>
  <c r="L54" i="3"/>
  <c r="M54" i="3"/>
  <c r="N54" i="3"/>
  <c r="Q54" i="3"/>
  <c r="R54" i="3"/>
  <c r="S54" i="3"/>
  <c r="V54" i="3"/>
  <c r="W54" i="3"/>
  <c r="X54" i="3"/>
  <c r="AA54" i="3"/>
  <c r="AB54" i="3"/>
  <c r="AC54" i="3"/>
  <c r="AE54" i="3"/>
  <c r="AJ54" i="3"/>
  <c r="E55" i="3"/>
  <c r="G55" i="3"/>
  <c r="I55" i="3"/>
  <c r="L55" i="3"/>
  <c r="M55" i="3"/>
  <c r="N55" i="3"/>
  <c r="Q55" i="3"/>
  <c r="R55" i="3"/>
  <c r="S55" i="3"/>
  <c r="V55" i="3"/>
  <c r="W55" i="3"/>
  <c r="X55" i="3"/>
  <c r="AA55" i="3"/>
  <c r="AB55" i="3"/>
  <c r="AC55" i="3"/>
  <c r="AE55" i="3"/>
  <c r="AJ55" i="3"/>
  <c r="E56" i="3"/>
  <c r="G56" i="3"/>
  <c r="I56" i="3"/>
  <c r="L56" i="3"/>
  <c r="M56" i="3"/>
  <c r="N56" i="3"/>
  <c r="Q56" i="3"/>
  <c r="R56" i="3"/>
  <c r="S56" i="3"/>
  <c r="V56" i="3"/>
  <c r="W56" i="3"/>
  <c r="X56" i="3"/>
  <c r="AA56" i="3"/>
  <c r="AB56" i="3"/>
  <c r="AC56" i="3"/>
  <c r="AE56" i="3"/>
  <c r="AJ56" i="3"/>
  <c r="E57" i="3"/>
  <c r="G57" i="3"/>
  <c r="I57" i="3"/>
  <c r="L57" i="3"/>
  <c r="M57" i="3"/>
  <c r="N57" i="3"/>
  <c r="Q57" i="3"/>
  <c r="R57" i="3"/>
  <c r="S57" i="3"/>
  <c r="V57" i="3"/>
  <c r="W57" i="3"/>
  <c r="X57" i="3"/>
  <c r="AA57" i="3"/>
  <c r="AB57" i="3"/>
  <c r="AC57" i="3"/>
  <c r="AE57" i="3"/>
  <c r="AJ57" i="3"/>
  <c r="E58" i="3"/>
  <c r="G58" i="3"/>
  <c r="I58" i="3"/>
  <c r="L58" i="3"/>
  <c r="M58" i="3"/>
  <c r="N58" i="3"/>
  <c r="Q58" i="3"/>
  <c r="R58" i="3"/>
  <c r="S58" i="3"/>
  <c r="V58" i="3"/>
  <c r="W58" i="3"/>
  <c r="X58" i="3"/>
  <c r="AA58" i="3"/>
  <c r="AB58" i="3"/>
  <c r="AC58" i="3"/>
  <c r="AE58" i="3"/>
  <c r="AJ58" i="3"/>
  <c r="E59" i="3"/>
  <c r="G59" i="3"/>
  <c r="I59" i="3"/>
  <c r="L59" i="3"/>
  <c r="M59" i="3"/>
  <c r="N59" i="3"/>
  <c r="Q59" i="3"/>
  <c r="R59" i="3"/>
  <c r="S59" i="3"/>
  <c r="V59" i="3"/>
  <c r="W59" i="3"/>
  <c r="X59" i="3"/>
  <c r="AA59" i="3"/>
  <c r="AB59" i="3"/>
  <c r="AC59" i="3"/>
  <c r="AE59" i="3"/>
  <c r="AJ59" i="3"/>
  <c r="E60" i="3"/>
  <c r="G60" i="3"/>
  <c r="I60" i="3"/>
  <c r="L60" i="3"/>
  <c r="M60" i="3"/>
  <c r="N60" i="3"/>
  <c r="Q60" i="3"/>
  <c r="R60" i="3"/>
  <c r="S60" i="3"/>
  <c r="V60" i="3"/>
  <c r="W60" i="3"/>
  <c r="X60" i="3"/>
  <c r="AA60" i="3"/>
  <c r="AB60" i="3"/>
  <c r="AC60" i="3"/>
  <c r="AE60" i="3"/>
  <c r="AJ60" i="3"/>
  <c r="E61" i="3"/>
  <c r="G61" i="3"/>
  <c r="I61" i="3"/>
  <c r="L61" i="3"/>
  <c r="M61" i="3"/>
  <c r="N61" i="3"/>
  <c r="Q61" i="3"/>
  <c r="R61" i="3"/>
  <c r="S61" i="3"/>
  <c r="V61" i="3"/>
  <c r="W61" i="3"/>
  <c r="X61" i="3"/>
  <c r="AA61" i="3"/>
  <c r="AB61" i="3"/>
  <c r="AC61" i="3"/>
  <c r="AE61" i="3"/>
  <c r="AJ61" i="3"/>
  <c r="E62" i="3"/>
  <c r="G62" i="3"/>
  <c r="I62" i="3"/>
  <c r="L62" i="3"/>
  <c r="M62" i="3"/>
  <c r="N62" i="3"/>
  <c r="Q62" i="3"/>
  <c r="R62" i="3"/>
  <c r="S62" i="3"/>
  <c r="V62" i="3"/>
  <c r="W62" i="3"/>
  <c r="X62" i="3"/>
  <c r="AA62" i="3"/>
  <c r="AB62" i="3"/>
  <c r="AC62" i="3"/>
  <c r="AE62" i="3"/>
  <c r="AJ62" i="3"/>
  <c r="E63" i="3"/>
  <c r="G63" i="3"/>
  <c r="I63" i="3"/>
  <c r="L63" i="3"/>
  <c r="M63" i="3"/>
  <c r="N63" i="3"/>
  <c r="Q63" i="3"/>
  <c r="R63" i="3"/>
  <c r="S63" i="3"/>
  <c r="V63" i="3"/>
  <c r="W63" i="3"/>
  <c r="X63" i="3"/>
  <c r="AA63" i="3"/>
  <c r="AB63" i="3"/>
  <c r="AC63" i="3"/>
  <c r="AE63" i="3"/>
  <c r="AJ63" i="3"/>
  <c r="E64" i="3"/>
  <c r="G64" i="3"/>
  <c r="I64" i="3"/>
  <c r="L64" i="3"/>
  <c r="M64" i="3"/>
  <c r="N64" i="3"/>
  <c r="Q64" i="3"/>
  <c r="R64" i="3"/>
  <c r="S64" i="3"/>
  <c r="V64" i="3"/>
  <c r="W64" i="3"/>
  <c r="X64" i="3"/>
  <c r="AA64" i="3"/>
  <c r="AB64" i="3"/>
  <c r="AC64" i="3"/>
  <c r="AE64" i="3"/>
  <c r="AJ64" i="3"/>
  <c r="E65" i="3"/>
  <c r="G65" i="3"/>
  <c r="I65" i="3"/>
  <c r="L65" i="3"/>
  <c r="M65" i="3"/>
  <c r="N65" i="3"/>
  <c r="Q65" i="3"/>
  <c r="R65" i="3"/>
  <c r="S65" i="3"/>
  <c r="V65" i="3"/>
  <c r="W65" i="3"/>
  <c r="X65" i="3"/>
  <c r="AA65" i="3"/>
  <c r="AB65" i="3"/>
  <c r="AC65" i="3"/>
  <c r="AE65" i="3"/>
  <c r="AJ65" i="3"/>
  <c r="E66" i="3"/>
  <c r="G66" i="3"/>
  <c r="I66" i="3"/>
  <c r="L66" i="3"/>
  <c r="M66" i="3"/>
  <c r="N66" i="3"/>
  <c r="Q66" i="3"/>
  <c r="R66" i="3"/>
  <c r="S66" i="3"/>
  <c r="V66" i="3"/>
  <c r="W66" i="3"/>
  <c r="X66" i="3"/>
  <c r="AA66" i="3"/>
  <c r="AB66" i="3"/>
  <c r="AC66" i="3"/>
  <c r="AE66" i="3"/>
  <c r="AJ66" i="3"/>
  <c r="E67" i="3"/>
  <c r="G67" i="3"/>
  <c r="I67" i="3"/>
  <c r="L67" i="3"/>
  <c r="M67" i="3"/>
  <c r="N67" i="3"/>
  <c r="Q67" i="3"/>
  <c r="R67" i="3"/>
  <c r="S67" i="3"/>
  <c r="V67" i="3"/>
  <c r="W67" i="3"/>
  <c r="X67" i="3"/>
  <c r="AA67" i="3"/>
  <c r="AB67" i="3"/>
  <c r="AC67" i="3"/>
  <c r="AE67" i="3"/>
  <c r="AJ67" i="3"/>
  <c r="E68" i="3"/>
  <c r="G68" i="3"/>
  <c r="I68" i="3"/>
  <c r="L68" i="3"/>
  <c r="M68" i="3"/>
  <c r="N68" i="3"/>
  <c r="Q68" i="3"/>
  <c r="R68" i="3"/>
  <c r="S68" i="3"/>
  <c r="V68" i="3"/>
  <c r="W68" i="3"/>
  <c r="X68" i="3"/>
  <c r="AA68" i="3"/>
  <c r="AB68" i="3"/>
  <c r="AC68" i="3"/>
  <c r="AE68" i="3"/>
  <c r="AJ68" i="3"/>
  <c r="E69" i="3"/>
  <c r="G69" i="3"/>
  <c r="I69" i="3"/>
  <c r="L69" i="3"/>
  <c r="M69" i="3"/>
  <c r="N69" i="3"/>
  <c r="Q69" i="3"/>
  <c r="R69" i="3"/>
  <c r="S69" i="3"/>
  <c r="V69" i="3"/>
  <c r="W69" i="3"/>
  <c r="X69" i="3"/>
  <c r="AA69" i="3"/>
  <c r="AB69" i="3"/>
  <c r="AC69" i="3"/>
  <c r="AE69" i="3"/>
  <c r="AJ69" i="3"/>
  <c r="E70" i="3"/>
  <c r="G70" i="3"/>
  <c r="I70" i="3"/>
  <c r="L70" i="3"/>
  <c r="M70" i="3"/>
  <c r="N70" i="3"/>
  <c r="Q70" i="3"/>
  <c r="R70" i="3"/>
  <c r="S70" i="3"/>
  <c r="V70" i="3"/>
  <c r="W70" i="3"/>
  <c r="X70" i="3"/>
  <c r="AA70" i="3"/>
  <c r="AB70" i="3"/>
  <c r="AC70" i="3"/>
  <c r="AE70" i="3"/>
  <c r="AJ70" i="3"/>
  <c r="E71" i="3"/>
  <c r="G71" i="3"/>
  <c r="I71" i="3"/>
  <c r="L71" i="3"/>
  <c r="M71" i="3"/>
  <c r="N71" i="3"/>
  <c r="Q71" i="3"/>
  <c r="R71" i="3"/>
  <c r="S71" i="3"/>
  <c r="V71" i="3"/>
  <c r="W71" i="3"/>
  <c r="X71" i="3"/>
  <c r="AA71" i="3"/>
  <c r="AB71" i="3"/>
  <c r="AC71" i="3"/>
  <c r="AE71" i="3"/>
  <c r="AJ71" i="3"/>
  <c r="E72" i="3"/>
  <c r="G72" i="3"/>
  <c r="I72" i="3"/>
  <c r="L72" i="3"/>
  <c r="M72" i="3"/>
  <c r="N72" i="3"/>
  <c r="Q72" i="3"/>
  <c r="R72" i="3"/>
  <c r="S72" i="3"/>
  <c r="V72" i="3"/>
  <c r="W72" i="3"/>
  <c r="X72" i="3"/>
  <c r="AA72" i="3"/>
  <c r="AB72" i="3"/>
  <c r="AC72" i="3"/>
  <c r="AE72" i="3"/>
  <c r="AJ72" i="3"/>
  <c r="E73" i="3"/>
  <c r="G73" i="3"/>
  <c r="I73" i="3"/>
  <c r="L73" i="3"/>
  <c r="M73" i="3"/>
  <c r="N73" i="3"/>
  <c r="Q73" i="3"/>
  <c r="R73" i="3"/>
  <c r="S73" i="3"/>
  <c r="V73" i="3"/>
  <c r="W73" i="3"/>
  <c r="X73" i="3"/>
  <c r="AA73" i="3"/>
  <c r="AB73" i="3"/>
  <c r="AC73" i="3"/>
  <c r="AE73" i="3"/>
  <c r="AJ73" i="3"/>
  <c r="E74" i="3"/>
  <c r="G74" i="3"/>
  <c r="I74" i="3"/>
  <c r="L74" i="3"/>
  <c r="M74" i="3"/>
  <c r="N74" i="3"/>
  <c r="Q74" i="3"/>
  <c r="R74" i="3"/>
  <c r="S74" i="3"/>
  <c r="V74" i="3"/>
  <c r="W74" i="3"/>
  <c r="X74" i="3"/>
  <c r="AA74" i="3"/>
  <c r="AB74" i="3"/>
  <c r="AC74" i="3"/>
  <c r="AE74" i="3"/>
  <c r="AJ74" i="3"/>
  <c r="E75" i="3"/>
  <c r="G75" i="3"/>
  <c r="I75" i="3"/>
  <c r="L75" i="3"/>
  <c r="M75" i="3"/>
  <c r="N75" i="3"/>
  <c r="Q75" i="3"/>
  <c r="R75" i="3"/>
  <c r="S75" i="3"/>
  <c r="V75" i="3"/>
  <c r="W75" i="3"/>
  <c r="X75" i="3"/>
  <c r="AA75" i="3"/>
  <c r="AB75" i="3"/>
  <c r="AC75" i="3"/>
  <c r="AE75" i="3"/>
  <c r="AJ75" i="3"/>
  <c r="E76" i="3"/>
  <c r="G76" i="3"/>
  <c r="I76" i="3"/>
  <c r="L76" i="3"/>
  <c r="M76" i="3"/>
  <c r="N76" i="3"/>
  <c r="Q76" i="3"/>
  <c r="R76" i="3"/>
  <c r="S76" i="3"/>
  <c r="V76" i="3"/>
  <c r="W76" i="3"/>
  <c r="X76" i="3"/>
  <c r="AA76" i="3"/>
  <c r="AB76" i="3"/>
  <c r="AC76" i="3"/>
  <c r="AE76" i="3"/>
  <c r="AJ76" i="3"/>
  <c r="E77" i="3"/>
  <c r="G77" i="3"/>
  <c r="I77" i="3"/>
  <c r="L77" i="3"/>
  <c r="M77" i="3"/>
  <c r="N77" i="3"/>
  <c r="Q77" i="3"/>
  <c r="R77" i="3"/>
  <c r="S77" i="3"/>
  <c r="V77" i="3"/>
  <c r="W77" i="3"/>
  <c r="X77" i="3"/>
  <c r="AA77" i="3"/>
  <c r="AB77" i="3"/>
  <c r="AC77" i="3"/>
  <c r="AE77" i="3"/>
  <c r="AJ77" i="3"/>
  <c r="E78" i="3"/>
  <c r="G78" i="3"/>
  <c r="I78" i="3"/>
  <c r="L78" i="3"/>
  <c r="M78" i="3"/>
  <c r="N78" i="3"/>
  <c r="Q78" i="3"/>
  <c r="R78" i="3"/>
  <c r="S78" i="3"/>
  <c r="V78" i="3"/>
  <c r="W78" i="3"/>
  <c r="X78" i="3"/>
  <c r="AA78" i="3"/>
  <c r="AB78" i="3"/>
  <c r="AC78" i="3"/>
  <c r="AE78" i="3"/>
  <c r="AJ78" i="3"/>
  <c r="E79" i="3"/>
  <c r="G79" i="3"/>
  <c r="I79" i="3"/>
  <c r="L79" i="3"/>
  <c r="M79" i="3"/>
  <c r="N79" i="3"/>
  <c r="Q79" i="3"/>
  <c r="R79" i="3"/>
  <c r="S79" i="3"/>
  <c r="V79" i="3"/>
  <c r="W79" i="3"/>
  <c r="X79" i="3"/>
  <c r="AA79" i="3"/>
  <c r="AB79" i="3"/>
  <c r="AC79" i="3"/>
  <c r="AE79" i="3"/>
  <c r="AJ79" i="3"/>
  <c r="E80" i="3"/>
  <c r="G80" i="3"/>
  <c r="I80" i="3"/>
  <c r="L80" i="3"/>
  <c r="M80" i="3"/>
  <c r="N80" i="3"/>
  <c r="Q80" i="3"/>
  <c r="R80" i="3"/>
  <c r="S80" i="3"/>
  <c r="V80" i="3"/>
  <c r="W80" i="3"/>
  <c r="X80" i="3"/>
  <c r="AA80" i="3"/>
  <c r="AB80" i="3"/>
  <c r="AC80" i="3"/>
  <c r="AE80" i="3"/>
  <c r="AJ80" i="3"/>
  <c r="E81" i="3"/>
  <c r="G81" i="3"/>
  <c r="I81" i="3"/>
  <c r="L81" i="3"/>
  <c r="M81" i="3"/>
  <c r="N81" i="3"/>
  <c r="Q81" i="3"/>
  <c r="R81" i="3"/>
  <c r="S81" i="3"/>
  <c r="V81" i="3"/>
  <c r="W81" i="3"/>
  <c r="X81" i="3"/>
  <c r="AA81" i="3"/>
  <c r="AB81" i="3"/>
  <c r="AC81" i="3"/>
  <c r="AE81" i="3"/>
  <c r="AJ81" i="3"/>
  <c r="E82" i="3"/>
  <c r="G82" i="3"/>
  <c r="I82" i="3"/>
  <c r="L82" i="3"/>
  <c r="M82" i="3"/>
  <c r="N82" i="3"/>
  <c r="Q82" i="3"/>
  <c r="R82" i="3"/>
  <c r="S82" i="3"/>
  <c r="V82" i="3"/>
  <c r="W82" i="3"/>
  <c r="X82" i="3"/>
  <c r="AA82" i="3"/>
  <c r="AB82" i="3"/>
  <c r="AC82" i="3"/>
  <c r="AE82" i="3"/>
  <c r="AJ82" i="3"/>
  <c r="E83" i="3"/>
  <c r="G83" i="3"/>
  <c r="I83" i="3"/>
  <c r="L83" i="3"/>
  <c r="M83" i="3"/>
  <c r="N83" i="3"/>
  <c r="Q83" i="3"/>
  <c r="R83" i="3"/>
  <c r="S83" i="3"/>
  <c r="V83" i="3"/>
  <c r="W83" i="3"/>
  <c r="X83" i="3"/>
  <c r="AA83" i="3"/>
  <c r="AB83" i="3"/>
  <c r="AC83" i="3"/>
  <c r="AE83" i="3"/>
  <c r="AJ83" i="3"/>
  <c r="E84" i="3"/>
  <c r="G84" i="3"/>
  <c r="I84" i="3"/>
  <c r="L84" i="3"/>
  <c r="M84" i="3"/>
  <c r="N84" i="3"/>
  <c r="Q84" i="3"/>
  <c r="R84" i="3"/>
  <c r="S84" i="3"/>
  <c r="V84" i="3"/>
  <c r="W84" i="3"/>
  <c r="X84" i="3"/>
  <c r="AA84" i="3"/>
  <c r="AB84" i="3"/>
  <c r="AC84" i="3"/>
  <c r="AE84" i="3"/>
  <c r="AJ84" i="3"/>
  <c r="E85" i="3"/>
  <c r="G85" i="3"/>
  <c r="I85" i="3"/>
  <c r="L85" i="3"/>
  <c r="M85" i="3"/>
  <c r="N85" i="3"/>
  <c r="Q85" i="3"/>
  <c r="R85" i="3"/>
  <c r="S85" i="3"/>
  <c r="V85" i="3"/>
  <c r="W85" i="3"/>
  <c r="X85" i="3"/>
  <c r="AA85" i="3"/>
  <c r="AB85" i="3"/>
  <c r="AC85" i="3"/>
  <c r="AE85" i="3"/>
  <c r="AJ85" i="3"/>
  <c r="E86" i="3"/>
  <c r="G86" i="3"/>
  <c r="I86" i="3"/>
  <c r="L86" i="3"/>
  <c r="M86" i="3"/>
  <c r="N86" i="3"/>
  <c r="Q86" i="3"/>
  <c r="R86" i="3"/>
  <c r="S86" i="3"/>
  <c r="V86" i="3"/>
  <c r="W86" i="3"/>
  <c r="X86" i="3"/>
  <c r="AA86" i="3"/>
  <c r="AB86" i="3"/>
  <c r="AC86" i="3"/>
  <c r="AE86" i="3"/>
  <c r="AJ86" i="3"/>
  <c r="E87" i="3"/>
  <c r="G87" i="3"/>
  <c r="I87" i="3"/>
  <c r="L87" i="3"/>
  <c r="M87" i="3"/>
  <c r="N87" i="3"/>
  <c r="Q87" i="3"/>
  <c r="R87" i="3"/>
  <c r="S87" i="3"/>
  <c r="V87" i="3"/>
  <c r="W87" i="3"/>
  <c r="X87" i="3"/>
  <c r="AA87" i="3"/>
  <c r="AB87" i="3"/>
  <c r="AC87" i="3"/>
  <c r="AE87" i="3"/>
  <c r="AJ87" i="3"/>
  <c r="E88" i="3"/>
  <c r="G88" i="3"/>
  <c r="I88" i="3"/>
  <c r="L88" i="3"/>
  <c r="M88" i="3"/>
  <c r="N88" i="3"/>
  <c r="Q88" i="3"/>
  <c r="R88" i="3"/>
  <c r="S88" i="3"/>
  <c r="V88" i="3"/>
  <c r="W88" i="3"/>
  <c r="X88" i="3"/>
  <c r="AA88" i="3"/>
  <c r="AB88" i="3"/>
  <c r="AC88" i="3"/>
  <c r="AE88" i="3"/>
  <c r="AJ88" i="3"/>
  <c r="E89" i="3"/>
  <c r="G89" i="3"/>
  <c r="I89" i="3"/>
  <c r="L89" i="3"/>
  <c r="M89" i="3"/>
  <c r="N89" i="3"/>
  <c r="Q89" i="3"/>
  <c r="R89" i="3"/>
  <c r="S89" i="3"/>
  <c r="V89" i="3"/>
  <c r="W89" i="3"/>
  <c r="X89" i="3"/>
  <c r="AA89" i="3"/>
  <c r="AB89" i="3"/>
  <c r="AC89" i="3"/>
  <c r="AE89" i="3"/>
  <c r="AJ89" i="3"/>
  <c r="E90" i="3"/>
  <c r="G90" i="3"/>
  <c r="I90" i="3"/>
  <c r="L90" i="3"/>
  <c r="M90" i="3"/>
  <c r="N90" i="3"/>
  <c r="Q90" i="3"/>
  <c r="R90" i="3"/>
  <c r="S90" i="3"/>
  <c r="V90" i="3"/>
  <c r="W90" i="3"/>
  <c r="X90" i="3"/>
  <c r="AA90" i="3"/>
  <c r="AB90" i="3"/>
  <c r="AC90" i="3"/>
  <c r="AE90" i="3"/>
  <c r="AJ90" i="3"/>
  <c r="E91" i="3"/>
  <c r="G91" i="3"/>
  <c r="I91" i="3"/>
  <c r="L91" i="3"/>
  <c r="M91" i="3"/>
  <c r="N91" i="3"/>
  <c r="Q91" i="3"/>
  <c r="R91" i="3"/>
  <c r="S91" i="3"/>
  <c r="V91" i="3"/>
  <c r="W91" i="3"/>
  <c r="X91" i="3"/>
  <c r="AA91" i="3"/>
  <c r="AB91" i="3"/>
  <c r="AC91" i="3"/>
  <c r="AE91" i="3"/>
  <c r="AJ91" i="3"/>
  <c r="E92" i="3"/>
  <c r="G92" i="3"/>
  <c r="I92" i="3"/>
  <c r="L92" i="3"/>
  <c r="M92" i="3"/>
  <c r="N92" i="3"/>
  <c r="Q92" i="3"/>
  <c r="R92" i="3"/>
  <c r="S92" i="3"/>
  <c r="V92" i="3"/>
  <c r="W92" i="3"/>
  <c r="X92" i="3"/>
  <c r="AA92" i="3"/>
  <c r="AB92" i="3"/>
  <c r="AC92" i="3"/>
  <c r="AE92" i="3"/>
  <c r="AJ92" i="3"/>
  <c r="E93" i="3"/>
  <c r="G93" i="3"/>
  <c r="I93" i="3"/>
  <c r="L93" i="3"/>
  <c r="M93" i="3"/>
  <c r="N93" i="3"/>
  <c r="Q93" i="3"/>
  <c r="R93" i="3"/>
  <c r="S93" i="3"/>
  <c r="V93" i="3"/>
  <c r="W93" i="3"/>
  <c r="X93" i="3"/>
  <c r="AA93" i="3"/>
  <c r="AB93" i="3"/>
  <c r="AC93" i="3"/>
  <c r="AE93" i="3"/>
  <c r="AJ93" i="3"/>
  <c r="E94" i="3"/>
  <c r="G94" i="3"/>
  <c r="I94" i="3"/>
  <c r="L94" i="3"/>
  <c r="M94" i="3"/>
  <c r="N94" i="3"/>
  <c r="Q94" i="3"/>
  <c r="R94" i="3"/>
  <c r="S94" i="3"/>
  <c r="V94" i="3"/>
  <c r="W94" i="3"/>
  <c r="X94" i="3"/>
  <c r="AA94" i="3"/>
  <c r="AB94" i="3"/>
  <c r="AC94" i="3"/>
  <c r="AE94" i="3"/>
  <c r="AJ94" i="3"/>
  <c r="E95" i="3"/>
  <c r="G95" i="3"/>
  <c r="I95" i="3"/>
  <c r="L95" i="3"/>
  <c r="M95" i="3"/>
  <c r="N95" i="3"/>
  <c r="Q95" i="3"/>
  <c r="R95" i="3"/>
  <c r="S95" i="3"/>
  <c r="V95" i="3"/>
  <c r="W95" i="3"/>
  <c r="X95" i="3"/>
  <c r="AA95" i="3"/>
  <c r="AB95" i="3"/>
  <c r="AC95" i="3"/>
  <c r="AE95" i="3"/>
  <c r="AJ95" i="3"/>
  <c r="E96" i="3"/>
  <c r="G96" i="3"/>
  <c r="I96" i="3"/>
  <c r="L96" i="3"/>
  <c r="M96" i="3"/>
  <c r="N96" i="3"/>
  <c r="Q96" i="3"/>
  <c r="R96" i="3"/>
  <c r="S96" i="3"/>
  <c r="V96" i="3"/>
  <c r="W96" i="3"/>
  <c r="X96" i="3"/>
  <c r="AA96" i="3"/>
  <c r="AB96" i="3"/>
  <c r="AC96" i="3"/>
  <c r="AE96" i="3"/>
  <c r="AJ96" i="3"/>
  <c r="E97" i="3"/>
  <c r="G97" i="3"/>
  <c r="I97" i="3"/>
  <c r="L97" i="3"/>
  <c r="M97" i="3"/>
  <c r="N97" i="3"/>
  <c r="Q97" i="3"/>
  <c r="R97" i="3"/>
  <c r="S97" i="3"/>
  <c r="V97" i="3"/>
  <c r="W97" i="3"/>
  <c r="X97" i="3"/>
  <c r="AA97" i="3"/>
  <c r="AB97" i="3"/>
  <c r="AC97" i="3"/>
  <c r="AE97" i="3"/>
  <c r="AJ97" i="3"/>
  <c r="E98" i="3"/>
  <c r="G98" i="3"/>
  <c r="I98" i="3"/>
  <c r="L98" i="3"/>
  <c r="M98" i="3"/>
  <c r="N98" i="3"/>
  <c r="Q98" i="3"/>
  <c r="R98" i="3"/>
  <c r="S98" i="3"/>
  <c r="V98" i="3"/>
  <c r="W98" i="3"/>
  <c r="X98" i="3"/>
  <c r="AA98" i="3"/>
  <c r="AB98" i="3"/>
  <c r="AC98" i="3"/>
  <c r="AE98" i="3"/>
  <c r="AJ98" i="3"/>
  <c r="E99" i="3"/>
  <c r="G99" i="3"/>
  <c r="I99" i="3"/>
  <c r="L99" i="3"/>
  <c r="M99" i="3"/>
  <c r="N99" i="3"/>
  <c r="Q99" i="3"/>
  <c r="R99" i="3"/>
  <c r="S99" i="3"/>
  <c r="V99" i="3"/>
  <c r="W99" i="3"/>
  <c r="X99" i="3"/>
  <c r="AA99" i="3"/>
  <c r="AB99" i="3"/>
  <c r="AC99" i="3"/>
  <c r="AE99" i="3"/>
  <c r="AJ99" i="3"/>
  <c r="E100" i="3"/>
  <c r="G100" i="3"/>
  <c r="I100" i="3"/>
  <c r="L100" i="3"/>
  <c r="M100" i="3"/>
  <c r="N100" i="3"/>
  <c r="Q100" i="3"/>
  <c r="R100" i="3"/>
  <c r="S100" i="3"/>
  <c r="V100" i="3"/>
  <c r="W100" i="3"/>
  <c r="X100" i="3"/>
  <c r="AA100" i="3"/>
  <c r="AB100" i="3"/>
  <c r="AC100" i="3"/>
  <c r="AE100" i="3"/>
  <c r="AJ100" i="3"/>
  <c r="E101" i="3"/>
  <c r="G101" i="3"/>
  <c r="I101" i="3"/>
  <c r="L101" i="3"/>
  <c r="M101" i="3"/>
  <c r="N101" i="3"/>
  <c r="Q101" i="3"/>
  <c r="R101" i="3"/>
  <c r="S101" i="3"/>
  <c r="V101" i="3"/>
  <c r="W101" i="3"/>
  <c r="X101" i="3"/>
  <c r="AA101" i="3"/>
  <c r="AB101" i="3"/>
  <c r="AC101" i="3"/>
  <c r="AE101" i="3"/>
  <c r="AJ101" i="3"/>
  <c r="E102" i="3"/>
  <c r="G102" i="3"/>
  <c r="I102" i="3"/>
  <c r="L102" i="3"/>
  <c r="M102" i="3"/>
  <c r="N102" i="3"/>
  <c r="Q102" i="3"/>
  <c r="R102" i="3"/>
  <c r="S102" i="3"/>
  <c r="V102" i="3"/>
  <c r="W102" i="3"/>
  <c r="X102" i="3"/>
  <c r="AA102" i="3"/>
  <c r="AB102" i="3"/>
  <c r="AC102" i="3"/>
  <c r="AE102" i="3"/>
  <c r="AJ102" i="3"/>
  <c r="E103" i="3"/>
  <c r="G103" i="3"/>
  <c r="I103" i="3"/>
  <c r="L103" i="3"/>
  <c r="M103" i="3"/>
  <c r="N103" i="3"/>
  <c r="Q103" i="3"/>
  <c r="R103" i="3"/>
  <c r="S103" i="3"/>
  <c r="V103" i="3"/>
  <c r="W103" i="3"/>
  <c r="X103" i="3"/>
  <c r="AA103" i="3"/>
  <c r="AB103" i="3"/>
  <c r="AC103" i="3"/>
  <c r="AE103" i="3"/>
  <c r="AJ103" i="3"/>
  <c r="E104" i="3"/>
  <c r="G104" i="3"/>
  <c r="I104" i="3"/>
  <c r="L104" i="3"/>
  <c r="M104" i="3"/>
  <c r="N104" i="3"/>
  <c r="Q104" i="3"/>
  <c r="R104" i="3"/>
  <c r="S104" i="3"/>
  <c r="V104" i="3"/>
  <c r="W104" i="3"/>
  <c r="X104" i="3"/>
  <c r="AA104" i="3"/>
  <c r="AB104" i="3"/>
  <c r="AC104" i="3"/>
  <c r="AE104" i="3"/>
  <c r="AJ104" i="3"/>
  <c r="E105" i="3"/>
  <c r="G105" i="3"/>
  <c r="I105" i="3"/>
  <c r="L105" i="3"/>
  <c r="M105" i="3"/>
  <c r="N105" i="3"/>
  <c r="Q105" i="3"/>
  <c r="R105" i="3"/>
  <c r="S105" i="3"/>
  <c r="V105" i="3"/>
  <c r="W105" i="3"/>
  <c r="X105" i="3"/>
  <c r="AA105" i="3"/>
  <c r="AB105" i="3"/>
  <c r="AC105" i="3"/>
  <c r="AE105" i="3"/>
  <c r="AJ105" i="3"/>
  <c r="E106" i="3"/>
  <c r="G106" i="3"/>
  <c r="I106" i="3"/>
  <c r="L106" i="3"/>
  <c r="M106" i="3"/>
  <c r="N106" i="3"/>
  <c r="Q106" i="3"/>
  <c r="R106" i="3"/>
  <c r="S106" i="3"/>
  <c r="V106" i="3"/>
  <c r="W106" i="3"/>
  <c r="X106" i="3"/>
  <c r="AA106" i="3"/>
  <c r="AB106" i="3"/>
  <c r="AC106" i="3"/>
  <c r="AE106" i="3"/>
  <c r="AJ106" i="3"/>
  <c r="E107" i="3"/>
  <c r="G107" i="3"/>
  <c r="I107" i="3"/>
  <c r="L107" i="3"/>
  <c r="M107" i="3"/>
  <c r="N107" i="3"/>
  <c r="Q107" i="3"/>
  <c r="R107" i="3"/>
  <c r="S107" i="3"/>
  <c r="V107" i="3"/>
  <c r="W107" i="3"/>
  <c r="X107" i="3"/>
  <c r="AA107" i="3"/>
  <c r="AB107" i="3"/>
  <c r="AC107" i="3"/>
  <c r="AE107" i="3"/>
  <c r="AJ107" i="3"/>
  <c r="E108" i="3"/>
  <c r="G108" i="3"/>
  <c r="I108" i="3"/>
  <c r="L108" i="3"/>
  <c r="M108" i="3"/>
  <c r="N108" i="3"/>
  <c r="Q108" i="3"/>
  <c r="R108" i="3"/>
  <c r="S108" i="3"/>
  <c r="V108" i="3"/>
  <c r="W108" i="3"/>
  <c r="X108" i="3"/>
  <c r="AA108" i="3"/>
  <c r="AB108" i="3"/>
  <c r="AC108" i="3"/>
  <c r="AE108" i="3"/>
  <c r="AJ108" i="3"/>
  <c r="E109" i="3"/>
  <c r="G109" i="3"/>
  <c r="I109" i="3"/>
  <c r="L109" i="3"/>
  <c r="M109" i="3"/>
  <c r="N109" i="3"/>
  <c r="Q109" i="3"/>
  <c r="R109" i="3"/>
  <c r="S109" i="3"/>
  <c r="V109" i="3"/>
  <c r="W109" i="3"/>
  <c r="X109" i="3"/>
  <c r="AA109" i="3"/>
  <c r="AB109" i="3"/>
  <c r="AC109" i="3"/>
  <c r="AE109" i="3"/>
  <c r="AJ109" i="3"/>
  <c r="E110" i="3"/>
  <c r="G110" i="3"/>
  <c r="I110" i="3"/>
  <c r="L110" i="3"/>
  <c r="M110" i="3"/>
  <c r="N110" i="3"/>
  <c r="Q110" i="3"/>
  <c r="R110" i="3"/>
  <c r="S110" i="3"/>
  <c r="V110" i="3"/>
  <c r="W110" i="3"/>
  <c r="X110" i="3"/>
  <c r="AA110" i="3"/>
  <c r="AB110" i="3"/>
  <c r="AC110" i="3"/>
  <c r="AE110" i="3"/>
  <c r="AJ110" i="3"/>
  <c r="E111" i="3"/>
  <c r="G111" i="3"/>
  <c r="I111" i="3"/>
  <c r="L111" i="3"/>
  <c r="M111" i="3"/>
  <c r="N111" i="3"/>
  <c r="Q111" i="3"/>
  <c r="R111" i="3"/>
  <c r="S111" i="3"/>
  <c r="V111" i="3"/>
  <c r="W111" i="3"/>
  <c r="X111" i="3"/>
  <c r="AA111" i="3"/>
  <c r="AB111" i="3"/>
  <c r="AC111" i="3"/>
  <c r="AE111" i="3"/>
  <c r="AJ111" i="3"/>
  <c r="E112" i="3"/>
  <c r="G112" i="3"/>
  <c r="I112" i="3"/>
  <c r="L112" i="3"/>
  <c r="M112" i="3"/>
  <c r="N112" i="3"/>
  <c r="Q112" i="3"/>
  <c r="R112" i="3"/>
  <c r="S112" i="3"/>
  <c r="V112" i="3"/>
  <c r="W112" i="3"/>
  <c r="X112" i="3"/>
  <c r="AA112" i="3"/>
  <c r="AB112" i="3"/>
  <c r="AC112" i="3"/>
  <c r="AE112" i="3"/>
  <c r="AJ112" i="3"/>
  <c r="E113" i="3"/>
  <c r="G113" i="3"/>
  <c r="I113" i="3"/>
  <c r="L113" i="3"/>
  <c r="M113" i="3"/>
  <c r="N113" i="3"/>
  <c r="Q113" i="3"/>
  <c r="R113" i="3"/>
  <c r="S113" i="3"/>
  <c r="V113" i="3"/>
  <c r="W113" i="3"/>
  <c r="X113" i="3"/>
  <c r="AA113" i="3"/>
  <c r="AB113" i="3"/>
  <c r="AC113" i="3"/>
  <c r="AE113" i="3"/>
  <c r="AJ113" i="3"/>
  <c r="E114" i="3"/>
  <c r="G114" i="3"/>
  <c r="I114" i="3"/>
  <c r="L114" i="3"/>
  <c r="M114" i="3"/>
  <c r="N114" i="3"/>
  <c r="Q114" i="3"/>
  <c r="R114" i="3"/>
  <c r="S114" i="3"/>
  <c r="V114" i="3"/>
  <c r="W114" i="3"/>
  <c r="X114" i="3"/>
  <c r="AA114" i="3"/>
  <c r="AB114" i="3"/>
  <c r="AC114" i="3"/>
  <c r="AE114" i="3"/>
  <c r="AJ114" i="3"/>
  <c r="E115" i="3"/>
  <c r="G115" i="3"/>
  <c r="I115" i="3"/>
  <c r="L115" i="3"/>
  <c r="M115" i="3"/>
  <c r="N115" i="3"/>
  <c r="Q115" i="3"/>
  <c r="R115" i="3"/>
  <c r="S115" i="3"/>
  <c r="V115" i="3"/>
  <c r="W115" i="3"/>
  <c r="X115" i="3"/>
  <c r="AA115" i="3"/>
  <c r="AB115" i="3"/>
  <c r="AC115" i="3"/>
  <c r="AE115" i="3"/>
  <c r="AJ115" i="3"/>
  <c r="E116" i="3"/>
  <c r="G116" i="3"/>
  <c r="I116" i="3"/>
  <c r="L116" i="3"/>
  <c r="M116" i="3"/>
  <c r="N116" i="3"/>
  <c r="Q116" i="3"/>
  <c r="R116" i="3"/>
  <c r="S116" i="3"/>
  <c r="V116" i="3"/>
  <c r="W116" i="3"/>
  <c r="X116" i="3"/>
  <c r="AA116" i="3"/>
  <c r="AB116" i="3"/>
  <c r="AC116" i="3"/>
  <c r="AE116" i="3"/>
  <c r="AJ116" i="3"/>
  <c r="E117" i="3"/>
  <c r="G117" i="3"/>
  <c r="I117" i="3"/>
  <c r="L117" i="3"/>
  <c r="M117" i="3"/>
  <c r="N117" i="3"/>
  <c r="Q117" i="3"/>
  <c r="R117" i="3"/>
  <c r="S117" i="3"/>
  <c r="V117" i="3"/>
  <c r="W117" i="3"/>
  <c r="X117" i="3"/>
  <c r="AA117" i="3"/>
  <c r="AB117" i="3"/>
  <c r="AC117" i="3"/>
  <c r="AE117" i="3"/>
  <c r="AJ117" i="3"/>
  <c r="E118" i="3"/>
  <c r="G118" i="3"/>
  <c r="I118" i="3"/>
  <c r="L118" i="3"/>
  <c r="M118" i="3"/>
  <c r="N118" i="3"/>
  <c r="Q118" i="3"/>
  <c r="R118" i="3"/>
  <c r="S118" i="3"/>
  <c r="V118" i="3"/>
  <c r="W118" i="3"/>
  <c r="X118" i="3"/>
  <c r="AA118" i="3"/>
  <c r="AB118" i="3"/>
  <c r="AC118" i="3"/>
  <c r="AE118" i="3"/>
  <c r="AJ118" i="3"/>
  <c r="E119" i="3"/>
  <c r="G119" i="3"/>
  <c r="I119" i="3"/>
  <c r="L119" i="3"/>
  <c r="M119" i="3"/>
  <c r="N119" i="3"/>
  <c r="Q119" i="3"/>
  <c r="R119" i="3"/>
  <c r="S119" i="3"/>
  <c r="V119" i="3"/>
  <c r="W119" i="3"/>
  <c r="X119" i="3"/>
  <c r="AA119" i="3"/>
  <c r="AB119" i="3"/>
  <c r="AC119" i="3"/>
  <c r="AE119" i="3"/>
  <c r="AJ119" i="3"/>
  <c r="E120" i="3"/>
  <c r="G120" i="3"/>
  <c r="I120" i="3"/>
  <c r="L120" i="3"/>
  <c r="M120" i="3"/>
  <c r="N120" i="3"/>
  <c r="Q120" i="3"/>
  <c r="R120" i="3"/>
  <c r="S120" i="3"/>
  <c r="V120" i="3"/>
  <c r="W120" i="3"/>
  <c r="X120" i="3"/>
  <c r="AA120" i="3"/>
  <c r="AB120" i="3"/>
  <c r="AC120" i="3"/>
  <c r="AE120" i="3"/>
  <c r="AJ120" i="3"/>
  <c r="E121" i="3"/>
  <c r="G121" i="3"/>
  <c r="I121" i="3"/>
  <c r="L121" i="3"/>
  <c r="M121" i="3"/>
  <c r="N121" i="3"/>
  <c r="Q121" i="3"/>
  <c r="R121" i="3"/>
  <c r="S121" i="3"/>
  <c r="V121" i="3"/>
  <c r="W121" i="3"/>
  <c r="X121" i="3"/>
  <c r="AA121" i="3"/>
  <c r="AB121" i="3"/>
  <c r="AC121" i="3"/>
  <c r="AE121" i="3"/>
  <c r="AJ121" i="3"/>
  <c r="E122" i="3"/>
  <c r="G122" i="3"/>
  <c r="I122" i="3"/>
  <c r="L122" i="3"/>
  <c r="M122" i="3"/>
  <c r="N122" i="3"/>
  <c r="Q122" i="3"/>
  <c r="R122" i="3"/>
  <c r="S122" i="3"/>
  <c r="V122" i="3"/>
  <c r="W122" i="3"/>
  <c r="X122" i="3"/>
  <c r="AA122" i="3"/>
  <c r="AB122" i="3"/>
  <c r="AC122" i="3"/>
  <c r="AE122" i="3"/>
  <c r="AJ122" i="3"/>
  <c r="E123" i="3"/>
  <c r="G123" i="3"/>
  <c r="I123" i="3"/>
  <c r="L123" i="3"/>
  <c r="M123" i="3"/>
  <c r="N123" i="3"/>
  <c r="Q123" i="3"/>
  <c r="R123" i="3"/>
  <c r="S123" i="3"/>
  <c r="V123" i="3"/>
  <c r="W123" i="3"/>
  <c r="X123" i="3"/>
  <c r="AA123" i="3"/>
  <c r="AB123" i="3"/>
  <c r="AC123" i="3"/>
  <c r="AE123" i="3"/>
  <c r="AJ123" i="3"/>
  <c r="E124" i="3"/>
  <c r="G124" i="3"/>
  <c r="I124" i="3"/>
  <c r="L124" i="3"/>
  <c r="M124" i="3"/>
  <c r="N124" i="3"/>
  <c r="Q124" i="3"/>
  <c r="R124" i="3"/>
  <c r="S124" i="3"/>
  <c r="V124" i="3"/>
  <c r="W124" i="3"/>
  <c r="X124" i="3"/>
  <c r="AA124" i="3"/>
  <c r="AB124" i="3"/>
  <c r="AC124" i="3"/>
  <c r="AE124" i="3"/>
  <c r="AJ124" i="3"/>
  <c r="E125" i="3"/>
  <c r="G125" i="3"/>
  <c r="I125" i="3"/>
  <c r="L125" i="3"/>
  <c r="M125" i="3"/>
  <c r="N125" i="3"/>
  <c r="Q125" i="3"/>
  <c r="R125" i="3"/>
  <c r="S125" i="3"/>
  <c r="V125" i="3"/>
  <c r="W125" i="3"/>
  <c r="X125" i="3"/>
  <c r="AA125" i="3"/>
  <c r="AB125" i="3"/>
  <c r="AC125" i="3"/>
  <c r="AE125" i="3"/>
  <c r="AJ125" i="3"/>
  <c r="E126" i="3"/>
  <c r="G126" i="3"/>
  <c r="I126" i="3"/>
  <c r="L126" i="3"/>
  <c r="M126" i="3"/>
  <c r="N126" i="3"/>
  <c r="Q126" i="3"/>
  <c r="R126" i="3"/>
  <c r="S126" i="3"/>
  <c r="V126" i="3"/>
  <c r="W126" i="3"/>
  <c r="X126" i="3"/>
  <c r="AA126" i="3"/>
  <c r="AB126" i="3"/>
  <c r="AC126" i="3"/>
  <c r="AE126" i="3"/>
  <c r="AJ126" i="3"/>
  <c r="E127" i="3"/>
  <c r="G127" i="3"/>
  <c r="I127" i="3"/>
  <c r="L127" i="3"/>
  <c r="M127" i="3"/>
  <c r="N127" i="3"/>
  <c r="Q127" i="3"/>
  <c r="R127" i="3"/>
  <c r="S127" i="3"/>
  <c r="V127" i="3"/>
  <c r="W127" i="3"/>
  <c r="X127" i="3"/>
  <c r="AA127" i="3"/>
  <c r="AB127" i="3"/>
  <c r="AC127" i="3"/>
  <c r="AE127" i="3"/>
  <c r="AJ127" i="3"/>
  <c r="E128" i="3"/>
  <c r="G128" i="3"/>
  <c r="I128" i="3"/>
  <c r="L128" i="3"/>
  <c r="M128" i="3"/>
  <c r="N128" i="3"/>
  <c r="Q128" i="3"/>
  <c r="R128" i="3"/>
  <c r="S128" i="3"/>
  <c r="V128" i="3"/>
  <c r="W128" i="3"/>
  <c r="X128" i="3"/>
  <c r="AA128" i="3"/>
  <c r="AB128" i="3"/>
  <c r="AC128" i="3"/>
  <c r="AE128" i="3"/>
  <c r="AJ128" i="3"/>
  <c r="E129" i="3"/>
  <c r="G129" i="3"/>
  <c r="I129" i="3"/>
  <c r="L129" i="3"/>
  <c r="M129" i="3"/>
  <c r="N129" i="3"/>
  <c r="Q129" i="3"/>
  <c r="R129" i="3"/>
  <c r="S129" i="3"/>
  <c r="V129" i="3"/>
  <c r="W129" i="3"/>
  <c r="X129" i="3"/>
  <c r="AA129" i="3"/>
  <c r="AB129" i="3"/>
  <c r="AC129" i="3"/>
  <c r="AE129" i="3"/>
  <c r="AJ129" i="3"/>
  <c r="E130" i="3"/>
  <c r="G130" i="3"/>
  <c r="I130" i="3"/>
  <c r="L130" i="3"/>
  <c r="M130" i="3"/>
  <c r="N130" i="3"/>
  <c r="Q130" i="3"/>
  <c r="R130" i="3"/>
  <c r="S130" i="3"/>
  <c r="V130" i="3"/>
  <c r="W130" i="3"/>
  <c r="X130" i="3"/>
  <c r="AA130" i="3"/>
  <c r="AB130" i="3"/>
  <c r="AC130" i="3"/>
  <c r="AE130" i="3"/>
  <c r="AJ130" i="3"/>
  <c r="E131" i="3"/>
  <c r="G131" i="3"/>
  <c r="I131" i="3"/>
  <c r="L131" i="3"/>
  <c r="M131" i="3"/>
  <c r="N131" i="3"/>
  <c r="Q131" i="3"/>
  <c r="R131" i="3"/>
  <c r="S131" i="3"/>
  <c r="V131" i="3"/>
  <c r="W131" i="3"/>
  <c r="X131" i="3"/>
  <c r="AA131" i="3"/>
  <c r="AB131" i="3"/>
  <c r="AC131" i="3"/>
  <c r="AE131" i="3"/>
  <c r="AJ131" i="3"/>
  <c r="E132" i="3"/>
  <c r="G132" i="3"/>
  <c r="I132" i="3"/>
  <c r="L132" i="3"/>
  <c r="M132" i="3"/>
  <c r="N132" i="3"/>
  <c r="Q132" i="3"/>
  <c r="R132" i="3"/>
  <c r="S132" i="3"/>
  <c r="V132" i="3"/>
  <c r="W132" i="3"/>
  <c r="X132" i="3"/>
  <c r="AA132" i="3"/>
  <c r="AB132" i="3"/>
  <c r="AC132" i="3"/>
  <c r="AE132" i="3"/>
  <c r="AJ132" i="3"/>
  <c r="E133" i="3"/>
  <c r="G133" i="3"/>
  <c r="I133" i="3"/>
  <c r="L133" i="3"/>
  <c r="M133" i="3"/>
  <c r="N133" i="3"/>
  <c r="Q133" i="3"/>
  <c r="R133" i="3"/>
  <c r="S133" i="3"/>
  <c r="V133" i="3"/>
  <c r="W133" i="3"/>
  <c r="X133" i="3"/>
  <c r="AA133" i="3"/>
  <c r="AB133" i="3"/>
  <c r="AC133" i="3"/>
  <c r="AE133" i="3"/>
  <c r="AJ133" i="3"/>
  <c r="E134" i="3"/>
  <c r="G134" i="3"/>
  <c r="I134" i="3"/>
  <c r="L134" i="3"/>
  <c r="M134" i="3"/>
  <c r="N134" i="3"/>
  <c r="Q134" i="3"/>
  <c r="R134" i="3"/>
  <c r="S134" i="3"/>
  <c r="V134" i="3"/>
  <c r="W134" i="3"/>
  <c r="X134" i="3"/>
  <c r="AA134" i="3"/>
  <c r="AB134" i="3"/>
  <c r="AC134" i="3"/>
  <c r="AE134" i="3"/>
  <c r="AJ134" i="3"/>
  <c r="E135" i="3"/>
  <c r="G135" i="3"/>
  <c r="I135" i="3"/>
  <c r="L135" i="3"/>
  <c r="M135" i="3"/>
  <c r="N135" i="3"/>
  <c r="Q135" i="3"/>
  <c r="R135" i="3"/>
  <c r="S135" i="3"/>
  <c r="V135" i="3"/>
  <c r="W135" i="3"/>
  <c r="X135" i="3"/>
  <c r="AA135" i="3"/>
  <c r="AB135" i="3"/>
  <c r="AC135" i="3"/>
  <c r="AE135" i="3"/>
  <c r="AJ135" i="3"/>
  <c r="E136" i="3"/>
  <c r="G136" i="3"/>
  <c r="I136" i="3"/>
  <c r="L136" i="3"/>
  <c r="M136" i="3"/>
  <c r="N136" i="3"/>
  <c r="Q136" i="3"/>
  <c r="R136" i="3"/>
  <c r="S136" i="3"/>
  <c r="V136" i="3"/>
  <c r="W136" i="3"/>
  <c r="X136" i="3"/>
  <c r="AA136" i="3"/>
  <c r="AB136" i="3"/>
  <c r="AC136" i="3"/>
  <c r="AE136" i="3"/>
  <c r="AJ136" i="3"/>
  <c r="E137" i="3"/>
  <c r="G137" i="3"/>
  <c r="I137" i="3"/>
  <c r="L137" i="3"/>
  <c r="M137" i="3"/>
  <c r="N137" i="3"/>
  <c r="Q137" i="3"/>
  <c r="R137" i="3"/>
  <c r="S137" i="3"/>
  <c r="V137" i="3"/>
  <c r="W137" i="3"/>
  <c r="X137" i="3"/>
  <c r="AA137" i="3"/>
  <c r="AB137" i="3"/>
  <c r="AC137" i="3"/>
  <c r="AE137" i="3"/>
  <c r="AJ137" i="3"/>
  <c r="E138" i="3"/>
  <c r="G138" i="3"/>
  <c r="I138" i="3"/>
  <c r="L138" i="3"/>
  <c r="M138" i="3"/>
  <c r="N138" i="3"/>
  <c r="Q138" i="3"/>
  <c r="R138" i="3"/>
  <c r="S138" i="3"/>
  <c r="V138" i="3"/>
  <c r="W138" i="3"/>
  <c r="X138" i="3"/>
  <c r="AA138" i="3"/>
  <c r="AB138" i="3"/>
  <c r="AC138" i="3"/>
  <c r="AE138" i="3"/>
  <c r="AJ138" i="3"/>
  <c r="E139" i="3"/>
  <c r="G139" i="3"/>
  <c r="I139" i="3"/>
  <c r="L139" i="3"/>
  <c r="M139" i="3"/>
  <c r="N139" i="3"/>
  <c r="Q139" i="3"/>
  <c r="R139" i="3"/>
  <c r="S139" i="3"/>
  <c r="V139" i="3"/>
  <c r="W139" i="3"/>
  <c r="X139" i="3"/>
  <c r="AA139" i="3"/>
  <c r="AB139" i="3"/>
  <c r="AC139" i="3"/>
  <c r="AE139" i="3"/>
  <c r="AJ139" i="3"/>
  <c r="E140" i="3"/>
  <c r="G140" i="3"/>
  <c r="I140" i="3"/>
  <c r="L140" i="3"/>
  <c r="M140" i="3"/>
  <c r="N140" i="3"/>
  <c r="Q140" i="3"/>
  <c r="R140" i="3"/>
  <c r="S140" i="3"/>
  <c r="V140" i="3"/>
  <c r="W140" i="3"/>
  <c r="X140" i="3"/>
  <c r="AA140" i="3"/>
  <c r="AB140" i="3"/>
  <c r="AC140" i="3"/>
  <c r="AE140" i="3"/>
  <c r="AJ140" i="3"/>
  <c r="E141" i="3"/>
  <c r="G141" i="3"/>
  <c r="I141" i="3"/>
  <c r="L141" i="3"/>
  <c r="M141" i="3"/>
  <c r="N141" i="3"/>
  <c r="Q141" i="3"/>
  <c r="R141" i="3"/>
  <c r="S141" i="3"/>
  <c r="V141" i="3"/>
  <c r="W141" i="3"/>
  <c r="X141" i="3"/>
  <c r="AA141" i="3"/>
  <c r="AB141" i="3"/>
  <c r="AC141" i="3"/>
  <c r="AE141" i="3"/>
  <c r="AJ141" i="3"/>
  <c r="E142" i="3"/>
  <c r="G142" i="3"/>
  <c r="I142" i="3"/>
  <c r="L142" i="3"/>
  <c r="M142" i="3"/>
  <c r="N142" i="3"/>
  <c r="Q142" i="3"/>
  <c r="R142" i="3"/>
  <c r="S142" i="3"/>
  <c r="V142" i="3"/>
  <c r="W142" i="3"/>
  <c r="X142" i="3"/>
  <c r="AA142" i="3"/>
  <c r="AB142" i="3"/>
  <c r="AC142" i="3"/>
  <c r="AE142" i="3"/>
  <c r="AJ142" i="3"/>
  <c r="E143" i="3"/>
  <c r="G143" i="3"/>
  <c r="I143" i="3"/>
  <c r="L143" i="3"/>
  <c r="M143" i="3"/>
  <c r="N143" i="3"/>
  <c r="Q143" i="3"/>
  <c r="R143" i="3"/>
  <c r="S143" i="3"/>
  <c r="V143" i="3"/>
  <c r="W143" i="3"/>
  <c r="X143" i="3"/>
  <c r="AA143" i="3"/>
  <c r="AB143" i="3"/>
  <c r="AC143" i="3"/>
  <c r="AE143" i="3"/>
  <c r="AJ143" i="3"/>
  <c r="E144" i="3"/>
  <c r="G144" i="3"/>
  <c r="I144" i="3"/>
  <c r="L144" i="3"/>
  <c r="M144" i="3"/>
  <c r="N144" i="3"/>
  <c r="Q144" i="3"/>
  <c r="R144" i="3"/>
  <c r="S144" i="3"/>
  <c r="V144" i="3"/>
  <c r="W144" i="3"/>
  <c r="X144" i="3"/>
  <c r="AA144" i="3"/>
  <c r="AB144" i="3"/>
  <c r="AC144" i="3"/>
  <c r="AE144" i="3"/>
  <c r="AJ144" i="3"/>
  <c r="E145" i="3"/>
  <c r="G145" i="3"/>
  <c r="I145" i="3"/>
  <c r="L145" i="3"/>
  <c r="M145" i="3"/>
  <c r="N145" i="3"/>
  <c r="Q145" i="3"/>
  <c r="R145" i="3"/>
  <c r="S145" i="3"/>
  <c r="V145" i="3"/>
  <c r="W145" i="3"/>
  <c r="X145" i="3"/>
  <c r="AA145" i="3"/>
  <c r="AB145" i="3"/>
  <c r="AC145" i="3"/>
  <c r="AE145" i="3"/>
  <c r="AJ145" i="3"/>
  <c r="E146" i="3"/>
  <c r="G146" i="3"/>
  <c r="I146" i="3"/>
  <c r="L146" i="3"/>
  <c r="M146" i="3"/>
  <c r="N146" i="3"/>
  <c r="Q146" i="3"/>
  <c r="R146" i="3"/>
  <c r="S146" i="3"/>
  <c r="V146" i="3"/>
  <c r="W146" i="3"/>
  <c r="X146" i="3"/>
  <c r="AA146" i="3"/>
  <c r="AB146" i="3"/>
  <c r="AC146" i="3"/>
  <c r="AE146" i="3"/>
  <c r="AJ146" i="3"/>
  <c r="E147" i="3"/>
  <c r="G147" i="3"/>
  <c r="I147" i="3"/>
  <c r="L147" i="3"/>
  <c r="M147" i="3"/>
  <c r="N147" i="3"/>
  <c r="Q147" i="3"/>
  <c r="R147" i="3"/>
  <c r="S147" i="3"/>
  <c r="V147" i="3"/>
  <c r="W147" i="3"/>
  <c r="X147" i="3"/>
  <c r="AA147" i="3"/>
  <c r="AB147" i="3"/>
  <c r="AC147" i="3"/>
  <c r="AE147" i="3"/>
  <c r="AJ147" i="3"/>
  <c r="E148" i="3"/>
  <c r="G148" i="3"/>
  <c r="I148" i="3"/>
  <c r="L148" i="3"/>
  <c r="M148" i="3"/>
  <c r="N148" i="3"/>
  <c r="Q148" i="3"/>
  <c r="R148" i="3"/>
  <c r="S148" i="3"/>
  <c r="V148" i="3"/>
  <c r="W148" i="3"/>
  <c r="X148" i="3"/>
  <c r="AA148" i="3"/>
  <c r="AB148" i="3"/>
  <c r="AC148" i="3"/>
  <c r="AE148" i="3"/>
  <c r="AJ148" i="3"/>
  <c r="E149" i="3"/>
  <c r="G149" i="3"/>
  <c r="I149" i="3"/>
  <c r="L149" i="3"/>
  <c r="M149" i="3"/>
  <c r="N149" i="3"/>
  <c r="Q149" i="3"/>
  <c r="R149" i="3"/>
  <c r="S149" i="3"/>
  <c r="V149" i="3"/>
  <c r="W149" i="3"/>
  <c r="X149" i="3"/>
  <c r="AA149" i="3"/>
  <c r="AB149" i="3"/>
  <c r="AC149" i="3"/>
  <c r="AE149" i="3"/>
  <c r="AJ149" i="3"/>
  <c r="E150" i="3"/>
  <c r="G150" i="3"/>
  <c r="I150" i="3"/>
  <c r="L150" i="3"/>
  <c r="M150" i="3"/>
  <c r="N150" i="3"/>
  <c r="Q150" i="3"/>
  <c r="R150" i="3"/>
  <c r="S150" i="3"/>
  <c r="V150" i="3"/>
  <c r="W150" i="3"/>
  <c r="X150" i="3"/>
  <c r="AA150" i="3"/>
  <c r="AB150" i="3"/>
  <c r="AC150" i="3"/>
  <c r="AE150" i="3"/>
  <c r="AJ150" i="3"/>
  <c r="E151" i="3"/>
  <c r="G151" i="3"/>
  <c r="I151" i="3"/>
  <c r="L151" i="3"/>
  <c r="M151" i="3"/>
  <c r="N151" i="3"/>
  <c r="Q151" i="3"/>
  <c r="R151" i="3"/>
  <c r="S151" i="3"/>
  <c r="V151" i="3"/>
  <c r="W151" i="3"/>
  <c r="X151" i="3"/>
  <c r="AA151" i="3"/>
  <c r="AB151" i="3"/>
  <c r="AC151" i="3"/>
  <c r="AE151" i="3"/>
  <c r="AJ151" i="3"/>
  <c r="E152" i="3"/>
  <c r="G152" i="3"/>
  <c r="I152" i="3"/>
  <c r="L152" i="3"/>
  <c r="M152" i="3"/>
  <c r="N152" i="3"/>
  <c r="Q152" i="3"/>
  <c r="R152" i="3"/>
  <c r="S152" i="3"/>
  <c r="V152" i="3"/>
  <c r="W152" i="3"/>
  <c r="X152" i="3"/>
  <c r="AA152" i="3"/>
  <c r="AB152" i="3"/>
  <c r="AC152" i="3"/>
  <c r="AE152" i="3"/>
  <c r="AJ152" i="3"/>
  <c r="E153" i="3"/>
  <c r="G153" i="3"/>
  <c r="I153" i="3"/>
  <c r="L153" i="3"/>
  <c r="M153" i="3"/>
  <c r="N153" i="3"/>
  <c r="Q153" i="3"/>
  <c r="R153" i="3"/>
  <c r="S153" i="3"/>
  <c r="V153" i="3"/>
  <c r="W153" i="3"/>
  <c r="X153" i="3"/>
  <c r="AA153" i="3"/>
  <c r="AB153" i="3"/>
  <c r="AC153" i="3"/>
  <c r="AE153" i="3"/>
  <c r="AJ153" i="3"/>
  <c r="E154" i="3"/>
  <c r="G154" i="3"/>
  <c r="I154" i="3"/>
  <c r="L154" i="3"/>
  <c r="M154" i="3"/>
  <c r="N154" i="3"/>
  <c r="Q154" i="3"/>
  <c r="R154" i="3"/>
  <c r="S154" i="3"/>
  <c r="V154" i="3"/>
  <c r="W154" i="3"/>
  <c r="X154" i="3"/>
  <c r="AA154" i="3"/>
  <c r="AB154" i="3"/>
  <c r="AC154" i="3"/>
  <c r="AE154" i="3"/>
  <c r="AJ154" i="3"/>
  <c r="E155" i="3"/>
  <c r="G155" i="3"/>
  <c r="I155" i="3"/>
  <c r="L155" i="3"/>
  <c r="M155" i="3"/>
  <c r="N155" i="3"/>
  <c r="Q155" i="3"/>
  <c r="R155" i="3"/>
  <c r="S155" i="3"/>
  <c r="V155" i="3"/>
  <c r="W155" i="3"/>
  <c r="X155" i="3"/>
  <c r="AA155" i="3"/>
  <c r="AB155" i="3"/>
  <c r="AC155" i="3"/>
  <c r="AE155" i="3"/>
  <c r="AJ155" i="3"/>
  <c r="E156" i="3"/>
  <c r="G156" i="3"/>
  <c r="I156" i="3"/>
  <c r="L156" i="3"/>
  <c r="M156" i="3"/>
  <c r="N156" i="3"/>
  <c r="Q156" i="3"/>
  <c r="R156" i="3"/>
  <c r="S156" i="3"/>
  <c r="V156" i="3"/>
  <c r="W156" i="3"/>
  <c r="X156" i="3"/>
  <c r="AA156" i="3"/>
  <c r="AB156" i="3"/>
  <c r="AC156" i="3"/>
  <c r="AE156" i="3"/>
  <c r="AJ156" i="3"/>
  <c r="E157" i="3"/>
  <c r="G157" i="3"/>
  <c r="I157" i="3"/>
  <c r="L157" i="3"/>
  <c r="M157" i="3"/>
  <c r="N157" i="3"/>
  <c r="Q157" i="3"/>
  <c r="R157" i="3"/>
  <c r="S157" i="3"/>
  <c r="V157" i="3"/>
  <c r="W157" i="3"/>
  <c r="X157" i="3"/>
  <c r="AA157" i="3"/>
  <c r="AB157" i="3"/>
  <c r="AC157" i="3"/>
  <c r="AE157" i="3"/>
  <c r="AJ157" i="3"/>
  <c r="E158" i="3"/>
  <c r="G158" i="3"/>
  <c r="I158" i="3"/>
  <c r="L158" i="3"/>
  <c r="M158" i="3"/>
  <c r="N158" i="3"/>
  <c r="Q158" i="3"/>
  <c r="R158" i="3"/>
  <c r="S158" i="3"/>
  <c r="V158" i="3"/>
  <c r="W158" i="3"/>
  <c r="X158" i="3"/>
  <c r="AA158" i="3"/>
  <c r="AB158" i="3"/>
  <c r="AC158" i="3"/>
  <c r="AE158" i="3"/>
  <c r="AJ158" i="3"/>
  <c r="E159" i="3"/>
  <c r="G159" i="3"/>
  <c r="I159" i="3"/>
  <c r="L159" i="3"/>
  <c r="M159" i="3"/>
  <c r="N159" i="3"/>
  <c r="Q159" i="3"/>
  <c r="R159" i="3"/>
  <c r="S159" i="3"/>
  <c r="V159" i="3"/>
  <c r="W159" i="3"/>
  <c r="X159" i="3"/>
  <c r="AA159" i="3"/>
  <c r="AB159" i="3"/>
  <c r="AC159" i="3"/>
  <c r="AE159" i="3"/>
  <c r="AJ159" i="3"/>
  <c r="E160" i="3"/>
  <c r="G160" i="3"/>
  <c r="I160" i="3"/>
  <c r="L160" i="3"/>
  <c r="M160" i="3"/>
  <c r="N160" i="3"/>
  <c r="Q160" i="3"/>
  <c r="R160" i="3"/>
  <c r="S160" i="3"/>
  <c r="V160" i="3"/>
  <c r="W160" i="3"/>
  <c r="X160" i="3"/>
  <c r="AA160" i="3"/>
  <c r="AB160" i="3"/>
  <c r="AC160" i="3"/>
  <c r="AE160" i="3"/>
  <c r="AJ160" i="3"/>
  <c r="E161" i="3"/>
  <c r="G161" i="3"/>
  <c r="I161" i="3"/>
  <c r="L161" i="3"/>
  <c r="M161" i="3"/>
  <c r="N161" i="3"/>
  <c r="Q161" i="3"/>
  <c r="R161" i="3"/>
  <c r="S161" i="3"/>
  <c r="V161" i="3"/>
  <c r="W161" i="3"/>
  <c r="X161" i="3"/>
  <c r="AA161" i="3"/>
  <c r="AB161" i="3"/>
  <c r="AC161" i="3"/>
  <c r="AE161" i="3"/>
  <c r="AJ161" i="3"/>
  <c r="E162" i="3"/>
  <c r="G162" i="3"/>
  <c r="I162" i="3"/>
  <c r="L162" i="3"/>
  <c r="M162" i="3"/>
  <c r="N162" i="3"/>
  <c r="Q162" i="3"/>
  <c r="R162" i="3"/>
  <c r="S162" i="3"/>
  <c r="V162" i="3"/>
  <c r="W162" i="3"/>
  <c r="X162" i="3"/>
  <c r="AA162" i="3"/>
  <c r="AB162" i="3"/>
  <c r="AC162" i="3"/>
  <c r="AE162" i="3"/>
  <c r="AJ162" i="3"/>
  <c r="E163" i="3"/>
  <c r="G163" i="3"/>
  <c r="I163" i="3"/>
  <c r="L163" i="3"/>
  <c r="M163" i="3"/>
  <c r="N163" i="3"/>
  <c r="Q163" i="3"/>
  <c r="R163" i="3"/>
  <c r="S163" i="3"/>
  <c r="V163" i="3"/>
  <c r="W163" i="3"/>
  <c r="X163" i="3"/>
  <c r="AA163" i="3"/>
  <c r="AB163" i="3"/>
  <c r="AC163" i="3"/>
  <c r="AE163" i="3"/>
  <c r="AJ163" i="3"/>
  <c r="E164" i="3"/>
  <c r="G164" i="3"/>
  <c r="I164" i="3"/>
  <c r="L164" i="3"/>
  <c r="M164" i="3"/>
  <c r="N164" i="3"/>
  <c r="Q164" i="3"/>
  <c r="R164" i="3"/>
  <c r="S164" i="3"/>
  <c r="V164" i="3"/>
  <c r="W164" i="3"/>
  <c r="X164" i="3"/>
  <c r="AA164" i="3"/>
  <c r="AB164" i="3"/>
  <c r="AC164" i="3"/>
  <c r="AE164" i="3"/>
  <c r="AJ164" i="3"/>
  <c r="E165" i="3"/>
  <c r="G165" i="3"/>
  <c r="I165" i="3"/>
  <c r="L165" i="3"/>
  <c r="M165" i="3"/>
  <c r="N165" i="3"/>
  <c r="Q165" i="3"/>
  <c r="R165" i="3"/>
  <c r="S165" i="3"/>
  <c r="V165" i="3"/>
  <c r="W165" i="3"/>
  <c r="X165" i="3"/>
  <c r="AA165" i="3"/>
  <c r="AB165" i="3"/>
  <c r="AC165" i="3"/>
  <c r="AE165" i="3"/>
  <c r="AJ165" i="3"/>
  <c r="E166" i="3"/>
  <c r="G166" i="3"/>
  <c r="I166" i="3"/>
  <c r="L166" i="3"/>
  <c r="M166" i="3"/>
  <c r="N166" i="3"/>
  <c r="Q166" i="3"/>
  <c r="R166" i="3"/>
  <c r="S166" i="3"/>
  <c r="V166" i="3"/>
  <c r="W166" i="3"/>
  <c r="X166" i="3"/>
  <c r="AA166" i="3"/>
  <c r="AB166" i="3"/>
  <c r="AC166" i="3"/>
  <c r="AE166" i="3"/>
  <c r="AJ166" i="3"/>
  <c r="E167" i="3"/>
  <c r="G167" i="3"/>
  <c r="I167" i="3"/>
  <c r="L167" i="3"/>
  <c r="M167" i="3"/>
  <c r="N167" i="3"/>
  <c r="Q167" i="3"/>
  <c r="R167" i="3"/>
  <c r="S167" i="3"/>
  <c r="V167" i="3"/>
  <c r="W167" i="3"/>
  <c r="X167" i="3"/>
  <c r="AA167" i="3"/>
  <c r="AB167" i="3"/>
  <c r="AC167" i="3"/>
  <c r="AE167" i="3"/>
  <c r="AJ167" i="3"/>
  <c r="E168" i="3"/>
  <c r="G168" i="3"/>
  <c r="I168" i="3"/>
  <c r="L168" i="3"/>
  <c r="M168" i="3"/>
  <c r="N168" i="3"/>
  <c r="Q168" i="3"/>
  <c r="R168" i="3"/>
  <c r="S168" i="3"/>
  <c r="V168" i="3"/>
  <c r="W168" i="3"/>
  <c r="X168" i="3"/>
  <c r="AA168" i="3"/>
  <c r="AB168" i="3"/>
  <c r="AC168" i="3"/>
  <c r="AE168" i="3"/>
  <c r="AJ168" i="3"/>
  <c r="E169" i="3"/>
  <c r="G169" i="3"/>
  <c r="I169" i="3"/>
  <c r="L169" i="3"/>
  <c r="M169" i="3"/>
  <c r="N169" i="3"/>
  <c r="Q169" i="3"/>
  <c r="R169" i="3"/>
  <c r="S169" i="3"/>
  <c r="V169" i="3"/>
  <c r="W169" i="3"/>
  <c r="X169" i="3"/>
  <c r="AA169" i="3"/>
  <c r="AB169" i="3"/>
  <c r="AC169" i="3"/>
  <c r="AE169" i="3"/>
  <c r="AJ169" i="3"/>
  <c r="E170" i="3"/>
  <c r="G170" i="3"/>
  <c r="I170" i="3"/>
  <c r="L170" i="3"/>
  <c r="M170" i="3"/>
  <c r="N170" i="3"/>
  <c r="Q170" i="3"/>
  <c r="R170" i="3"/>
  <c r="S170" i="3"/>
  <c r="V170" i="3"/>
  <c r="W170" i="3"/>
  <c r="X170" i="3"/>
  <c r="AA170" i="3"/>
  <c r="AB170" i="3"/>
  <c r="AC170" i="3"/>
  <c r="AE170" i="3"/>
  <c r="AJ170" i="3"/>
  <c r="E171" i="3"/>
  <c r="G171" i="3"/>
  <c r="I171" i="3"/>
  <c r="L171" i="3"/>
  <c r="M171" i="3"/>
  <c r="N171" i="3"/>
  <c r="Q171" i="3"/>
  <c r="R171" i="3"/>
  <c r="S171" i="3"/>
  <c r="V171" i="3"/>
  <c r="W171" i="3"/>
  <c r="X171" i="3"/>
  <c r="AA171" i="3"/>
  <c r="AB171" i="3"/>
  <c r="AC171" i="3"/>
  <c r="AE171" i="3"/>
  <c r="AJ171" i="3"/>
  <c r="E172" i="3"/>
  <c r="G172" i="3"/>
  <c r="I172" i="3"/>
  <c r="L172" i="3"/>
  <c r="M172" i="3"/>
  <c r="N172" i="3"/>
  <c r="Q172" i="3"/>
  <c r="R172" i="3"/>
  <c r="S172" i="3"/>
  <c r="V172" i="3"/>
  <c r="W172" i="3"/>
  <c r="X172" i="3"/>
  <c r="AA172" i="3"/>
  <c r="AB172" i="3"/>
  <c r="AC172" i="3"/>
  <c r="AE172" i="3"/>
  <c r="AJ172" i="3"/>
  <c r="E173" i="3"/>
  <c r="G173" i="3"/>
  <c r="I173" i="3"/>
  <c r="L173" i="3"/>
  <c r="M173" i="3"/>
  <c r="N173" i="3"/>
  <c r="Q173" i="3"/>
  <c r="R173" i="3"/>
  <c r="S173" i="3"/>
  <c r="V173" i="3"/>
  <c r="W173" i="3"/>
  <c r="X173" i="3"/>
  <c r="AA173" i="3"/>
  <c r="AB173" i="3"/>
  <c r="AC173" i="3"/>
  <c r="AE173" i="3"/>
  <c r="AJ173" i="3"/>
  <c r="E174" i="3"/>
  <c r="G174" i="3"/>
  <c r="I174" i="3"/>
  <c r="L174" i="3"/>
  <c r="M174" i="3"/>
  <c r="N174" i="3"/>
  <c r="Q174" i="3"/>
  <c r="R174" i="3"/>
  <c r="S174" i="3"/>
  <c r="V174" i="3"/>
  <c r="W174" i="3"/>
  <c r="X174" i="3"/>
  <c r="AA174" i="3"/>
  <c r="AB174" i="3"/>
  <c r="AC174" i="3"/>
  <c r="AE174" i="3"/>
  <c r="AJ174" i="3"/>
  <c r="E175" i="3"/>
  <c r="G175" i="3"/>
  <c r="I175" i="3"/>
  <c r="L175" i="3"/>
  <c r="M175" i="3"/>
  <c r="N175" i="3"/>
  <c r="Q175" i="3"/>
  <c r="R175" i="3"/>
  <c r="S175" i="3"/>
  <c r="V175" i="3"/>
  <c r="W175" i="3"/>
  <c r="X175" i="3"/>
  <c r="AA175" i="3"/>
  <c r="AB175" i="3"/>
  <c r="AC175" i="3"/>
  <c r="AE175" i="3"/>
  <c r="AJ175" i="3"/>
  <c r="E176" i="3"/>
  <c r="G176" i="3"/>
  <c r="I176" i="3"/>
  <c r="L176" i="3"/>
  <c r="M176" i="3"/>
  <c r="N176" i="3"/>
  <c r="Q176" i="3"/>
  <c r="R176" i="3"/>
  <c r="S176" i="3"/>
  <c r="V176" i="3"/>
  <c r="W176" i="3"/>
  <c r="X176" i="3"/>
  <c r="AA176" i="3"/>
  <c r="AB176" i="3"/>
  <c r="AC176" i="3"/>
  <c r="AE176" i="3"/>
  <c r="AJ176" i="3"/>
  <c r="E177" i="3"/>
  <c r="G177" i="3"/>
  <c r="I177" i="3"/>
  <c r="L177" i="3"/>
  <c r="M177" i="3"/>
  <c r="N177" i="3"/>
  <c r="Q177" i="3"/>
  <c r="R177" i="3"/>
  <c r="S177" i="3"/>
  <c r="V177" i="3"/>
  <c r="W177" i="3"/>
  <c r="X177" i="3"/>
  <c r="AA177" i="3"/>
  <c r="AB177" i="3"/>
  <c r="AC177" i="3"/>
  <c r="AE177" i="3"/>
  <c r="AJ177" i="3"/>
  <c r="E178" i="3"/>
  <c r="G178" i="3"/>
  <c r="I178" i="3"/>
  <c r="L178" i="3"/>
  <c r="M178" i="3"/>
  <c r="N178" i="3"/>
  <c r="Q178" i="3"/>
  <c r="R178" i="3"/>
  <c r="S178" i="3"/>
  <c r="V178" i="3"/>
  <c r="W178" i="3"/>
  <c r="X178" i="3"/>
  <c r="AA178" i="3"/>
  <c r="AB178" i="3"/>
  <c r="AC178" i="3"/>
  <c r="AE178" i="3"/>
  <c r="AJ178" i="3"/>
  <c r="E179" i="3"/>
  <c r="G179" i="3"/>
  <c r="I179" i="3"/>
  <c r="L179" i="3"/>
  <c r="M179" i="3"/>
  <c r="N179" i="3"/>
  <c r="Q179" i="3"/>
  <c r="R179" i="3"/>
  <c r="S179" i="3"/>
  <c r="V179" i="3"/>
  <c r="W179" i="3"/>
  <c r="X179" i="3"/>
  <c r="AA179" i="3"/>
  <c r="AB179" i="3"/>
  <c r="AC179" i="3"/>
  <c r="AE179" i="3"/>
  <c r="AJ179" i="3"/>
  <c r="E180" i="3"/>
  <c r="G180" i="3"/>
  <c r="I180" i="3"/>
  <c r="L180" i="3"/>
  <c r="M180" i="3"/>
  <c r="N180" i="3"/>
  <c r="Q180" i="3"/>
  <c r="R180" i="3"/>
  <c r="S180" i="3"/>
  <c r="V180" i="3"/>
  <c r="W180" i="3"/>
  <c r="X180" i="3"/>
  <c r="AA180" i="3"/>
  <c r="AB180" i="3"/>
  <c r="AC180" i="3"/>
  <c r="AE180" i="3"/>
  <c r="AJ180" i="3"/>
  <c r="E181" i="3"/>
  <c r="G181" i="3"/>
  <c r="I181" i="3"/>
  <c r="L181" i="3"/>
  <c r="M181" i="3"/>
  <c r="N181" i="3"/>
  <c r="Q181" i="3"/>
  <c r="R181" i="3"/>
  <c r="S181" i="3"/>
  <c r="V181" i="3"/>
  <c r="W181" i="3"/>
  <c r="X181" i="3"/>
  <c r="AA181" i="3"/>
  <c r="AB181" i="3"/>
  <c r="AC181" i="3"/>
  <c r="AE181" i="3"/>
  <c r="AJ181" i="3"/>
  <c r="E182" i="3"/>
  <c r="G182" i="3"/>
  <c r="I182" i="3"/>
  <c r="L182" i="3"/>
  <c r="M182" i="3"/>
  <c r="N182" i="3"/>
  <c r="Q182" i="3"/>
  <c r="R182" i="3"/>
  <c r="S182" i="3"/>
  <c r="V182" i="3"/>
  <c r="W182" i="3"/>
  <c r="X182" i="3"/>
  <c r="AA182" i="3"/>
  <c r="AB182" i="3"/>
  <c r="AC182" i="3"/>
  <c r="AE182" i="3"/>
  <c r="AJ182" i="3"/>
  <c r="E183" i="3"/>
  <c r="G183" i="3"/>
  <c r="I183" i="3"/>
  <c r="L183" i="3"/>
  <c r="M183" i="3"/>
  <c r="N183" i="3"/>
  <c r="Q183" i="3"/>
  <c r="R183" i="3"/>
  <c r="S183" i="3"/>
  <c r="V183" i="3"/>
  <c r="W183" i="3"/>
  <c r="X183" i="3"/>
  <c r="AA183" i="3"/>
  <c r="AB183" i="3"/>
  <c r="AC183" i="3"/>
  <c r="AE183" i="3"/>
  <c r="AJ183" i="3"/>
  <c r="E184" i="3"/>
  <c r="G184" i="3"/>
  <c r="I184" i="3"/>
  <c r="L184" i="3"/>
  <c r="M184" i="3"/>
  <c r="N184" i="3"/>
  <c r="Q184" i="3"/>
  <c r="R184" i="3"/>
  <c r="S184" i="3"/>
  <c r="V184" i="3"/>
  <c r="W184" i="3"/>
  <c r="X184" i="3"/>
  <c r="AA184" i="3"/>
  <c r="AB184" i="3"/>
  <c r="AC184" i="3"/>
  <c r="AE184" i="3"/>
  <c r="AJ184" i="3"/>
  <c r="E185" i="3"/>
  <c r="G185" i="3"/>
  <c r="I185" i="3"/>
  <c r="L185" i="3"/>
  <c r="M185" i="3"/>
  <c r="N185" i="3"/>
  <c r="Q185" i="3"/>
  <c r="R185" i="3"/>
  <c r="S185" i="3"/>
  <c r="V185" i="3"/>
  <c r="W185" i="3"/>
  <c r="X185" i="3"/>
  <c r="AA185" i="3"/>
  <c r="AB185" i="3"/>
  <c r="AC185" i="3"/>
  <c r="AE185" i="3"/>
  <c r="AJ185" i="3"/>
  <c r="E186" i="3"/>
  <c r="G186" i="3"/>
  <c r="I186" i="3"/>
  <c r="L186" i="3"/>
  <c r="M186" i="3"/>
  <c r="N186" i="3"/>
  <c r="Q186" i="3"/>
  <c r="R186" i="3"/>
  <c r="S186" i="3"/>
  <c r="V186" i="3"/>
  <c r="W186" i="3"/>
  <c r="X186" i="3"/>
  <c r="AA186" i="3"/>
  <c r="AB186" i="3"/>
  <c r="AC186" i="3"/>
  <c r="AE186" i="3"/>
  <c r="AJ186" i="3"/>
  <c r="E187" i="3"/>
  <c r="G187" i="3"/>
  <c r="I187" i="3"/>
  <c r="L187" i="3"/>
  <c r="M187" i="3"/>
  <c r="N187" i="3"/>
  <c r="Q187" i="3"/>
  <c r="R187" i="3"/>
  <c r="S187" i="3"/>
  <c r="V187" i="3"/>
  <c r="W187" i="3"/>
  <c r="X187" i="3"/>
  <c r="AA187" i="3"/>
  <c r="AB187" i="3"/>
  <c r="AC187" i="3"/>
  <c r="AE187" i="3"/>
  <c r="AJ187" i="3"/>
  <c r="E188" i="3"/>
  <c r="G188" i="3"/>
  <c r="I188" i="3"/>
  <c r="L188" i="3"/>
  <c r="M188" i="3"/>
  <c r="N188" i="3"/>
  <c r="Q188" i="3"/>
  <c r="R188" i="3"/>
  <c r="S188" i="3"/>
  <c r="V188" i="3"/>
  <c r="W188" i="3"/>
  <c r="X188" i="3"/>
  <c r="AA188" i="3"/>
  <c r="AB188" i="3"/>
  <c r="AC188" i="3"/>
  <c r="AE188" i="3"/>
  <c r="AJ188" i="3"/>
  <c r="E189" i="3"/>
  <c r="G189" i="3"/>
  <c r="I189" i="3"/>
  <c r="L189" i="3"/>
  <c r="M189" i="3"/>
  <c r="N189" i="3"/>
  <c r="Q189" i="3"/>
  <c r="R189" i="3"/>
  <c r="S189" i="3"/>
  <c r="V189" i="3"/>
  <c r="W189" i="3"/>
  <c r="X189" i="3"/>
  <c r="AA189" i="3"/>
  <c r="AB189" i="3"/>
  <c r="AC189" i="3"/>
  <c r="AE189" i="3"/>
  <c r="AJ189" i="3"/>
  <c r="E190" i="3"/>
  <c r="G190" i="3"/>
  <c r="I190" i="3"/>
  <c r="L190" i="3"/>
  <c r="M190" i="3"/>
  <c r="N190" i="3"/>
  <c r="Q190" i="3"/>
  <c r="R190" i="3"/>
  <c r="S190" i="3"/>
  <c r="V190" i="3"/>
  <c r="W190" i="3"/>
  <c r="X190" i="3"/>
  <c r="AA190" i="3"/>
  <c r="AB190" i="3"/>
  <c r="AC190" i="3"/>
  <c r="AE190" i="3"/>
  <c r="AJ190" i="3"/>
  <c r="E191" i="3"/>
  <c r="G191" i="3"/>
  <c r="I191" i="3"/>
  <c r="L191" i="3"/>
  <c r="M191" i="3"/>
  <c r="N191" i="3"/>
  <c r="Q191" i="3"/>
  <c r="R191" i="3"/>
  <c r="S191" i="3"/>
  <c r="V191" i="3"/>
  <c r="W191" i="3"/>
  <c r="X191" i="3"/>
  <c r="AA191" i="3"/>
  <c r="AB191" i="3"/>
  <c r="AC191" i="3"/>
  <c r="AE191" i="3"/>
  <c r="AJ191" i="3"/>
  <c r="E192" i="3"/>
  <c r="G192" i="3"/>
  <c r="I192" i="3"/>
  <c r="L192" i="3"/>
  <c r="M192" i="3"/>
  <c r="N192" i="3"/>
  <c r="Q192" i="3"/>
  <c r="R192" i="3"/>
  <c r="S192" i="3"/>
  <c r="V192" i="3"/>
  <c r="W192" i="3"/>
  <c r="X192" i="3"/>
  <c r="AA192" i="3"/>
  <c r="AB192" i="3"/>
  <c r="AC192" i="3"/>
  <c r="AE192" i="3"/>
  <c r="AJ192" i="3"/>
  <c r="E193" i="3"/>
  <c r="G193" i="3"/>
  <c r="I193" i="3"/>
  <c r="L193" i="3"/>
  <c r="M193" i="3"/>
  <c r="N193" i="3"/>
  <c r="Q193" i="3"/>
  <c r="R193" i="3"/>
  <c r="S193" i="3"/>
  <c r="V193" i="3"/>
  <c r="W193" i="3"/>
  <c r="X193" i="3"/>
  <c r="AA193" i="3"/>
  <c r="AB193" i="3"/>
  <c r="AC193" i="3"/>
  <c r="AE193" i="3"/>
  <c r="AJ193" i="3"/>
  <c r="E194" i="3"/>
  <c r="G194" i="3"/>
  <c r="I194" i="3"/>
  <c r="L194" i="3"/>
  <c r="M194" i="3"/>
  <c r="N194" i="3"/>
  <c r="Q194" i="3"/>
  <c r="R194" i="3"/>
  <c r="S194" i="3"/>
  <c r="V194" i="3"/>
  <c r="W194" i="3"/>
  <c r="X194" i="3"/>
  <c r="AA194" i="3"/>
  <c r="AB194" i="3"/>
  <c r="AC194" i="3"/>
  <c r="AE194" i="3"/>
  <c r="AJ194" i="3"/>
  <c r="E195" i="3"/>
  <c r="G195" i="3"/>
  <c r="I195" i="3"/>
  <c r="L195" i="3"/>
  <c r="M195" i="3"/>
  <c r="N195" i="3"/>
  <c r="Q195" i="3"/>
  <c r="R195" i="3"/>
  <c r="S195" i="3"/>
  <c r="V195" i="3"/>
  <c r="W195" i="3"/>
  <c r="X195" i="3"/>
  <c r="AA195" i="3"/>
  <c r="AB195" i="3"/>
  <c r="AC195" i="3"/>
  <c r="AE195" i="3"/>
  <c r="AJ195" i="3"/>
  <c r="E196" i="3"/>
  <c r="G196" i="3"/>
  <c r="I196" i="3"/>
  <c r="L196" i="3"/>
  <c r="M196" i="3"/>
  <c r="N196" i="3"/>
  <c r="Q196" i="3"/>
  <c r="R196" i="3"/>
  <c r="S196" i="3"/>
  <c r="V196" i="3"/>
  <c r="W196" i="3"/>
  <c r="X196" i="3"/>
  <c r="AA196" i="3"/>
  <c r="AB196" i="3"/>
  <c r="AC196" i="3"/>
  <c r="AE196" i="3"/>
  <c r="AJ196" i="3"/>
  <c r="E197" i="3"/>
  <c r="G197" i="3"/>
  <c r="I197" i="3"/>
  <c r="L197" i="3"/>
  <c r="M197" i="3"/>
  <c r="N197" i="3"/>
  <c r="Q197" i="3"/>
  <c r="R197" i="3"/>
  <c r="S197" i="3"/>
  <c r="V197" i="3"/>
  <c r="W197" i="3"/>
  <c r="X197" i="3"/>
  <c r="AA197" i="3"/>
  <c r="AB197" i="3"/>
  <c r="AC197" i="3"/>
  <c r="AE197" i="3"/>
  <c r="AJ197" i="3"/>
  <c r="E198" i="3"/>
  <c r="G198" i="3"/>
  <c r="I198" i="3"/>
  <c r="L198" i="3"/>
  <c r="M198" i="3"/>
  <c r="N198" i="3"/>
  <c r="Q198" i="3"/>
  <c r="R198" i="3"/>
  <c r="S198" i="3"/>
  <c r="V198" i="3"/>
  <c r="W198" i="3"/>
  <c r="X198" i="3"/>
  <c r="AA198" i="3"/>
  <c r="AB198" i="3"/>
  <c r="AC198" i="3"/>
  <c r="AE198" i="3"/>
  <c r="AJ198" i="3"/>
  <c r="E199" i="3"/>
  <c r="G199" i="3"/>
  <c r="I199" i="3"/>
  <c r="L199" i="3"/>
  <c r="M199" i="3"/>
  <c r="N199" i="3"/>
  <c r="Q199" i="3"/>
  <c r="R199" i="3"/>
  <c r="S199" i="3"/>
  <c r="V199" i="3"/>
  <c r="W199" i="3"/>
  <c r="X199" i="3"/>
  <c r="AA199" i="3"/>
  <c r="AB199" i="3"/>
  <c r="AC199" i="3"/>
  <c r="AE199" i="3"/>
  <c r="AJ199" i="3"/>
  <c r="E200" i="3"/>
  <c r="G200" i="3"/>
  <c r="I200" i="3"/>
  <c r="L200" i="3"/>
  <c r="M200" i="3"/>
  <c r="N200" i="3"/>
  <c r="Q200" i="3"/>
  <c r="R200" i="3"/>
  <c r="S200" i="3"/>
  <c r="V200" i="3"/>
  <c r="W200" i="3"/>
  <c r="X200" i="3"/>
  <c r="AA200" i="3"/>
  <c r="AB200" i="3"/>
  <c r="AC200" i="3"/>
  <c r="AE200" i="3"/>
  <c r="AJ200" i="3"/>
  <c r="E201" i="3"/>
  <c r="G201" i="3"/>
  <c r="I201" i="3"/>
  <c r="L201" i="3"/>
  <c r="M201" i="3"/>
  <c r="N201" i="3"/>
  <c r="Q201" i="3"/>
  <c r="R201" i="3"/>
  <c r="S201" i="3"/>
  <c r="V201" i="3"/>
  <c r="W201" i="3"/>
  <c r="X201" i="3"/>
  <c r="AA201" i="3"/>
  <c r="AB201" i="3"/>
  <c r="AC201" i="3"/>
  <c r="AE201" i="3"/>
  <c r="AJ201" i="3"/>
  <c r="E202" i="3"/>
  <c r="G202" i="3"/>
  <c r="I202" i="3"/>
  <c r="L202" i="3"/>
  <c r="M202" i="3"/>
  <c r="N202" i="3"/>
  <c r="Q202" i="3"/>
  <c r="R202" i="3"/>
  <c r="S202" i="3"/>
  <c r="V202" i="3"/>
  <c r="W202" i="3"/>
  <c r="X202" i="3"/>
  <c r="AA202" i="3"/>
  <c r="AB202" i="3"/>
  <c r="AC202" i="3"/>
  <c r="AE202" i="3"/>
  <c r="AJ202" i="3"/>
  <c r="E203" i="3"/>
  <c r="G203" i="3"/>
  <c r="I203" i="3"/>
  <c r="L203" i="3"/>
  <c r="M203" i="3"/>
  <c r="N203" i="3"/>
  <c r="Q203" i="3"/>
  <c r="R203" i="3"/>
  <c r="S203" i="3"/>
  <c r="V203" i="3"/>
  <c r="W203" i="3"/>
  <c r="X203" i="3"/>
  <c r="AA203" i="3"/>
  <c r="AB203" i="3"/>
  <c r="AC203" i="3"/>
  <c r="AE203" i="3"/>
  <c r="AJ203" i="3"/>
  <c r="E204" i="3"/>
  <c r="G204" i="3"/>
  <c r="I204" i="3"/>
  <c r="L204" i="3"/>
  <c r="M204" i="3"/>
  <c r="N204" i="3"/>
  <c r="Q204" i="3"/>
  <c r="R204" i="3"/>
  <c r="S204" i="3"/>
  <c r="V204" i="3"/>
  <c r="W204" i="3"/>
  <c r="X204" i="3"/>
  <c r="AA204" i="3"/>
  <c r="AB204" i="3"/>
  <c r="AC204" i="3"/>
  <c r="AE204" i="3"/>
  <c r="AJ204" i="3"/>
  <c r="E205" i="3"/>
  <c r="G205" i="3"/>
  <c r="I205" i="3"/>
  <c r="L205" i="3"/>
  <c r="M205" i="3"/>
  <c r="N205" i="3"/>
  <c r="Q205" i="3"/>
  <c r="R205" i="3"/>
  <c r="S205" i="3"/>
  <c r="V205" i="3"/>
  <c r="W205" i="3"/>
  <c r="X205" i="3"/>
  <c r="AA205" i="3"/>
  <c r="AB205" i="3"/>
  <c r="AC205" i="3"/>
  <c r="AE205" i="3"/>
  <c r="AJ205" i="3"/>
  <c r="E206" i="3"/>
  <c r="G206" i="3"/>
  <c r="I206" i="3"/>
  <c r="L206" i="3"/>
  <c r="M206" i="3"/>
  <c r="N206" i="3"/>
  <c r="Q206" i="3"/>
  <c r="R206" i="3"/>
  <c r="S206" i="3"/>
  <c r="V206" i="3"/>
  <c r="W206" i="3"/>
  <c r="X206" i="3"/>
  <c r="AA206" i="3"/>
  <c r="AB206" i="3"/>
  <c r="AC206" i="3"/>
  <c r="AE206" i="3"/>
  <c r="AJ206" i="3"/>
  <c r="E207" i="3"/>
  <c r="G207" i="3"/>
  <c r="I207" i="3"/>
  <c r="L207" i="3"/>
  <c r="M207" i="3"/>
  <c r="N207" i="3"/>
  <c r="Q207" i="3"/>
  <c r="R207" i="3"/>
  <c r="S207" i="3"/>
  <c r="V207" i="3"/>
  <c r="W207" i="3"/>
  <c r="X207" i="3"/>
  <c r="AA207" i="3"/>
  <c r="AB207" i="3"/>
  <c r="AC207" i="3"/>
  <c r="AE207" i="3"/>
  <c r="AJ207" i="3"/>
  <c r="E208" i="3"/>
  <c r="G208" i="3"/>
  <c r="I208" i="3"/>
  <c r="L208" i="3"/>
  <c r="M208" i="3"/>
  <c r="N208" i="3"/>
  <c r="Q208" i="3"/>
  <c r="R208" i="3"/>
  <c r="S208" i="3"/>
  <c r="V208" i="3"/>
  <c r="W208" i="3"/>
  <c r="X208" i="3"/>
  <c r="AA208" i="3"/>
  <c r="AB208" i="3"/>
  <c r="AC208" i="3"/>
  <c r="AE208" i="3"/>
  <c r="AJ208" i="3"/>
  <c r="E209" i="3"/>
  <c r="G209" i="3"/>
  <c r="I209" i="3"/>
  <c r="L209" i="3"/>
  <c r="M209" i="3"/>
  <c r="N209" i="3"/>
  <c r="Q209" i="3"/>
  <c r="R209" i="3"/>
  <c r="S209" i="3"/>
  <c r="V209" i="3"/>
  <c r="W209" i="3"/>
  <c r="X209" i="3"/>
  <c r="AA209" i="3"/>
  <c r="AB209" i="3"/>
  <c r="AC209" i="3"/>
  <c r="AE209" i="3"/>
  <c r="AJ209" i="3"/>
  <c r="E210" i="3"/>
  <c r="G210" i="3"/>
  <c r="I210" i="3"/>
  <c r="L210" i="3"/>
  <c r="M210" i="3"/>
  <c r="N210" i="3"/>
  <c r="Q210" i="3"/>
  <c r="R210" i="3"/>
  <c r="S210" i="3"/>
  <c r="V210" i="3"/>
  <c r="W210" i="3"/>
  <c r="X210" i="3"/>
  <c r="AA210" i="3"/>
  <c r="AB210" i="3"/>
  <c r="AC210" i="3"/>
  <c r="AE210" i="3"/>
  <c r="AJ210" i="3"/>
  <c r="E211" i="3"/>
  <c r="G211" i="3"/>
  <c r="I211" i="3"/>
  <c r="L211" i="3"/>
  <c r="M211" i="3"/>
  <c r="N211" i="3"/>
  <c r="Q211" i="3"/>
  <c r="R211" i="3"/>
  <c r="S211" i="3"/>
  <c r="V211" i="3"/>
  <c r="W211" i="3"/>
  <c r="X211" i="3"/>
  <c r="AA211" i="3"/>
  <c r="AB211" i="3"/>
  <c r="AC211" i="3"/>
  <c r="AE211" i="3"/>
  <c r="AJ211" i="3"/>
  <c r="E212" i="3"/>
  <c r="G212" i="3"/>
  <c r="I212" i="3"/>
  <c r="L212" i="3"/>
  <c r="M212" i="3"/>
  <c r="N212" i="3"/>
  <c r="Q212" i="3"/>
  <c r="R212" i="3"/>
  <c r="S212" i="3"/>
  <c r="V212" i="3"/>
  <c r="W212" i="3"/>
  <c r="X212" i="3"/>
  <c r="AA212" i="3"/>
  <c r="AB212" i="3"/>
  <c r="AC212" i="3"/>
  <c r="AE212" i="3"/>
  <c r="AJ212" i="3"/>
  <c r="E213" i="3"/>
  <c r="G213" i="3"/>
  <c r="I213" i="3"/>
  <c r="L213" i="3"/>
  <c r="M213" i="3"/>
  <c r="N213" i="3"/>
  <c r="Q213" i="3"/>
  <c r="R213" i="3"/>
  <c r="S213" i="3"/>
  <c r="V213" i="3"/>
  <c r="W213" i="3"/>
  <c r="X213" i="3"/>
  <c r="AA213" i="3"/>
  <c r="AB213" i="3"/>
  <c r="AC213" i="3"/>
  <c r="AE213" i="3"/>
  <c r="AJ213" i="3"/>
  <c r="E214" i="3"/>
  <c r="G214" i="3"/>
  <c r="I214" i="3"/>
  <c r="L214" i="3"/>
  <c r="M214" i="3"/>
  <c r="N214" i="3"/>
  <c r="Q214" i="3"/>
  <c r="R214" i="3"/>
  <c r="S214" i="3"/>
  <c r="V214" i="3"/>
  <c r="W214" i="3"/>
  <c r="X214" i="3"/>
  <c r="AA214" i="3"/>
  <c r="AB214" i="3"/>
  <c r="AC214" i="3"/>
  <c r="AE214" i="3"/>
  <c r="AJ214" i="3"/>
  <c r="E215" i="3"/>
  <c r="G215" i="3"/>
  <c r="I215" i="3"/>
  <c r="L215" i="3"/>
  <c r="M215" i="3"/>
  <c r="N215" i="3"/>
  <c r="Q215" i="3"/>
  <c r="R215" i="3"/>
  <c r="S215" i="3"/>
  <c r="V215" i="3"/>
  <c r="W215" i="3"/>
  <c r="X215" i="3"/>
  <c r="AA215" i="3"/>
  <c r="AB215" i="3"/>
  <c r="AC215" i="3"/>
  <c r="AE215" i="3"/>
  <c r="AJ215" i="3"/>
  <c r="E216" i="3"/>
  <c r="G216" i="3"/>
  <c r="I216" i="3"/>
  <c r="L216" i="3"/>
  <c r="M216" i="3"/>
  <c r="N216" i="3"/>
  <c r="Q216" i="3"/>
  <c r="R216" i="3"/>
  <c r="S216" i="3"/>
  <c r="V216" i="3"/>
  <c r="W216" i="3"/>
  <c r="X216" i="3"/>
  <c r="AA216" i="3"/>
  <c r="AB216" i="3"/>
  <c r="AC216" i="3"/>
  <c r="AE216" i="3"/>
  <c r="AJ216" i="3"/>
  <c r="E217" i="3"/>
  <c r="G217" i="3"/>
  <c r="I217" i="3"/>
  <c r="L217" i="3"/>
  <c r="M217" i="3"/>
  <c r="N217" i="3"/>
  <c r="Q217" i="3"/>
  <c r="R217" i="3"/>
  <c r="S217" i="3"/>
  <c r="V217" i="3"/>
  <c r="W217" i="3"/>
  <c r="X217" i="3"/>
  <c r="AA217" i="3"/>
  <c r="AB217" i="3"/>
  <c r="AC217" i="3"/>
  <c r="AE217" i="3"/>
  <c r="AJ217" i="3"/>
  <c r="E218" i="3"/>
  <c r="G218" i="3"/>
  <c r="I218" i="3"/>
  <c r="L218" i="3"/>
  <c r="M218" i="3"/>
  <c r="N218" i="3"/>
  <c r="Q218" i="3"/>
  <c r="R218" i="3"/>
  <c r="S218" i="3"/>
  <c r="V218" i="3"/>
  <c r="W218" i="3"/>
  <c r="X218" i="3"/>
  <c r="AA218" i="3"/>
  <c r="AB218" i="3"/>
  <c r="AC218" i="3"/>
  <c r="AE218" i="3"/>
  <c r="AJ218" i="3"/>
  <c r="E219" i="3"/>
  <c r="G219" i="3"/>
  <c r="I219" i="3"/>
  <c r="L219" i="3"/>
  <c r="M219" i="3"/>
  <c r="N219" i="3"/>
  <c r="Q219" i="3"/>
  <c r="R219" i="3"/>
  <c r="S219" i="3"/>
  <c r="V219" i="3"/>
  <c r="W219" i="3"/>
  <c r="X219" i="3"/>
  <c r="AA219" i="3"/>
  <c r="AB219" i="3"/>
  <c r="AC219" i="3"/>
  <c r="AE219" i="3"/>
  <c r="AJ219" i="3"/>
  <c r="E220" i="3"/>
  <c r="G220" i="3"/>
  <c r="I220" i="3"/>
  <c r="L220" i="3"/>
  <c r="M220" i="3"/>
  <c r="N220" i="3"/>
  <c r="Q220" i="3"/>
  <c r="R220" i="3"/>
  <c r="S220" i="3"/>
  <c r="V220" i="3"/>
  <c r="W220" i="3"/>
  <c r="X220" i="3"/>
  <c r="AA220" i="3"/>
  <c r="AB220" i="3"/>
  <c r="AC220" i="3"/>
  <c r="AE220" i="3"/>
  <c r="AJ220" i="3"/>
  <c r="E221" i="3"/>
  <c r="G221" i="3"/>
  <c r="I221" i="3"/>
  <c r="L221" i="3"/>
  <c r="M221" i="3"/>
  <c r="N221" i="3"/>
  <c r="Q221" i="3"/>
  <c r="R221" i="3"/>
  <c r="S221" i="3"/>
  <c r="V221" i="3"/>
  <c r="W221" i="3"/>
  <c r="X221" i="3"/>
  <c r="AA221" i="3"/>
  <c r="AB221" i="3"/>
  <c r="AC221" i="3"/>
  <c r="AE221" i="3"/>
  <c r="AJ221" i="3"/>
  <c r="E222" i="3"/>
  <c r="G222" i="3"/>
  <c r="I222" i="3"/>
  <c r="L222" i="3"/>
  <c r="M222" i="3"/>
  <c r="N222" i="3"/>
  <c r="Q222" i="3"/>
  <c r="R222" i="3"/>
  <c r="S222" i="3"/>
  <c r="V222" i="3"/>
  <c r="W222" i="3"/>
  <c r="X222" i="3"/>
  <c r="AA222" i="3"/>
  <c r="AB222" i="3"/>
  <c r="AC222" i="3"/>
  <c r="AE222" i="3"/>
  <c r="AJ222" i="3"/>
  <c r="E223" i="3"/>
  <c r="G223" i="3"/>
  <c r="I223" i="3"/>
  <c r="L223" i="3"/>
  <c r="M223" i="3"/>
  <c r="N223" i="3"/>
  <c r="Q223" i="3"/>
  <c r="R223" i="3"/>
  <c r="S223" i="3"/>
  <c r="V223" i="3"/>
  <c r="W223" i="3"/>
  <c r="X223" i="3"/>
  <c r="AA223" i="3"/>
  <c r="AB223" i="3"/>
  <c r="AC223" i="3"/>
  <c r="AE223" i="3"/>
  <c r="AJ223" i="3"/>
  <c r="E224" i="3"/>
  <c r="G224" i="3"/>
  <c r="I224" i="3"/>
  <c r="L224" i="3"/>
  <c r="M224" i="3"/>
  <c r="N224" i="3"/>
  <c r="Q224" i="3"/>
  <c r="R224" i="3"/>
  <c r="S224" i="3"/>
  <c r="V224" i="3"/>
  <c r="W224" i="3"/>
  <c r="X224" i="3"/>
  <c r="AA224" i="3"/>
  <c r="AB224" i="3"/>
  <c r="AC224" i="3"/>
  <c r="AE224" i="3"/>
  <c r="AJ224" i="3"/>
  <c r="E225" i="3"/>
  <c r="G225" i="3"/>
  <c r="I225" i="3"/>
  <c r="L225" i="3"/>
  <c r="M225" i="3"/>
  <c r="N225" i="3"/>
  <c r="Q225" i="3"/>
  <c r="R225" i="3"/>
  <c r="S225" i="3"/>
  <c r="V225" i="3"/>
  <c r="W225" i="3"/>
  <c r="X225" i="3"/>
  <c r="AA225" i="3"/>
  <c r="AB225" i="3"/>
  <c r="AC225" i="3"/>
  <c r="AE225" i="3"/>
  <c r="AJ225" i="3"/>
  <c r="E226" i="3"/>
  <c r="G226" i="3"/>
  <c r="I226" i="3"/>
  <c r="L226" i="3"/>
  <c r="M226" i="3"/>
  <c r="N226" i="3"/>
  <c r="Q226" i="3"/>
  <c r="R226" i="3"/>
  <c r="S226" i="3"/>
  <c r="V226" i="3"/>
  <c r="W226" i="3"/>
  <c r="X226" i="3"/>
  <c r="AA226" i="3"/>
  <c r="AB226" i="3"/>
  <c r="AC226" i="3"/>
  <c r="AE226" i="3"/>
  <c r="AJ226" i="3"/>
  <c r="E227" i="3"/>
  <c r="G227" i="3"/>
  <c r="I227" i="3"/>
  <c r="L227" i="3"/>
  <c r="M227" i="3"/>
  <c r="N227" i="3"/>
  <c r="Q227" i="3"/>
  <c r="R227" i="3"/>
  <c r="S227" i="3"/>
  <c r="V227" i="3"/>
  <c r="W227" i="3"/>
  <c r="X227" i="3"/>
  <c r="AA227" i="3"/>
  <c r="AB227" i="3"/>
  <c r="AC227" i="3"/>
  <c r="AE227" i="3"/>
  <c r="AJ227" i="3"/>
  <c r="E228" i="3"/>
  <c r="G228" i="3"/>
  <c r="I228" i="3"/>
  <c r="L228" i="3"/>
  <c r="M228" i="3"/>
  <c r="N228" i="3"/>
  <c r="Q228" i="3"/>
  <c r="R228" i="3"/>
  <c r="S228" i="3"/>
  <c r="V228" i="3"/>
  <c r="W228" i="3"/>
  <c r="X228" i="3"/>
  <c r="AA228" i="3"/>
  <c r="AB228" i="3"/>
  <c r="AC228" i="3"/>
  <c r="AE228" i="3"/>
  <c r="AJ228" i="3"/>
  <c r="E229" i="3"/>
  <c r="G229" i="3"/>
  <c r="I229" i="3"/>
  <c r="L229" i="3"/>
  <c r="M229" i="3"/>
  <c r="N229" i="3"/>
  <c r="Q229" i="3"/>
  <c r="R229" i="3"/>
  <c r="S229" i="3"/>
  <c r="V229" i="3"/>
  <c r="W229" i="3"/>
  <c r="X229" i="3"/>
  <c r="AA229" i="3"/>
  <c r="AB229" i="3"/>
  <c r="AC229" i="3"/>
  <c r="AE229" i="3"/>
  <c r="AJ229" i="3"/>
  <c r="E230" i="3"/>
  <c r="G230" i="3"/>
  <c r="I230" i="3"/>
  <c r="L230" i="3"/>
  <c r="M230" i="3"/>
  <c r="N230" i="3"/>
  <c r="Q230" i="3"/>
  <c r="R230" i="3"/>
  <c r="S230" i="3"/>
  <c r="V230" i="3"/>
  <c r="W230" i="3"/>
  <c r="X230" i="3"/>
  <c r="AA230" i="3"/>
  <c r="AB230" i="3"/>
  <c r="AC230" i="3"/>
  <c r="AE230" i="3"/>
  <c r="AJ230" i="3"/>
  <c r="E231" i="3"/>
  <c r="G231" i="3"/>
  <c r="I231" i="3"/>
  <c r="L231" i="3"/>
  <c r="M231" i="3"/>
  <c r="N231" i="3"/>
  <c r="Q231" i="3"/>
  <c r="R231" i="3"/>
  <c r="S231" i="3"/>
  <c r="V231" i="3"/>
  <c r="W231" i="3"/>
  <c r="X231" i="3"/>
  <c r="AA231" i="3"/>
  <c r="AB231" i="3"/>
  <c r="AC231" i="3"/>
  <c r="AE231" i="3"/>
  <c r="AJ231" i="3"/>
  <c r="E232" i="3"/>
  <c r="G232" i="3"/>
  <c r="I232" i="3"/>
  <c r="L232" i="3"/>
  <c r="M232" i="3"/>
  <c r="N232" i="3"/>
  <c r="Q232" i="3"/>
  <c r="R232" i="3"/>
  <c r="S232" i="3"/>
  <c r="V232" i="3"/>
  <c r="W232" i="3"/>
  <c r="X232" i="3"/>
  <c r="AA232" i="3"/>
  <c r="AB232" i="3"/>
  <c r="AC232" i="3"/>
  <c r="AE232" i="3"/>
  <c r="AJ232" i="3"/>
  <c r="E233" i="3"/>
  <c r="G233" i="3"/>
  <c r="I233" i="3"/>
  <c r="L233" i="3"/>
  <c r="M233" i="3"/>
  <c r="N233" i="3"/>
  <c r="Q233" i="3"/>
  <c r="R233" i="3"/>
  <c r="S233" i="3"/>
  <c r="V233" i="3"/>
  <c r="W233" i="3"/>
  <c r="X233" i="3"/>
  <c r="AA233" i="3"/>
  <c r="AB233" i="3"/>
  <c r="AC233" i="3"/>
  <c r="AE233" i="3"/>
  <c r="AJ233" i="3"/>
  <c r="E234" i="3"/>
  <c r="G234" i="3"/>
  <c r="I234" i="3"/>
  <c r="L234" i="3"/>
  <c r="M234" i="3"/>
  <c r="N234" i="3"/>
  <c r="Q234" i="3"/>
  <c r="R234" i="3"/>
  <c r="S234" i="3"/>
  <c r="V234" i="3"/>
  <c r="W234" i="3"/>
  <c r="X234" i="3"/>
  <c r="AA234" i="3"/>
  <c r="AB234" i="3"/>
  <c r="AC234" i="3"/>
  <c r="AE234" i="3"/>
  <c r="AJ234" i="3"/>
  <c r="E235" i="3"/>
  <c r="G235" i="3"/>
  <c r="I235" i="3"/>
  <c r="L235" i="3"/>
  <c r="M235" i="3"/>
  <c r="N235" i="3"/>
  <c r="Q235" i="3"/>
  <c r="R235" i="3"/>
  <c r="S235" i="3"/>
  <c r="V235" i="3"/>
  <c r="W235" i="3"/>
  <c r="X235" i="3"/>
  <c r="AA235" i="3"/>
  <c r="AB235" i="3"/>
  <c r="AC235" i="3"/>
  <c r="AE235" i="3"/>
  <c r="AJ235" i="3"/>
  <c r="E236" i="3"/>
  <c r="G236" i="3"/>
  <c r="I236" i="3"/>
  <c r="L236" i="3"/>
  <c r="M236" i="3"/>
  <c r="N236" i="3"/>
  <c r="Q236" i="3"/>
  <c r="R236" i="3"/>
  <c r="S236" i="3"/>
  <c r="V236" i="3"/>
  <c r="W236" i="3"/>
  <c r="X236" i="3"/>
  <c r="AA236" i="3"/>
  <c r="AB236" i="3"/>
  <c r="AC236" i="3"/>
  <c r="AE236" i="3"/>
  <c r="AJ236" i="3"/>
  <c r="E237" i="3"/>
  <c r="G237" i="3"/>
  <c r="I237" i="3"/>
  <c r="L237" i="3"/>
  <c r="M237" i="3"/>
  <c r="N237" i="3"/>
  <c r="Q237" i="3"/>
  <c r="R237" i="3"/>
  <c r="S237" i="3"/>
  <c r="V237" i="3"/>
  <c r="W237" i="3"/>
  <c r="X237" i="3"/>
  <c r="AA237" i="3"/>
  <c r="AB237" i="3"/>
  <c r="AC237" i="3"/>
  <c r="AE237" i="3"/>
  <c r="AJ237" i="3"/>
  <c r="E238" i="3"/>
  <c r="G238" i="3"/>
  <c r="I238" i="3"/>
  <c r="L238" i="3"/>
  <c r="M238" i="3"/>
  <c r="N238" i="3"/>
  <c r="Q238" i="3"/>
  <c r="R238" i="3"/>
  <c r="S238" i="3"/>
  <c r="V238" i="3"/>
  <c r="W238" i="3"/>
  <c r="X238" i="3"/>
  <c r="AA238" i="3"/>
  <c r="AB238" i="3"/>
  <c r="AC238" i="3"/>
  <c r="AE238" i="3"/>
  <c r="AJ238" i="3"/>
  <c r="E239" i="3"/>
  <c r="G239" i="3"/>
  <c r="I239" i="3"/>
  <c r="L239" i="3"/>
  <c r="M239" i="3"/>
  <c r="N239" i="3"/>
  <c r="Q239" i="3"/>
  <c r="R239" i="3"/>
  <c r="S239" i="3"/>
  <c r="V239" i="3"/>
  <c r="W239" i="3"/>
  <c r="X239" i="3"/>
  <c r="AA239" i="3"/>
  <c r="AB239" i="3"/>
  <c r="AC239" i="3"/>
  <c r="AE239" i="3"/>
  <c r="AJ239" i="3"/>
  <c r="E240" i="3"/>
  <c r="G240" i="3"/>
  <c r="I240" i="3"/>
  <c r="L240" i="3"/>
  <c r="M240" i="3"/>
  <c r="N240" i="3"/>
  <c r="Q240" i="3"/>
  <c r="R240" i="3"/>
  <c r="S240" i="3"/>
  <c r="V240" i="3"/>
  <c r="W240" i="3"/>
  <c r="X240" i="3"/>
  <c r="AA240" i="3"/>
  <c r="AB240" i="3"/>
  <c r="AC240" i="3"/>
  <c r="AE240" i="3"/>
  <c r="AJ240" i="3"/>
  <c r="E241" i="3"/>
  <c r="G241" i="3"/>
  <c r="I241" i="3"/>
  <c r="L241" i="3"/>
  <c r="M241" i="3"/>
  <c r="N241" i="3"/>
  <c r="Q241" i="3"/>
  <c r="R241" i="3"/>
  <c r="S241" i="3"/>
  <c r="V241" i="3"/>
  <c r="W241" i="3"/>
  <c r="X241" i="3"/>
  <c r="AA241" i="3"/>
  <c r="AB241" i="3"/>
  <c r="AC241" i="3"/>
  <c r="AE241" i="3"/>
  <c r="AJ241" i="3"/>
  <c r="E242" i="3"/>
  <c r="G242" i="3"/>
  <c r="I242" i="3"/>
  <c r="L242" i="3"/>
  <c r="M242" i="3"/>
  <c r="N242" i="3"/>
  <c r="Q242" i="3"/>
  <c r="R242" i="3"/>
  <c r="S242" i="3"/>
  <c r="V242" i="3"/>
  <c r="W242" i="3"/>
  <c r="X242" i="3"/>
  <c r="AA242" i="3"/>
  <c r="AB242" i="3"/>
  <c r="AC242" i="3"/>
  <c r="AE242" i="3"/>
  <c r="AJ242" i="3"/>
  <c r="E243" i="3"/>
  <c r="G243" i="3"/>
  <c r="I243" i="3"/>
  <c r="L243" i="3"/>
  <c r="M243" i="3"/>
  <c r="N243" i="3"/>
  <c r="Q243" i="3"/>
  <c r="R243" i="3"/>
  <c r="S243" i="3"/>
  <c r="V243" i="3"/>
  <c r="W243" i="3"/>
  <c r="X243" i="3"/>
  <c r="AA243" i="3"/>
  <c r="AB243" i="3"/>
  <c r="AC243" i="3"/>
  <c r="AE243" i="3"/>
  <c r="AJ243" i="3"/>
  <c r="E244" i="3"/>
  <c r="G244" i="3"/>
  <c r="I244" i="3"/>
  <c r="L244" i="3"/>
  <c r="M244" i="3"/>
  <c r="N244" i="3"/>
  <c r="Q244" i="3"/>
  <c r="R244" i="3"/>
  <c r="S244" i="3"/>
  <c r="V244" i="3"/>
  <c r="W244" i="3"/>
  <c r="X244" i="3"/>
  <c r="AA244" i="3"/>
  <c r="AB244" i="3"/>
  <c r="AC244" i="3"/>
  <c r="AE244" i="3"/>
  <c r="AJ244" i="3"/>
  <c r="E245" i="3"/>
  <c r="G245" i="3"/>
  <c r="I245" i="3"/>
  <c r="L245" i="3"/>
  <c r="M245" i="3"/>
  <c r="N245" i="3"/>
  <c r="Q245" i="3"/>
  <c r="R245" i="3"/>
  <c r="S245" i="3"/>
  <c r="V245" i="3"/>
  <c r="W245" i="3"/>
  <c r="X245" i="3"/>
  <c r="AA245" i="3"/>
  <c r="AB245" i="3"/>
  <c r="AC245" i="3"/>
  <c r="AE245" i="3"/>
  <c r="AJ245" i="3"/>
  <c r="E246" i="3"/>
  <c r="G246" i="3"/>
  <c r="I246" i="3"/>
  <c r="L246" i="3"/>
  <c r="M246" i="3"/>
  <c r="N246" i="3"/>
  <c r="Q246" i="3"/>
  <c r="R246" i="3"/>
  <c r="S246" i="3"/>
  <c r="V246" i="3"/>
  <c r="W246" i="3"/>
  <c r="X246" i="3"/>
  <c r="AA246" i="3"/>
  <c r="AB246" i="3"/>
  <c r="AC246" i="3"/>
  <c r="AE246" i="3"/>
  <c r="AJ246" i="3"/>
  <c r="E247" i="3"/>
  <c r="G247" i="3"/>
  <c r="I247" i="3"/>
  <c r="L247" i="3"/>
  <c r="M247" i="3"/>
  <c r="N247" i="3"/>
  <c r="Q247" i="3"/>
  <c r="R247" i="3"/>
  <c r="S247" i="3"/>
  <c r="V247" i="3"/>
  <c r="W247" i="3"/>
  <c r="X247" i="3"/>
  <c r="AA247" i="3"/>
  <c r="AB247" i="3"/>
  <c r="AC247" i="3"/>
  <c r="AE247" i="3"/>
  <c r="AJ247" i="3"/>
  <c r="E248" i="3"/>
  <c r="G248" i="3"/>
  <c r="I248" i="3"/>
  <c r="L248" i="3"/>
  <c r="M248" i="3"/>
  <c r="N248" i="3"/>
  <c r="Q248" i="3"/>
  <c r="R248" i="3"/>
  <c r="S248" i="3"/>
  <c r="V248" i="3"/>
  <c r="W248" i="3"/>
  <c r="X248" i="3"/>
  <c r="AA248" i="3"/>
  <c r="AB248" i="3"/>
  <c r="AC248" i="3"/>
  <c r="AE248" i="3"/>
  <c r="AJ248" i="3"/>
  <c r="E249" i="3"/>
  <c r="G249" i="3"/>
  <c r="I249" i="3"/>
  <c r="L249" i="3"/>
  <c r="M249" i="3"/>
  <c r="N249" i="3"/>
  <c r="Q249" i="3"/>
  <c r="R249" i="3"/>
  <c r="S249" i="3"/>
  <c r="V249" i="3"/>
  <c r="W249" i="3"/>
  <c r="X249" i="3"/>
  <c r="AA249" i="3"/>
  <c r="AB249" i="3"/>
  <c r="AC249" i="3"/>
  <c r="AE249" i="3"/>
  <c r="AJ249" i="3"/>
  <c r="F250" i="3"/>
  <c r="E250" i="3" s="1"/>
  <c r="H250" i="3"/>
  <c r="J250" i="3"/>
  <c r="K250" i="3"/>
  <c r="M250" i="3"/>
  <c r="O250" i="3"/>
  <c r="N250" i="3" s="1"/>
  <c r="P250" i="3"/>
  <c r="R250" i="3" s="1"/>
  <c r="T250" i="3"/>
  <c r="S250" i="3" s="1"/>
  <c r="U250" i="3"/>
  <c r="AG253" i="3" s="1"/>
  <c r="Y250" i="3"/>
  <c r="X250" i="3" s="1"/>
  <c r="Z250" i="3"/>
  <c r="AB250" i="3" s="1"/>
  <c r="AA250" i="3"/>
  <c r="AD250" i="3"/>
  <c r="AC250" i="3" s="1"/>
  <c r="AF250" i="3"/>
  <c r="AE250" i="3" s="1"/>
  <c r="AG250" i="3"/>
  <c r="AH250" i="3"/>
  <c r="AI250" i="3"/>
  <c r="AJ250" i="3"/>
  <c r="AK250" i="3"/>
  <c r="AL250" i="3"/>
  <c r="AM250" i="3"/>
  <c r="AG256" i="3" l="1"/>
  <c r="AG254" i="3"/>
  <c r="W250" i="3"/>
  <c r="I250" i="3"/>
  <c r="AG258" i="3"/>
  <c r="G250" i="3"/>
</calcChain>
</file>

<file path=xl/sharedStrings.xml><?xml version="1.0" encoding="utf-8"?>
<sst xmlns="http://schemas.openxmlformats.org/spreadsheetml/2006/main" count="1149" uniqueCount="552">
  <si>
    <t>State Totals 244 systems 2025-2026</t>
  </si>
  <si>
    <t>93-0096</t>
  </si>
  <si>
    <t>HEARTLAND 96</t>
  </si>
  <si>
    <t>93-0083</t>
  </si>
  <si>
    <t>MCCOOL JUNCTION 83</t>
  </si>
  <si>
    <t>93-0012</t>
  </si>
  <si>
    <t>YORK 12</t>
  </si>
  <si>
    <t>92-0045</t>
  </si>
  <si>
    <t>WHEELER CENTRAL 45</t>
  </si>
  <si>
    <t>91-0074</t>
  </si>
  <si>
    <t>BLUE HILL 74</t>
  </si>
  <si>
    <t>91-0002</t>
  </si>
  <si>
    <t>RED CLOUD 2</t>
  </si>
  <si>
    <t>90-0595</t>
  </si>
  <si>
    <t>WINSIDE 595</t>
  </si>
  <si>
    <t>90-0560</t>
  </si>
  <si>
    <t>WAKEFIELD 60R</t>
  </si>
  <si>
    <t>90-0017</t>
  </si>
  <si>
    <t>WAYNE 17</t>
  </si>
  <si>
    <t>89-0024</t>
  </si>
  <si>
    <t>ARLINGTON 24</t>
  </si>
  <si>
    <t>89-0003</t>
  </si>
  <si>
    <t>FORT CALHOUN 3</t>
  </si>
  <si>
    <t>89-0001</t>
  </si>
  <si>
    <t>BLAIR 1</t>
  </si>
  <si>
    <t>88-0021</t>
  </si>
  <si>
    <t>ARCADIA 21</t>
  </si>
  <si>
    <t>88-0005</t>
  </si>
  <si>
    <t>ORD 5</t>
  </si>
  <si>
    <t>87-0017</t>
  </si>
  <si>
    <t>WINNEBAGO 17</t>
  </si>
  <si>
    <t>87-0016</t>
  </si>
  <si>
    <t>UMO N HO NATION SCH 16</t>
  </si>
  <si>
    <t>87-0013</t>
  </si>
  <si>
    <t>WALTHILL 13</t>
  </si>
  <si>
    <t>87-0001</t>
  </si>
  <si>
    <t>PENDER 1</t>
  </si>
  <si>
    <t>86-0001</t>
  </si>
  <si>
    <t>THEDFORD HIGH 1</t>
  </si>
  <si>
    <t>85-2001</t>
  </si>
  <si>
    <t>BRUNING-DAVENPORT UNIF</t>
  </si>
  <si>
    <t>85-0070</t>
  </si>
  <si>
    <t>THAYER CENTRAL COMM 70</t>
  </si>
  <si>
    <t>85-0060</t>
  </si>
  <si>
    <t>DESHLER 60</t>
  </si>
  <si>
    <t>84-0003</t>
  </si>
  <si>
    <t>STANTON 3</t>
  </si>
  <si>
    <t>83-0500</t>
  </si>
  <si>
    <t>SIOUX CO HIGH 500</t>
  </si>
  <si>
    <t>82-0015</t>
  </si>
  <si>
    <t>LITCHFIELD 15</t>
  </si>
  <si>
    <t>82-0001</t>
  </si>
  <si>
    <t>LOUP CITY 1</t>
  </si>
  <si>
    <t>81-0010</t>
  </si>
  <si>
    <t>GORDON-RUSHVILLE HIGH SCH 10</t>
  </si>
  <si>
    <t>81-0003</t>
  </si>
  <si>
    <t>HAY SPRINGS 3</t>
  </si>
  <si>
    <t>80-0567</t>
  </si>
  <si>
    <t>CENTENNIAL 67R</t>
  </si>
  <si>
    <t>80-0009</t>
  </si>
  <si>
    <t>SEWARD 9</t>
  </si>
  <si>
    <t>80-0005</t>
  </si>
  <si>
    <t>MILFORD 5</t>
  </si>
  <si>
    <t>79-0032</t>
  </si>
  <si>
    <t>SCOTTSBLUFF 32</t>
  </si>
  <si>
    <t>79-0031</t>
  </si>
  <si>
    <t>MITCHELL 31</t>
  </si>
  <si>
    <t>79-0016</t>
  </si>
  <si>
    <t>GERING 16</t>
  </si>
  <si>
    <t>79-0011</t>
  </si>
  <si>
    <t>MORRILL 11</t>
  </si>
  <si>
    <t>79-0002</t>
  </si>
  <si>
    <t>MINATARE 2</t>
  </si>
  <si>
    <t>78-0107</t>
  </si>
  <si>
    <t>CEDAR BLUFFS 107</t>
  </si>
  <si>
    <t>78-0072</t>
  </si>
  <si>
    <t>MEAD 72</t>
  </si>
  <si>
    <t>78-0039</t>
  </si>
  <si>
    <t>WAHOO 39</t>
  </si>
  <si>
    <t>78-0009</t>
  </si>
  <si>
    <t>YUTAN 9</t>
  </si>
  <si>
    <t>78-0001</t>
  </si>
  <si>
    <t>ASHLAND-GREENWOOD 1</t>
  </si>
  <si>
    <t>77-0046</t>
  </si>
  <si>
    <t>SPRINGFIELD PLATTEVIEW 46</t>
  </si>
  <si>
    <t>77-0037</t>
  </si>
  <si>
    <t>GRETNA 37</t>
  </si>
  <si>
    <t>77-0027</t>
  </si>
  <si>
    <t>PAPILLION-LAVISTA 27</t>
  </si>
  <si>
    <t>77-0001</t>
  </si>
  <si>
    <t>BELLEVUE 1</t>
  </si>
  <si>
    <t>76-0082</t>
  </si>
  <si>
    <t>WILBER-CLATONIA 82</t>
  </si>
  <si>
    <t>76-0044</t>
  </si>
  <si>
    <t>DORCHESTER 44</t>
  </si>
  <si>
    <t>76-0002</t>
  </si>
  <si>
    <t>CRETE 2</t>
  </si>
  <si>
    <t>75-0100</t>
  </si>
  <si>
    <t>ROCK CO HIGH 100</t>
  </si>
  <si>
    <t>74-0070</t>
  </si>
  <si>
    <t>HUMBOLDT TABLE RK STEINAUER 70</t>
  </si>
  <si>
    <t>74-0056</t>
  </si>
  <si>
    <t>FALLS CITY 56</t>
  </si>
  <si>
    <t>73-0179</t>
  </si>
  <si>
    <t>SOUTHWEST 179</t>
  </si>
  <si>
    <t>73-0017</t>
  </si>
  <si>
    <t>MCCOOK 17</t>
  </si>
  <si>
    <t>72-0075</t>
  </si>
  <si>
    <t>HIGH PLAINS COMMUNITY 75</t>
  </si>
  <si>
    <t>72-0032</t>
  </si>
  <si>
    <t>SHELBY-RISING CITY 32</t>
  </si>
  <si>
    <t>72-0019</t>
  </si>
  <si>
    <t>OSCEOLA 19</t>
  </si>
  <si>
    <t>72-0015</t>
  </si>
  <si>
    <t>CROSS COUNTY 15</t>
  </si>
  <si>
    <t>71-0067</t>
  </si>
  <si>
    <t>HUMPHREY 67</t>
  </si>
  <si>
    <t>71-0005</t>
  </si>
  <si>
    <t>LAKEVIEW COMMUNITY 5</t>
  </si>
  <si>
    <t>71-0001</t>
  </si>
  <si>
    <t>COLUMBUS 1</t>
  </si>
  <si>
    <t>70-0542</t>
  </si>
  <si>
    <t>OSMOND 42R</t>
  </si>
  <si>
    <t>70-0005</t>
  </si>
  <si>
    <t>PLAINVIEW 5</t>
  </si>
  <si>
    <t>70-0002</t>
  </si>
  <si>
    <t>PIERCE 2</t>
  </si>
  <si>
    <t>69-0055</t>
  </si>
  <si>
    <t>LOOMIS 55</t>
  </si>
  <si>
    <t>69-0054</t>
  </si>
  <si>
    <t>BERTRAND 54</t>
  </si>
  <si>
    <t>69-0044</t>
  </si>
  <si>
    <t>HOLDREGE 44</t>
  </si>
  <si>
    <t>68-0020</t>
  </si>
  <si>
    <t>PERKINS COUNTY SCHOOLS 20</t>
  </si>
  <si>
    <t>67-0069</t>
  </si>
  <si>
    <t>LEWISTON 69</t>
  </si>
  <si>
    <t>67-0001</t>
  </si>
  <si>
    <t>PAWNEE CITY 1</t>
  </si>
  <si>
    <t>66-0501</t>
  </si>
  <si>
    <t>PALMYRA OR1</t>
  </si>
  <si>
    <t>66-0111</t>
  </si>
  <si>
    <t>NEBRASKA CITY 111</t>
  </si>
  <si>
    <t>66-0027</t>
  </si>
  <si>
    <t>SYRACUSE-DUNBAR-AVOCA 27</t>
  </si>
  <si>
    <t>65-0011</t>
  </si>
  <si>
    <t>SUPERIOR 11</t>
  </si>
  <si>
    <t>65-0005</t>
  </si>
  <si>
    <t>LAWRENCE/NELSON 5</t>
  </si>
  <si>
    <t>64-0029</t>
  </si>
  <si>
    <t>AUBURN 29</t>
  </si>
  <si>
    <t>64-0023</t>
  </si>
  <si>
    <t>JOHNSON-BROCK 23</t>
  </si>
  <si>
    <t>63-0030</t>
  </si>
  <si>
    <t>TWIN RIVER 30</t>
  </si>
  <si>
    <t>63-0001</t>
  </si>
  <si>
    <t>FULLERTON 1</t>
  </si>
  <si>
    <t>62-0063</t>
  </si>
  <si>
    <t>BRIDGEPORT 63</t>
  </si>
  <si>
    <t>62-0021</t>
  </si>
  <si>
    <t>BAYARD 21</t>
  </si>
  <si>
    <t>61-0049</t>
  </si>
  <si>
    <t>PALMER 49</t>
  </si>
  <si>
    <t>61-0004</t>
  </si>
  <si>
    <t>CENTRAL CITY 4</t>
  </si>
  <si>
    <t>60-0090</t>
  </si>
  <si>
    <t>MCPHERSON CO HIGH 90</t>
  </si>
  <si>
    <t>59-0080</t>
  </si>
  <si>
    <t>ELKHORN VALLEY 80</t>
  </si>
  <si>
    <t>59-0013</t>
  </si>
  <si>
    <t>NEWMAN GROVE 13</t>
  </si>
  <si>
    <t>59-0005</t>
  </si>
  <si>
    <t>BATTLE CREEK 5</t>
  </si>
  <si>
    <t>59-0002</t>
  </si>
  <si>
    <t>NORFOLK 2</t>
  </si>
  <si>
    <t>59-0001</t>
  </si>
  <si>
    <t>MADISON 1</t>
  </si>
  <si>
    <t>58-0025</t>
  </si>
  <si>
    <t>LOUP CO 25</t>
  </si>
  <si>
    <t>57-0501</t>
  </si>
  <si>
    <t>STAPLETON R1</t>
  </si>
  <si>
    <t>56-0565</t>
  </si>
  <si>
    <t>WALLACE 65R</t>
  </si>
  <si>
    <t>56-0055</t>
  </si>
  <si>
    <t>SUTHERLAND 55</t>
  </si>
  <si>
    <t>56-0037</t>
  </si>
  <si>
    <t>HERSHEY 37</t>
  </si>
  <si>
    <t>56-0007</t>
  </si>
  <si>
    <t>MAXWELL 7</t>
  </si>
  <si>
    <t>56-0006</t>
  </si>
  <si>
    <t>BRADY 6</t>
  </si>
  <si>
    <t>56-0001</t>
  </si>
  <si>
    <t>NORTH PLATTE 1</t>
  </si>
  <si>
    <t>55-0161</t>
  </si>
  <si>
    <t>RAYMOND CENTRAL 161</t>
  </si>
  <si>
    <t>55-0160</t>
  </si>
  <si>
    <t>NORRIS 160</t>
  </si>
  <si>
    <t>55-0148</t>
  </si>
  <si>
    <t>MALCOLM 148</t>
  </si>
  <si>
    <t>55-0145</t>
  </si>
  <si>
    <t>WAVERLY 145</t>
  </si>
  <si>
    <t>55-0001</t>
  </si>
  <si>
    <t>LINCOLN 1</t>
  </si>
  <si>
    <t>54-0586</t>
  </si>
  <si>
    <t>BLOOMFIELD 86R</t>
  </si>
  <si>
    <t>54-0583</t>
  </si>
  <si>
    <t>VERDIGRE 83R</t>
  </si>
  <si>
    <t>54-0576</t>
  </si>
  <si>
    <t>WAUSA 76R</t>
  </si>
  <si>
    <t>54-0505</t>
  </si>
  <si>
    <t>ISANTI C5</t>
  </si>
  <si>
    <t>54-0501</t>
  </si>
  <si>
    <t>NIOBRARA 1R</t>
  </si>
  <si>
    <t>54-0096</t>
  </si>
  <si>
    <t>CROFTON 96</t>
  </si>
  <si>
    <t>54-0013</t>
  </si>
  <si>
    <t>CREIGHTON 13</t>
  </si>
  <si>
    <t>53-0001</t>
  </si>
  <si>
    <t>KIMBALL 1</t>
  </si>
  <si>
    <t>52-0100</t>
  </si>
  <si>
    <t>KEYA PAHA CO HIGH 100</t>
  </si>
  <si>
    <t>51-0006</t>
  </si>
  <si>
    <t>PAXTON 6</t>
  </si>
  <si>
    <t>51-0001</t>
  </si>
  <si>
    <t>OGALLALA 1</t>
  </si>
  <si>
    <t>50-0503</t>
  </si>
  <si>
    <t>MINDEN R3</t>
  </si>
  <si>
    <t>50-0501</t>
  </si>
  <si>
    <t>AXTELL R1</t>
  </si>
  <si>
    <t>50-0001</t>
  </si>
  <si>
    <t>WILCOX-HILDRETH 1</t>
  </si>
  <si>
    <t>49-0050</t>
  </si>
  <si>
    <t>JOHNSON CO CENTRAL  50</t>
  </si>
  <si>
    <t>49-0033</t>
  </si>
  <si>
    <t>STERLING 33</t>
  </si>
  <si>
    <t>48-0303</t>
  </si>
  <si>
    <t>MERIDIAN 303</t>
  </si>
  <si>
    <t>48-0300</t>
  </si>
  <si>
    <t>TRI COUNTY 300</t>
  </si>
  <si>
    <t>48-0008</t>
  </si>
  <si>
    <t>FAIRBURY 8</t>
  </si>
  <si>
    <t>47-0103</t>
  </si>
  <si>
    <t>ELBA 103</t>
  </si>
  <si>
    <t>47-0100</t>
  </si>
  <si>
    <t>CENTURA 100</t>
  </si>
  <si>
    <t>47-0001</t>
  </si>
  <si>
    <t>ST PAUL 1</t>
  </si>
  <si>
    <t>46-0001</t>
  </si>
  <si>
    <t>MULLEN 1</t>
  </si>
  <si>
    <t>45-0239</t>
  </si>
  <si>
    <t>WEST HOLT PUBLIC SCH 239</t>
  </si>
  <si>
    <t>45-0137</t>
  </si>
  <si>
    <t>CHAMBERS 137</t>
  </si>
  <si>
    <t>45-0044</t>
  </si>
  <si>
    <t>STUART 44</t>
  </si>
  <si>
    <t>45-0007</t>
  </si>
  <si>
    <t>O'NEILL 7</t>
  </si>
  <si>
    <t>44-0070</t>
  </si>
  <si>
    <t>HITCHCOCK COUNTY SCHOOLS 70</t>
  </si>
  <si>
    <t>43-0079</t>
  </si>
  <si>
    <t>HAYES CENTER 79</t>
  </si>
  <si>
    <t>42-0002</t>
  </si>
  <si>
    <t>ALMA 2</t>
  </si>
  <si>
    <t>41-0504</t>
  </si>
  <si>
    <t>AURORA 4R</t>
  </si>
  <si>
    <t>41-0091</t>
  </si>
  <si>
    <t>HAMPTON 91</t>
  </si>
  <si>
    <t>41-0002</t>
  </si>
  <si>
    <t>GILTNER 2</t>
  </si>
  <si>
    <t>40-0126</t>
  </si>
  <si>
    <t>DONIPHAN-TRUMBULL 126</t>
  </si>
  <si>
    <t>40-0083</t>
  </si>
  <si>
    <t>WOOD RIVER HIGH 83</t>
  </si>
  <si>
    <t>40-0082</t>
  </si>
  <si>
    <t>NORTHWEST HIGH 82</t>
  </si>
  <si>
    <t>40-0002</t>
  </si>
  <si>
    <t>GRAND ISLAND 2</t>
  </si>
  <si>
    <t>39-0060</t>
  </si>
  <si>
    <t>CENTRAL VALLEY 60</t>
  </si>
  <si>
    <t>38-0011</t>
  </si>
  <si>
    <t>HYANNIS HIGH 11</t>
  </si>
  <si>
    <t>37-0030</t>
  </si>
  <si>
    <t>ELWOOD 30</t>
  </si>
  <si>
    <t>36-0100</t>
  </si>
  <si>
    <t>BURWELL HIGH 100</t>
  </si>
  <si>
    <t>35-0001</t>
  </si>
  <si>
    <t>GARDEN CO HIGH 1</t>
  </si>
  <si>
    <t>34-0100</t>
  </si>
  <si>
    <t>DILLER-ODELL 100</t>
  </si>
  <si>
    <t>34-0034</t>
  </si>
  <si>
    <t>FREEMAN 34</t>
  </si>
  <si>
    <t>34-0015</t>
  </si>
  <si>
    <t>BEATRICE 15</t>
  </si>
  <si>
    <t>34-0001</t>
  </si>
  <si>
    <t>SOUTHERN 1</t>
  </si>
  <si>
    <t>33-0540</t>
  </si>
  <si>
    <t>SOUTHERN VALLEY 540</t>
  </si>
  <si>
    <t>33-0021</t>
  </si>
  <si>
    <t>CAMBRIDGE 21</t>
  </si>
  <si>
    <t>33-0018</t>
  </si>
  <si>
    <t>ARAPAHOE 18</t>
  </si>
  <si>
    <t>32-0125</t>
  </si>
  <si>
    <t>MEDICINE VALLEY 125</t>
  </si>
  <si>
    <t>32-0095</t>
  </si>
  <si>
    <t>EUSTIS-FARNAM 95</t>
  </si>
  <si>
    <t>32-0046</t>
  </si>
  <si>
    <t>MAYWOOD 46</t>
  </si>
  <si>
    <t>31-0506</t>
  </si>
  <si>
    <t>FRANKLIN R6</t>
  </si>
  <si>
    <t>30-0054</t>
  </si>
  <si>
    <t>SHICKLEY 54</t>
  </si>
  <si>
    <t>30-0025</t>
  </si>
  <si>
    <t>FILLMORE CO. DIST 25</t>
  </si>
  <si>
    <t>29-0117</t>
  </si>
  <si>
    <t>DUNDY CO 117</t>
  </si>
  <si>
    <t>28-0066</t>
  </si>
  <si>
    <t>WESTSIDE 66</t>
  </si>
  <si>
    <t>28-0059</t>
  </si>
  <si>
    <t>BENNINGTON 59</t>
  </si>
  <si>
    <t>28-0054</t>
  </si>
  <si>
    <t>RALSTON 54</t>
  </si>
  <si>
    <t>28-0017</t>
  </si>
  <si>
    <t>MILLARD 17</t>
  </si>
  <si>
    <t>28-0015</t>
  </si>
  <si>
    <t>DOUGLAS CO. WEST COMMUNITY 15</t>
  </si>
  <si>
    <t>28-0010</t>
  </si>
  <si>
    <t>ELKHORN 10</t>
  </si>
  <si>
    <t>28-0001</t>
  </si>
  <si>
    <t>OMAHA 1</t>
  </si>
  <si>
    <t>27-0595</t>
  </si>
  <si>
    <t>NORTH BEND CENTRAL 595</t>
  </si>
  <si>
    <t>27-0594</t>
  </si>
  <si>
    <t>LOGAN VIEW 594</t>
  </si>
  <si>
    <t>27-0062</t>
  </si>
  <si>
    <t>SCRIBNER-SNYDER 62</t>
  </si>
  <si>
    <t>27-0001</t>
  </si>
  <si>
    <t>FREMONT 1</t>
  </si>
  <si>
    <t>26-0561</t>
  </si>
  <si>
    <t>EMERSON-HUBBARD 561</t>
  </si>
  <si>
    <t>26-0070</t>
  </si>
  <si>
    <t>ALLEN 70</t>
  </si>
  <si>
    <t>26-0001</t>
  </si>
  <si>
    <t>PONCA 1</t>
  </si>
  <si>
    <t>25-0095</t>
  </si>
  <si>
    <t>SOUTH PLATTE 95</t>
  </si>
  <si>
    <t>25-0025</t>
  </si>
  <si>
    <t>CREEK VALLEY 25</t>
  </si>
  <si>
    <t>24-0101</t>
  </si>
  <si>
    <t>SUMNER-EDDYVILLE-MILLER 101</t>
  </si>
  <si>
    <t>24-0020</t>
  </si>
  <si>
    <t>GOTHENBURG 20</t>
  </si>
  <si>
    <t>24-0011</t>
  </si>
  <si>
    <t>COZAD 11</t>
  </si>
  <si>
    <t>24-0004</t>
  </si>
  <si>
    <t>OVERTON 4</t>
  </si>
  <si>
    <t>24-0001</t>
  </si>
  <si>
    <t>LEXINGTON 1</t>
  </si>
  <si>
    <t>23-0071</t>
  </si>
  <si>
    <t>CRAWFORD 71</t>
  </si>
  <si>
    <t>23-0002</t>
  </si>
  <si>
    <t>CHADRON 2</t>
  </si>
  <si>
    <t>22-0031</t>
  </si>
  <si>
    <t>HOMER 31</t>
  </si>
  <si>
    <t>22-0011</t>
  </si>
  <si>
    <t>SO SIOUX CITY 11</t>
  </si>
  <si>
    <t>21-0180</t>
  </si>
  <si>
    <t>CALLAWAY 180</t>
  </si>
  <si>
    <t>21-0089</t>
  </si>
  <si>
    <t>ARNOLD 89</t>
  </si>
  <si>
    <t>21-0084</t>
  </si>
  <si>
    <t>SARGENT 84</t>
  </si>
  <si>
    <t>21-0044</t>
  </si>
  <si>
    <t>ANSLEY 44</t>
  </si>
  <si>
    <t>21-0025</t>
  </si>
  <si>
    <t>BROKEN BOW 25</t>
  </si>
  <si>
    <t>21-0015</t>
  </si>
  <si>
    <t>ANSELMO-MERNA 15</t>
  </si>
  <si>
    <t>20-0030</t>
  </si>
  <si>
    <t>WISNER-PILGER 30</t>
  </si>
  <si>
    <t>20-0020</t>
  </si>
  <si>
    <t>BANCROFT-ROSALIE 20</t>
  </si>
  <si>
    <t>20-0001</t>
  </si>
  <si>
    <t>WEST POINT 1</t>
  </si>
  <si>
    <t>19-0123</t>
  </si>
  <si>
    <t>SCHUYLER CENTRAL HIGH 123</t>
  </si>
  <si>
    <t>19-0070</t>
  </si>
  <si>
    <t>HOWELLS-DODGE 70</t>
  </si>
  <si>
    <t>19-0058</t>
  </si>
  <si>
    <t>CLARKSON 58</t>
  </si>
  <si>
    <t>19-0039</t>
  </si>
  <si>
    <t>LEIGH 39</t>
  </si>
  <si>
    <t>18-0501</t>
  </si>
  <si>
    <t>SANDY CREEK 1C</t>
  </si>
  <si>
    <t>18-0011</t>
  </si>
  <si>
    <t>HARVARD 11</t>
  </si>
  <si>
    <t>18-0002</t>
  </si>
  <si>
    <t>SUTTON 2</t>
  </si>
  <si>
    <t>17-0009</t>
  </si>
  <si>
    <t>POTTER-DIX 9</t>
  </si>
  <si>
    <t>17-0003</t>
  </si>
  <si>
    <t>LEYTON 3</t>
  </si>
  <si>
    <t>17-0001</t>
  </si>
  <si>
    <t>SIDNEY 1</t>
  </si>
  <si>
    <t>16-0030</t>
  </si>
  <si>
    <t>CODY-KILGORE 30</t>
  </si>
  <si>
    <t>16-0006</t>
  </si>
  <si>
    <t>VALENTINE HIGH 6</t>
  </si>
  <si>
    <t>15-0536</t>
  </si>
  <si>
    <t>WAUNETA-PALISADE 536</t>
  </si>
  <si>
    <t>15-0010</t>
  </si>
  <si>
    <t>CHASE COUNTY SCHOOLS 10</t>
  </si>
  <si>
    <t>14-0101</t>
  </si>
  <si>
    <t>WYNOT 101</t>
  </si>
  <si>
    <t>14-0054</t>
  </si>
  <si>
    <t>LAUREL-CONCORD-COLERIDGE 54</t>
  </si>
  <si>
    <t>14-0045</t>
  </si>
  <si>
    <t>RANDOLPH 45</t>
  </si>
  <si>
    <t>14-0008</t>
  </si>
  <si>
    <t>HARTINGTON-NEWCASTLE 8</t>
  </si>
  <si>
    <t>13-0097</t>
  </si>
  <si>
    <t>ELMWOOD-MURDOCK 97</t>
  </si>
  <si>
    <t>13-0056</t>
  </si>
  <si>
    <t>CONESTOGA 56</t>
  </si>
  <si>
    <t>13-0032</t>
  </si>
  <si>
    <t>LOUISVILLE 32</t>
  </si>
  <si>
    <t>13-0022</t>
  </si>
  <si>
    <t>WEEPING WATER 22</t>
  </si>
  <si>
    <t>13-0001</t>
  </si>
  <si>
    <t>PLATTSMOUTH 1</t>
  </si>
  <si>
    <t>12-0502</t>
  </si>
  <si>
    <t>EAST BUTLER 2R</t>
  </si>
  <si>
    <t>12-0056</t>
  </si>
  <si>
    <t>DAVID CITY 56</t>
  </si>
  <si>
    <t>11-0020</t>
  </si>
  <si>
    <t>LYONS-DECATUR NORTHEAST 20</t>
  </si>
  <si>
    <t>11-0014</t>
  </si>
  <si>
    <t>OAKLAND-CRAIG 14</t>
  </si>
  <si>
    <t>11-0001</t>
  </si>
  <si>
    <t>TEKAMAH-HERMAN 1</t>
  </si>
  <si>
    <t>10-0119</t>
  </si>
  <si>
    <t>AMHERST 119</t>
  </si>
  <si>
    <t>10-0105</t>
  </si>
  <si>
    <t>PLEASANTON 105</t>
  </si>
  <si>
    <t>10-0069</t>
  </si>
  <si>
    <t>RAVENNA 69</t>
  </si>
  <si>
    <t>10-0019</t>
  </si>
  <si>
    <t>SHELTON 19</t>
  </si>
  <si>
    <t>10-0009</t>
  </si>
  <si>
    <t>ELM CREEK 9</t>
  </si>
  <si>
    <t>10-0007</t>
  </si>
  <si>
    <t>KEARNEY 7</t>
  </si>
  <si>
    <t>10-0002</t>
  </si>
  <si>
    <t>GIBBON 2</t>
  </si>
  <si>
    <t>09-0010</t>
  </si>
  <si>
    <t>AINSWORTH 10</t>
  </si>
  <si>
    <t>08-0051</t>
  </si>
  <si>
    <t>BOYD COUNTY SCH 51</t>
  </si>
  <si>
    <t>07-0010</t>
  </si>
  <si>
    <t>HEMINGFORD 10</t>
  </si>
  <si>
    <t>07-0006</t>
  </si>
  <si>
    <t>ALLIANCE 6</t>
  </si>
  <si>
    <t>06-0075</t>
  </si>
  <si>
    <t>RIVERSIDE 75</t>
  </si>
  <si>
    <t>06-0017</t>
  </si>
  <si>
    <t>ST EDWARD 17</t>
  </si>
  <si>
    <t>06-0001</t>
  </si>
  <si>
    <t>BOONE CENTRAL 1</t>
  </si>
  <si>
    <t>05-0071</t>
  </si>
  <si>
    <t>SANDHILLS 71</t>
  </si>
  <si>
    <t>04-0001</t>
  </si>
  <si>
    <t>BANNER 1</t>
  </si>
  <si>
    <t>03-0500</t>
  </si>
  <si>
    <t>ARTHUR CO HIGH 500</t>
  </si>
  <si>
    <t>02-0115</t>
  </si>
  <si>
    <t>SUMMERLAND 115</t>
  </si>
  <si>
    <t>02-0018</t>
  </si>
  <si>
    <t>ELGIN 18</t>
  </si>
  <si>
    <t>02-0009</t>
  </si>
  <si>
    <t>NELIGH-OAKDALE 9</t>
  </si>
  <si>
    <t>01-0123</t>
  </si>
  <si>
    <t>SILVER LAKE 123</t>
  </si>
  <si>
    <t>01-0090</t>
  </si>
  <si>
    <t>ADAMS CENTRAL HIGH 90</t>
  </si>
  <si>
    <t>01-0018</t>
  </si>
  <si>
    <t>HASTINGS 18</t>
  </si>
  <si>
    <t>01-0003</t>
  </si>
  <si>
    <t>KENESAW 3</t>
  </si>
  <si>
    <t>System Value</t>
  </si>
  <si>
    <t>Unadjusted</t>
  </si>
  <si>
    <t>Amount</t>
  </si>
  <si>
    <t>Class</t>
  </si>
  <si>
    <t>Code</t>
  </si>
  <si>
    <t>School System Name</t>
  </si>
  <si>
    <t>2025 Adjusted</t>
  </si>
  <si>
    <t>Amount of</t>
  </si>
  <si>
    <t>Adjustment</t>
  </si>
  <si>
    <t>2025 Unadjusted</t>
  </si>
  <si>
    <t>System</t>
  </si>
  <si>
    <t>% Adjustment</t>
  </si>
  <si>
    <t>(sorted by)</t>
  </si>
  <si>
    <r>
      <t xml:space="preserve">Certified to Dept. of Education October 10, 2025, pursuant to  </t>
    </r>
    <r>
      <rPr>
        <b/>
        <sz val="10"/>
        <color indexed="12"/>
        <rFont val="Arial"/>
        <family val="2"/>
      </rPr>
      <t>Neb. Rev. Stat. § 79-1016</t>
    </r>
  </si>
  <si>
    <t>2025 School Adjusted Values by School System, for use in 2025-2026 state aid calculations</t>
  </si>
  <si>
    <t xml:space="preserve">Nebraska Department of Revenue Property Assessment Division </t>
  </si>
  <si>
    <t>NE Dept. of Revenue, Property Assessment Division, Certification to Dept of Education</t>
  </si>
  <si>
    <t>Orange=sector %; Yellow=Adjustment Amount; Blue= Adjusted Value</t>
  </si>
  <si>
    <t>2025 School Adjusted Values BY SECTOR certified Oct 10, 2025 per Neb. Rev. Stat. 79-1016 (used in aid calc 2026-2027)</t>
  </si>
  <si>
    <t>prepared 10-10-25</t>
  </si>
  <si>
    <t>2025 Adj Amnt</t>
  </si>
  <si>
    <t>% Adjmnt</t>
  </si>
  <si>
    <t>TIF tax increment finance</t>
  </si>
  <si>
    <t xml:space="preserve">%PP of </t>
  </si>
  <si>
    <t>%CAPP of</t>
  </si>
  <si>
    <t>%CAReal of</t>
  </si>
  <si>
    <t>adjust to 96%</t>
  </si>
  <si>
    <t>Adjusted</t>
  </si>
  <si>
    <t>of Unadjust</t>
  </si>
  <si>
    <t>%Resid of</t>
  </si>
  <si>
    <t>%Comm of</t>
  </si>
  <si>
    <t>%Aglandof</t>
  </si>
  <si>
    <t>adjust to 72%</t>
  </si>
  <si>
    <t>%AgImprvFS of</t>
  </si>
  <si>
    <t xml:space="preserve">%Mineral of </t>
  </si>
  <si>
    <t>Total</t>
  </si>
  <si>
    <t xml:space="preserve">Adjustment </t>
  </si>
  <si>
    <t>TOTAL</t>
  </si>
  <si>
    <t>base value backout befor adjsmtn calc.</t>
  </si>
  <si>
    <t>SysCode</t>
  </si>
  <si>
    <t>U/L</t>
  </si>
  <si>
    <t>UNAdjVal</t>
  </si>
  <si>
    <t>Personal Prop</t>
  </si>
  <si>
    <t>Central Asd PP</t>
  </si>
  <si>
    <t>Central Asd Real</t>
  </si>
  <si>
    <t>CentralAsd Real</t>
  </si>
  <si>
    <t>Residential</t>
  </si>
  <si>
    <t>Comm.&amp; Indust.</t>
  </si>
  <si>
    <t>Agland</t>
  </si>
  <si>
    <t>AgImprvmt&amp;Frmsite</t>
  </si>
  <si>
    <t>Mineral</t>
  </si>
  <si>
    <t>UNAdjust Value</t>
  </si>
  <si>
    <t>Adjusted Value</t>
  </si>
  <si>
    <t>Total Value</t>
  </si>
  <si>
    <t>TIF Base Resid</t>
  </si>
  <si>
    <t>TIF Base Comm</t>
  </si>
  <si>
    <t>TIF Base Ag</t>
  </si>
  <si>
    <t>U</t>
  </si>
  <si>
    <t>State Totals 244 School Sys 2025-2026</t>
  </si>
  <si>
    <t>ck adj amnt</t>
  </si>
  <si>
    <t>ck adjusted</t>
  </si>
  <si>
    <t>reck totadj</t>
  </si>
  <si>
    <t>reck totUNadjust</t>
  </si>
  <si>
    <t>EXETER-MILLIGAN-FRIEND 90</t>
  </si>
  <si>
    <t>76-0090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</si>
</sst>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%"/>
    <numFmt numFmtId="165" formatCode="_(* #,##0_);_(* \(#,##0\);_(* &quot;-&quot;??_);_(@_)"/>
  </numFmts>
  <fonts count="13" x14ac:knownFonts="1">
    <font>
      <sz val="10"/>
      <name val="Arial"/>
    </font>
    <font>
      <b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u/>
      <sz val="10"/>
      <color theme="10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  <font>
      <b/>
      <i/>
      <sz val="8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80">
    <xf numFmtId="0" fontId="0" fillId="0" borderId="0" xfId="0"/>
    <xf numFmtId="3" fontId="0" fillId="0" borderId="0" xfId="0" applyNumberFormat="1"/>
    <xf numFmtId="3" fontId="1" fillId="2" borderId="1" xfId="0" applyNumberFormat="1" applyFont="1" applyFill="1" applyBorder="1"/>
    <xf numFmtId="164" fontId="2" fillId="2" borderId="1" xfId="0" applyNumberFormat="1" applyFont="1" applyFill="1" applyBorder="1"/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0" fillId="0" borderId="0" xfId="0" applyNumberFormat="1"/>
    <xf numFmtId="165" fontId="0" fillId="0" borderId="4" xfId="1" applyNumberFormat="1" applyFont="1" applyBorder="1"/>
    <xf numFmtId="164" fontId="2" fillId="0" borderId="4" xfId="0" applyNumberFormat="1" applyFont="1" applyBorder="1"/>
    <xf numFmtId="3" fontId="0" fillId="0" borderId="4" xfId="0" applyNumberFormat="1" applyBorder="1"/>
    <xf numFmtId="1" fontId="6" fillId="0" borderId="4" xfId="0" applyNumberFormat="1" applyFont="1" applyBorder="1" applyAlignment="1">
      <alignment horizontal="center"/>
    </xf>
    <xf numFmtId="1" fontId="0" fillId="0" borderId="4" xfId="0" applyNumberFormat="1" applyBorder="1"/>
    <xf numFmtId="3" fontId="4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4" fillId="0" borderId="5" xfId="0" applyNumberFormat="1" applyFont="1" applyBorder="1"/>
    <xf numFmtId="3" fontId="4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3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" fillId="0" borderId="0" xfId="2" applyFont="1" applyAlignment="1" applyProtection="1">
      <alignment horizontal="centerContinuous"/>
    </xf>
    <xf numFmtId="0" fontId="10" fillId="0" borderId="0" xfId="0" applyFont="1"/>
    <xf numFmtId="165" fontId="5" fillId="0" borderId="0" xfId="1" applyNumberFormat="1" applyFont="1"/>
    <xf numFmtId="165" fontId="0" fillId="0" borderId="0" xfId="1" applyNumberFormat="1" applyFont="1"/>
    <xf numFmtId="0" fontId="5" fillId="0" borderId="0" xfId="3"/>
    <xf numFmtId="1" fontId="5" fillId="0" borderId="0" xfId="3" applyNumberFormat="1"/>
    <xf numFmtId="1" fontId="2" fillId="0" borderId="0" xfId="3" applyNumberFormat="1" applyFont="1"/>
    <xf numFmtId="1" fontId="6" fillId="0" borderId="0" xfId="3" applyNumberFormat="1" applyFont="1" applyAlignment="1">
      <alignment horizontal="center"/>
    </xf>
    <xf numFmtId="3" fontId="5" fillId="0" borderId="0" xfId="3" applyNumberFormat="1"/>
    <xf numFmtId="1" fontId="5" fillId="0" borderId="0" xfId="3" applyNumberFormat="1" applyAlignment="1">
      <alignment horizontal="right"/>
    </xf>
    <xf numFmtId="1" fontId="1" fillId="0" borderId="8" xfId="3" applyNumberFormat="1" applyFont="1" applyBorder="1" applyAlignment="1">
      <alignment horizontal="center"/>
    </xf>
    <xf numFmtId="1" fontId="11" fillId="5" borderId="8" xfId="3" applyNumberFormat="1" applyFont="1" applyFill="1" applyBorder="1" applyAlignment="1">
      <alignment horizontal="center"/>
    </xf>
    <xf numFmtId="1" fontId="1" fillId="4" borderId="8" xfId="3" applyNumberFormat="1" applyFont="1" applyFill="1" applyBorder="1" applyAlignment="1">
      <alignment horizontal="center"/>
    </xf>
    <xf numFmtId="1" fontId="1" fillId="3" borderId="8" xfId="3" applyNumberFormat="1" applyFont="1" applyFill="1" applyBorder="1" applyAlignment="1">
      <alignment horizontal="center"/>
    </xf>
    <xf numFmtId="1" fontId="1" fillId="6" borderId="8" xfId="3" applyNumberFormat="1" applyFont="1" applyFill="1" applyBorder="1" applyAlignment="1">
      <alignment horizontal="center"/>
    </xf>
    <xf numFmtId="1" fontId="6" fillId="6" borderId="8" xfId="3" applyNumberFormat="1" applyFont="1" applyFill="1" applyBorder="1" applyAlignment="1">
      <alignment horizontal="center"/>
    </xf>
    <xf numFmtId="1" fontId="4" fillId="0" borderId="8" xfId="3" applyNumberFormat="1" applyFont="1" applyBorder="1" applyAlignment="1">
      <alignment horizontal="center"/>
    </xf>
    <xf numFmtId="1" fontId="1" fillId="0" borderId="0" xfId="3" applyNumberFormat="1" applyFont="1" applyAlignment="1">
      <alignment horizontal="center"/>
    </xf>
    <xf numFmtId="1" fontId="6" fillId="0" borderId="0" xfId="3" applyNumberFormat="1" applyFont="1" applyAlignment="1">
      <alignment horizontal="left"/>
    </xf>
    <xf numFmtId="1" fontId="11" fillId="5" borderId="0" xfId="3" applyNumberFormat="1" applyFont="1" applyFill="1" applyAlignment="1">
      <alignment horizontal="center"/>
    </xf>
    <xf numFmtId="1" fontId="1" fillId="4" borderId="0" xfId="3" applyNumberFormat="1" applyFont="1" applyFill="1" applyAlignment="1">
      <alignment horizontal="center"/>
    </xf>
    <xf numFmtId="1" fontId="1" fillId="3" borderId="0" xfId="3" applyNumberFormat="1" applyFont="1" applyFill="1" applyAlignment="1">
      <alignment horizontal="center"/>
    </xf>
    <xf numFmtId="1" fontId="1" fillId="6" borderId="0" xfId="3" applyNumberFormat="1" applyFont="1" applyFill="1" applyAlignment="1">
      <alignment horizontal="center"/>
    </xf>
    <xf numFmtId="1" fontId="6" fillId="6" borderId="0" xfId="3" applyNumberFormat="1" applyFont="1" applyFill="1" applyAlignment="1">
      <alignment horizontal="center"/>
    </xf>
    <xf numFmtId="1" fontId="6" fillId="3" borderId="0" xfId="3" applyNumberFormat="1" applyFont="1" applyFill="1" applyAlignment="1">
      <alignment horizontal="center"/>
    </xf>
    <xf numFmtId="3" fontId="4" fillId="0" borderId="4" xfId="3" applyNumberFormat="1" applyFont="1" applyBorder="1"/>
    <xf numFmtId="10" fontId="11" fillId="5" borderId="4" xfId="3" applyNumberFormat="1" applyFont="1" applyFill="1" applyBorder="1"/>
    <xf numFmtId="3" fontId="4" fillId="4" borderId="4" xfId="3" applyNumberFormat="1" applyFont="1" applyFill="1" applyBorder="1"/>
    <xf numFmtId="3" fontId="4" fillId="3" borderId="4" xfId="3" applyNumberFormat="1" applyFont="1" applyFill="1" applyBorder="1"/>
    <xf numFmtId="10" fontId="6" fillId="6" borderId="4" xfId="3" applyNumberFormat="1" applyFont="1" applyFill="1" applyBorder="1"/>
    <xf numFmtId="3" fontId="4" fillId="7" borderId="4" xfId="3" applyNumberFormat="1" applyFont="1" applyFill="1" applyBorder="1"/>
    <xf numFmtId="10" fontId="12" fillId="6" borderId="4" xfId="3" applyNumberFormat="1" applyFont="1" applyFill="1" applyBorder="1"/>
    <xf numFmtId="10" fontId="6" fillId="6" borderId="4" xfId="3" applyNumberFormat="1" applyFont="1" applyFill="1" applyBorder="1" applyAlignment="1">
      <alignment horizontal="right"/>
    </xf>
    <xf numFmtId="1" fontId="6" fillId="0" borderId="4" xfId="3" applyNumberFormat="1" applyFont="1" applyBorder="1" applyAlignment="1">
      <alignment horizontal="center"/>
    </xf>
    <xf numFmtId="1" fontId="4" fillId="0" borderId="4" xfId="3" applyNumberFormat="1" applyFont="1" applyBorder="1"/>
    <xf numFmtId="1" fontId="5" fillId="0" borderId="4" xfId="3" applyNumberFormat="1" applyBorder="1"/>
    <xf numFmtId="10" fontId="5" fillId="0" borderId="0" xfId="3" applyNumberFormat="1"/>
    <xf numFmtId="3" fontId="5" fillId="0" borderId="4" xfId="3" applyNumberFormat="1" applyBorder="1"/>
    <xf numFmtId="3" fontId="12" fillId="0" borderId="4" xfId="3" applyNumberFormat="1" applyFont="1" applyBorder="1"/>
    <xf numFmtId="10" fontId="2" fillId="5" borderId="4" xfId="3" applyNumberFormat="1" applyFont="1" applyFill="1" applyBorder="1"/>
    <xf numFmtId="3" fontId="12" fillId="4" borderId="4" xfId="3" applyNumberFormat="1" applyFont="1" applyFill="1" applyBorder="1"/>
    <xf numFmtId="3" fontId="12" fillId="3" borderId="4" xfId="3" applyNumberFormat="1" applyFont="1" applyFill="1" applyBorder="1"/>
    <xf numFmtId="1" fontId="12" fillId="0" borderId="4" xfId="3" applyNumberFormat="1" applyFont="1" applyBorder="1"/>
    <xf numFmtId="1" fontId="12" fillId="0" borderId="4" xfId="3" applyNumberFormat="1" applyFont="1" applyBorder="1" applyAlignment="1">
      <alignment horizontal="center"/>
    </xf>
    <xf numFmtId="1" fontId="3" fillId="0" borderId="8" xfId="3" applyNumberFormat="1" applyFont="1" applyBorder="1" applyAlignment="1">
      <alignment horizontal="center"/>
    </xf>
    <xf numFmtId="1" fontId="1" fillId="0" borderId="8" xfId="3" applyNumberFormat="1" applyFont="1" applyBorder="1"/>
    <xf numFmtId="1" fontId="1" fillId="0" borderId="0" xfId="3" applyNumberFormat="1" applyFont="1"/>
    <xf numFmtId="0" fontId="1" fillId="0" borderId="0" xfId="3" applyFont="1" applyAlignment="1">
      <alignment horizontal="left"/>
    </xf>
  </cellXfs>
  <cellStyles count="4">
    <cellStyle name="Comma" xfId="1" builtinId="3"/>
    <cellStyle name="Hyperlink" xfId="2" builtinId="8"/>
    <cellStyle name="Normal" xfId="0" builtinId="0"/>
    <cellStyle name="Normal 2" xfId="3" xr:uid="{2341B434-796A-41B6-9A49-28583D16AA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ebraskalegislature.gov/laws/statutes.php?statute=79-10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6AC88-EF3E-44EF-9501-3AA57829026A}">
  <sheetPr>
    <pageSetUpPr fitToPage="1"/>
  </sheetPr>
  <dimension ref="A1:R254"/>
  <sheetViews>
    <sheetView tabSelected="1" topLeftCell="A175" workbookViewId="0">
      <selection activeCell="D33" sqref="D33"/>
    </sheetView>
  </sheetViews>
  <sheetFormatPr defaultRowHeight="12.75" x14ac:dyDescent="0.2"/>
  <cols>
    <col min="1" max="1" width="34.7109375" customWidth="1"/>
    <col min="3" max="3" width="5.42578125" bestFit="1" customWidth="1"/>
    <col min="4" max="4" width="17.5703125" customWidth="1"/>
    <col min="5" max="5" width="14.42578125" customWidth="1"/>
    <col min="6" max="6" width="12.5703125" customWidth="1"/>
    <col min="7" max="7" width="18.28515625" customWidth="1"/>
    <col min="10" max="10" width="10.140625" bestFit="1" customWidth="1"/>
    <col min="12" max="12" width="13.28515625" bestFit="1" customWidth="1"/>
    <col min="13" max="13" width="11.28515625" bestFit="1" customWidth="1"/>
    <col min="14" max="14" width="13.42578125" bestFit="1" customWidth="1"/>
    <col min="15" max="15" width="13.85546875" bestFit="1" customWidth="1"/>
    <col min="16" max="16" width="12.5703125" bestFit="1" customWidth="1"/>
    <col min="17" max="17" width="12.5703125" customWidth="1"/>
    <col min="18" max="18" width="13.7109375" bestFit="1" customWidth="1"/>
    <col min="257" max="257" width="34.7109375" customWidth="1"/>
    <col min="259" max="259" width="5.42578125" bestFit="1" customWidth="1"/>
    <col min="260" max="260" width="17.5703125" customWidth="1"/>
    <col min="261" max="261" width="14.42578125" customWidth="1"/>
    <col min="262" max="262" width="12.5703125" customWidth="1"/>
    <col min="263" max="263" width="18.28515625" customWidth="1"/>
    <col min="266" max="266" width="10.140625" bestFit="1" customWidth="1"/>
    <col min="268" max="268" width="13.28515625" bestFit="1" customWidth="1"/>
    <col min="269" max="269" width="11.28515625" bestFit="1" customWidth="1"/>
    <col min="270" max="270" width="13.42578125" bestFit="1" customWidth="1"/>
    <col min="271" max="271" width="13.85546875" bestFit="1" customWidth="1"/>
    <col min="272" max="272" width="12.5703125" bestFit="1" customWidth="1"/>
    <col min="273" max="273" width="12.5703125" customWidth="1"/>
    <col min="274" max="274" width="13.7109375" bestFit="1" customWidth="1"/>
    <col min="513" max="513" width="34.7109375" customWidth="1"/>
    <col min="515" max="515" width="5.42578125" bestFit="1" customWidth="1"/>
    <col min="516" max="516" width="17.5703125" customWidth="1"/>
    <col min="517" max="517" width="14.42578125" customWidth="1"/>
    <col min="518" max="518" width="12.5703125" customWidth="1"/>
    <col min="519" max="519" width="18.28515625" customWidth="1"/>
    <col min="522" max="522" width="10.140625" bestFit="1" customWidth="1"/>
    <col min="524" max="524" width="13.28515625" bestFit="1" customWidth="1"/>
    <col min="525" max="525" width="11.28515625" bestFit="1" customWidth="1"/>
    <col min="526" max="526" width="13.42578125" bestFit="1" customWidth="1"/>
    <col min="527" max="527" width="13.85546875" bestFit="1" customWidth="1"/>
    <col min="528" max="528" width="12.5703125" bestFit="1" customWidth="1"/>
    <col min="529" max="529" width="12.5703125" customWidth="1"/>
    <col min="530" max="530" width="13.7109375" bestFit="1" customWidth="1"/>
    <col min="769" max="769" width="34.7109375" customWidth="1"/>
    <col min="771" max="771" width="5.42578125" bestFit="1" customWidth="1"/>
    <col min="772" max="772" width="17.5703125" customWidth="1"/>
    <col min="773" max="773" width="14.42578125" customWidth="1"/>
    <col min="774" max="774" width="12.5703125" customWidth="1"/>
    <col min="775" max="775" width="18.28515625" customWidth="1"/>
    <col min="778" max="778" width="10.140625" bestFit="1" customWidth="1"/>
    <col min="780" max="780" width="13.28515625" bestFit="1" customWidth="1"/>
    <col min="781" max="781" width="11.28515625" bestFit="1" customWidth="1"/>
    <col min="782" max="782" width="13.42578125" bestFit="1" customWidth="1"/>
    <col min="783" max="783" width="13.85546875" bestFit="1" customWidth="1"/>
    <col min="784" max="784" width="12.5703125" bestFit="1" customWidth="1"/>
    <col min="785" max="785" width="12.5703125" customWidth="1"/>
    <col min="786" max="786" width="13.7109375" bestFit="1" customWidth="1"/>
    <col min="1025" max="1025" width="34.7109375" customWidth="1"/>
    <col min="1027" max="1027" width="5.42578125" bestFit="1" customWidth="1"/>
    <col min="1028" max="1028" width="17.5703125" customWidth="1"/>
    <col min="1029" max="1029" width="14.42578125" customWidth="1"/>
    <col min="1030" max="1030" width="12.5703125" customWidth="1"/>
    <col min="1031" max="1031" width="18.28515625" customWidth="1"/>
    <col min="1034" max="1034" width="10.140625" bestFit="1" customWidth="1"/>
    <col min="1036" max="1036" width="13.28515625" bestFit="1" customWidth="1"/>
    <col min="1037" max="1037" width="11.28515625" bestFit="1" customWidth="1"/>
    <col min="1038" max="1038" width="13.42578125" bestFit="1" customWidth="1"/>
    <col min="1039" max="1039" width="13.85546875" bestFit="1" customWidth="1"/>
    <col min="1040" max="1040" width="12.5703125" bestFit="1" customWidth="1"/>
    <col min="1041" max="1041" width="12.5703125" customWidth="1"/>
    <col min="1042" max="1042" width="13.7109375" bestFit="1" customWidth="1"/>
    <col min="1281" max="1281" width="34.7109375" customWidth="1"/>
    <col min="1283" max="1283" width="5.42578125" bestFit="1" customWidth="1"/>
    <col min="1284" max="1284" width="17.5703125" customWidth="1"/>
    <col min="1285" max="1285" width="14.42578125" customWidth="1"/>
    <col min="1286" max="1286" width="12.5703125" customWidth="1"/>
    <col min="1287" max="1287" width="18.28515625" customWidth="1"/>
    <col min="1290" max="1290" width="10.140625" bestFit="1" customWidth="1"/>
    <col min="1292" max="1292" width="13.28515625" bestFit="1" customWidth="1"/>
    <col min="1293" max="1293" width="11.28515625" bestFit="1" customWidth="1"/>
    <col min="1294" max="1294" width="13.42578125" bestFit="1" customWidth="1"/>
    <col min="1295" max="1295" width="13.85546875" bestFit="1" customWidth="1"/>
    <col min="1296" max="1296" width="12.5703125" bestFit="1" customWidth="1"/>
    <col min="1297" max="1297" width="12.5703125" customWidth="1"/>
    <col min="1298" max="1298" width="13.7109375" bestFit="1" customWidth="1"/>
    <col min="1537" max="1537" width="34.7109375" customWidth="1"/>
    <col min="1539" max="1539" width="5.42578125" bestFit="1" customWidth="1"/>
    <col min="1540" max="1540" width="17.5703125" customWidth="1"/>
    <col min="1541" max="1541" width="14.42578125" customWidth="1"/>
    <col min="1542" max="1542" width="12.5703125" customWidth="1"/>
    <col min="1543" max="1543" width="18.28515625" customWidth="1"/>
    <col min="1546" max="1546" width="10.140625" bestFit="1" customWidth="1"/>
    <col min="1548" max="1548" width="13.28515625" bestFit="1" customWidth="1"/>
    <col min="1549" max="1549" width="11.28515625" bestFit="1" customWidth="1"/>
    <col min="1550" max="1550" width="13.42578125" bestFit="1" customWidth="1"/>
    <col min="1551" max="1551" width="13.85546875" bestFit="1" customWidth="1"/>
    <col min="1552" max="1552" width="12.5703125" bestFit="1" customWidth="1"/>
    <col min="1553" max="1553" width="12.5703125" customWidth="1"/>
    <col min="1554" max="1554" width="13.7109375" bestFit="1" customWidth="1"/>
    <col min="1793" max="1793" width="34.7109375" customWidth="1"/>
    <col min="1795" max="1795" width="5.42578125" bestFit="1" customWidth="1"/>
    <col min="1796" max="1796" width="17.5703125" customWidth="1"/>
    <col min="1797" max="1797" width="14.42578125" customWidth="1"/>
    <col min="1798" max="1798" width="12.5703125" customWidth="1"/>
    <col min="1799" max="1799" width="18.28515625" customWidth="1"/>
    <col min="1802" max="1802" width="10.140625" bestFit="1" customWidth="1"/>
    <col min="1804" max="1804" width="13.28515625" bestFit="1" customWidth="1"/>
    <col min="1805" max="1805" width="11.28515625" bestFit="1" customWidth="1"/>
    <col min="1806" max="1806" width="13.42578125" bestFit="1" customWidth="1"/>
    <col min="1807" max="1807" width="13.85546875" bestFit="1" customWidth="1"/>
    <col min="1808" max="1808" width="12.5703125" bestFit="1" customWidth="1"/>
    <col min="1809" max="1809" width="12.5703125" customWidth="1"/>
    <col min="1810" max="1810" width="13.7109375" bestFit="1" customWidth="1"/>
    <col min="2049" max="2049" width="34.7109375" customWidth="1"/>
    <col min="2051" max="2051" width="5.42578125" bestFit="1" customWidth="1"/>
    <col min="2052" max="2052" width="17.5703125" customWidth="1"/>
    <col min="2053" max="2053" width="14.42578125" customWidth="1"/>
    <col min="2054" max="2054" width="12.5703125" customWidth="1"/>
    <col min="2055" max="2055" width="18.28515625" customWidth="1"/>
    <col min="2058" max="2058" width="10.140625" bestFit="1" customWidth="1"/>
    <col min="2060" max="2060" width="13.28515625" bestFit="1" customWidth="1"/>
    <col min="2061" max="2061" width="11.28515625" bestFit="1" customWidth="1"/>
    <col min="2062" max="2062" width="13.42578125" bestFit="1" customWidth="1"/>
    <col min="2063" max="2063" width="13.85546875" bestFit="1" customWidth="1"/>
    <col min="2064" max="2064" width="12.5703125" bestFit="1" customWidth="1"/>
    <col min="2065" max="2065" width="12.5703125" customWidth="1"/>
    <col min="2066" max="2066" width="13.7109375" bestFit="1" customWidth="1"/>
    <col min="2305" max="2305" width="34.7109375" customWidth="1"/>
    <col min="2307" max="2307" width="5.42578125" bestFit="1" customWidth="1"/>
    <col min="2308" max="2308" width="17.5703125" customWidth="1"/>
    <col min="2309" max="2309" width="14.42578125" customWidth="1"/>
    <col min="2310" max="2310" width="12.5703125" customWidth="1"/>
    <col min="2311" max="2311" width="18.28515625" customWidth="1"/>
    <col min="2314" max="2314" width="10.140625" bestFit="1" customWidth="1"/>
    <col min="2316" max="2316" width="13.28515625" bestFit="1" customWidth="1"/>
    <col min="2317" max="2317" width="11.28515625" bestFit="1" customWidth="1"/>
    <col min="2318" max="2318" width="13.42578125" bestFit="1" customWidth="1"/>
    <col min="2319" max="2319" width="13.85546875" bestFit="1" customWidth="1"/>
    <col min="2320" max="2320" width="12.5703125" bestFit="1" customWidth="1"/>
    <col min="2321" max="2321" width="12.5703125" customWidth="1"/>
    <col min="2322" max="2322" width="13.7109375" bestFit="1" customWidth="1"/>
    <col min="2561" max="2561" width="34.7109375" customWidth="1"/>
    <col min="2563" max="2563" width="5.42578125" bestFit="1" customWidth="1"/>
    <col min="2564" max="2564" width="17.5703125" customWidth="1"/>
    <col min="2565" max="2565" width="14.42578125" customWidth="1"/>
    <col min="2566" max="2566" width="12.5703125" customWidth="1"/>
    <col min="2567" max="2567" width="18.28515625" customWidth="1"/>
    <col min="2570" max="2570" width="10.140625" bestFit="1" customWidth="1"/>
    <col min="2572" max="2572" width="13.28515625" bestFit="1" customWidth="1"/>
    <col min="2573" max="2573" width="11.28515625" bestFit="1" customWidth="1"/>
    <col min="2574" max="2574" width="13.42578125" bestFit="1" customWidth="1"/>
    <col min="2575" max="2575" width="13.85546875" bestFit="1" customWidth="1"/>
    <col min="2576" max="2576" width="12.5703125" bestFit="1" customWidth="1"/>
    <col min="2577" max="2577" width="12.5703125" customWidth="1"/>
    <col min="2578" max="2578" width="13.7109375" bestFit="1" customWidth="1"/>
    <col min="2817" max="2817" width="34.7109375" customWidth="1"/>
    <col min="2819" max="2819" width="5.42578125" bestFit="1" customWidth="1"/>
    <col min="2820" max="2820" width="17.5703125" customWidth="1"/>
    <col min="2821" max="2821" width="14.42578125" customWidth="1"/>
    <col min="2822" max="2822" width="12.5703125" customWidth="1"/>
    <col min="2823" max="2823" width="18.28515625" customWidth="1"/>
    <col min="2826" max="2826" width="10.140625" bestFit="1" customWidth="1"/>
    <col min="2828" max="2828" width="13.28515625" bestFit="1" customWidth="1"/>
    <col min="2829" max="2829" width="11.28515625" bestFit="1" customWidth="1"/>
    <col min="2830" max="2830" width="13.42578125" bestFit="1" customWidth="1"/>
    <col min="2831" max="2831" width="13.85546875" bestFit="1" customWidth="1"/>
    <col min="2832" max="2832" width="12.5703125" bestFit="1" customWidth="1"/>
    <col min="2833" max="2833" width="12.5703125" customWidth="1"/>
    <col min="2834" max="2834" width="13.7109375" bestFit="1" customWidth="1"/>
    <col min="3073" max="3073" width="34.7109375" customWidth="1"/>
    <col min="3075" max="3075" width="5.42578125" bestFit="1" customWidth="1"/>
    <col min="3076" max="3076" width="17.5703125" customWidth="1"/>
    <col min="3077" max="3077" width="14.42578125" customWidth="1"/>
    <col min="3078" max="3078" width="12.5703125" customWidth="1"/>
    <col min="3079" max="3079" width="18.28515625" customWidth="1"/>
    <col min="3082" max="3082" width="10.140625" bestFit="1" customWidth="1"/>
    <col min="3084" max="3084" width="13.28515625" bestFit="1" customWidth="1"/>
    <col min="3085" max="3085" width="11.28515625" bestFit="1" customWidth="1"/>
    <col min="3086" max="3086" width="13.42578125" bestFit="1" customWidth="1"/>
    <col min="3087" max="3087" width="13.85546875" bestFit="1" customWidth="1"/>
    <col min="3088" max="3088" width="12.5703125" bestFit="1" customWidth="1"/>
    <col min="3089" max="3089" width="12.5703125" customWidth="1"/>
    <col min="3090" max="3090" width="13.7109375" bestFit="1" customWidth="1"/>
    <col min="3329" max="3329" width="34.7109375" customWidth="1"/>
    <col min="3331" max="3331" width="5.42578125" bestFit="1" customWidth="1"/>
    <col min="3332" max="3332" width="17.5703125" customWidth="1"/>
    <col min="3333" max="3333" width="14.42578125" customWidth="1"/>
    <col min="3334" max="3334" width="12.5703125" customWidth="1"/>
    <col min="3335" max="3335" width="18.28515625" customWidth="1"/>
    <col min="3338" max="3338" width="10.140625" bestFit="1" customWidth="1"/>
    <col min="3340" max="3340" width="13.28515625" bestFit="1" customWidth="1"/>
    <col min="3341" max="3341" width="11.28515625" bestFit="1" customWidth="1"/>
    <col min="3342" max="3342" width="13.42578125" bestFit="1" customWidth="1"/>
    <col min="3343" max="3343" width="13.85546875" bestFit="1" customWidth="1"/>
    <col min="3344" max="3344" width="12.5703125" bestFit="1" customWidth="1"/>
    <col min="3345" max="3345" width="12.5703125" customWidth="1"/>
    <col min="3346" max="3346" width="13.7109375" bestFit="1" customWidth="1"/>
    <col min="3585" max="3585" width="34.7109375" customWidth="1"/>
    <col min="3587" max="3587" width="5.42578125" bestFit="1" customWidth="1"/>
    <col min="3588" max="3588" width="17.5703125" customWidth="1"/>
    <col min="3589" max="3589" width="14.42578125" customWidth="1"/>
    <col min="3590" max="3590" width="12.5703125" customWidth="1"/>
    <col min="3591" max="3591" width="18.28515625" customWidth="1"/>
    <col min="3594" max="3594" width="10.140625" bestFit="1" customWidth="1"/>
    <col min="3596" max="3596" width="13.28515625" bestFit="1" customWidth="1"/>
    <col min="3597" max="3597" width="11.28515625" bestFit="1" customWidth="1"/>
    <col min="3598" max="3598" width="13.42578125" bestFit="1" customWidth="1"/>
    <col min="3599" max="3599" width="13.85546875" bestFit="1" customWidth="1"/>
    <col min="3600" max="3600" width="12.5703125" bestFit="1" customWidth="1"/>
    <col min="3601" max="3601" width="12.5703125" customWidth="1"/>
    <col min="3602" max="3602" width="13.7109375" bestFit="1" customWidth="1"/>
    <col min="3841" max="3841" width="34.7109375" customWidth="1"/>
    <col min="3843" max="3843" width="5.42578125" bestFit="1" customWidth="1"/>
    <col min="3844" max="3844" width="17.5703125" customWidth="1"/>
    <col min="3845" max="3845" width="14.42578125" customWidth="1"/>
    <col min="3846" max="3846" width="12.5703125" customWidth="1"/>
    <col min="3847" max="3847" width="18.28515625" customWidth="1"/>
    <col min="3850" max="3850" width="10.140625" bestFit="1" customWidth="1"/>
    <col min="3852" max="3852" width="13.28515625" bestFit="1" customWidth="1"/>
    <col min="3853" max="3853" width="11.28515625" bestFit="1" customWidth="1"/>
    <col min="3854" max="3854" width="13.42578125" bestFit="1" customWidth="1"/>
    <col min="3855" max="3855" width="13.85546875" bestFit="1" customWidth="1"/>
    <col min="3856" max="3856" width="12.5703125" bestFit="1" customWidth="1"/>
    <col min="3857" max="3857" width="12.5703125" customWidth="1"/>
    <col min="3858" max="3858" width="13.7109375" bestFit="1" customWidth="1"/>
    <col min="4097" max="4097" width="34.7109375" customWidth="1"/>
    <col min="4099" max="4099" width="5.42578125" bestFit="1" customWidth="1"/>
    <col min="4100" max="4100" width="17.5703125" customWidth="1"/>
    <col min="4101" max="4101" width="14.42578125" customWidth="1"/>
    <col min="4102" max="4102" width="12.5703125" customWidth="1"/>
    <col min="4103" max="4103" width="18.28515625" customWidth="1"/>
    <col min="4106" max="4106" width="10.140625" bestFit="1" customWidth="1"/>
    <col min="4108" max="4108" width="13.28515625" bestFit="1" customWidth="1"/>
    <col min="4109" max="4109" width="11.28515625" bestFit="1" customWidth="1"/>
    <col min="4110" max="4110" width="13.42578125" bestFit="1" customWidth="1"/>
    <col min="4111" max="4111" width="13.85546875" bestFit="1" customWidth="1"/>
    <col min="4112" max="4112" width="12.5703125" bestFit="1" customWidth="1"/>
    <col min="4113" max="4113" width="12.5703125" customWidth="1"/>
    <col min="4114" max="4114" width="13.7109375" bestFit="1" customWidth="1"/>
    <col min="4353" max="4353" width="34.7109375" customWidth="1"/>
    <col min="4355" max="4355" width="5.42578125" bestFit="1" customWidth="1"/>
    <col min="4356" max="4356" width="17.5703125" customWidth="1"/>
    <col min="4357" max="4357" width="14.42578125" customWidth="1"/>
    <col min="4358" max="4358" width="12.5703125" customWidth="1"/>
    <col min="4359" max="4359" width="18.28515625" customWidth="1"/>
    <col min="4362" max="4362" width="10.140625" bestFit="1" customWidth="1"/>
    <col min="4364" max="4364" width="13.28515625" bestFit="1" customWidth="1"/>
    <col min="4365" max="4365" width="11.28515625" bestFit="1" customWidth="1"/>
    <col min="4366" max="4366" width="13.42578125" bestFit="1" customWidth="1"/>
    <col min="4367" max="4367" width="13.85546875" bestFit="1" customWidth="1"/>
    <col min="4368" max="4368" width="12.5703125" bestFit="1" customWidth="1"/>
    <col min="4369" max="4369" width="12.5703125" customWidth="1"/>
    <col min="4370" max="4370" width="13.7109375" bestFit="1" customWidth="1"/>
    <col min="4609" max="4609" width="34.7109375" customWidth="1"/>
    <col min="4611" max="4611" width="5.42578125" bestFit="1" customWidth="1"/>
    <col min="4612" max="4612" width="17.5703125" customWidth="1"/>
    <col min="4613" max="4613" width="14.42578125" customWidth="1"/>
    <col min="4614" max="4614" width="12.5703125" customWidth="1"/>
    <col min="4615" max="4615" width="18.28515625" customWidth="1"/>
    <col min="4618" max="4618" width="10.140625" bestFit="1" customWidth="1"/>
    <col min="4620" max="4620" width="13.28515625" bestFit="1" customWidth="1"/>
    <col min="4621" max="4621" width="11.28515625" bestFit="1" customWidth="1"/>
    <col min="4622" max="4622" width="13.42578125" bestFit="1" customWidth="1"/>
    <col min="4623" max="4623" width="13.85546875" bestFit="1" customWidth="1"/>
    <col min="4624" max="4624" width="12.5703125" bestFit="1" customWidth="1"/>
    <col min="4625" max="4625" width="12.5703125" customWidth="1"/>
    <col min="4626" max="4626" width="13.7109375" bestFit="1" customWidth="1"/>
    <col min="4865" max="4865" width="34.7109375" customWidth="1"/>
    <col min="4867" max="4867" width="5.42578125" bestFit="1" customWidth="1"/>
    <col min="4868" max="4868" width="17.5703125" customWidth="1"/>
    <col min="4869" max="4869" width="14.42578125" customWidth="1"/>
    <col min="4870" max="4870" width="12.5703125" customWidth="1"/>
    <col min="4871" max="4871" width="18.28515625" customWidth="1"/>
    <col min="4874" max="4874" width="10.140625" bestFit="1" customWidth="1"/>
    <col min="4876" max="4876" width="13.28515625" bestFit="1" customWidth="1"/>
    <col min="4877" max="4877" width="11.28515625" bestFit="1" customWidth="1"/>
    <col min="4878" max="4878" width="13.42578125" bestFit="1" customWidth="1"/>
    <col min="4879" max="4879" width="13.85546875" bestFit="1" customWidth="1"/>
    <col min="4880" max="4880" width="12.5703125" bestFit="1" customWidth="1"/>
    <col min="4881" max="4881" width="12.5703125" customWidth="1"/>
    <col min="4882" max="4882" width="13.7109375" bestFit="1" customWidth="1"/>
    <col min="5121" max="5121" width="34.7109375" customWidth="1"/>
    <col min="5123" max="5123" width="5.42578125" bestFit="1" customWidth="1"/>
    <col min="5124" max="5124" width="17.5703125" customWidth="1"/>
    <col min="5125" max="5125" width="14.42578125" customWidth="1"/>
    <col min="5126" max="5126" width="12.5703125" customWidth="1"/>
    <col min="5127" max="5127" width="18.28515625" customWidth="1"/>
    <col min="5130" max="5130" width="10.140625" bestFit="1" customWidth="1"/>
    <col min="5132" max="5132" width="13.28515625" bestFit="1" customWidth="1"/>
    <col min="5133" max="5133" width="11.28515625" bestFit="1" customWidth="1"/>
    <col min="5134" max="5134" width="13.42578125" bestFit="1" customWidth="1"/>
    <col min="5135" max="5135" width="13.85546875" bestFit="1" customWidth="1"/>
    <col min="5136" max="5136" width="12.5703125" bestFit="1" customWidth="1"/>
    <col min="5137" max="5137" width="12.5703125" customWidth="1"/>
    <col min="5138" max="5138" width="13.7109375" bestFit="1" customWidth="1"/>
    <col min="5377" max="5377" width="34.7109375" customWidth="1"/>
    <col min="5379" max="5379" width="5.42578125" bestFit="1" customWidth="1"/>
    <col min="5380" max="5380" width="17.5703125" customWidth="1"/>
    <col min="5381" max="5381" width="14.42578125" customWidth="1"/>
    <col min="5382" max="5382" width="12.5703125" customWidth="1"/>
    <col min="5383" max="5383" width="18.28515625" customWidth="1"/>
    <col min="5386" max="5386" width="10.140625" bestFit="1" customWidth="1"/>
    <col min="5388" max="5388" width="13.28515625" bestFit="1" customWidth="1"/>
    <col min="5389" max="5389" width="11.28515625" bestFit="1" customWidth="1"/>
    <col min="5390" max="5390" width="13.42578125" bestFit="1" customWidth="1"/>
    <col min="5391" max="5391" width="13.85546875" bestFit="1" customWidth="1"/>
    <col min="5392" max="5392" width="12.5703125" bestFit="1" customWidth="1"/>
    <col min="5393" max="5393" width="12.5703125" customWidth="1"/>
    <col min="5394" max="5394" width="13.7109375" bestFit="1" customWidth="1"/>
    <col min="5633" max="5633" width="34.7109375" customWidth="1"/>
    <col min="5635" max="5635" width="5.42578125" bestFit="1" customWidth="1"/>
    <col min="5636" max="5636" width="17.5703125" customWidth="1"/>
    <col min="5637" max="5637" width="14.42578125" customWidth="1"/>
    <col min="5638" max="5638" width="12.5703125" customWidth="1"/>
    <col min="5639" max="5639" width="18.28515625" customWidth="1"/>
    <col min="5642" max="5642" width="10.140625" bestFit="1" customWidth="1"/>
    <col min="5644" max="5644" width="13.28515625" bestFit="1" customWidth="1"/>
    <col min="5645" max="5645" width="11.28515625" bestFit="1" customWidth="1"/>
    <col min="5646" max="5646" width="13.42578125" bestFit="1" customWidth="1"/>
    <col min="5647" max="5647" width="13.85546875" bestFit="1" customWidth="1"/>
    <col min="5648" max="5648" width="12.5703125" bestFit="1" customWidth="1"/>
    <col min="5649" max="5649" width="12.5703125" customWidth="1"/>
    <col min="5650" max="5650" width="13.7109375" bestFit="1" customWidth="1"/>
    <col min="5889" max="5889" width="34.7109375" customWidth="1"/>
    <col min="5891" max="5891" width="5.42578125" bestFit="1" customWidth="1"/>
    <col min="5892" max="5892" width="17.5703125" customWidth="1"/>
    <col min="5893" max="5893" width="14.42578125" customWidth="1"/>
    <col min="5894" max="5894" width="12.5703125" customWidth="1"/>
    <col min="5895" max="5895" width="18.28515625" customWidth="1"/>
    <col min="5898" max="5898" width="10.140625" bestFit="1" customWidth="1"/>
    <col min="5900" max="5900" width="13.28515625" bestFit="1" customWidth="1"/>
    <col min="5901" max="5901" width="11.28515625" bestFit="1" customWidth="1"/>
    <col min="5902" max="5902" width="13.42578125" bestFit="1" customWidth="1"/>
    <col min="5903" max="5903" width="13.85546875" bestFit="1" customWidth="1"/>
    <col min="5904" max="5904" width="12.5703125" bestFit="1" customWidth="1"/>
    <col min="5905" max="5905" width="12.5703125" customWidth="1"/>
    <col min="5906" max="5906" width="13.7109375" bestFit="1" customWidth="1"/>
    <col min="6145" max="6145" width="34.7109375" customWidth="1"/>
    <col min="6147" max="6147" width="5.42578125" bestFit="1" customWidth="1"/>
    <col min="6148" max="6148" width="17.5703125" customWidth="1"/>
    <col min="6149" max="6149" width="14.42578125" customWidth="1"/>
    <col min="6150" max="6150" width="12.5703125" customWidth="1"/>
    <col min="6151" max="6151" width="18.28515625" customWidth="1"/>
    <col min="6154" max="6154" width="10.140625" bestFit="1" customWidth="1"/>
    <col min="6156" max="6156" width="13.28515625" bestFit="1" customWidth="1"/>
    <col min="6157" max="6157" width="11.28515625" bestFit="1" customWidth="1"/>
    <col min="6158" max="6158" width="13.42578125" bestFit="1" customWidth="1"/>
    <col min="6159" max="6159" width="13.85546875" bestFit="1" customWidth="1"/>
    <col min="6160" max="6160" width="12.5703125" bestFit="1" customWidth="1"/>
    <col min="6161" max="6161" width="12.5703125" customWidth="1"/>
    <col min="6162" max="6162" width="13.7109375" bestFit="1" customWidth="1"/>
    <col min="6401" max="6401" width="34.7109375" customWidth="1"/>
    <col min="6403" max="6403" width="5.42578125" bestFit="1" customWidth="1"/>
    <col min="6404" max="6404" width="17.5703125" customWidth="1"/>
    <col min="6405" max="6405" width="14.42578125" customWidth="1"/>
    <col min="6406" max="6406" width="12.5703125" customWidth="1"/>
    <col min="6407" max="6407" width="18.28515625" customWidth="1"/>
    <col min="6410" max="6410" width="10.140625" bestFit="1" customWidth="1"/>
    <col min="6412" max="6412" width="13.28515625" bestFit="1" customWidth="1"/>
    <col min="6413" max="6413" width="11.28515625" bestFit="1" customWidth="1"/>
    <col min="6414" max="6414" width="13.42578125" bestFit="1" customWidth="1"/>
    <col min="6415" max="6415" width="13.85546875" bestFit="1" customWidth="1"/>
    <col min="6416" max="6416" width="12.5703125" bestFit="1" customWidth="1"/>
    <col min="6417" max="6417" width="12.5703125" customWidth="1"/>
    <col min="6418" max="6418" width="13.7109375" bestFit="1" customWidth="1"/>
    <col min="6657" max="6657" width="34.7109375" customWidth="1"/>
    <col min="6659" max="6659" width="5.42578125" bestFit="1" customWidth="1"/>
    <col min="6660" max="6660" width="17.5703125" customWidth="1"/>
    <col min="6661" max="6661" width="14.42578125" customWidth="1"/>
    <col min="6662" max="6662" width="12.5703125" customWidth="1"/>
    <col min="6663" max="6663" width="18.28515625" customWidth="1"/>
    <col min="6666" max="6666" width="10.140625" bestFit="1" customWidth="1"/>
    <col min="6668" max="6668" width="13.28515625" bestFit="1" customWidth="1"/>
    <col min="6669" max="6669" width="11.28515625" bestFit="1" customWidth="1"/>
    <col min="6670" max="6670" width="13.42578125" bestFit="1" customWidth="1"/>
    <col min="6671" max="6671" width="13.85546875" bestFit="1" customWidth="1"/>
    <col min="6672" max="6672" width="12.5703125" bestFit="1" customWidth="1"/>
    <col min="6673" max="6673" width="12.5703125" customWidth="1"/>
    <col min="6674" max="6674" width="13.7109375" bestFit="1" customWidth="1"/>
    <col min="6913" max="6913" width="34.7109375" customWidth="1"/>
    <col min="6915" max="6915" width="5.42578125" bestFit="1" customWidth="1"/>
    <col min="6916" max="6916" width="17.5703125" customWidth="1"/>
    <col min="6917" max="6917" width="14.42578125" customWidth="1"/>
    <col min="6918" max="6918" width="12.5703125" customWidth="1"/>
    <col min="6919" max="6919" width="18.28515625" customWidth="1"/>
    <col min="6922" max="6922" width="10.140625" bestFit="1" customWidth="1"/>
    <col min="6924" max="6924" width="13.28515625" bestFit="1" customWidth="1"/>
    <col min="6925" max="6925" width="11.28515625" bestFit="1" customWidth="1"/>
    <col min="6926" max="6926" width="13.42578125" bestFit="1" customWidth="1"/>
    <col min="6927" max="6927" width="13.85546875" bestFit="1" customWidth="1"/>
    <col min="6928" max="6928" width="12.5703125" bestFit="1" customWidth="1"/>
    <col min="6929" max="6929" width="12.5703125" customWidth="1"/>
    <col min="6930" max="6930" width="13.7109375" bestFit="1" customWidth="1"/>
    <col min="7169" max="7169" width="34.7109375" customWidth="1"/>
    <col min="7171" max="7171" width="5.42578125" bestFit="1" customWidth="1"/>
    <col min="7172" max="7172" width="17.5703125" customWidth="1"/>
    <col min="7173" max="7173" width="14.42578125" customWidth="1"/>
    <col min="7174" max="7174" width="12.5703125" customWidth="1"/>
    <col min="7175" max="7175" width="18.28515625" customWidth="1"/>
    <col min="7178" max="7178" width="10.140625" bestFit="1" customWidth="1"/>
    <col min="7180" max="7180" width="13.28515625" bestFit="1" customWidth="1"/>
    <col min="7181" max="7181" width="11.28515625" bestFit="1" customWidth="1"/>
    <col min="7182" max="7182" width="13.42578125" bestFit="1" customWidth="1"/>
    <col min="7183" max="7183" width="13.85546875" bestFit="1" customWidth="1"/>
    <col min="7184" max="7184" width="12.5703125" bestFit="1" customWidth="1"/>
    <col min="7185" max="7185" width="12.5703125" customWidth="1"/>
    <col min="7186" max="7186" width="13.7109375" bestFit="1" customWidth="1"/>
    <col min="7425" max="7425" width="34.7109375" customWidth="1"/>
    <col min="7427" max="7427" width="5.42578125" bestFit="1" customWidth="1"/>
    <col min="7428" max="7428" width="17.5703125" customWidth="1"/>
    <col min="7429" max="7429" width="14.42578125" customWidth="1"/>
    <col min="7430" max="7430" width="12.5703125" customWidth="1"/>
    <col min="7431" max="7431" width="18.28515625" customWidth="1"/>
    <col min="7434" max="7434" width="10.140625" bestFit="1" customWidth="1"/>
    <col min="7436" max="7436" width="13.28515625" bestFit="1" customWidth="1"/>
    <col min="7437" max="7437" width="11.28515625" bestFit="1" customWidth="1"/>
    <col min="7438" max="7438" width="13.42578125" bestFit="1" customWidth="1"/>
    <col min="7439" max="7439" width="13.85546875" bestFit="1" customWidth="1"/>
    <col min="7440" max="7440" width="12.5703125" bestFit="1" customWidth="1"/>
    <col min="7441" max="7441" width="12.5703125" customWidth="1"/>
    <col min="7442" max="7442" width="13.7109375" bestFit="1" customWidth="1"/>
    <col min="7681" max="7681" width="34.7109375" customWidth="1"/>
    <col min="7683" max="7683" width="5.42578125" bestFit="1" customWidth="1"/>
    <col min="7684" max="7684" width="17.5703125" customWidth="1"/>
    <col min="7685" max="7685" width="14.42578125" customWidth="1"/>
    <col min="7686" max="7686" width="12.5703125" customWidth="1"/>
    <col min="7687" max="7687" width="18.28515625" customWidth="1"/>
    <col min="7690" max="7690" width="10.140625" bestFit="1" customWidth="1"/>
    <col min="7692" max="7692" width="13.28515625" bestFit="1" customWidth="1"/>
    <col min="7693" max="7693" width="11.28515625" bestFit="1" customWidth="1"/>
    <col min="7694" max="7694" width="13.42578125" bestFit="1" customWidth="1"/>
    <col min="7695" max="7695" width="13.85546875" bestFit="1" customWidth="1"/>
    <col min="7696" max="7696" width="12.5703125" bestFit="1" customWidth="1"/>
    <col min="7697" max="7697" width="12.5703125" customWidth="1"/>
    <col min="7698" max="7698" width="13.7109375" bestFit="1" customWidth="1"/>
    <col min="7937" max="7937" width="34.7109375" customWidth="1"/>
    <col min="7939" max="7939" width="5.42578125" bestFit="1" customWidth="1"/>
    <col min="7940" max="7940" width="17.5703125" customWidth="1"/>
    <col min="7941" max="7941" width="14.42578125" customWidth="1"/>
    <col min="7942" max="7942" width="12.5703125" customWidth="1"/>
    <col min="7943" max="7943" width="18.28515625" customWidth="1"/>
    <col min="7946" max="7946" width="10.140625" bestFit="1" customWidth="1"/>
    <col min="7948" max="7948" width="13.28515625" bestFit="1" customWidth="1"/>
    <col min="7949" max="7949" width="11.28515625" bestFit="1" customWidth="1"/>
    <col min="7950" max="7950" width="13.42578125" bestFit="1" customWidth="1"/>
    <col min="7951" max="7951" width="13.85546875" bestFit="1" customWidth="1"/>
    <col min="7952" max="7952" width="12.5703125" bestFit="1" customWidth="1"/>
    <col min="7953" max="7953" width="12.5703125" customWidth="1"/>
    <col min="7954" max="7954" width="13.7109375" bestFit="1" customWidth="1"/>
    <col min="8193" max="8193" width="34.7109375" customWidth="1"/>
    <col min="8195" max="8195" width="5.42578125" bestFit="1" customWidth="1"/>
    <col min="8196" max="8196" width="17.5703125" customWidth="1"/>
    <col min="8197" max="8197" width="14.42578125" customWidth="1"/>
    <col min="8198" max="8198" width="12.5703125" customWidth="1"/>
    <col min="8199" max="8199" width="18.28515625" customWidth="1"/>
    <col min="8202" max="8202" width="10.140625" bestFit="1" customWidth="1"/>
    <col min="8204" max="8204" width="13.28515625" bestFit="1" customWidth="1"/>
    <col min="8205" max="8205" width="11.28515625" bestFit="1" customWidth="1"/>
    <col min="8206" max="8206" width="13.42578125" bestFit="1" customWidth="1"/>
    <col min="8207" max="8207" width="13.85546875" bestFit="1" customWidth="1"/>
    <col min="8208" max="8208" width="12.5703125" bestFit="1" customWidth="1"/>
    <col min="8209" max="8209" width="12.5703125" customWidth="1"/>
    <col min="8210" max="8210" width="13.7109375" bestFit="1" customWidth="1"/>
    <col min="8449" max="8449" width="34.7109375" customWidth="1"/>
    <col min="8451" max="8451" width="5.42578125" bestFit="1" customWidth="1"/>
    <col min="8452" max="8452" width="17.5703125" customWidth="1"/>
    <col min="8453" max="8453" width="14.42578125" customWidth="1"/>
    <col min="8454" max="8454" width="12.5703125" customWidth="1"/>
    <col min="8455" max="8455" width="18.28515625" customWidth="1"/>
    <col min="8458" max="8458" width="10.140625" bestFit="1" customWidth="1"/>
    <col min="8460" max="8460" width="13.28515625" bestFit="1" customWidth="1"/>
    <col min="8461" max="8461" width="11.28515625" bestFit="1" customWidth="1"/>
    <col min="8462" max="8462" width="13.42578125" bestFit="1" customWidth="1"/>
    <col min="8463" max="8463" width="13.85546875" bestFit="1" customWidth="1"/>
    <col min="8464" max="8464" width="12.5703125" bestFit="1" customWidth="1"/>
    <col min="8465" max="8465" width="12.5703125" customWidth="1"/>
    <col min="8466" max="8466" width="13.7109375" bestFit="1" customWidth="1"/>
    <col min="8705" max="8705" width="34.7109375" customWidth="1"/>
    <col min="8707" max="8707" width="5.42578125" bestFit="1" customWidth="1"/>
    <col min="8708" max="8708" width="17.5703125" customWidth="1"/>
    <col min="8709" max="8709" width="14.42578125" customWidth="1"/>
    <col min="8710" max="8710" width="12.5703125" customWidth="1"/>
    <col min="8711" max="8711" width="18.28515625" customWidth="1"/>
    <col min="8714" max="8714" width="10.140625" bestFit="1" customWidth="1"/>
    <col min="8716" max="8716" width="13.28515625" bestFit="1" customWidth="1"/>
    <col min="8717" max="8717" width="11.28515625" bestFit="1" customWidth="1"/>
    <col min="8718" max="8718" width="13.42578125" bestFit="1" customWidth="1"/>
    <col min="8719" max="8719" width="13.85546875" bestFit="1" customWidth="1"/>
    <col min="8720" max="8720" width="12.5703125" bestFit="1" customWidth="1"/>
    <col min="8721" max="8721" width="12.5703125" customWidth="1"/>
    <col min="8722" max="8722" width="13.7109375" bestFit="1" customWidth="1"/>
    <col min="8961" max="8961" width="34.7109375" customWidth="1"/>
    <col min="8963" max="8963" width="5.42578125" bestFit="1" customWidth="1"/>
    <col min="8964" max="8964" width="17.5703125" customWidth="1"/>
    <col min="8965" max="8965" width="14.42578125" customWidth="1"/>
    <col min="8966" max="8966" width="12.5703125" customWidth="1"/>
    <col min="8967" max="8967" width="18.28515625" customWidth="1"/>
    <col min="8970" max="8970" width="10.140625" bestFit="1" customWidth="1"/>
    <col min="8972" max="8972" width="13.28515625" bestFit="1" customWidth="1"/>
    <col min="8973" max="8973" width="11.28515625" bestFit="1" customWidth="1"/>
    <col min="8974" max="8974" width="13.42578125" bestFit="1" customWidth="1"/>
    <col min="8975" max="8975" width="13.85546875" bestFit="1" customWidth="1"/>
    <col min="8976" max="8976" width="12.5703125" bestFit="1" customWidth="1"/>
    <col min="8977" max="8977" width="12.5703125" customWidth="1"/>
    <col min="8978" max="8978" width="13.7109375" bestFit="1" customWidth="1"/>
    <col min="9217" max="9217" width="34.7109375" customWidth="1"/>
    <col min="9219" max="9219" width="5.42578125" bestFit="1" customWidth="1"/>
    <col min="9220" max="9220" width="17.5703125" customWidth="1"/>
    <col min="9221" max="9221" width="14.42578125" customWidth="1"/>
    <col min="9222" max="9222" width="12.5703125" customWidth="1"/>
    <col min="9223" max="9223" width="18.28515625" customWidth="1"/>
    <col min="9226" max="9226" width="10.140625" bestFit="1" customWidth="1"/>
    <col min="9228" max="9228" width="13.28515625" bestFit="1" customWidth="1"/>
    <col min="9229" max="9229" width="11.28515625" bestFit="1" customWidth="1"/>
    <col min="9230" max="9230" width="13.42578125" bestFit="1" customWidth="1"/>
    <col min="9231" max="9231" width="13.85546875" bestFit="1" customWidth="1"/>
    <col min="9232" max="9232" width="12.5703125" bestFit="1" customWidth="1"/>
    <col min="9233" max="9233" width="12.5703125" customWidth="1"/>
    <col min="9234" max="9234" width="13.7109375" bestFit="1" customWidth="1"/>
    <col min="9473" max="9473" width="34.7109375" customWidth="1"/>
    <col min="9475" max="9475" width="5.42578125" bestFit="1" customWidth="1"/>
    <col min="9476" max="9476" width="17.5703125" customWidth="1"/>
    <col min="9477" max="9477" width="14.42578125" customWidth="1"/>
    <col min="9478" max="9478" width="12.5703125" customWidth="1"/>
    <col min="9479" max="9479" width="18.28515625" customWidth="1"/>
    <col min="9482" max="9482" width="10.140625" bestFit="1" customWidth="1"/>
    <col min="9484" max="9484" width="13.28515625" bestFit="1" customWidth="1"/>
    <col min="9485" max="9485" width="11.28515625" bestFit="1" customWidth="1"/>
    <col min="9486" max="9486" width="13.42578125" bestFit="1" customWidth="1"/>
    <col min="9487" max="9487" width="13.85546875" bestFit="1" customWidth="1"/>
    <col min="9488" max="9488" width="12.5703125" bestFit="1" customWidth="1"/>
    <col min="9489" max="9489" width="12.5703125" customWidth="1"/>
    <col min="9490" max="9490" width="13.7109375" bestFit="1" customWidth="1"/>
    <col min="9729" max="9729" width="34.7109375" customWidth="1"/>
    <col min="9731" max="9731" width="5.42578125" bestFit="1" customWidth="1"/>
    <col min="9732" max="9732" width="17.5703125" customWidth="1"/>
    <col min="9733" max="9733" width="14.42578125" customWidth="1"/>
    <col min="9734" max="9734" width="12.5703125" customWidth="1"/>
    <col min="9735" max="9735" width="18.28515625" customWidth="1"/>
    <col min="9738" max="9738" width="10.140625" bestFit="1" customWidth="1"/>
    <col min="9740" max="9740" width="13.28515625" bestFit="1" customWidth="1"/>
    <col min="9741" max="9741" width="11.28515625" bestFit="1" customWidth="1"/>
    <col min="9742" max="9742" width="13.42578125" bestFit="1" customWidth="1"/>
    <col min="9743" max="9743" width="13.85546875" bestFit="1" customWidth="1"/>
    <col min="9744" max="9744" width="12.5703125" bestFit="1" customWidth="1"/>
    <col min="9745" max="9745" width="12.5703125" customWidth="1"/>
    <col min="9746" max="9746" width="13.7109375" bestFit="1" customWidth="1"/>
    <col min="9985" max="9985" width="34.7109375" customWidth="1"/>
    <col min="9987" max="9987" width="5.42578125" bestFit="1" customWidth="1"/>
    <col min="9988" max="9988" width="17.5703125" customWidth="1"/>
    <col min="9989" max="9989" width="14.42578125" customWidth="1"/>
    <col min="9990" max="9990" width="12.5703125" customWidth="1"/>
    <col min="9991" max="9991" width="18.28515625" customWidth="1"/>
    <col min="9994" max="9994" width="10.140625" bestFit="1" customWidth="1"/>
    <col min="9996" max="9996" width="13.28515625" bestFit="1" customWidth="1"/>
    <col min="9997" max="9997" width="11.28515625" bestFit="1" customWidth="1"/>
    <col min="9998" max="9998" width="13.42578125" bestFit="1" customWidth="1"/>
    <col min="9999" max="9999" width="13.85546875" bestFit="1" customWidth="1"/>
    <col min="10000" max="10000" width="12.5703125" bestFit="1" customWidth="1"/>
    <col min="10001" max="10001" width="12.5703125" customWidth="1"/>
    <col min="10002" max="10002" width="13.7109375" bestFit="1" customWidth="1"/>
    <col min="10241" max="10241" width="34.7109375" customWidth="1"/>
    <col min="10243" max="10243" width="5.42578125" bestFit="1" customWidth="1"/>
    <col min="10244" max="10244" width="17.5703125" customWidth="1"/>
    <col min="10245" max="10245" width="14.42578125" customWidth="1"/>
    <col min="10246" max="10246" width="12.5703125" customWidth="1"/>
    <col min="10247" max="10247" width="18.28515625" customWidth="1"/>
    <col min="10250" max="10250" width="10.140625" bestFit="1" customWidth="1"/>
    <col min="10252" max="10252" width="13.28515625" bestFit="1" customWidth="1"/>
    <col min="10253" max="10253" width="11.28515625" bestFit="1" customWidth="1"/>
    <col min="10254" max="10254" width="13.42578125" bestFit="1" customWidth="1"/>
    <col min="10255" max="10255" width="13.85546875" bestFit="1" customWidth="1"/>
    <col min="10256" max="10256" width="12.5703125" bestFit="1" customWidth="1"/>
    <col min="10257" max="10257" width="12.5703125" customWidth="1"/>
    <col min="10258" max="10258" width="13.7109375" bestFit="1" customWidth="1"/>
    <col min="10497" max="10497" width="34.7109375" customWidth="1"/>
    <col min="10499" max="10499" width="5.42578125" bestFit="1" customWidth="1"/>
    <col min="10500" max="10500" width="17.5703125" customWidth="1"/>
    <col min="10501" max="10501" width="14.42578125" customWidth="1"/>
    <col min="10502" max="10502" width="12.5703125" customWidth="1"/>
    <col min="10503" max="10503" width="18.28515625" customWidth="1"/>
    <col min="10506" max="10506" width="10.140625" bestFit="1" customWidth="1"/>
    <col min="10508" max="10508" width="13.28515625" bestFit="1" customWidth="1"/>
    <col min="10509" max="10509" width="11.28515625" bestFit="1" customWidth="1"/>
    <col min="10510" max="10510" width="13.42578125" bestFit="1" customWidth="1"/>
    <col min="10511" max="10511" width="13.85546875" bestFit="1" customWidth="1"/>
    <col min="10512" max="10512" width="12.5703125" bestFit="1" customWidth="1"/>
    <col min="10513" max="10513" width="12.5703125" customWidth="1"/>
    <col min="10514" max="10514" width="13.7109375" bestFit="1" customWidth="1"/>
    <col min="10753" max="10753" width="34.7109375" customWidth="1"/>
    <col min="10755" max="10755" width="5.42578125" bestFit="1" customWidth="1"/>
    <col min="10756" max="10756" width="17.5703125" customWidth="1"/>
    <col min="10757" max="10757" width="14.42578125" customWidth="1"/>
    <col min="10758" max="10758" width="12.5703125" customWidth="1"/>
    <col min="10759" max="10759" width="18.28515625" customWidth="1"/>
    <col min="10762" max="10762" width="10.140625" bestFit="1" customWidth="1"/>
    <col min="10764" max="10764" width="13.28515625" bestFit="1" customWidth="1"/>
    <col min="10765" max="10765" width="11.28515625" bestFit="1" customWidth="1"/>
    <col min="10766" max="10766" width="13.42578125" bestFit="1" customWidth="1"/>
    <col min="10767" max="10767" width="13.85546875" bestFit="1" customWidth="1"/>
    <col min="10768" max="10768" width="12.5703125" bestFit="1" customWidth="1"/>
    <col min="10769" max="10769" width="12.5703125" customWidth="1"/>
    <col min="10770" max="10770" width="13.7109375" bestFit="1" customWidth="1"/>
    <col min="11009" max="11009" width="34.7109375" customWidth="1"/>
    <col min="11011" max="11011" width="5.42578125" bestFit="1" customWidth="1"/>
    <col min="11012" max="11012" width="17.5703125" customWidth="1"/>
    <col min="11013" max="11013" width="14.42578125" customWidth="1"/>
    <col min="11014" max="11014" width="12.5703125" customWidth="1"/>
    <col min="11015" max="11015" width="18.28515625" customWidth="1"/>
    <col min="11018" max="11018" width="10.140625" bestFit="1" customWidth="1"/>
    <col min="11020" max="11020" width="13.28515625" bestFit="1" customWidth="1"/>
    <col min="11021" max="11021" width="11.28515625" bestFit="1" customWidth="1"/>
    <col min="11022" max="11022" width="13.42578125" bestFit="1" customWidth="1"/>
    <col min="11023" max="11023" width="13.85546875" bestFit="1" customWidth="1"/>
    <col min="11024" max="11024" width="12.5703125" bestFit="1" customWidth="1"/>
    <col min="11025" max="11025" width="12.5703125" customWidth="1"/>
    <col min="11026" max="11026" width="13.7109375" bestFit="1" customWidth="1"/>
    <col min="11265" max="11265" width="34.7109375" customWidth="1"/>
    <col min="11267" max="11267" width="5.42578125" bestFit="1" customWidth="1"/>
    <col min="11268" max="11268" width="17.5703125" customWidth="1"/>
    <col min="11269" max="11269" width="14.42578125" customWidth="1"/>
    <col min="11270" max="11270" width="12.5703125" customWidth="1"/>
    <col min="11271" max="11271" width="18.28515625" customWidth="1"/>
    <col min="11274" max="11274" width="10.140625" bestFit="1" customWidth="1"/>
    <col min="11276" max="11276" width="13.28515625" bestFit="1" customWidth="1"/>
    <col min="11277" max="11277" width="11.28515625" bestFit="1" customWidth="1"/>
    <col min="11278" max="11278" width="13.42578125" bestFit="1" customWidth="1"/>
    <col min="11279" max="11279" width="13.85546875" bestFit="1" customWidth="1"/>
    <col min="11280" max="11280" width="12.5703125" bestFit="1" customWidth="1"/>
    <col min="11281" max="11281" width="12.5703125" customWidth="1"/>
    <col min="11282" max="11282" width="13.7109375" bestFit="1" customWidth="1"/>
    <col min="11521" max="11521" width="34.7109375" customWidth="1"/>
    <col min="11523" max="11523" width="5.42578125" bestFit="1" customWidth="1"/>
    <col min="11524" max="11524" width="17.5703125" customWidth="1"/>
    <col min="11525" max="11525" width="14.42578125" customWidth="1"/>
    <col min="11526" max="11526" width="12.5703125" customWidth="1"/>
    <col min="11527" max="11527" width="18.28515625" customWidth="1"/>
    <col min="11530" max="11530" width="10.140625" bestFit="1" customWidth="1"/>
    <col min="11532" max="11532" width="13.28515625" bestFit="1" customWidth="1"/>
    <col min="11533" max="11533" width="11.28515625" bestFit="1" customWidth="1"/>
    <col min="11534" max="11534" width="13.42578125" bestFit="1" customWidth="1"/>
    <col min="11535" max="11535" width="13.85546875" bestFit="1" customWidth="1"/>
    <col min="11536" max="11536" width="12.5703125" bestFit="1" customWidth="1"/>
    <col min="11537" max="11537" width="12.5703125" customWidth="1"/>
    <col min="11538" max="11538" width="13.7109375" bestFit="1" customWidth="1"/>
    <col min="11777" max="11777" width="34.7109375" customWidth="1"/>
    <col min="11779" max="11779" width="5.42578125" bestFit="1" customWidth="1"/>
    <col min="11780" max="11780" width="17.5703125" customWidth="1"/>
    <col min="11781" max="11781" width="14.42578125" customWidth="1"/>
    <col min="11782" max="11782" width="12.5703125" customWidth="1"/>
    <col min="11783" max="11783" width="18.28515625" customWidth="1"/>
    <col min="11786" max="11786" width="10.140625" bestFit="1" customWidth="1"/>
    <col min="11788" max="11788" width="13.28515625" bestFit="1" customWidth="1"/>
    <col min="11789" max="11789" width="11.28515625" bestFit="1" customWidth="1"/>
    <col min="11790" max="11790" width="13.42578125" bestFit="1" customWidth="1"/>
    <col min="11791" max="11791" width="13.85546875" bestFit="1" customWidth="1"/>
    <col min="11792" max="11792" width="12.5703125" bestFit="1" customWidth="1"/>
    <col min="11793" max="11793" width="12.5703125" customWidth="1"/>
    <col min="11794" max="11794" width="13.7109375" bestFit="1" customWidth="1"/>
    <col min="12033" max="12033" width="34.7109375" customWidth="1"/>
    <col min="12035" max="12035" width="5.42578125" bestFit="1" customWidth="1"/>
    <col min="12036" max="12036" width="17.5703125" customWidth="1"/>
    <col min="12037" max="12037" width="14.42578125" customWidth="1"/>
    <col min="12038" max="12038" width="12.5703125" customWidth="1"/>
    <col min="12039" max="12039" width="18.28515625" customWidth="1"/>
    <col min="12042" max="12042" width="10.140625" bestFit="1" customWidth="1"/>
    <col min="12044" max="12044" width="13.28515625" bestFit="1" customWidth="1"/>
    <col min="12045" max="12045" width="11.28515625" bestFit="1" customWidth="1"/>
    <col min="12046" max="12046" width="13.42578125" bestFit="1" customWidth="1"/>
    <col min="12047" max="12047" width="13.85546875" bestFit="1" customWidth="1"/>
    <col min="12048" max="12048" width="12.5703125" bestFit="1" customWidth="1"/>
    <col min="12049" max="12049" width="12.5703125" customWidth="1"/>
    <col min="12050" max="12050" width="13.7109375" bestFit="1" customWidth="1"/>
    <col min="12289" max="12289" width="34.7109375" customWidth="1"/>
    <col min="12291" max="12291" width="5.42578125" bestFit="1" customWidth="1"/>
    <col min="12292" max="12292" width="17.5703125" customWidth="1"/>
    <col min="12293" max="12293" width="14.42578125" customWidth="1"/>
    <col min="12294" max="12294" width="12.5703125" customWidth="1"/>
    <col min="12295" max="12295" width="18.28515625" customWidth="1"/>
    <col min="12298" max="12298" width="10.140625" bestFit="1" customWidth="1"/>
    <col min="12300" max="12300" width="13.28515625" bestFit="1" customWidth="1"/>
    <col min="12301" max="12301" width="11.28515625" bestFit="1" customWidth="1"/>
    <col min="12302" max="12302" width="13.42578125" bestFit="1" customWidth="1"/>
    <col min="12303" max="12303" width="13.85546875" bestFit="1" customWidth="1"/>
    <col min="12304" max="12304" width="12.5703125" bestFit="1" customWidth="1"/>
    <col min="12305" max="12305" width="12.5703125" customWidth="1"/>
    <col min="12306" max="12306" width="13.7109375" bestFit="1" customWidth="1"/>
    <col min="12545" max="12545" width="34.7109375" customWidth="1"/>
    <col min="12547" max="12547" width="5.42578125" bestFit="1" customWidth="1"/>
    <col min="12548" max="12548" width="17.5703125" customWidth="1"/>
    <col min="12549" max="12549" width="14.42578125" customWidth="1"/>
    <col min="12550" max="12550" width="12.5703125" customWidth="1"/>
    <col min="12551" max="12551" width="18.28515625" customWidth="1"/>
    <col min="12554" max="12554" width="10.140625" bestFit="1" customWidth="1"/>
    <col min="12556" max="12556" width="13.28515625" bestFit="1" customWidth="1"/>
    <col min="12557" max="12557" width="11.28515625" bestFit="1" customWidth="1"/>
    <col min="12558" max="12558" width="13.42578125" bestFit="1" customWidth="1"/>
    <col min="12559" max="12559" width="13.85546875" bestFit="1" customWidth="1"/>
    <col min="12560" max="12560" width="12.5703125" bestFit="1" customWidth="1"/>
    <col min="12561" max="12561" width="12.5703125" customWidth="1"/>
    <col min="12562" max="12562" width="13.7109375" bestFit="1" customWidth="1"/>
    <col min="12801" max="12801" width="34.7109375" customWidth="1"/>
    <col min="12803" max="12803" width="5.42578125" bestFit="1" customWidth="1"/>
    <col min="12804" max="12804" width="17.5703125" customWidth="1"/>
    <col min="12805" max="12805" width="14.42578125" customWidth="1"/>
    <col min="12806" max="12806" width="12.5703125" customWidth="1"/>
    <col min="12807" max="12807" width="18.28515625" customWidth="1"/>
    <col min="12810" max="12810" width="10.140625" bestFit="1" customWidth="1"/>
    <col min="12812" max="12812" width="13.28515625" bestFit="1" customWidth="1"/>
    <col min="12813" max="12813" width="11.28515625" bestFit="1" customWidth="1"/>
    <col min="12814" max="12814" width="13.42578125" bestFit="1" customWidth="1"/>
    <col min="12815" max="12815" width="13.85546875" bestFit="1" customWidth="1"/>
    <col min="12816" max="12816" width="12.5703125" bestFit="1" customWidth="1"/>
    <col min="12817" max="12817" width="12.5703125" customWidth="1"/>
    <col min="12818" max="12818" width="13.7109375" bestFit="1" customWidth="1"/>
    <col min="13057" max="13057" width="34.7109375" customWidth="1"/>
    <col min="13059" max="13059" width="5.42578125" bestFit="1" customWidth="1"/>
    <col min="13060" max="13060" width="17.5703125" customWidth="1"/>
    <col min="13061" max="13061" width="14.42578125" customWidth="1"/>
    <col min="13062" max="13062" width="12.5703125" customWidth="1"/>
    <col min="13063" max="13063" width="18.28515625" customWidth="1"/>
    <col min="13066" max="13066" width="10.140625" bestFit="1" customWidth="1"/>
    <col min="13068" max="13068" width="13.28515625" bestFit="1" customWidth="1"/>
    <col min="13069" max="13069" width="11.28515625" bestFit="1" customWidth="1"/>
    <col min="13070" max="13070" width="13.42578125" bestFit="1" customWidth="1"/>
    <col min="13071" max="13071" width="13.85546875" bestFit="1" customWidth="1"/>
    <col min="13072" max="13072" width="12.5703125" bestFit="1" customWidth="1"/>
    <col min="13073" max="13073" width="12.5703125" customWidth="1"/>
    <col min="13074" max="13074" width="13.7109375" bestFit="1" customWidth="1"/>
    <col min="13313" max="13313" width="34.7109375" customWidth="1"/>
    <col min="13315" max="13315" width="5.42578125" bestFit="1" customWidth="1"/>
    <col min="13316" max="13316" width="17.5703125" customWidth="1"/>
    <col min="13317" max="13317" width="14.42578125" customWidth="1"/>
    <col min="13318" max="13318" width="12.5703125" customWidth="1"/>
    <col min="13319" max="13319" width="18.28515625" customWidth="1"/>
    <col min="13322" max="13322" width="10.140625" bestFit="1" customWidth="1"/>
    <col min="13324" max="13324" width="13.28515625" bestFit="1" customWidth="1"/>
    <col min="13325" max="13325" width="11.28515625" bestFit="1" customWidth="1"/>
    <col min="13326" max="13326" width="13.42578125" bestFit="1" customWidth="1"/>
    <col min="13327" max="13327" width="13.85546875" bestFit="1" customWidth="1"/>
    <col min="13328" max="13328" width="12.5703125" bestFit="1" customWidth="1"/>
    <col min="13329" max="13329" width="12.5703125" customWidth="1"/>
    <col min="13330" max="13330" width="13.7109375" bestFit="1" customWidth="1"/>
    <col min="13569" max="13569" width="34.7109375" customWidth="1"/>
    <col min="13571" max="13571" width="5.42578125" bestFit="1" customWidth="1"/>
    <col min="13572" max="13572" width="17.5703125" customWidth="1"/>
    <col min="13573" max="13573" width="14.42578125" customWidth="1"/>
    <col min="13574" max="13574" width="12.5703125" customWidth="1"/>
    <col min="13575" max="13575" width="18.28515625" customWidth="1"/>
    <col min="13578" max="13578" width="10.140625" bestFit="1" customWidth="1"/>
    <col min="13580" max="13580" width="13.28515625" bestFit="1" customWidth="1"/>
    <col min="13581" max="13581" width="11.28515625" bestFit="1" customWidth="1"/>
    <col min="13582" max="13582" width="13.42578125" bestFit="1" customWidth="1"/>
    <col min="13583" max="13583" width="13.85546875" bestFit="1" customWidth="1"/>
    <col min="13584" max="13584" width="12.5703125" bestFit="1" customWidth="1"/>
    <col min="13585" max="13585" width="12.5703125" customWidth="1"/>
    <col min="13586" max="13586" width="13.7109375" bestFit="1" customWidth="1"/>
    <col min="13825" max="13825" width="34.7109375" customWidth="1"/>
    <col min="13827" max="13827" width="5.42578125" bestFit="1" customWidth="1"/>
    <col min="13828" max="13828" width="17.5703125" customWidth="1"/>
    <col min="13829" max="13829" width="14.42578125" customWidth="1"/>
    <col min="13830" max="13830" width="12.5703125" customWidth="1"/>
    <col min="13831" max="13831" width="18.28515625" customWidth="1"/>
    <col min="13834" max="13834" width="10.140625" bestFit="1" customWidth="1"/>
    <col min="13836" max="13836" width="13.28515625" bestFit="1" customWidth="1"/>
    <col min="13837" max="13837" width="11.28515625" bestFit="1" customWidth="1"/>
    <col min="13838" max="13838" width="13.42578125" bestFit="1" customWidth="1"/>
    <col min="13839" max="13839" width="13.85546875" bestFit="1" customWidth="1"/>
    <col min="13840" max="13840" width="12.5703125" bestFit="1" customWidth="1"/>
    <col min="13841" max="13841" width="12.5703125" customWidth="1"/>
    <col min="13842" max="13842" width="13.7109375" bestFit="1" customWidth="1"/>
    <col min="14081" max="14081" width="34.7109375" customWidth="1"/>
    <col min="14083" max="14083" width="5.42578125" bestFit="1" customWidth="1"/>
    <col min="14084" max="14084" width="17.5703125" customWidth="1"/>
    <col min="14085" max="14085" width="14.42578125" customWidth="1"/>
    <col min="14086" max="14086" width="12.5703125" customWidth="1"/>
    <col min="14087" max="14087" width="18.28515625" customWidth="1"/>
    <col min="14090" max="14090" width="10.140625" bestFit="1" customWidth="1"/>
    <col min="14092" max="14092" width="13.28515625" bestFit="1" customWidth="1"/>
    <col min="14093" max="14093" width="11.28515625" bestFit="1" customWidth="1"/>
    <col min="14094" max="14094" width="13.42578125" bestFit="1" customWidth="1"/>
    <col min="14095" max="14095" width="13.85546875" bestFit="1" customWidth="1"/>
    <col min="14096" max="14096" width="12.5703125" bestFit="1" customWidth="1"/>
    <col min="14097" max="14097" width="12.5703125" customWidth="1"/>
    <col min="14098" max="14098" width="13.7109375" bestFit="1" customWidth="1"/>
    <col min="14337" max="14337" width="34.7109375" customWidth="1"/>
    <col min="14339" max="14339" width="5.42578125" bestFit="1" customWidth="1"/>
    <col min="14340" max="14340" width="17.5703125" customWidth="1"/>
    <col min="14341" max="14341" width="14.42578125" customWidth="1"/>
    <col min="14342" max="14342" width="12.5703125" customWidth="1"/>
    <col min="14343" max="14343" width="18.28515625" customWidth="1"/>
    <col min="14346" max="14346" width="10.140625" bestFit="1" customWidth="1"/>
    <col min="14348" max="14348" width="13.28515625" bestFit="1" customWidth="1"/>
    <col min="14349" max="14349" width="11.28515625" bestFit="1" customWidth="1"/>
    <col min="14350" max="14350" width="13.42578125" bestFit="1" customWidth="1"/>
    <col min="14351" max="14351" width="13.85546875" bestFit="1" customWidth="1"/>
    <col min="14352" max="14352" width="12.5703125" bestFit="1" customWidth="1"/>
    <col min="14353" max="14353" width="12.5703125" customWidth="1"/>
    <col min="14354" max="14354" width="13.7109375" bestFit="1" customWidth="1"/>
    <col min="14593" max="14593" width="34.7109375" customWidth="1"/>
    <col min="14595" max="14595" width="5.42578125" bestFit="1" customWidth="1"/>
    <col min="14596" max="14596" width="17.5703125" customWidth="1"/>
    <col min="14597" max="14597" width="14.42578125" customWidth="1"/>
    <col min="14598" max="14598" width="12.5703125" customWidth="1"/>
    <col min="14599" max="14599" width="18.28515625" customWidth="1"/>
    <col min="14602" max="14602" width="10.140625" bestFit="1" customWidth="1"/>
    <col min="14604" max="14604" width="13.28515625" bestFit="1" customWidth="1"/>
    <col min="14605" max="14605" width="11.28515625" bestFit="1" customWidth="1"/>
    <col min="14606" max="14606" width="13.42578125" bestFit="1" customWidth="1"/>
    <col min="14607" max="14607" width="13.85546875" bestFit="1" customWidth="1"/>
    <col min="14608" max="14608" width="12.5703125" bestFit="1" customWidth="1"/>
    <col min="14609" max="14609" width="12.5703125" customWidth="1"/>
    <col min="14610" max="14610" width="13.7109375" bestFit="1" customWidth="1"/>
    <col min="14849" max="14849" width="34.7109375" customWidth="1"/>
    <col min="14851" max="14851" width="5.42578125" bestFit="1" customWidth="1"/>
    <col min="14852" max="14852" width="17.5703125" customWidth="1"/>
    <col min="14853" max="14853" width="14.42578125" customWidth="1"/>
    <col min="14854" max="14854" width="12.5703125" customWidth="1"/>
    <col min="14855" max="14855" width="18.28515625" customWidth="1"/>
    <col min="14858" max="14858" width="10.140625" bestFit="1" customWidth="1"/>
    <col min="14860" max="14860" width="13.28515625" bestFit="1" customWidth="1"/>
    <col min="14861" max="14861" width="11.28515625" bestFit="1" customWidth="1"/>
    <col min="14862" max="14862" width="13.42578125" bestFit="1" customWidth="1"/>
    <col min="14863" max="14863" width="13.85546875" bestFit="1" customWidth="1"/>
    <col min="14864" max="14864" width="12.5703125" bestFit="1" customWidth="1"/>
    <col min="14865" max="14865" width="12.5703125" customWidth="1"/>
    <col min="14866" max="14866" width="13.7109375" bestFit="1" customWidth="1"/>
    <col min="15105" max="15105" width="34.7109375" customWidth="1"/>
    <col min="15107" max="15107" width="5.42578125" bestFit="1" customWidth="1"/>
    <col min="15108" max="15108" width="17.5703125" customWidth="1"/>
    <col min="15109" max="15109" width="14.42578125" customWidth="1"/>
    <col min="15110" max="15110" width="12.5703125" customWidth="1"/>
    <col min="15111" max="15111" width="18.28515625" customWidth="1"/>
    <col min="15114" max="15114" width="10.140625" bestFit="1" customWidth="1"/>
    <col min="15116" max="15116" width="13.28515625" bestFit="1" customWidth="1"/>
    <col min="15117" max="15117" width="11.28515625" bestFit="1" customWidth="1"/>
    <col min="15118" max="15118" width="13.42578125" bestFit="1" customWidth="1"/>
    <col min="15119" max="15119" width="13.85546875" bestFit="1" customWidth="1"/>
    <col min="15120" max="15120" width="12.5703125" bestFit="1" customWidth="1"/>
    <col min="15121" max="15121" width="12.5703125" customWidth="1"/>
    <col min="15122" max="15122" width="13.7109375" bestFit="1" customWidth="1"/>
    <col min="15361" max="15361" width="34.7109375" customWidth="1"/>
    <col min="15363" max="15363" width="5.42578125" bestFit="1" customWidth="1"/>
    <col min="15364" max="15364" width="17.5703125" customWidth="1"/>
    <col min="15365" max="15365" width="14.42578125" customWidth="1"/>
    <col min="15366" max="15366" width="12.5703125" customWidth="1"/>
    <col min="15367" max="15367" width="18.28515625" customWidth="1"/>
    <col min="15370" max="15370" width="10.140625" bestFit="1" customWidth="1"/>
    <col min="15372" max="15372" width="13.28515625" bestFit="1" customWidth="1"/>
    <col min="15373" max="15373" width="11.28515625" bestFit="1" customWidth="1"/>
    <col min="15374" max="15374" width="13.42578125" bestFit="1" customWidth="1"/>
    <col min="15375" max="15375" width="13.85546875" bestFit="1" customWidth="1"/>
    <col min="15376" max="15376" width="12.5703125" bestFit="1" customWidth="1"/>
    <col min="15377" max="15377" width="12.5703125" customWidth="1"/>
    <col min="15378" max="15378" width="13.7109375" bestFit="1" customWidth="1"/>
    <col min="15617" max="15617" width="34.7109375" customWidth="1"/>
    <col min="15619" max="15619" width="5.42578125" bestFit="1" customWidth="1"/>
    <col min="15620" max="15620" width="17.5703125" customWidth="1"/>
    <col min="15621" max="15621" width="14.42578125" customWidth="1"/>
    <col min="15622" max="15622" width="12.5703125" customWidth="1"/>
    <col min="15623" max="15623" width="18.28515625" customWidth="1"/>
    <col min="15626" max="15626" width="10.140625" bestFit="1" customWidth="1"/>
    <col min="15628" max="15628" width="13.28515625" bestFit="1" customWidth="1"/>
    <col min="15629" max="15629" width="11.28515625" bestFit="1" customWidth="1"/>
    <col min="15630" max="15630" width="13.42578125" bestFit="1" customWidth="1"/>
    <col min="15631" max="15631" width="13.85546875" bestFit="1" customWidth="1"/>
    <col min="15632" max="15632" width="12.5703125" bestFit="1" customWidth="1"/>
    <col min="15633" max="15633" width="12.5703125" customWidth="1"/>
    <col min="15634" max="15634" width="13.7109375" bestFit="1" customWidth="1"/>
    <col min="15873" max="15873" width="34.7109375" customWidth="1"/>
    <col min="15875" max="15875" width="5.42578125" bestFit="1" customWidth="1"/>
    <col min="15876" max="15876" width="17.5703125" customWidth="1"/>
    <col min="15877" max="15877" width="14.42578125" customWidth="1"/>
    <col min="15878" max="15878" width="12.5703125" customWidth="1"/>
    <col min="15879" max="15879" width="18.28515625" customWidth="1"/>
    <col min="15882" max="15882" width="10.140625" bestFit="1" customWidth="1"/>
    <col min="15884" max="15884" width="13.28515625" bestFit="1" customWidth="1"/>
    <col min="15885" max="15885" width="11.28515625" bestFit="1" customWidth="1"/>
    <col min="15886" max="15886" width="13.42578125" bestFit="1" customWidth="1"/>
    <col min="15887" max="15887" width="13.85546875" bestFit="1" customWidth="1"/>
    <col min="15888" max="15888" width="12.5703125" bestFit="1" customWidth="1"/>
    <col min="15889" max="15889" width="12.5703125" customWidth="1"/>
    <col min="15890" max="15890" width="13.7109375" bestFit="1" customWidth="1"/>
    <col min="16129" max="16129" width="34.7109375" customWidth="1"/>
    <col min="16131" max="16131" width="5.42578125" bestFit="1" customWidth="1"/>
    <col min="16132" max="16132" width="17.5703125" customWidth="1"/>
    <col min="16133" max="16133" width="14.42578125" customWidth="1"/>
    <col min="16134" max="16134" width="12.5703125" customWidth="1"/>
    <col min="16135" max="16135" width="18.28515625" customWidth="1"/>
    <col min="16138" max="16138" width="10.140625" bestFit="1" customWidth="1"/>
    <col min="16140" max="16140" width="13.28515625" bestFit="1" customWidth="1"/>
    <col min="16141" max="16141" width="11.28515625" bestFit="1" customWidth="1"/>
    <col min="16142" max="16142" width="13.42578125" bestFit="1" customWidth="1"/>
    <col min="16143" max="16143" width="13.85546875" bestFit="1" customWidth="1"/>
    <col min="16144" max="16144" width="12.5703125" bestFit="1" customWidth="1"/>
    <col min="16145" max="16145" width="12.5703125" customWidth="1"/>
    <col min="16146" max="16146" width="13.7109375" bestFit="1" customWidth="1"/>
  </cols>
  <sheetData>
    <row r="1" spans="1:18" x14ac:dyDescent="0.2">
      <c r="A1" s="30" t="s">
        <v>502</v>
      </c>
      <c r="B1" s="30"/>
      <c r="C1" s="30"/>
      <c r="D1" s="29"/>
      <c r="E1" s="29"/>
      <c r="F1" s="29"/>
      <c r="G1" s="29"/>
      <c r="K1" s="33"/>
    </row>
    <row r="2" spans="1:18" x14ac:dyDescent="0.2">
      <c r="A2" s="30" t="s">
        <v>501</v>
      </c>
      <c r="B2" s="30"/>
      <c r="C2" s="30"/>
      <c r="D2" s="29"/>
      <c r="E2" s="29"/>
      <c r="F2" s="29"/>
      <c r="G2" s="29"/>
    </row>
    <row r="3" spans="1:18" x14ac:dyDescent="0.2">
      <c r="A3" s="32" t="s">
        <v>500</v>
      </c>
      <c r="B3" s="30"/>
      <c r="C3" s="30"/>
      <c r="D3" s="29"/>
      <c r="E3" s="29"/>
      <c r="F3" s="29"/>
      <c r="G3" s="29"/>
    </row>
    <row r="4" spans="1:18" x14ac:dyDescent="0.2">
      <c r="A4" s="31"/>
      <c r="B4" s="30"/>
      <c r="C4" s="30"/>
      <c r="D4" s="29"/>
      <c r="E4" s="29"/>
      <c r="F4" s="29"/>
      <c r="G4" s="29"/>
    </row>
    <row r="5" spans="1:18" x14ac:dyDescent="0.2">
      <c r="A5" s="28"/>
      <c r="B5" s="24" t="s">
        <v>499</v>
      </c>
      <c r="C5" s="27"/>
      <c r="D5" s="24"/>
      <c r="E5" s="26"/>
      <c r="F5" s="25" t="s">
        <v>498</v>
      </c>
      <c r="G5" s="24"/>
    </row>
    <row r="6" spans="1:18" x14ac:dyDescent="0.2">
      <c r="A6" s="23"/>
      <c r="B6" s="22" t="s">
        <v>497</v>
      </c>
      <c r="C6" s="21"/>
      <c r="D6" s="18" t="s">
        <v>496</v>
      </c>
      <c r="E6" s="20" t="s">
        <v>495</v>
      </c>
      <c r="F6" s="19" t="s">
        <v>494</v>
      </c>
      <c r="G6" s="18" t="s">
        <v>493</v>
      </c>
    </row>
    <row r="7" spans="1:18" x14ac:dyDescent="0.2">
      <c r="A7" s="17" t="s">
        <v>492</v>
      </c>
      <c r="B7" s="16" t="s">
        <v>491</v>
      </c>
      <c r="C7" s="16" t="s">
        <v>490</v>
      </c>
      <c r="D7" s="13" t="s">
        <v>487</v>
      </c>
      <c r="E7" s="15" t="s">
        <v>489</v>
      </c>
      <c r="F7" s="14" t="s">
        <v>488</v>
      </c>
      <c r="G7" s="13" t="s">
        <v>487</v>
      </c>
      <c r="I7" s="7"/>
      <c r="J7" s="7"/>
      <c r="K7" s="7"/>
      <c r="L7" s="7"/>
      <c r="M7" s="7"/>
      <c r="N7" s="7"/>
      <c r="O7" s="7"/>
      <c r="P7" s="7"/>
      <c r="R7" s="7"/>
    </row>
    <row r="8" spans="1:18" x14ac:dyDescent="0.2">
      <c r="A8" s="12" t="s">
        <v>486</v>
      </c>
      <c r="B8" s="11" t="s">
        <v>485</v>
      </c>
      <c r="C8" s="11">
        <v>3</v>
      </c>
      <c r="D8" s="10">
        <v>600009963</v>
      </c>
      <c r="E8" s="10">
        <v>10574924</v>
      </c>
      <c r="F8" s="9">
        <f t="shared" ref="F8:F71" si="0">+E8/D8</f>
        <v>1.7624580677171188E-2</v>
      </c>
      <c r="G8" s="8">
        <v>610584887</v>
      </c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">
      <c r="A9" s="12" t="s">
        <v>484</v>
      </c>
      <c r="B9" s="11" t="s">
        <v>483</v>
      </c>
      <c r="C9" s="11">
        <v>3</v>
      </c>
      <c r="D9" s="10">
        <v>1862229887</v>
      </c>
      <c r="E9" s="10">
        <v>45980772</v>
      </c>
      <c r="F9" s="9">
        <f t="shared" si="0"/>
        <v>2.4691243718611849E-2</v>
      </c>
      <c r="G9" s="8">
        <v>1908210659</v>
      </c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">
      <c r="A10" s="12" t="s">
        <v>482</v>
      </c>
      <c r="B10" s="11" t="s">
        <v>481</v>
      </c>
      <c r="C10" s="11">
        <v>3</v>
      </c>
      <c r="D10" s="10">
        <v>2542061825</v>
      </c>
      <c r="E10" s="10">
        <v>44862455</v>
      </c>
      <c r="F10" s="9">
        <f t="shared" si="0"/>
        <v>1.7648058185996324E-2</v>
      </c>
      <c r="G10" s="8">
        <v>2586924280</v>
      </c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x14ac:dyDescent="0.2">
      <c r="A11" s="12" t="s">
        <v>480</v>
      </c>
      <c r="B11" s="11" t="s">
        <v>479</v>
      </c>
      <c r="C11" s="11">
        <v>3</v>
      </c>
      <c r="D11" s="10">
        <v>1019726920</v>
      </c>
      <c r="E11" s="10">
        <v>4260294</v>
      </c>
      <c r="F11" s="9">
        <f t="shared" si="0"/>
        <v>4.1778773477903278E-3</v>
      </c>
      <c r="G11" s="8">
        <v>1023987214</v>
      </c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">
      <c r="A12" s="12" t="s">
        <v>478</v>
      </c>
      <c r="B12" s="11" t="s">
        <v>477</v>
      </c>
      <c r="C12" s="11">
        <v>3</v>
      </c>
      <c r="D12" s="10">
        <v>804069988</v>
      </c>
      <c r="E12" s="10">
        <v>5536196</v>
      </c>
      <c r="F12" s="9">
        <f t="shared" si="0"/>
        <v>6.8852165640088531E-3</v>
      </c>
      <c r="G12" s="8">
        <v>809606184</v>
      </c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x14ac:dyDescent="0.2">
      <c r="A13" s="12" t="s">
        <v>476</v>
      </c>
      <c r="B13" s="11" t="s">
        <v>475</v>
      </c>
      <c r="C13" s="11">
        <v>3</v>
      </c>
      <c r="D13" s="10">
        <v>1076131896</v>
      </c>
      <c r="E13" s="10">
        <v>10161404</v>
      </c>
      <c r="F13" s="9">
        <f t="shared" si="0"/>
        <v>9.4425265506673534E-3</v>
      </c>
      <c r="G13" s="8">
        <v>1086293300</v>
      </c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2">
      <c r="A14" s="12" t="s">
        <v>474</v>
      </c>
      <c r="B14" s="11" t="s">
        <v>473</v>
      </c>
      <c r="C14" s="11">
        <v>3</v>
      </c>
      <c r="D14" s="10">
        <v>1545526891</v>
      </c>
      <c r="E14" s="10">
        <v>26601879</v>
      </c>
      <c r="F14" s="9">
        <f t="shared" si="0"/>
        <v>1.7212174796122651E-2</v>
      </c>
      <c r="G14" s="8">
        <v>1572128770</v>
      </c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">
      <c r="A15" s="12" t="s">
        <v>472</v>
      </c>
      <c r="B15" s="11" t="s">
        <v>471</v>
      </c>
      <c r="C15" s="11">
        <v>3</v>
      </c>
      <c r="D15" s="10">
        <v>298397740</v>
      </c>
      <c r="E15" s="10">
        <v>851</v>
      </c>
      <c r="F15" s="9">
        <f t="shared" si="0"/>
        <v>2.8518982751008769E-6</v>
      </c>
      <c r="G15" s="8">
        <v>298398591</v>
      </c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2">
      <c r="A16" s="12" t="s">
        <v>470</v>
      </c>
      <c r="B16" s="11" t="s">
        <v>469</v>
      </c>
      <c r="C16" s="11">
        <v>3</v>
      </c>
      <c r="D16" s="10">
        <v>396450013</v>
      </c>
      <c r="E16" s="10">
        <v>7477630</v>
      </c>
      <c r="F16" s="9">
        <f t="shared" si="0"/>
        <v>1.8861469932654536E-2</v>
      </c>
      <c r="G16" s="8">
        <v>403927643</v>
      </c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x14ac:dyDescent="0.2">
      <c r="A17" s="12" t="s">
        <v>468</v>
      </c>
      <c r="B17" s="11" t="s">
        <v>467</v>
      </c>
      <c r="C17" s="11">
        <v>3</v>
      </c>
      <c r="D17" s="10">
        <v>506452340</v>
      </c>
      <c r="E17" s="10">
        <v>14208442</v>
      </c>
      <c r="F17" s="9">
        <f t="shared" si="0"/>
        <v>2.805484520024135E-2</v>
      </c>
      <c r="G17" s="8">
        <v>520660782</v>
      </c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">
      <c r="A18" s="12" t="s">
        <v>466</v>
      </c>
      <c r="B18" s="11" t="s">
        <v>465</v>
      </c>
      <c r="C18" s="11">
        <v>3</v>
      </c>
      <c r="D18" s="10">
        <v>2177757322</v>
      </c>
      <c r="E18" s="10">
        <v>25236254</v>
      </c>
      <c r="F18" s="9">
        <f t="shared" si="0"/>
        <v>1.1588184663672089E-2</v>
      </c>
      <c r="G18" s="8">
        <v>2202993576</v>
      </c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x14ac:dyDescent="0.2">
      <c r="A19" s="12" t="s">
        <v>464</v>
      </c>
      <c r="B19" s="11" t="s">
        <v>463</v>
      </c>
      <c r="C19" s="11">
        <v>3</v>
      </c>
      <c r="D19" s="10">
        <v>639982450</v>
      </c>
      <c r="E19" s="10">
        <v>2863170</v>
      </c>
      <c r="F19" s="9">
        <f t="shared" si="0"/>
        <v>4.4738258056920156E-3</v>
      </c>
      <c r="G19" s="8">
        <v>642845620</v>
      </c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x14ac:dyDescent="0.2">
      <c r="A20" s="12" t="s">
        <v>462</v>
      </c>
      <c r="B20" s="11" t="s">
        <v>461</v>
      </c>
      <c r="C20" s="11">
        <v>3</v>
      </c>
      <c r="D20" s="10">
        <v>1209066709</v>
      </c>
      <c r="E20" s="10">
        <v>1215555</v>
      </c>
      <c r="F20" s="9">
        <f t="shared" si="0"/>
        <v>1.0053663631226489E-3</v>
      </c>
      <c r="G20" s="8">
        <v>1210282264</v>
      </c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">
      <c r="A21" s="12" t="s">
        <v>460</v>
      </c>
      <c r="B21" s="11" t="s">
        <v>459</v>
      </c>
      <c r="C21" s="11">
        <v>3</v>
      </c>
      <c r="D21" s="10">
        <v>1450228126</v>
      </c>
      <c r="E21" s="10">
        <v>10592481</v>
      </c>
      <c r="F21" s="9">
        <f t="shared" si="0"/>
        <v>7.3040101830158547E-3</v>
      </c>
      <c r="G21" s="8">
        <v>1460820607</v>
      </c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x14ac:dyDescent="0.2">
      <c r="A22" s="12" t="s">
        <v>458</v>
      </c>
      <c r="B22" s="11" t="s">
        <v>457</v>
      </c>
      <c r="C22" s="11">
        <v>3</v>
      </c>
      <c r="D22" s="10">
        <v>868502082</v>
      </c>
      <c r="E22" s="10">
        <v>15625422</v>
      </c>
      <c r="F22" s="9">
        <f t="shared" si="0"/>
        <v>1.7991231482160107E-2</v>
      </c>
      <c r="G22" s="8">
        <v>884127504</v>
      </c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x14ac:dyDescent="0.2">
      <c r="A23" s="12" t="s">
        <v>456</v>
      </c>
      <c r="B23" s="11" t="s">
        <v>455</v>
      </c>
      <c r="C23" s="11">
        <v>3</v>
      </c>
      <c r="D23" s="10">
        <v>901226393</v>
      </c>
      <c r="E23" s="10">
        <v>22777116</v>
      </c>
      <c r="F23" s="9">
        <f t="shared" si="0"/>
        <v>2.5273467551454633E-2</v>
      </c>
      <c r="G23" s="8">
        <v>924003509</v>
      </c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2">
      <c r="A24" s="12" t="s">
        <v>454</v>
      </c>
      <c r="B24" s="11" t="s">
        <v>453</v>
      </c>
      <c r="C24" s="11">
        <v>3</v>
      </c>
      <c r="D24" s="10">
        <v>1135351947</v>
      </c>
      <c r="E24" s="10">
        <v>10431106</v>
      </c>
      <c r="F24" s="9">
        <f t="shared" si="0"/>
        <v>9.1875528355437781E-3</v>
      </c>
      <c r="G24" s="8">
        <v>1145783053</v>
      </c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x14ac:dyDescent="0.2">
      <c r="A25" s="12" t="s">
        <v>452</v>
      </c>
      <c r="B25" s="11" t="s">
        <v>451</v>
      </c>
      <c r="C25" s="11">
        <v>3</v>
      </c>
      <c r="D25" s="10">
        <v>804581085</v>
      </c>
      <c r="E25" s="10">
        <v>-3443473</v>
      </c>
      <c r="F25" s="9">
        <f t="shared" si="0"/>
        <v>-4.2798333992651594E-3</v>
      </c>
      <c r="G25" s="8">
        <v>801137612</v>
      </c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x14ac:dyDescent="0.2">
      <c r="A26" s="12" t="s">
        <v>450</v>
      </c>
      <c r="B26" s="11" t="s">
        <v>449</v>
      </c>
      <c r="C26" s="11">
        <v>3</v>
      </c>
      <c r="D26" s="10">
        <v>5564057578</v>
      </c>
      <c r="E26" s="10">
        <v>118974287</v>
      </c>
      <c r="F26" s="9">
        <f t="shared" si="0"/>
        <v>2.1382648423772296E-2</v>
      </c>
      <c r="G26" s="8">
        <v>5683031865</v>
      </c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">
      <c r="A27" s="12" t="s">
        <v>448</v>
      </c>
      <c r="B27" s="11" t="s">
        <v>447</v>
      </c>
      <c r="C27" s="11">
        <v>3</v>
      </c>
      <c r="D27" s="10">
        <v>546079469</v>
      </c>
      <c r="E27" s="10">
        <v>199834</v>
      </c>
      <c r="F27" s="9">
        <f t="shared" si="0"/>
        <v>3.6594307485308519E-4</v>
      </c>
      <c r="G27" s="8">
        <v>546279303</v>
      </c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x14ac:dyDescent="0.2">
      <c r="A28" s="12" t="s">
        <v>446</v>
      </c>
      <c r="B28" s="11" t="s">
        <v>445</v>
      </c>
      <c r="C28" s="11">
        <v>3</v>
      </c>
      <c r="D28" s="10">
        <v>476049762</v>
      </c>
      <c r="E28" s="10">
        <v>-1164607</v>
      </c>
      <c r="F28" s="9">
        <f t="shared" si="0"/>
        <v>-2.4463976100044769E-3</v>
      </c>
      <c r="G28" s="8">
        <v>474885155</v>
      </c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x14ac:dyDescent="0.2">
      <c r="A29" s="12" t="s">
        <v>444</v>
      </c>
      <c r="B29" s="11" t="s">
        <v>443</v>
      </c>
      <c r="C29" s="11">
        <v>3</v>
      </c>
      <c r="D29" s="10">
        <v>932698401</v>
      </c>
      <c r="E29" s="10">
        <v>-6010956</v>
      </c>
      <c r="F29" s="9">
        <f t="shared" si="0"/>
        <v>-6.4446942265102046E-3</v>
      </c>
      <c r="G29" s="8">
        <v>926687445</v>
      </c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2">
      <c r="A30" s="12" t="s">
        <v>442</v>
      </c>
      <c r="B30" s="11" t="s">
        <v>441</v>
      </c>
      <c r="C30" s="11">
        <v>3</v>
      </c>
      <c r="D30" s="10">
        <v>536913643</v>
      </c>
      <c r="E30" s="10">
        <v>-7028831</v>
      </c>
      <c r="F30" s="9">
        <f t="shared" si="0"/>
        <v>-1.3091176005002354E-2</v>
      </c>
      <c r="G30" s="8">
        <v>529884812</v>
      </c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x14ac:dyDescent="0.2">
      <c r="A31" s="12" t="s">
        <v>440</v>
      </c>
      <c r="B31" s="11" t="s">
        <v>439</v>
      </c>
      <c r="C31" s="11">
        <v>3</v>
      </c>
      <c r="D31" s="10">
        <v>491628107</v>
      </c>
      <c r="E31" s="10">
        <v>-7766890</v>
      </c>
      <c r="F31" s="9">
        <f t="shared" si="0"/>
        <v>-1.5798303411484974E-2</v>
      </c>
      <c r="G31" s="8">
        <v>483861217</v>
      </c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x14ac:dyDescent="0.2">
      <c r="A32" s="12" t="s">
        <v>438</v>
      </c>
      <c r="B32" s="11" t="s">
        <v>437</v>
      </c>
      <c r="C32" s="11">
        <v>3</v>
      </c>
      <c r="D32" s="10">
        <v>1228524051</v>
      </c>
      <c r="E32" s="10">
        <v>7849190</v>
      </c>
      <c r="F32" s="9">
        <f t="shared" si="0"/>
        <v>6.3891219659972286E-3</v>
      </c>
      <c r="G32" s="8">
        <v>1236373241</v>
      </c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">
      <c r="A33" s="12" t="s">
        <v>436</v>
      </c>
      <c r="B33" s="11" t="s">
        <v>435</v>
      </c>
      <c r="C33" s="11">
        <v>3</v>
      </c>
      <c r="D33" s="10">
        <v>728784751</v>
      </c>
      <c r="E33" s="10">
        <v>2165927</v>
      </c>
      <c r="F33" s="9">
        <f t="shared" si="0"/>
        <v>2.9719708007447045E-3</v>
      </c>
      <c r="G33" s="8">
        <v>730950678</v>
      </c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x14ac:dyDescent="0.2">
      <c r="A34" s="12" t="s">
        <v>434</v>
      </c>
      <c r="B34" s="11" t="s">
        <v>433</v>
      </c>
      <c r="C34" s="11">
        <v>3</v>
      </c>
      <c r="D34" s="10">
        <v>730606342</v>
      </c>
      <c r="E34" s="10">
        <v>1298858</v>
      </c>
      <c r="F34" s="9">
        <f t="shared" si="0"/>
        <v>1.7777808996900276E-3</v>
      </c>
      <c r="G34" s="8">
        <v>731905200</v>
      </c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x14ac:dyDescent="0.2">
      <c r="A35" s="12" t="s">
        <v>432</v>
      </c>
      <c r="B35" s="11" t="s">
        <v>431</v>
      </c>
      <c r="C35" s="11">
        <v>3</v>
      </c>
      <c r="D35" s="10">
        <v>1858548172</v>
      </c>
      <c r="E35" s="10">
        <v>48411967</v>
      </c>
      <c r="F35" s="9">
        <f t="shared" si="0"/>
        <v>2.6048271295493759E-2</v>
      </c>
      <c r="G35" s="8">
        <v>1906960139</v>
      </c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2">
      <c r="A36" s="12" t="s">
        <v>430</v>
      </c>
      <c r="B36" s="11" t="s">
        <v>429</v>
      </c>
      <c r="C36" s="11">
        <v>3</v>
      </c>
      <c r="D36" s="10">
        <v>1302797378</v>
      </c>
      <c r="E36" s="10">
        <v>28118229</v>
      </c>
      <c r="F36" s="9">
        <f t="shared" si="0"/>
        <v>2.1582964070104231E-2</v>
      </c>
      <c r="G36" s="8">
        <v>1330915607</v>
      </c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 x14ac:dyDescent="0.2">
      <c r="A37" s="12" t="s">
        <v>428</v>
      </c>
      <c r="B37" s="11" t="s">
        <v>427</v>
      </c>
      <c r="C37" s="11">
        <v>3</v>
      </c>
      <c r="D37" s="10">
        <v>1199939223</v>
      </c>
      <c r="E37" s="10">
        <v>40383022</v>
      </c>
      <c r="F37" s="9">
        <f t="shared" si="0"/>
        <v>3.3654222835584398E-2</v>
      </c>
      <c r="G37" s="8">
        <v>1240322245</v>
      </c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 x14ac:dyDescent="0.2">
      <c r="A38" s="12" t="s">
        <v>426</v>
      </c>
      <c r="B38" s="11" t="s">
        <v>425</v>
      </c>
      <c r="C38" s="11">
        <v>3</v>
      </c>
      <c r="D38" s="10">
        <v>497624034</v>
      </c>
      <c r="E38" s="10">
        <v>10470631</v>
      </c>
      <c r="F38" s="9">
        <f t="shared" si="0"/>
        <v>2.1041248582458941E-2</v>
      </c>
      <c r="G38" s="8">
        <v>508094665</v>
      </c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x14ac:dyDescent="0.2">
      <c r="A39" s="12" t="s">
        <v>424</v>
      </c>
      <c r="B39" s="11" t="s">
        <v>423</v>
      </c>
      <c r="C39" s="11">
        <v>3</v>
      </c>
      <c r="D39" s="10">
        <v>788243324</v>
      </c>
      <c r="E39" s="10">
        <v>22492617</v>
      </c>
      <c r="F39" s="9">
        <f t="shared" si="0"/>
        <v>2.8535118934924213E-2</v>
      </c>
      <c r="G39" s="8">
        <v>810735941</v>
      </c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 x14ac:dyDescent="0.2">
      <c r="A40" s="12" t="s">
        <v>422</v>
      </c>
      <c r="B40" s="11" t="s">
        <v>421</v>
      </c>
      <c r="C40" s="11">
        <v>3</v>
      </c>
      <c r="D40" s="10">
        <v>1130095715</v>
      </c>
      <c r="E40" s="10">
        <v>35662800</v>
      </c>
      <c r="F40" s="9">
        <f t="shared" si="0"/>
        <v>3.1557326982697212E-2</v>
      </c>
      <c r="G40" s="8">
        <v>1165758515</v>
      </c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x14ac:dyDescent="0.2">
      <c r="A41" s="12" t="s">
        <v>420</v>
      </c>
      <c r="B41" s="11" t="s">
        <v>419</v>
      </c>
      <c r="C41" s="11">
        <v>3</v>
      </c>
      <c r="D41" s="10">
        <v>643175091</v>
      </c>
      <c r="E41" s="10">
        <v>14430008</v>
      </c>
      <c r="F41" s="9">
        <f t="shared" si="0"/>
        <v>2.2435582785963332E-2</v>
      </c>
      <c r="G41" s="8">
        <v>657605099</v>
      </c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x14ac:dyDescent="0.2">
      <c r="A42" s="12" t="s">
        <v>418</v>
      </c>
      <c r="B42" s="11" t="s">
        <v>417</v>
      </c>
      <c r="C42" s="11">
        <v>3</v>
      </c>
      <c r="D42" s="10">
        <v>1711380860</v>
      </c>
      <c r="E42" s="10">
        <v>28124126</v>
      </c>
      <c r="F42" s="9">
        <f t="shared" si="0"/>
        <v>1.6433586852198406E-2</v>
      </c>
      <c r="G42" s="8">
        <v>1739504986</v>
      </c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x14ac:dyDescent="0.2">
      <c r="A43" s="12" t="s">
        <v>416</v>
      </c>
      <c r="B43" s="11" t="s">
        <v>415</v>
      </c>
      <c r="C43" s="11">
        <v>3</v>
      </c>
      <c r="D43" s="10">
        <v>1101527804</v>
      </c>
      <c r="E43" s="10">
        <v>8978756</v>
      </c>
      <c r="F43" s="9">
        <f t="shared" si="0"/>
        <v>8.1511841711078593E-3</v>
      </c>
      <c r="G43" s="8">
        <v>1110506560</v>
      </c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x14ac:dyDescent="0.2">
      <c r="A44" s="12" t="s">
        <v>414</v>
      </c>
      <c r="B44" s="11" t="s">
        <v>413</v>
      </c>
      <c r="C44" s="11">
        <v>3</v>
      </c>
      <c r="D44" s="10">
        <v>1572042228</v>
      </c>
      <c r="E44" s="10">
        <v>29000521</v>
      </c>
      <c r="F44" s="9">
        <f t="shared" si="0"/>
        <v>1.8447673022686767E-2</v>
      </c>
      <c r="G44" s="8">
        <v>1601042749</v>
      </c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x14ac:dyDescent="0.2">
      <c r="A45" s="12" t="s">
        <v>412</v>
      </c>
      <c r="B45" s="11" t="s">
        <v>411</v>
      </c>
      <c r="C45" s="11">
        <v>3</v>
      </c>
      <c r="D45" s="10">
        <v>281177467</v>
      </c>
      <c r="E45" s="10">
        <v>7416678</v>
      </c>
      <c r="F45" s="9">
        <f t="shared" si="0"/>
        <v>2.6377213221001099E-2</v>
      </c>
      <c r="G45" s="8">
        <v>288594145</v>
      </c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x14ac:dyDescent="0.2">
      <c r="A46" s="12" t="s">
        <v>410</v>
      </c>
      <c r="B46" s="11" t="s">
        <v>409</v>
      </c>
      <c r="C46" s="11">
        <v>3</v>
      </c>
      <c r="D46" s="10">
        <v>1695207524</v>
      </c>
      <c r="E46" s="10">
        <v>14587610</v>
      </c>
      <c r="F46" s="9">
        <f t="shared" si="0"/>
        <v>8.6052060255013361E-3</v>
      </c>
      <c r="G46" s="8">
        <v>1709795134</v>
      </c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x14ac:dyDescent="0.2">
      <c r="A47" s="12" t="s">
        <v>408</v>
      </c>
      <c r="B47" s="11" t="s">
        <v>407</v>
      </c>
      <c r="C47" s="11">
        <v>3</v>
      </c>
      <c r="D47" s="10">
        <v>523734638</v>
      </c>
      <c r="E47" s="10">
        <v>-3646274</v>
      </c>
      <c r="F47" s="9">
        <f t="shared" si="0"/>
        <v>-6.9620638686876384E-3</v>
      </c>
      <c r="G47" s="8">
        <v>520088364</v>
      </c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x14ac:dyDescent="0.2">
      <c r="A48" s="12" t="s">
        <v>406</v>
      </c>
      <c r="B48" s="11" t="s">
        <v>405</v>
      </c>
      <c r="C48" s="11">
        <v>3</v>
      </c>
      <c r="D48" s="10">
        <v>1913660772</v>
      </c>
      <c r="E48" s="10">
        <v>26146964</v>
      </c>
      <c r="F48" s="9">
        <f t="shared" si="0"/>
        <v>1.3663322351888604E-2</v>
      </c>
      <c r="G48" s="8">
        <v>1939807736</v>
      </c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x14ac:dyDescent="0.2">
      <c r="A49" s="12" t="s">
        <v>404</v>
      </c>
      <c r="B49" s="11" t="s">
        <v>403</v>
      </c>
      <c r="C49" s="11">
        <v>3</v>
      </c>
      <c r="D49" s="10">
        <v>270205009</v>
      </c>
      <c r="E49" s="10">
        <v>3335584</v>
      </c>
      <c r="F49" s="9">
        <f t="shared" si="0"/>
        <v>1.2344641619874634E-2</v>
      </c>
      <c r="G49" s="8">
        <v>273540593</v>
      </c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x14ac:dyDescent="0.2">
      <c r="A50" s="12" t="s">
        <v>402</v>
      </c>
      <c r="B50" s="11" t="s">
        <v>401</v>
      </c>
      <c r="C50" s="11">
        <v>3</v>
      </c>
      <c r="D50" s="10">
        <v>820495471</v>
      </c>
      <c r="E50" s="10">
        <v>14470823</v>
      </c>
      <c r="F50" s="9">
        <f t="shared" si="0"/>
        <v>1.7636688454067042E-2</v>
      </c>
      <c r="G50" s="8">
        <v>834966294</v>
      </c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x14ac:dyDescent="0.2">
      <c r="A51" s="12" t="s">
        <v>400</v>
      </c>
      <c r="B51" s="11" t="s">
        <v>399</v>
      </c>
      <c r="C51" s="11">
        <v>3</v>
      </c>
      <c r="D51" s="10">
        <v>489763747</v>
      </c>
      <c r="E51" s="10">
        <v>6213232</v>
      </c>
      <c r="F51" s="9">
        <f t="shared" si="0"/>
        <v>1.268618193579771E-2</v>
      </c>
      <c r="G51" s="8">
        <v>495976979</v>
      </c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x14ac:dyDescent="0.2">
      <c r="A52" s="12" t="s">
        <v>398</v>
      </c>
      <c r="B52" s="11" t="s">
        <v>397</v>
      </c>
      <c r="C52" s="11">
        <v>3</v>
      </c>
      <c r="D52" s="10">
        <v>404255690</v>
      </c>
      <c r="E52" s="10">
        <v>6199462</v>
      </c>
      <c r="F52" s="9">
        <f t="shared" si="0"/>
        <v>1.5335497194857047E-2</v>
      </c>
      <c r="G52" s="8">
        <v>410455152</v>
      </c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x14ac:dyDescent="0.2">
      <c r="A53" s="12" t="s">
        <v>396</v>
      </c>
      <c r="B53" s="11" t="s">
        <v>395</v>
      </c>
      <c r="C53" s="11">
        <v>3</v>
      </c>
      <c r="D53" s="10">
        <v>1028130692</v>
      </c>
      <c r="E53" s="10">
        <v>20442930</v>
      </c>
      <c r="F53" s="9">
        <f t="shared" si="0"/>
        <v>1.9883590830493368E-2</v>
      </c>
      <c r="G53" s="8">
        <v>1048573622</v>
      </c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x14ac:dyDescent="0.2">
      <c r="A54" s="12" t="s">
        <v>394</v>
      </c>
      <c r="B54" s="11" t="s">
        <v>393</v>
      </c>
      <c r="C54" s="11">
        <v>3</v>
      </c>
      <c r="D54" s="10">
        <v>501077044</v>
      </c>
      <c r="E54" s="10">
        <v>11493533</v>
      </c>
      <c r="F54" s="9">
        <f t="shared" si="0"/>
        <v>2.2937656269880924E-2</v>
      </c>
      <c r="G54" s="8">
        <v>512570577</v>
      </c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18" x14ac:dyDescent="0.2">
      <c r="A55" s="12" t="s">
        <v>392</v>
      </c>
      <c r="B55" s="11" t="s">
        <v>391</v>
      </c>
      <c r="C55" s="11">
        <v>3</v>
      </c>
      <c r="D55" s="10">
        <v>1351398281</v>
      </c>
      <c r="E55" s="10">
        <v>26751393</v>
      </c>
      <c r="F55" s="9">
        <f t="shared" si="0"/>
        <v>1.9795343368503217E-2</v>
      </c>
      <c r="G55" s="8">
        <v>1378149674</v>
      </c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18" x14ac:dyDescent="0.2">
      <c r="A56" s="12" t="s">
        <v>390</v>
      </c>
      <c r="B56" s="11" t="s">
        <v>389</v>
      </c>
      <c r="C56" s="11">
        <v>3</v>
      </c>
      <c r="D56" s="10">
        <v>624296495</v>
      </c>
      <c r="E56" s="10">
        <v>1796043</v>
      </c>
      <c r="F56" s="9">
        <f t="shared" si="0"/>
        <v>2.8769070696128126E-3</v>
      </c>
      <c r="G56" s="8">
        <v>626092538</v>
      </c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x14ac:dyDescent="0.2">
      <c r="A57" s="12" t="s">
        <v>388</v>
      </c>
      <c r="B57" s="11" t="s">
        <v>387</v>
      </c>
      <c r="C57" s="11">
        <v>3</v>
      </c>
      <c r="D57" s="10">
        <v>593321061</v>
      </c>
      <c r="E57" s="10">
        <v>3039807</v>
      </c>
      <c r="F57" s="9">
        <f t="shared" si="0"/>
        <v>5.1233761951356045E-3</v>
      </c>
      <c r="G57" s="8">
        <v>596360868</v>
      </c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18" x14ac:dyDescent="0.2">
      <c r="A58" s="12" t="s">
        <v>386</v>
      </c>
      <c r="B58" s="11" t="s">
        <v>385</v>
      </c>
      <c r="C58" s="11">
        <v>3</v>
      </c>
      <c r="D58" s="10">
        <v>1040529319</v>
      </c>
      <c r="E58" s="10">
        <v>6347935</v>
      </c>
      <c r="F58" s="9">
        <f t="shared" si="0"/>
        <v>6.1006786489213767E-3</v>
      </c>
      <c r="G58" s="8">
        <v>1046877254</v>
      </c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x14ac:dyDescent="0.2">
      <c r="A59" s="12" t="s">
        <v>384</v>
      </c>
      <c r="B59" s="11" t="s">
        <v>383</v>
      </c>
      <c r="C59" s="11">
        <v>3</v>
      </c>
      <c r="D59" s="10">
        <v>1977174190</v>
      </c>
      <c r="E59" s="10">
        <v>27529554</v>
      </c>
      <c r="F59" s="9">
        <f t="shared" si="0"/>
        <v>1.3923686713713372E-2</v>
      </c>
      <c r="G59" s="8">
        <v>2004703744</v>
      </c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x14ac:dyDescent="0.2">
      <c r="A60" s="12" t="s">
        <v>382</v>
      </c>
      <c r="B60" s="11" t="s">
        <v>381</v>
      </c>
      <c r="C60" s="11">
        <v>3</v>
      </c>
      <c r="D60" s="10">
        <v>1984278605</v>
      </c>
      <c r="E60" s="10">
        <v>5588082</v>
      </c>
      <c r="F60" s="9">
        <f t="shared" si="0"/>
        <v>2.8161781243415665E-3</v>
      </c>
      <c r="G60" s="8">
        <v>1989866687</v>
      </c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x14ac:dyDescent="0.2">
      <c r="A61" s="12" t="s">
        <v>380</v>
      </c>
      <c r="B61" s="11" t="s">
        <v>379</v>
      </c>
      <c r="C61" s="11">
        <v>3</v>
      </c>
      <c r="D61" s="10">
        <v>612338281</v>
      </c>
      <c r="E61" s="10">
        <v>830573</v>
      </c>
      <c r="F61" s="9">
        <f t="shared" si="0"/>
        <v>1.3563956815562867E-3</v>
      </c>
      <c r="G61" s="8">
        <v>613168854</v>
      </c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x14ac:dyDescent="0.2">
      <c r="A62" s="12" t="s">
        <v>378</v>
      </c>
      <c r="B62" s="11" t="s">
        <v>377</v>
      </c>
      <c r="C62" s="11">
        <v>3</v>
      </c>
      <c r="D62" s="10">
        <v>1348605526</v>
      </c>
      <c r="E62" s="10">
        <v>6003125</v>
      </c>
      <c r="F62" s="9">
        <f t="shared" si="0"/>
        <v>4.4513572607146499E-3</v>
      </c>
      <c r="G62" s="8">
        <v>1354608651</v>
      </c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x14ac:dyDescent="0.2">
      <c r="A63" s="12" t="s">
        <v>376</v>
      </c>
      <c r="B63" s="11" t="s">
        <v>375</v>
      </c>
      <c r="C63" s="11">
        <v>3</v>
      </c>
      <c r="D63" s="10">
        <v>706919867</v>
      </c>
      <c r="E63" s="10">
        <v>16186149</v>
      </c>
      <c r="F63" s="9">
        <f t="shared" si="0"/>
        <v>2.2896723880020762E-2</v>
      </c>
      <c r="G63" s="8">
        <v>723106016</v>
      </c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x14ac:dyDescent="0.2">
      <c r="A64" s="12" t="s">
        <v>374</v>
      </c>
      <c r="B64" s="11" t="s">
        <v>373</v>
      </c>
      <c r="C64" s="11">
        <v>3</v>
      </c>
      <c r="D64" s="10">
        <v>1091277559</v>
      </c>
      <c r="E64" s="10">
        <v>21037933</v>
      </c>
      <c r="F64" s="9">
        <f t="shared" si="0"/>
        <v>1.9278260444829692E-2</v>
      </c>
      <c r="G64" s="8">
        <v>1112315492</v>
      </c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x14ac:dyDescent="0.2">
      <c r="A65" s="12" t="s">
        <v>372</v>
      </c>
      <c r="B65" s="11" t="s">
        <v>371</v>
      </c>
      <c r="C65" s="11">
        <v>3</v>
      </c>
      <c r="D65" s="10">
        <v>411577119</v>
      </c>
      <c r="E65" s="10">
        <v>9163139</v>
      </c>
      <c r="F65" s="9">
        <f t="shared" si="0"/>
        <v>2.2263480103712957E-2</v>
      </c>
      <c r="G65" s="8">
        <v>420740258</v>
      </c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x14ac:dyDescent="0.2">
      <c r="A66" s="12" t="s">
        <v>370</v>
      </c>
      <c r="B66" s="11" t="s">
        <v>369</v>
      </c>
      <c r="C66" s="11">
        <v>3</v>
      </c>
      <c r="D66" s="10">
        <v>410873300</v>
      </c>
      <c r="E66" s="10">
        <v>10345998</v>
      </c>
      <c r="F66" s="9">
        <f t="shared" si="0"/>
        <v>2.5180506983539696E-2</v>
      </c>
      <c r="G66" s="8">
        <v>421219298</v>
      </c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 x14ac:dyDescent="0.2">
      <c r="A67" s="12" t="s">
        <v>368</v>
      </c>
      <c r="B67" s="11" t="s">
        <v>367</v>
      </c>
      <c r="C67" s="11">
        <v>3</v>
      </c>
      <c r="D67" s="10">
        <v>520153970</v>
      </c>
      <c r="E67" s="10">
        <v>11719399</v>
      </c>
      <c r="F67" s="9">
        <f t="shared" si="0"/>
        <v>2.2530634535001242E-2</v>
      </c>
      <c r="G67" s="8">
        <v>531873369</v>
      </c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18" x14ac:dyDescent="0.2">
      <c r="A68" s="12" t="s">
        <v>366</v>
      </c>
      <c r="B68" s="11" t="s">
        <v>365</v>
      </c>
      <c r="C68" s="11">
        <v>3</v>
      </c>
      <c r="D68" s="10">
        <v>530078809</v>
      </c>
      <c r="E68" s="10">
        <v>12298534</v>
      </c>
      <c r="F68" s="9">
        <f t="shared" si="0"/>
        <v>2.320133118168095E-2</v>
      </c>
      <c r="G68" s="8">
        <v>542377343</v>
      </c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x14ac:dyDescent="0.2">
      <c r="A69" s="12" t="s">
        <v>364</v>
      </c>
      <c r="B69" s="11" t="s">
        <v>363</v>
      </c>
      <c r="C69" s="11">
        <v>3</v>
      </c>
      <c r="D69" s="10">
        <v>1718036866</v>
      </c>
      <c r="E69" s="10">
        <v>-11672186</v>
      </c>
      <c r="F69" s="9">
        <f t="shared" si="0"/>
        <v>-6.7939089265154334E-3</v>
      </c>
      <c r="G69" s="8">
        <v>1706364680</v>
      </c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x14ac:dyDescent="0.2">
      <c r="A70" s="12" t="s">
        <v>362</v>
      </c>
      <c r="B70" s="11" t="s">
        <v>361</v>
      </c>
      <c r="C70" s="11">
        <v>3</v>
      </c>
      <c r="D70" s="10">
        <v>621932974</v>
      </c>
      <c r="E70" s="10">
        <v>15631899</v>
      </c>
      <c r="F70" s="9">
        <f t="shared" si="0"/>
        <v>2.513437886957896E-2</v>
      </c>
      <c r="G70" s="8">
        <v>637564873</v>
      </c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 x14ac:dyDescent="0.2">
      <c r="A71" s="12" t="s">
        <v>360</v>
      </c>
      <c r="B71" s="11" t="s">
        <v>359</v>
      </c>
      <c r="C71" s="11">
        <v>3</v>
      </c>
      <c r="D71" s="10">
        <v>762000941</v>
      </c>
      <c r="E71" s="10">
        <v>7984986</v>
      </c>
      <c r="F71" s="9">
        <f t="shared" si="0"/>
        <v>1.047897131140157E-2</v>
      </c>
      <c r="G71" s="8">
        <v>769985927</v>
      </c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x14ac:dyDescent="0.2">
      <c r="A72" s="12" t="s">
        <v>358</v>
      </c>
      <c r="B72" s="11" t="s">
        <v>357</v>
      </c>
      <c r="C72" s="11">
        <v>3</v>
      </c>
      <c r="D72" s="10">
        <v>315339992</v>
      </c>
      <c r="E72" s="10">
        <v>4494549</v>
      </c>
      <c r="F72" s="9">
        <f t="shared" ref="F72:F135" si="1">+E72/D72</f>
        <v>1.4253025667610216E-2</v>
      </c>
      <c r="G72" s="8">
        <v>319834541</v>
      </c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x14ac:dyDescent="0.2">
      <c r="A73" s="12" t="s">
        <v>356</v>
      </c>
      <c r="B73" s="11" t="s">
        <v>355</v>
      </c>
      <c r="C73" s="11">
        <v>3</v>
      </c>
      <c r="D73" s="10">
        <v>1535228546</v>
      </c>
      <c r="E73" s="10">
        <v>1067068</v>
      </c>
      <c r="F73" s="9">
        <f t="shared" si="1"/>
        <v>6.9505481954476372E-4</v>
      </c>
      <c r="G73" s="8">
        <v>1536295614</v>
      </c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x14ac:dyDescent="0.2">
      <c r="A74" s="12" t="s">
        <v>354</v>
      </c>
      <c r="B74" s="11" t="s">
        <v>353</v>
      </c>
      <c r="C74" s="11">
        <v>3</v>
      </c>
      <c r="D74" s="10">
        <v>477089316</v>
      </c>
      <c r="E74" s="10">
        <v>-1339301</v>
      </c>
      <c r="F74" s="9">
        <f t="shared" si="1"/>
        <v>-2.8072332686653583E-3</v>
      </c>
      <c r="G74" s="8">
        <v>475750015</v>
      </c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x14ac:dyDescent="0.2">
      <c r="A75" s="12" t="s">
        <v>352</v>
      </c>
      <c r="B75" s="11" t="s">
        <v>351</v>
      </c>
      <c r="C75" s="11">
        <v>3</v>
      </c>
      <c r="D75" s="10">
        <v>1135724702</v>
      </c>
      <c r="E75" s="10">
        <v>-3046042</v>
      </c>
      <c r="F75" s="9">
        <f t="shared" si="1"/>
        <v>-2.6820249613625116E-3</v>
      </c>
      <c r="G75" s="8">
        <v>1132678660</v>
      </c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x14ac:dyDescent="0.2">
      <c r="A76" s="12" t="s">
        <v>350</v>
      </c>
      <c r="B76" s="11" t="s">
        <v>349</v>
      </c>
      <c r="C76" s="11">
        <v>3</v>
      </c>
      <c r="D76" s="10">
        <v>1168215070</v>
      </c>
      <c r="E76" s="10">
        <v>2221563</v>
      </c>
      <c r="F76" s="9">
        <f t="shared" si="1"/>
        <v>1.9016729513684496E-3</v>
      </c>
      <c r="G76" s="8">
        <v>1170436633</v>
      </c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x14ac:dyDescent="0.2">
      <c r="A77" s="12" t="s">
        <v>348</v>
      </c>
      <c r="B77" s="11" t="s">
        <v>347</v>
      </c>
      <c r="C77" s="11">
        <v>3</v>
      </c>
      <c r="D77" s="10">
        <v>501341728</v>
      </c>
      <c r="E77" s="10">
        <v>-3944976</v>
      </c>
      <c r="F77" s="9">
        <f t="shared" si="1"/>
        <v>-7.8688363239534688E-3</v>
      </c>
      <c r="G77" s="8">
        <v>497396752</v>
      </c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x14ac:dyDescent="0.2">
      <c r="A78" s="12" t="s">
        <v>346</v>
      </c>
      <c r="B78" s="11" t="s">
        <v>345</v>
      </c>
      <c r="C78" s="11">
        <v>3</v>
      </c>
      <c r="D78" s="10">
        <v>552981700</v>
      </c>
      <c r="E78" s="10">
        <v>6298153</v>
      </c>
      <c r="F78" s="9">
        <f t="shared" si="1"/>
        <v>1.1389442001426086E-2</v>
      </c>
      <c r="G78" s="8">
        <v>559279853</v>
      </c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x14ac:dyDescent="0.2">
      <c r="A79" s="12" t="s">
        <v>344</v>
      </c>
      <c r="B79" s="11" t="s">
        <v>343</v>
      </c>
      <c r="C79" s="11">
        <v>3</v>
      </c>
      <c r="D79" s="10">
        <v>618668245</v>
      </c>
      <c r="E79" s="10">
        <v>4222702</v>
      </c>
      <c r="F79" s="9">
        <f t="shared" si="1"/>
        <v>6.8254707335108173E-3</v>
      </c>
      <c r="G79" s="8">
        <v>622890947</v>
      </c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x14ac:dyDescent="0.2">
      <c r="A80" s="12" t="s">
        <v>342</v>
      </c>
      <c r="B80" s="11" t="s">
        <v>341</v>
      </c>
      <c r="C80" s="11">
        <v>3</v>
      </c>
      <c r="D80" s="10">
        <v>692056317</v>
      </c>
      <c r="E80" s="10">
        <v>3466131</v>
      </c>
      <c r="F80" s="9">
        <f t="shared" si="1"/>
        <v>5.0084522239828063E-3</v>
      </c>
      <c r="G80" s="8">
        <v>695522448</v>
      </c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x14ac:dyDescent="0.2">
      <c r="A81" s="12" t="s">
        <v>340</v>
      </c>
      <c r="B81" s="11" t="s">
        <v>339</v>
      </c>
      <c r="C81" s="11">
        <v>3</v>
      </c>
      <c r="D81" s="10">
        <v>537304426</v>
      </c>
      <c r="E81" s="10">
        <v>-4108078</v>
      </c>
      <c r="F81" s="9">
        <f t="shared" si="1"/>
        <v>-7.6457177741543489E-3</v>
      </c>
      <c r="G81" s="8">
        <v>533196348</v>
      </c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18" x14ac:dyDescent="0.2">
      <c r="A82" s="12" t="s">
        <v>338</v>
      </c>
      <c r="B82" s="11" t="s">
        <v>337</v>
      </c>
      <c r="C82" s="11">
        <v>3</v>
      </c>
      <c r="D82" s="10">
        <v>700200506</v>
      </c>
      <c r="E82" s="10">
        <v>7983390</v>
      </c>
      <c r="F82" s="9">
        <f t="shared" si="1"/>
        <v>1.1401577021996611E-2</v>
      </c>
      <c r="G82" s="8">
        <v>708183896</v>
      </c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18" x14ac:dyDescent="0.2">
      <c r="A83" s="12" t="s">
        <v>336</v>
      </c>
      <c r="B83" s="11" t="s">
        <v>335</v>
      </c>
      <c r="C83" s="11">
        <v>3</v>
      </c>
      <c r="D83" s="10">
        <v>3994308317</v>
      </c>
      <c r="E83" s="10">
        <v>35720809</v>
      </c>
      <c r="F83" s="9">
        <f t="shared" si="1"/>
        <v>8.9429273268591299E-3</v>
      </c>
      <c r="G83" s="8">
        <v>4030029126</v>
      </c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x14ac:dyDescent="0.2">
      <c r="A84" s="12" t="s">
        <v>334</v>
      </c>
      <c r="B84" s="11" t="s">
        <v>333</v>
      </c>
      <c r="C84" s="11">
        <v>3</v>
      </c>
      <c r="D84" s="10">
        <v>682473377</v>
      </c>
      <c r="E84" s="10">
        <v>513636</v>
      </c>
      <c r="F84" s="9">
        <f t="shared" si="1"/>
        <v>7.5260957761873247E-4</v>
      </c>
      <c r="G84" s="8">
        <v>682987013</v>
      </c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18" x14ac:dyDescent="0.2">
      <c r="A85" s="12" t="s">
        <v>332</v>
      </c>
      <c r="B85" s="11" t="s">
        <v>331</v>
      </c>
      <c r="C85" s="11">
        <v>3</v>
      </c>
      <c r="D85" s="10">
        <v>1194915828</v>
      </c>
      <c r="E85" s="10">
        <v>5810782</v>
      </c>
      <c r="F85" s="9">
        <f t="shared" si="1"/>
        <v>4.8629216082323084E-3</v>
      </c>
      <c r="G85" s="8">
        <v>1200726610</v>
      </c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 x14ac:dyDescent="0.2">
      <c r="A86" s="12" t="s">
        <v>330</v>
      </c>
      <c r="B86" s="11" t="s">
        <v>329</v>
      </c>
      <c r="C86" s="11">
        <v>3</v>
      </c>
      <c r="D86" s="10">
        <v>1480686006</v>
      </c>
      <c r="E86" s="10">
        <v>5988515</v>
      </c>
      <c r="F86" s="9">
        <f t="shared" si="1"/>
        <v>4.0444192595415129E-3</v>
      </c>
      <c r="G86" s="8">
        <v>1486674521</v>
      </c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x14ac:dyDescent="0.2">
      <c r="A87" s="12" t="s">
        <v>328</v>
      </c>
      <c r="B87" s="11" t="s">
        <v>327</v>
      </c>
      <c r="C87" s="11">
        <v>5</v>
      </c>
      <c r="D87" s="10">
        <v>36210937346</v>
      </c>
      <c r="E87" s="10">
        <v>864148220</v>
      </c>
      <c r="F87" s="9">
        <f t="shared" si="1"/>
        <v>2.3864287514652176E-2</v>
      </c>
      <c r="G87" s="8">
        <v>37075085566</v>
      </c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 x14ac:dyDescent="0.2">
      <c r="A88" s="12" t="s">
        <v>326</v>
      </c>
      <c r="B88" s="11" t="s">
        <v>325</v>
      </c>
      <c r="C88" s="11">
        <v>3</v>
      </c>
      <c r="D88" s="10">
        <v>11828386370</v>
      </c>
      <c r="E88" s="10">
        <v>321692880</v>
      </c>
      <c r="F88" s="9">
        <f t="shared" si="1"/>
        <v>2.7196683464441145E-2</v>
      </c>
      <c r="G88" s="8">
        <v>12150079250</v>
      </c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 x14ac:dyDescent="0.2">
      <c r="A89" s="12" t="s">
        <v>324</v>
      </c>
      <c r="B89" s="11" t="s">
        <v>323</v>
      </c>
      <c r="C89" s="11">
        <v>3</v>
      </c>
      <c r="D89" s="10">
        <v>1926820355</v>
      </c>
      <c r="E89" s="10">
        <v>46621215</v>
      </c>
      <c r="F89" s="9">
        <f t="shared" si="1"/>
        <v>2.4195932370664624E-2</v>
      </c>
      <c r="G89" s="8">
        <v>1973441570</v>
      </c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x14ac:dyDescent="0.2">
      <c r="A90" s="12" t="s">
        <v>322</v>
      </c>
      <c r="B90" s="11" t="s">
        <v>321</v>
      </c>
      <c r="C90" s="11">
        <v>3</v>
      </c>
      <c r="D90" s="10">
        <v>17211590758</v>
      </c>
      <c r="E90" s="10">
        <v>390786066</v>
      </c>
      <c r="F90" s="9">
        <f t="shared" si="1"/>
        <v>2.2704819763295931E-2</v>
      </c>
      <c r="G90" s="8">
        <v>17602376824</v>
      </c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 x14ac:dyDescent="0.2">
      <c r="A91" s="12" t="s">
        <v>320</v>
      </c>
      <c r="B91" s="11" t="s">
        <v>319</v>
      </c>
      <c r="C91" s="11">
        <v>3</v>
      </c>
      <c r="D91" s="10">
        <v>2609004635</v>
      </c>
      <c r="E91" s="10">
        <v>48512518</v>
      </c>
      <c r="F91" s="9">
        <f t="shared" si="1"/>
        <v>1.8594262865309168E-2</v>
      </c>
      <c r="G91" s="8">
        <v>2657517153</v>
      </c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 x14ac:dyDescent="0.2">
      <c r="A92" s="12" t="s">
        <v>318</v>
      </c>
      <c r="B92" s="11" t="s">
        <v>317</v>
      </c>
      <c r="C92" s="11">
        <v>3</v>
      </c>
      <c r="D92" s="10">
        <v>3096216080</v>
      </c>
      <c r="E92" s="10">
        <v>91983310</v>
      </c>
      <c r="F92" s="9">
        <f t="shared" si="1"/>
        <v>2.970829800741814E-2</v>
      </c>
      <c r="G92" s="8">
        <v>3188199390</v>
      </c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x14ac:dyDescent="0.2">
      <c r="A93" s="12" t="s">
        <v>316</v>
      </c>
      <c r="B93" s="11" t="s">
        <v>315</v>
      </c>
      <c r="C93" s="11">
        <v>3</v>
      </c>
      <c r="D93" s="10">
        <v>5222388240</v>
      </c>
      <c r="E93" s="10">
        <v>128157697</v>
      </c>
      <c r="F93" s="9">
        <f t="shared" si="1"/>
        <v>2.4540055451718005E-2</v>
      </c>
      <c r="G93" s="8">
        <v>5350545937</v>
      </c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18" x14ac:dyDescent="0.2">
      <c r="A94" s="12" t="s">
        <v>314</v>
      </c>
      <c r="B94" s="11" t="s">
        <v>313</v>
      </c>
      <c r="C94" s="11">
        <v>3</v>
      </c>
      <c r="D94" s="10">
        <v>1194740704</v>
      </c>
      <c r="E94" s="10">
        <v>647786</v>
      </c>
      <c r="F94" s="9">
        <f t="shared" si="1"/>
        <v>5.4219798306963851E-4</v>
      </c>
      <c r="G94" s="8">
        <v>1195388490</v>
      </c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 x14ac:dyDescent="0.2">
      <c r="A95" s="12" t="s">
        <v>312</v>
      </c>
      <c r="B95" s="11" t="s">
        <v>311</v>
      </c>
      <c r="C95" s="11">
        <v>3</v>
      </c>
      <c r="D95" s="10">
        <v>1401054650</v>
      </c>
      <c r="E95" s="10">
        <v>27070234</v>
      </c>
      <c r="F95" s="9">
        <f t="shared" si="1"/>
        <v>1.9321326259471749E-2</v>
      </c>
      <c r="G95" s="8">
        <v>1428124884</v>
      </c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x14ac:dyDescent="0.2">
      <c r="A96" s="12" t="s">
        <v>310</v>
      </c>
      <c r="B96" s="11" t="s">
        <v>309</v>
      </c>
      <c r="C96" s="11">
        <v>3</v>
      </c>
      <c r="D96" s="10">
        <v>616052855</v>
      </c>
      <c r="E96" s="10">
        <v>14698970</v>
      </c>
      <c r="F96" s="9">
        <f t="shared" si="1"/>
        <v>2.3859917019620012E-2</v>
      </c>
      <c r="G96" s="8">
        <v>630751825</v>
      </c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18" x14ac:dyDescent="0.2">
      <c r="A97" s="12" t="s">
        <v>308</v>
      </c>
      <c r="B97" s="11" t="s">
        <v>307</v>
      </c>
      <c r="C97" s="11">
        <v>3</v>
      </c>
      <c r="D97" s="10">
        <v>554057118</v>
      </c>
      <c r="E97" s="10">
        <v>-210557</v>
      </c>
      <c r="F97" s="9">
        <f t="shared" si="1"/>
        <v>-3.8002760574587546E-4</v>
      </c>
      <c r="G97" s="8">
        <v>553846561</v>
      </c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 x14ac:dyDescent="0.2">
      <c r="A98" s="12" t="s">
        <v>306</v>
      </c>
      <c r="B98" s="11" t="s">
        <v>305</v>
      </c>
      <c r="C98" s="11">
        <v>3</v>
      </c>
      <c r="D98" s="10">
        <v>451368958</v>
      </c>
      <c r="E98" s="10">
        <v>1805841</v>
      </c>
      <c r="F98" s="9">
        <f t="shared" si="1"/>
        <v>4.0008090232913178E-3</v>
      </c>
      <c r="G98" s="8">
        <v>453174799</v>
      </c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 x14ac:dyDescent="0.2">
      <c r="A99" s="12" t="s">
        <v>304</v>
      </c>
      <c r="B99" s="11" t="s">
        <v>303</v>
      </c>
      <c r="C99" s="11">
        <v>3</v>
      </c>
      <c r="D99" s="10">
        <v>582075949</v>
      </c>
      <c r="E99" s="10">
        <v>1323765</v>
      </c>
      <c r="F99" s="9">
        <f t="shared" si="1"/>
        <v>2.2742135322275617E-3</v>
      </c>
      <c r="G99" s="8">
        <v>583399714</v>
      </c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 x14ac:dyDescent="0.2">
      <c r="A100" s="12" t="s">
        <v>302</v>
      </c>
      <c r="B100" s="11" t="s">
        <v>301</v>
      </c>
      <c r="C100" s="11">
        <v>3</v>
      </c>
      <c r="D100" s="10">
        <v>392615371</v>
      </c>
      <c r="E100" s="10">
        <v>1768094</v>
      </c>
      <c r="F100" s="9">
        <f t="shared" si="1"/>
        <v>4.5033743724720342E-3</v>
      </c>
      <c r="G100" s="8">
        <v>394383465</v>
      </c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18" x14ac:dyDescent="0.2">
      <c r="A101" s="12" t="s">
        <v>300</v>
      </c>
      <c r="B101" s="11" t="s">
        <v>299</v>
      </c>
      <c r="C101" s="11">
        <v>3</v>
      </c>
      <c r="D101" s="10">
        <v>669489500</v>
      </c>
      <c r="E101" s="10">
        <v>-785056</v>
      </c>
      <c r="F101" s="9">
        <f t="shared" si="1"/>
        <v>-1.1726188386823094E-3</v>
      </c>
      <c r="G101" s="8">
        <v>668704444</v>
      </c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18" x14ac:dyDescent="0.2">
      <c r="A102" s="12" t="s">
        <v>298</v>
      </c>
      <c r="B102" s="11" t="s">
        <v>297</v>
      </c>
      <c r="C102" s="11">
        <v>3</v>
      </c>
      <c r="D102" s="10">
        <v>485983204</v>
      </c>
      <c r="E102" s="10">
        <v>3783241</v>
      </c>
      <c r="F102" s="9">
        <f t="shared" si="1"/>
        <v>7.7847155392637805E-3</v>
      </c>
      <c r="G102" s="8">
        <v>489766445</v>
      </c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18" x14ac:dyDescent="0.2">
      <c r="A103" s="12" t="s">
        <v>296</v>
      </c>
      <c r="B103" s="11" t="s">
        <v>295</v>
      </c>
      <c r="C103" s="11">
        <v>3</v>
      </c>
      <c r="D103" s="10">
        <v>1126244187</v>
      </c>
      <c r="E103" s="10">
        <v>19893105</v>
      </c>
      <c r="F103" s="9">
        <f t="shared" si="1"/>
        <v>1.7663225461779897E-2</v>
      </c>
      <c r="G103" s="8">
        <v>1146137292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18" x14ac:dyDescent="0.2">
      <c r="A104" s="12" t="s">
        <v>294</v>
      </c>
      <c r="B104" s="11" t="s">
        <v>293</v>
      </c>
      <c r="C104" s="11">
        <v>3</v>
      </c>
      <c r="D104" s="10">
        <v>604418505</v>
      </c>
      <c r="E104" s="10">
        <v>8453850</v>
      </c>
      <c r="F104" s="9">
        <f t="shared" si="1"/>
        <v>1.3986749131712968E-2</v>
      </c>
      <c r="G104" s="8">
        <v>612872355</v>
      </c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18" x14ac:dyDescent="0.2">
      <c r="A105" s="12" t="s">
        <v>292</v>
      </c>
      <c r="B105" s="11" t="s">
        <v>291</v>
      </c>
      <c r="C105" s="11">
        <v>3</v>
      </c>
      <c r="D105" s="10">
        <v>1903405982</v>
      </c>
      <c r="E105" s="10">
        <v>20042405</v>
      </c>
      <c r="F105" s="9">
        <f t="shared" si="1"/>
        <v>1.0529758332975545E-2</v>
      </c>
      <c r="G105" s="8">
        <v>1923448387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18" x14ac:dyDescent="0.2">
      <c r="A106" s="12" t="s">
        <v>290</v>
      </c>
      <c r="B106" s="11" t="s">
        <v>289</v>
      </c>
      <c r="C106" s="11">
        <v>3</v>
      </c>
      <c r="D106" s="10">
        <v>856120988</v>
      </c>
      <c r="E106" s="10">
        <v>10296074</v>
      </c>
      <c r="F106" s="9">
        <f t="shared" si="1"/>
        <v>1.2026424003519465E-2</v>
      </c>
      <c r="G106" s="8">
        <v>866417062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18" x14ac:dyDescent="0.2">
      <c r="A107" s="12" t="s">
        <v>288</v>
      </c>
      <c r="B107" s="11" t="s">
        <v>287</v>
      </c>
      <c r="C107" s="11">
        <v>3</v>
      </c>
      <c r="D107" s="10">
        <v>816172946</v>
      </c>
      <c r="E107" s="10">
        <v>9377004</v>
      </c>
      <c r="F107" s="9">
        <f t="shared" si="1"/>
        <v>1.1488991452064131E-2</v>
      </c>
      <c r="G107" s="8">
        <v>825549950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18" x14ac:dyDescent="0.2">
      <c r="A108" s="12" t="s">
        <v>286</v>
      </c>
      <c r="B108" s="11" t="s">
        <v>285</v>
      </c>
      <c r="C108" s="11">
        <v>3</v>
      </c>
      <c r="D108" s="10">
        <v>1014834091</v>
      </c>
      <c r="E108" s="10">
        <v>21241774</v>
      </c>
      <c r="F108" s="9">
        <f t="shared" si="1"/>
        <v>2.0931277524455966E-2</v>
      </c>
      <c r="G108" s="8">
        <v>1036075865</v>
      </c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18" x14ac:dyDescent="0.2">
      <c r="A109" s="12" t="s">
        <v>284</v>
      </c>
      <c r="B109" s="11" t="s">
        <v>283</v>
      </c>
      <c r="C109" s="11">
        <v>3</v>
      </c>
      <c r="D109" s="10">
        <v>650539301</v>
      </c>
      <c r="E109" s="10">
        <v>20363118</v>
      </c>
      <c r="F109" s="9">
        <f t="shared" si="1"/>
        <v>3.130190284998631E-2</v>
      </c>
      <c r="G109" s="8">
        <v>670902419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18" x14ac:dyDescent="0.2">
      <c r="A110" s="12" t="s">
        <v>282</v>
      </c>
      <c r="B110" s="11" t="s">
        <v>281</v>
      </c>
      <c r="C110" s="11">
        <v>3</v>
      </c>
      <c r="D110" s="10">
        <v>862868054</v>
      </c>
      <c r="E110" s="10">
        <v>5979235</v>
      </c>
      <c r="F110" s="9">
        <f t="shared" si="1"/>
        <v>6.9294893608380127E-3</v>
      </c>
      <c r="G110" s="8">
        <v>868847289</v>
      </c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18" x14ac:dyDescent="0.2">
      <c r="A111" s="12" t="s">
        <v>280</v>
      </c>
      <c r="B111" s="11" t="s">
        <v>279</v>
      </c>
      <c r="C111" s="11">
        <v>3</v>
      </c>
      <c r="D111" s="10">
        <v>833448182</v>
      </c>
      <c r="E111" s="10">
        <v>15977375</v>
      </c>
      <c r="F111" s="9">
        <f t="shared" si="1"/>
        <v>1.917020799260679E-2</v>
      </c>
      <c r="G111" s="8">
        <v>849425557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18" x14ac:dyDescent="0.2">
      <c r="A112" s="12" t="s">
        <v>278</v>
      </c>
      <c r="B112" s="11" t="s">
        <v>277</v>
      </c>
      <c r="C112" s="11">
        <v>3</v>
      </c>
      <c r="D112" s="10">
        <v>1139727863</v>
      </c>
      <c r="E112" s="10">
        <v>-18108645</v>
      </c>
      <c r="F112" s="9">
        <f t="shared" si="1"/>
        <v>-1.5888569182062717E-2</v>
      </c>
      <c r="G112" s="8">
        <v>1121619218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18" x14ac:dyDescent="0.2">
      <c r="A113" s="12" t="s">
        <v>276</v>
      </c>
      <c r="B113" s="11" t="s">
        <v>275</v>
      </c>
      <c r="C113" s="11">
        <v>3</v>
      </c>
      <c r="D113" s="10">
        <v>5243434719</v>
      </c>
      <c r="E113" s="10">
        <v>120098189</v>
      </c>
      <c r="F113" s="9">
        <f t="shared" si="1"/>
        <v>2.2904488266977888E-2</v>
      </c>
      <c r="G113" s="8">
        <v>5363532908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18" x14ac:dyDescent="0.2">
      <c r="A114" s="12" t="s">
        <v>274</v>
      </c>
      <c r="B114" s="11" t="s">
        <v>273</v>
      </c>
      <c r="C114" s="11">
        <v>3</v>
      </c>
      <c r="D114" s="10">
        <v>1358288747</v>
      </c>
      <c r="E114" s="10">
        <v>12510969</v>
      </c>
      <c r="F114" s="9">
        <f t="shared" si="1"/>
        <v>9.2108316642043123E-3</v>
      </c>
      <c r="G114" s="8">
        <v>1370799716</v>
      </c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18" x14ac:dyDescent="0.2">
      <c r="A115" s="12" t="s">
        <v>272</v>
      </c>
      <c r="B115" s="11" t="s">
        <v>271</v>
      </c>
      <c r="C115" s="11">
        <v>3</v>
      </c>
      <c r="D115" s="10">
        <v>1004827251</v>
      </c>
      <c r="E115" s="10">
        <v>15566982</v>
      </c>
      <c r="F115" s="9">
        <f t="shared" si="1"/>
        <v>1.5492197275211041E-2</v>
      </c>
      <c r="G115" s="8">
        <v>1020394233</v>
      </c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18" x14ac:dyDescent="0.2">
      <c r="A116" s="12" t="s">
        <v>270</v>
      </c>
      <c r="B116" s="11" t="s">
        <v>269</v>
      </c>
      <c r="C116" s="11">
        <v>3</v>
      </c>
      <c r="D116" s="10">
        <v>921099394</v>
      </c>
      <c r="E116" s="10">
        <v>16918084</v>
      </c>
      <c r="F116" s="9">
        <f t="shared" si="1"/>
        <v>1.8367272967720571E-2</v>
      </c>
      <c r="G116" s="8">
        <v>938017478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18" x14ac:dyDescent="0.2">
      <c r="A117" s="12" t="s">
        <v>268</v>
      </c>
      <c r="B117" s="11" t="s">
        <v>267</v>
      </c>
      <c r="C117" s="11">
        <v>3</v>
      </c>
      <c r="D117" s="10">
        <v>474161499</v>
      </c>
      <c r="E117" s="10">
        <v>11173316</v>
      </c>
      <c r="F117" s="9">
        <f t="shared" si="1"/>
        <v>2.3564367886393912E-2</v>
      </c>
      <c r="G117" s="8">
        <v>485334815</v>
      </c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18" x14ac:dyDescent="0.2">
      <c r="A118" s="12" t="s">
        <v>266</v>
      </c>
      <c r="B118" s="11" t="s">
        <v>265</v>
      </c>
      <c r="C118" s="11">
        <v>3</v>
      </c>
      <c r="D118" s="10">
        <v>470599290</v>
      </c>
      <c r="E118" s="10">
        <v>10547662</v>
      </c>
      <c r="F118" s="9">
        <f t="shared" si="1"/>
        <v>2.2413255234617971E-2</v>
      </c>
      <c r="G118" s="8">
        <v>481146952</v>
      </c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18" x14ac:dyDescent="0.2">
      <c r="A119" s="12" t="s">
        <v>264</v>
      </c>
      <c r="B119" s="11" t="s">
        <v>263</v>
      </c>
      <c r="C119" s="11">
        <v>3</v>
      </c>
      <c r="D119" s="10">
        <v>2260650832</v>
      </c>
      <c r="E119" s="10">
        <v>45117923</v>
      </c>
      <c r="F119" s="9">
        <f t="shared" si="1"/>
        <v>1.9957935281886999E-2</v>
      </c>
      <c r="G119" s="8">
        <v>2305768755</v>
      </c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18" x14ac:dyDescent="0.2">
      <c r="A120" s="12" t="s">
        <v>262</v>
      </c>
      <c r="B120" s="11" t="s">
        <v>261</v>
      </c>
      <c r="C120" s="11">
        <v>3</v>
      </c>
      <c r="D120" s="10">
        <v>559752700</v>
      </c>
      <c r="E120" s="10">
        <v>14557633</v>
      </c>
      <c r="F120" s="9">
        <f t="shared" si="1"/>
        <v>2.6007258205275295E-2</v>
      </c>
      <c r="G120" s="8">
        <v>574310333</v>
      </c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18" x14ac:dyDescent="0.2">
      <c r="A121" s="12" t="s">
        <v>260</v>
      </c>
      <c r="B121" s="11" t="s">
        <v>259</v>
      </c>
      <c r="C121" s="11">
        <v>3</v>
      </c>
      <c r="D121" s="10">
        <v>513740861</v>
      </c>
      <c r="E121" s="10">
        <v>-11274663</v>
      </c>
      <c r="F121" s="9">
        <f t="shared" si="1"/>
        <v>-2.1946206455242423E-2</v>
      </c>
      <c r="G121" s="8">
        <v>502466198</v>
      </c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18" x14ac:dyDescent="0.2">
      <c r="A122" s="12" t="s">
        <v>258</v>
      </c>
      <c r="B122" s="11" t="s">
        <v>257</v>
      </c>
      <c r="C122" s="11">
        <v>3</v>
      </c>
      <c r="D122" s="10">
        <v>565145135</v>
      </c>
      <c r="E122" s="10">
        <v>-12786283</v>
      </c>
      <c r="F122" s="9">
        <f t="shared" si="1"/>
        <v>-2.2624777615753516E-2</v>
      </c>
      <c r="G122" s="8">
        <v>552358852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18" x14ac:dyDescent="0.2">
      <c r="A123" s="12" t="s">
        <v>256</v>
      </c>
      <c r="B123" s="11" t="s">
        <v>255</v>
      </c>
      <c r="C123" s="11">
        <v>3</v>
      </c>
      <c r="D123" s="10">
        <v>1540293435</v>
      </c>
      <c r="E123" s="10">
        <v>51124201</v>
      </c>
      <c r="F123" s="9">
        <f t="shared" si="1"/>
        <v>3.3191208790680847E-2</v>
      </c>
      <c r="G123" s="8">
        <v>1591417636</v>
      </c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18" x14ac:dyDescent="0.2">
      <c r="A124" s="12" t="s">
        <v>254</v>
      </c>
      <c r="B124" s="11" t="s">
        <v>253</v>
      </c>
      <c r="C124" s="11">
        <v>3</v>
      </c>
      <c r="D124" s="10">
        <v>245297973</v>
      </c>
      <c r="E124" s="10">
        <v>7973600</v>
      </c>
      <c r="F124" s="9">
        <f t="shared" si="1"/>
        <v>3.2505772071748838E-2</v>
      </c>
      <c r="G124" s="8">
        <v>253271573</v>
      </c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1:18" x14ac:dyDescent="0.2">
      <c r="A125" s="12" t="s">
        <v>252</v>
      </c>
      <c r="B125" s="11" t="s">
        <v>251</v>
      </c>
      <c r="C125" s="11">
        <v>3</v>
      </c>
      <c r="D125" s="10">
        <v>400412418</v>
      </c>
      <c r="E125" s="10">
        <v>15280841</v>
      </c>
      <c r="F125" s="9">
        <f t="shared" si="1"/>
        <v>3.8162754982289285E-2</v>
      </c>
      <c r="G125" s="8">
        <v>415693259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18" x14ac:dyDescent="0.2">
      <c r="A126" s="12" t="s">
        <v>250</v>
      </c>
      <c r="B126" s="11" t="s">
        <v>249</v>
      </c>
      <c r="C126" s="11">
        <v>3</v>
      </c>
      <c r="D126" s="10">
        <v>1384235358</v>
      </c>
      <c r="E126" s="10">
        <v>48630674</v>
      </c>
      <c r="F126" s="9">
        <f t="shared" si="1"/>
        <v>3.5131795845948909E-2</v>
      </c>
      <c r="G126" s="8">
        <v>1432866032</v>
      </c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18" x14ac:dyDescent="0.2">
      <c r="A127" s="12" t="s">
        <v>248</v>
      </c>
      <c r="B127" s="11" t="s">
        <v>247</v>
      </c>
      <c r="C127" s="11">
        <v>3</v>
      </c>
      <c r="D127" s="10">
        <v>780327134</v>
      </c>
      <c r="E127" s="10">
        <v>16290265</v>
      </c>
      <c r="F127" s="9">
        <f t="shared" si="1"/>
        <v>2.0876199596565611E-2</v>
      </c>
      <c r="G127" s="8">
        <v>796617399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18" x14ac:dyDescent="0.2">
      <c r="A128" s="12" t="s">
        <v>246</v>
      </c>
      <c r="B128" s="11" t="s">
        <v>245</v>
      </c>
      <c r="C128" s="11">
        <v>3</v>
      </c>
      <c r="D128" s="10">
        <v>839796600</v>
      </c>
      <c r="E128" s="10">
        <v>-6202363</v>
      </c>
      <c r="F128" s="9">
        <f t="shared" si="1"/>
        <v>-7.3855538352977377E-3</v>
      </c>
      <c r="G128" s="8">
        <v>833594237</v>
      </c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18" x14ac:dyDescent="0.2">
      <c r="A129" s="12" t="s">
        <v>244</v>
      </c>
      <c r="B129" s="11" t="s">
        <v>243</v>
      </c>
      <c r="C129" s="11">
        <v>3</v>
      </c>
      <c r="D129" s="10">
        <v>759143911</v>
      </c>
      <c r="E129" s="10">
        <v>185723</v>
      </c>
      <c r="F129" s="9">
        <f t="shared" si="1"/>
        <v>2.4464794791721647E-4</v>
      </c>
      <c r="G129" s="8">
        <v>759329634</v>
      </c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18" x14ac:dyDescent="0.2">
      <c r="A130" s="12" t="s">
        <v>242</v>
      </c>
      <c r="B130" s="11" t="s">
        <v>241</v>
      </c>
      <c r="C130" s="11">
        <v>3</v>
      </c>
      <c r="D130" s="10">
        <v>200627694</v>
      </c>
      <c r="E130" s="10">
        <v>-3340907</v>
      </c>
      <c r="F130" s="9">
        <f t="shared" si="1"/>
        <v>-1.665227234282023E-2</v>
      </c>
      <c r="G130" s="8">
        <v>197286787</v>
      </c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18" x14ac:dyDescent="0.2">
      <c r="A131" s="12" t="s">
        <v>240</v>
      </c>
      <c r="B131" s="11" t="s">
        <v>239</v>
      </c>
      <c r="C131" s="11">
        <v>3</v>
      </c>
      <c r="D131" s="10">
        <v>1613563085</v>
      </c>
      <c r="E131" s="10">
        <v>13612525</v>
      </c>
      <c r="F131" s="9">
        <f t="shared" si="1"/>
        <v>8.4363140967618263E-3</v>
      </c>
      <c r="G131" s="8">
        <v>1627175610</v>
      </c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18" x14ac:dyDescent="0.2">
      <c r="A132" s="12" t="s">
        <v>238</v>
      </c>
      <c r="B132" s="11" t="s">
        <v>237</v>
      </c>
      <c r="C132" s="11">
        <v>3</v>
      </c>
      <c r="D132" s="10">
        <v>1203987105</v>
      </c>
      <c r="E132" s="10">
        <v>8903982</v>
      </c>
      <c r="F132" s="9">
        <f t="shared" si="1"/>
        <v>7.3954130929001936E-3</v>
      </c>
      <c r="G132" s="8">
        <v>1212891087</v>
      </c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18" x14ac:dyDescent="0.2">
      <c r="A133" s="12" t="s">
        <v>236</v>
      </c>
      <c r="B133" s="11" t="s">
        <v>235</v>
      </c>
      <c r="C133" s="11">
        <v>3</v>
      </c>
      <c r="D133" s="10">
        <v>572652765</v>
      </c>
      <c r="E133" s="10">
        <v>4132097</v>
      </c>
      <c r="F133" s="9">
        <f t="shared" si="1"/>
        <v>7.2157112521756533E-3</v>
      </c>
      <c r="G133" s="8">
        <v>576784862</v>
      </c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18" x14ac:dyDescent="0.2">
      <c r="A134" s="12" t="s">
        <v>234</v>
      </c>
      <c r="B134" s="11" t="s">
        <v>233</v>
      </c>
      <c r="C134" s="11">
        <v>3</v>
      </c>
      <c r="D134" s="10">
        <v>472308423</v>
      </c>
      <c r="E134" s="10">
        <v>4645353</v>
      </c>
      <c r="F134" s="9">
        <f t="shared" si="1"/>
        <v>9.8354227318109885E-3</v>
      </c>
      <c r="G134" s="8">
        <v>476953776</v>
      </c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18" x14ac:dyDescent="0.2">
      <c r="A135" s="12" t="s">
        <v>232</v>
      </c>
      <c r="B135" s="11" t="s">
        <v>231</v>
      </c>
      <c r="C135" s="11">
        <v>3</v>
      </c>
      <c r="D135" s="10">
        <v>1070826614</v>
      </c>
      <c r="E135" s="10">
        <v>10326788</v>
      </c>
      <c r="F135" s="9">
        <f t="shared" si="1"/>
        <v>9.6437535871703693E-3</v>
      </c>
      <c r="G135" s="8">
        <v>1081153402</v>
      </c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18" x14ac:dyDescent="0.2">
      <c r="A136" s="12" t="s">
        <v>230</v>
      </c>
      <c r="B136" s="11" t="s">
        <v>229</v>
      </c>
      <c r="C136" s="11">
        <v>3</v>
      </c>
      <c r="D136" s="10">
        <v>986628200</v>
      </c>
      <c r="E136" s="10">
        <v>15081987</v>
      </c>
      <c r="F136" s="9">
        <f t="shared" ref="F136:F199" si="2">+E136/D136</f>
        <v>1.5286393597912567E-2</v>
      </c>
      <c r="G136" s="8">
        <v>1001710187</v>
      </c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18" x14ac:dyDescent="0.2">
      <c r="A137" s="12" t="s">
        <v>228</v>
      </c>
      <c r="B137" s="11" t="s">
        <v>227</v>
      </c>
      <c r="C137" s="11">
        <v>3</v>
      </c>
      <c r="D137" s="10">
        <v>754632855</v>
      </c>
      <c r="E137" s="10">
        <v>17093578</v>
      </c>
      <c r="F137" s="9">
        <f t="shared" si="2"/>
        <v>2.2651515749337471E-2</v>
      </c>
      <c r="G137" s="8">
        <v>771726433</v>
      </c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18" x14ac:dyDescent="0.2">
      <c r="A138" s="12" t="s">
        <v>226</v>
      </c>
      <c r="B138" s="11" t="s">
        <v>225</v>
      </c>
      <c r="C138" s="11">
        <v>3</v>
      </c>
      <c r="D138" s="10">
        <v>1747043734</v>
      </c>
      <c r="E138" s="10">
        <v>39485348</v>
      </c>
      <c r="F138" s="9">
        <f t="shared" si="2"/>
        <v>2.2601236151996638E-2</v>
      </c>
      <c r="G138" s="8">
        <v>1786529082</v>
      </c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18" x14ac:dyDescent="0.2">
      <c r="A139" s="12" t="s">
        <v>224</v>
      </c>
      <c r="B139" s="11" t="s">
        <v>223</v>
      </c>
      <c r="C139" s="11">
        <v>3</v>
      </c>
      <c r="D139" s="10">
        <v>1747758520</v>
      </c>
      <c r="E139" s="10">
        <v>27570075</v>
      </c>
      <c r="F139" s="9">
        <f t="shared" si="2"/>
        <v>1.5774533314819716E-2</v>
      </c>
      <c r="G139" s="8">
        <v>1775328595</v>
      </c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18" x14ac:dyDescent="0.2">
      <c r="A140" s="12" t="s">
        <v>222</v>
      </c>
      <c r="B140" s="11" t="s">
        <v>221</v>
      </c>
      <c r="C140" s="11">
        <v>3</v>
      </c>
      <c r="D140" s="10">
        <v>671713978</v>
      </c>
      <c r="E140" s="10">
        <v>3000457</v>
      </c>
      <c r="F140" s="9">
        <f t="shared" si="2"/>
        <v>4.4668669973695263E-3</v>
      </c>
      <c r="G140" s="8">
        <v>674714435</v>
      </c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18" x14ac:dyDescent="0.2">
      <c r="A141" s="12" t="s">
        <v>220</v>
      </c>
      <c r="B141" s="11" t="s">
        <v>219</v>
      </c>
      <c r="C141" s="11">
        <v>3</v>
      </c>
      <c r="D141" s="10">
        <v>710119694</v>
      </c>
      <c r="E141" s="10">
        <v>25810276</v>
      </c>
      <c r="F141" s="9">
        <f t="shared" si="2"/>
        <v>3.6346374024095157E-2</v>
      </c>
      <c r="G141" s="8">
        <v>735929970</v>
      </c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18" x14ac:dyDescent="0.2">
      <c r="A142" s="12" t="s">
        <v>218</v>
      </c>
      <c r="B142" s="11" t="s">
        <v>217</v>
      </c>
      <c r="C142" s="11">
        <v>3</v>
      </c>
      <c r="D142" s="10">
        <v>998227150</v>
      </c>
      <c r="E142" s="10">
        <v>7563969</v>
      </c>
      <c r="F142" s="9">
        <f t="shared" si="2"/>
        <v>7.5774025981962118E-3</v>
      </c>
      <c r="G142" s="8">
        <v>1005791119</v>
      </c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18" x14ac:dyDescent="0.2">
      <c r="A143" s="12" t="s">
        <v>216</v>
      </c>
      <c r="B143" s="11" t="s">
        <v>215</v>
      </c>
      <c r="C143" s="11">
        <v>3</v>
      </c>
      <c r="D143" s="10">
        <v>717916326</v>
      </c>
      <c r="E143" s="10">
        <v>5152245</v>
      </c>
      <c r="F143" s="9">
        <f t="shared" si="2"/>
        <v>7.1766650421598022E-3</v>
      </c>
      <c r="G143" s="8">
        <v>723068571</v>
      </c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18" x14ac:dyDescent="0.2">
      <c r="A144" s="12" t="s">
        <v>214</v>
      </c>
      <c r="B144" s="11" t="s">
        <v>213</v>
      </c>
      <c r="C144" s="11">
        <v>3</v>
      </c>
      <c r="D144" s="10">
        <v>901019866</v>
      </c>
      <c r="E144" s="10">
        <v>17968138</v>
      </c>
      <c r="F144" s="9">
        <f t="shared" si="2"/>
        <v>1.9941999813797667E-2</v>
      </c>
      <c r="G144" s="8">
        <v>918988004</v>
      </c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18" x14ac:dyDescent="0.2">
      <c r="A145" s="12" t="s">
        <v>212</v>
      </c>
      <c r="B145" s="11" t="s">
        <v>211</v>
      </c>
      <c r="C145" s="11">
        <v>3</v>
      </c>
      <c r="D145" s="10">
        <v>286416792</v>
      </c>
      <c r="E145" s="10">
        <v>2300934</v>
      </c>
      <c r="F145" s="9">
        <f t="shared" si="2"/>
        <v>8.0335164147778033E-3</v>
      </c>
      <c r="G145" s="8">
        <v>288717726</v>
      </c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18" x14ac:dyDescent="0.2">
      <c r="A146" s="12" t="s">
        <v>210</v>
      </c>
      <c r="B146" s="11" t="s">
        <v>209</v>
      </c>
      <c r="C146" s="11">
        <v>3</v>
      </c>
      <c r="D146" s="10">
        <v>8676951</v>
      </c>
      <c r="E146" s="10">
        <v>82458</v>
      </c>
      <c r="F146" s="9">
        <f t="shared" si="2"/>
        <v>9.5031077160629349E-3</v>
      </c>
      <c r="G146" s="8">
        <v>8759409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18" x14ac:dyDescent="0.2">
      <c r="A147" s="12" t="s">
        <v>208</v>
      </c>
      <c r="B147" s="11" t="s">
        <v>207</v>
      </c>
      <c r="C147" s="11">
        <v>3</v>
      </c>
      <c r="D147" s="10">
        <v>545685588</v>
      </c>
      <c r="E147" s="10">
        <v>5615591</v>
      </c>
      <c r="F147" s="9">
        <f t="shared" si="2"/>
        <v>1.0290891171565997E-2</v>
      </c>
      <c r="G147" s="8">
        <v>551301179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18" x14ac:dyDescent="0.2">
      <c r="A148" s="12" t="s">
        <v>206</v>
      </c>
      <c r="B148" s="11" t="s">
        <v>205</v>
      </c>
      <c r="C148" s="11">
        <v>3</v>
      </c>
      <c r="D148" s="10">
        <v>428922871</v>
      </c>
      <c r="E148" s="10">
        <v>2512277</v>
      </c>
      <c r="F148" s="9">
        <f t="shared" si="2"/>
        <v>5.8571765924787913E-3</v>
      </c>
      <c r="G148" s="8">
        <v>431435148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18" x14ac:dyDescent="0.2">
      <c r="A149" s="12" t="s">
        <v>204</v>
      </c>
      <c r="B149" s="11" t="s">
        <v>203</v>
      </c>
      <c r="C149" s="11">
        <v>3</v>
      </c>
      <c r="D149" s="10">
        <v>905617322</v>
      </c>
      <c r="E149" s="10">
        <v>5481152</v>
      </c>
      <c r="F149" s="9">
        <f t="shared" si="2"/>
        <v>6.0523930658649659E-3</v>
      </c>
      <c r="G149" s="8">
        <v>911098474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18" x14ac:dyDescent="0.2">
      <c r="A150" s="12" t="s">
        <v>202</v>
      </c>
      <c r="B150" s="11" t="s">
        <v>201</v>
      </c>
      <c r="C150" s="11">
        <v>4</v>
      </c>
      <c r="D150" s="10">
        <v>39652336620</v>
      </c>
      <c r="E150" s="10">
        <v>-175666118</v>
      </c>
      <c r="F150" s="9">
        <f t="shared" si="2"/>
        <v>-4.430158042978906E-3</v>
      </c>
      <c r="G150" s="8">
        <v>39476670502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18" x14ac:dyDescent="0.2">
      <c r="A151" s="12" t="s">
        <v>200</v>
      </c>
      <c r="B151" s="11" t="s">
        <v>199</v>
      </c>
      <c r="C151" s="11">
        <v>3</v>
      </c>
      <c r="D151" s="10">
        <v>2897877289</v>
      </c>
      <c r="E151" s="10">
        <v>-17124450</v>
      </c>
      <c r="F151" s="9">
        <f t="shared" si="2"/>
        <v>-5.9093081908617694E-3</v>
      </c>
      <c r="G151" s="8">
        <v>2880752839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18" x14ac:dyDescent="0.2">
      <c r="A152" s="12" t="s">
        <v>198</v>
      </c>
      <c r="B152" s="11" t="s">
        <v>197</v>
      </c>
      <c r="C152" s="11">
        <v>3</v>
      </c>
      <c r="D152" s="10">
        <v>652668668</v>
      </c>
      <c r="E152" s="10">
        <v>-10499838</v>
      </c>
      <c r="F152" s="9">
        <f t="shared" si="2"/>
        <v>-1.6087547196305736E-2</v>
      </c>
      <c r="G152" s="8">
        <v>642168830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18" x14ac:dyDescent="0.2">
      <c r="A153" s="12" t="s">
        <v>196</v>
      </c>
      <c r="B153" s="11" t="s">
        <v>195</v>
      </c>
      <c r="C153" s="11">
        <v>3</v>
      </c>
      <c r="D153" s="10">
        <v>2745822385</v>
      </c>
      <c r="E153" s="10">
        <v>-31211378</v>
      </c>
      <c r="F153" s="9">
        <f t="shared" si="2"/>
        <v>-1.1366859768680923E-2</v>
      </c>
      <c r="G153" s="8">
        <v>2714611007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18" x14ac:dyDescent="0.2">
      <c r="A154" s="12" t="s">
        <v>194</v>
      </c>
      <c r="B154" s="11" t="s">
        <v>193</v>
      </c>
      <c r="C154" s="11">
        <v>3</v>
      </c>
      <c r="D154" s="10">
        <v>1205595312</v>
      </c>
      <c r="E154" s="10">
        <v>-2083300</v>
      </c>
      <c r="F154" s="9">
        <f t="shared" si="2"/>
        <v>-1.7280259629941228E-3</v>
      </c>
      <c r="G154" s="8">
        <v>1203512012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18" x14ac:dyDescent="0.2">
      <c r="A155" s="12" t="s">
        <v>192</v>
      </c>
      <c r="B155" s="11" t="s">
        <v>191</v>
      </c>
      <c r="C155" s="11">
        <v>3</v>
      </c>
      <c r="D155" s="10">
        <v>3358978174</v>
      </c>
      <c r="E155" s="10">
        <v>3085715</v>
      </c>
      <c r="F155" s="9">
        <f t="shared" si="2"/>
        <v>9.1864693372669705E-4</v>
      </c>
      <c r="G155" s="8">
        <v>3362063889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18" x14ac:dyDescent="0.2">
      <c r="A156" s="12" t="s">
        <v>190</v>
      </c>
      <c r="B156" s="11" t="s">
        <v>189</v>
      </c>
      <c r="C156" s="11">
        <v>3</v>
      </c>
      <c r="D156" s="10">
        <v>424475082</v>
      </c>
      <c r="E156" s="10">
        <v>598484</v>
      </c>
      <c r="F156" s="9">
        <f t="shared" si="2"/>
        <v>1.409939064456085E-3</v>
      </c>
      <c r="G156" s="8">
        <v>425073566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18" x14ac:dyDescent="0.2">
      <c r="A157" s="12" t="s">
        <v>188</v>
      </c>
      <c r="B157" s="11" t="s">
        <v>187</v>
      </c>
      <c r="C157" s="11">
        <v>3</v>
      </c>
      <c r="D157" s="10">
        <v>410206161</v>
      </c>
      <c r="E157" s="10">
        <v>571208</v>
      </c>
      <c r="F157" s="9">
        <f t="shared" si="2"/>
        <v>1.3924900557502841E-3</v>
      </c>
      <c r="G157" s="8">
        <v>410777369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18" x14ac:dyDescent="0.2">
      <c r="A158" s="12" t="s">
        <v>186</v>
      </c>
      <c r="B158" s="11" t="s">
        <v>185</v>
      </c>
      <c r="C158" s="11">
        <v>3</v>
      </c>
      <c r="D158" s="10">
        <v>700556798</v>
      </c>
      <c r="E158" s="10">
        <v>823106</v>
      </c>
      <c r="F158" s="9">
        <f t="shared" si="2"/>
        <v>1.1749311438413877E-3</v>
      </c>
      <c r="G158" s="8">
        <v>701379904</v>
      </c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18" x14ac:dyDescent="0.2">
      <c r="A159" s="12" t="s">
        <v>184</v>
      </c>
      <c r="B159" s="11" t="s">
        <v>183</v>
      </c>
      <c r="C159" s="11">
        <v>3</v>
      </c>
      <c r="D159" s="10">
        <v>520300883</v>
      </c>
      <c r="E159" s="10">
        <v>601075</v>
      </c>
      <c r="F159" s="9">
        <f t="shared" si="2"/>
        <v>1.1552450123364483E-3</v>
      </c>
      <c r="G159" s="8">
        <v>520901958</v>
      </c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1:18" x14ac:dyDescent="0.2">
      <c r="A160" s="12" t="s">
        <v>182</v>
      </c>
      <c r="B160" s="11" t="s">
        <v>181</v>
      </c>
      <c r="C160" s="11">
        <v>3</v>
      </c>
      <c r="D160" s="10">
        <v>628175363</v>
      </c>
      <c r="E160" s="10">
        <v>-698896</v>
      </c>
      <c r="F160" s="9">
        <f t="shared" si="2"/>
        <v>-1.1125810421189664E-3</v>
      </c>
      <c r="G160" s="8">
        <v>627476467</v>
      </c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18" x14ac:dyDescent="0.2">
      <c r="A161" s="12" t="s">
        <v>180</v>
      </c>
      <c r="B161" s="11" t="s">
        <v>179</v>
      </c>
      <c r="C161" s="11">
        <v>3</v>
      </c>
      <c r="D161" s="10">
        <v>460499497</v>
      </c>
      <c r="E161" s="10">
        <v>12746836</v>
      </c>
      <c r="F161" s="9">
        <f t="shared" si="2"/>
        <v>2.7680455859433871E-2</v>
      </c>
      <c r="G161" s="8">
        <v>473246333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18" x14ac:dyDescent="0.2">
      <c r="A162" s="12" t="s">
        <v>178</v>
      </c>
      <c r="B162" s="11" t="s">
        <v>177</v>
      </c>
      <c r="C162" s="11">
        <v>3</v>
      </c>
      <c r="D162" s="10">
        <v>448632297</v>
      </c>
      <c r="E162" s="10">
        <v>445315</v>
      </c>
      <c r="F162" s="9">
        <f t="shared" si="2"/>
        <v>9.9260575526509626E-4</v>
      </c>
      <c r="G162" s="8">
        <v>449077612</v>
      </c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18" x14ac:dyDescent="0.2">
      <c r="A163" s="12" t="s">
        <v>176</v>
      </c>
      <c r="B163" s="11" t="s">
        <v>175</v>
      </c>
      <c r="C163" s="11">
        <v>3</v>
      </c>
      <c r="D163" s="10">
        <v>1147701007</v>
      </c>
      <c r="E163" s="10">
        <v>8835226</v>
      </c>
      <c r="F163" s="9">
        <f t="shared" si="2"/>
        <v>7.6981948661825998E-3</v>
      </c>
      <c r="G163" s="8">
        <v>1156536233</v>
      </c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18" x14ac:dyDescent="0.2">
      <c r="A164" s="12" t="s">
        <v>174</v>
      </c>
      <c r="B164" s="11" t="s">
        <v>173</v>
      </c>
      <c r="C164" s="11">
        <v>3</v>
      </c>
      <c r="D164" s="10">
        <v>4292995775</v>
      </c>
      <c r="E164" s="10">
        <v>-1850874</v>
      </c>
      <c r="F164" s="9">
        <f t="shared" si="2"/>
        <v>-4.3113809027683003E-4</v>
      </c>
      <c r="G164" s="8">
        <v>4291144901</v>
      </c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18" x14ac:dyDescent="0.2">
      <c r="A165" s="12" t="s">
        <v>172</v>
      </c>
      <c r="B165" s="11" t="s">
        <v>171</v>
      </c>
      <c r="C165" s="11">
        <v>3</v>
      </c>
      <c r="D165" s="10">
        <v>918220017</v>
      </c>
      <c r="E165" s="10">
        <v>5015130</v>
      </c>
      <c r="F165" s="9">
        <f t="shared" si="2"/>
        <v>5.4617955469816338E-3</v>
      </c>
      <c r="G165" s="8">
        <v>923235147</v>
      </c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18" x14ac:dyDescent="0.2">
      <c r="A166" s="12" t="s">
        <v>170</v>
      </c>
      <c r="B166" s="11" t="s">
        <v>169</v>
      </c>
      <c r="C166" s="11">
        <v>3</v>
      </c>
      <c r="D166" s="10">
        <v>880702789</v>
      </c>
      <c r="E166" s="10">
        <v>5431524</v>
      </c>
      <c r="F166" s="9">
        <f t="shared" si="2"/>
        <v>6.167261041795111E-3</v>
      </c>
      <c r="G166" s="8">
        <v>886134313</v>
      </c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18" x14ac:dyDescent="0.2">
      <c r="A167" s="12" t="s">
        <v>168</v>
      </c>
      <c r="B167" s="11" t="s">
        <v>167</v>
      </c>
      <c r="C167" s="11">
        <v>3</v>
      </c>
      <c r="D167" s="10">
        <v>1030595257</v>
      </c>
      <c r="E167" s="10">
        <v>4743216</v>
      </c>
      <c r="F167" s="9">
        <f t="shared" si="2"/>
        <v>4.6024042588816219E-3</v>
      </c>
      <c r="G167" s="8">
        <v>1035338473</v>
      </c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18" x14ac:dyDescent="0.2">
      <c r="A168" s="12" t="s">
        <v>166</v>
      </c>
      <c r="B168" s="11" t="s">
        <v>165</v>
      </c>
      <c r="C168" s="11">
        <v>3</v>
      </c>
      <c r="D168" s="10">
        <v>410633000</v>
      </c>
      <c r="E168" s="10">
        <v>3844</v>
      </c>
      <c r="F168" s="9">
        <f t="shared" si="2"/>
        <v>9.3611570429069267E-6</v>
      </c>
      <c r="G168" s="8">
        <v>410636844</v>
      </c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18" x14ac:dyDescent="0.2">
      <c r="A169" s="12" t="s">
        <v>164</v>
      </c>
      <c r="B169" s="11" t="s">
        <v>163</v>
      </c>
      <c r="C169" s="11">
        <v>3</v>
      </c>
      <c r="D169" s="10">
        <v>1364845603</v>
      </c>
      <c r="E169" s="10">
        <v>761548</v>
      </c>
      <c r="F169" s="9">
        <f t="shared" si="2"/>
        <v>5.5797373587611581E-4</v>
      </c>
      <c r="G169" s="8">
        <v>1365607151</v>
      </c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18" x14ac:dyDescent="0.2">
      <c r="A170" s="12" t="s">
        <v>162</v>
      </c>
      <c r="B170" s="11" t="s">
        <v>161</v>
      </c>
      <c r="C170" s="11">
        <v>3</v>
      </c>
      <c r="D170" s="10">
        <v>393246000</v>
      </c>
      <c r="E170" s="10">
        <v>-3735177</v>
      </c>
      <c r="F170" s="9">
        <f t="shared" si="2"/>
        <v>-9.4983216612502096E-3</v>
      </c>
      <c r="G170" s="8">
        <v>389510823</v>
      </c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18" x14ac:dyDescent="0.2">
      <c r="A171" s="12" t="s">
        <v>160</v>
      </c>
      <c r="B171" s="11" t="s">
        <v>159</v>
      </c>
      <c r="C171" s="11">
        <v>3</v>
      </c>
      <c r="D171" s="10">
        <v>418371338</v>
      </c>
      <c r="E171" s="10">
        <v>2439076</v>
      </c>
      <c r="F171" s="9">
        <f t="shared" si="2"/>
        <v>5.8299309213194718E-3</v>
      </c>
      <c r="G171" s="8">
        <v>420810414</v>
      </c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18" x14ac:dyDescent="0.2">
      <c r="A172" s="12" t="s">
        <v>158</v>
      </c>
      <c r="B172" s="11" t="s">
        <v>157</v>
      </c>
      <c r="C172" s="11">
        <v>3</v>
      </c>
      <c r="D172" s="10">
        <v>819691032</v>
      </c>
      <c r="E172" s="10">
        <v>3564508</v>
      </c>
      <c r="F172" s="9">
        <f t="shared" si="2"/>
        <v>4.3485994854705204E-3</v>
      </c>
      <c r="G172" s="8">
        <v>823255540</v>
      </c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18" x14ac:dyDescent="0.2">
      <c r="A173" s="12" t="s">
        <v>156</v>
      </c>
      <c r="B173" s="11" t="s">
        <v>155</v>
      </c>
      <c r="C173" s="11">
        <v>3</v>
      </c>
      <c r="D173" s="10">
        <v>680456791</v>
      </c>
      <c r="E173" s="10">
        <v>-8015342</v>
      </c>
      <c r="F173" s="9">
        <f t="shared" si="2"/>
        <v>-1.177935484811702E-2</v>
      </c>
      <c r="G173" s="8">
        <v>672441449</v>
      </c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18" x14ac:dyDescent="0.2">
      <c r="A174" s="12" t="s">
        <v>154</v>
      </c>
      <c r="B174" s="11" t="s">
        <v>153</v>
      </c>
      <c r="C174" s="11">
        <v>3</v>
      </c>
      <c r="D174" s="10">
        <v>1338582404</v>
      </c>
      <c r="E174" s="10">
        <v>-1179314</v>
      </c>
      <c r="F174" s="9">
        <f t="shared" si="2"/>
        <v>-8.8101710920144443E-4</v>
      </c>
      <c r="G174" s="8">
        <v>1337403090</v>
      </c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18" x14ac:dyDescent="0.2">
      <c r="A175" s="12" t="s">
        <v>152</v>
      </c>
      <c r="B175" s="11" t="s">
        <v>151</v>
      </c>
      <c r="C175" s="11">
        <v>3</v>
      </c>
      <c r="D175" s="10">
        <v>679621720</v>
      </c>
      <c r="E175" s="10">
        <v>-153564</v>
      </c>
      <c r="F175" s="9">
        <f t="shared" si="2"/>
        <v>-2.2595510926284111E-4</v>
      </c>
      <c r="G175" s="8">
        <v>679468156</v>
      </c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18" x14ac:dyDescent="0.2">
      <c r="A176" s="12" t="s">
        <v>150</v>
      </c>
      <c r="B176" s="11" t="s">
        <v>149</v>
      </c>
      <c r="C176" s="11">
        <v>3</v>
      </c>
      <c r="D176" s="10">
        <v>944746081</v>
      </c>
      <c r="E176" s="10">
        <v>-2365181</v>
      </c>
      <c r="F176" s="9">
        <f t="shared" si="2"/>
        <v>-2.5035097234766936E-3</v>
      </c>
      <c r="G176" s="8">
        <v>942380900</v>
      </c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18" x14ac:dyDescent="0.2">
      <c r="A177" s="12" t="s">
        <v>148</v>
      </c>
      <c r="B177" s="11" t="s">
        <v>147</v>
      </c>
      <c r="C177" s="11">
        <v>3</v>
      </c>
      <c r="D177" s="10">
        <v>577273151</v>
      </c>
      <c r="E177" s="10">
        <v>4237109</v>
      </c>
      <c r="F177" s="9">
        <f t="shared" si="2"/>
        <v>7.3398684706886706E-3</v>
      </c>
      <c r="G177" s="8">
        <v>581510260</v>
      </c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1:18" x14ac:dyDescent="0.2">
      <c r="A178" s="12" t="s">
        <v>146</v>
      </c>
      <c r="B178" s="11" t="s">
        <v>145</v>
      </c>
      <c r="C178" s="11">
        <v>3</v>
      </c>
      <c r="D178" s="10">
        <v>652599436</v>
      </c>
      <c r="E178" s="10">
        <v>114060</v>
      </c>
      <c r="F178" s="9">
        <f t="shared" si="2"/>
        <v>1.7477796287890141E-4</v>
      </c>
      <c r="G178" s="8">
        <v>652713496</v>
      </c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18" x14ac:dyDescent="0.2">
      <c r="A179" s="12" t="s">
        <v>144</v>
      </c>
      <c r="B179" s="11" t="s">
        <v>143</v>
      </c>
      <c r="C179" s="11">
        <v>3</v>
      </c>
      <c r="D179" s="10">
        <v>1252696506</v>
      </c>
      <c r="E179" s="10">
        <v>29482781</v>
      </c>
      <c r="F179" s="9">
        <f t="shared" si="2"/>
        <v>2.3535454005648836E-2</v>
      </c>
      <c r="G179" s="8">
        <v>1282179287</v>
      </c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1:18" x14ac:dyDescent="0.2">
      <c r="A180" s="12" t="s">
        <v>142</v>
      </c>
      <c r="B180" s="11" t="s">
        <v>141</v>
      </c>
      <c r="C180" s="11">
        <v>3</v>
      </c>
      <c r="D180" s="10">
        <v>1385746787</v>
      </c>
      <c r="E180" s="10">
        <v>39472088</v>
      </c>
      <c r="F180" s="9">
        <f t="shared" si="2"/>
        <v>2.8484343871691763E-2</v>
      </c>
      <c r="G180" s="8">
        <v>1425218875</v>
      </c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18" x14ac:dyDescent="0.2">
      <c r="A181" s="12" t="s">
        <v>140</v>
      </c>
      <c r="B181" s="11" t="s">
        <v>139</v>
      </c>
      <c r="C181" s="11">
        <v>3</v>
      </c>
      <c r="D181" s="10">
        <v>950795812</v>
      </c>
      <c r="E181" s="10">
        <v>5643876</v>
      </c>
      <c r="F181" s="9">
        <f t="shared" si="2"/>
        <v>5.9359495790458948E-3</v>
      </c>
      <c r="G181" s="8">
        <v>956439688</v>
      </c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18" x14ac:dyDescent="0.2">
      <c r="A182" s="12" t="s">
        <v>138</v>
      </c>
      <c r="B182" s="11" t="s">
        <v>137</v>
      </c>
      <c r="C182" s="11">
        <v>3</v>
      </c>
      <c r="D182" s="10">
        <v>451398416</v>
      </c>
      <c r="E182" s="10">
        <v>10899559</v>
      </c>
      <c r="F182" s="9">
        <f t="shared" si="2"/>
        <v>2.4146205688058951E-2</v>
      </c>
      <c r="G182" s="8">
        <v>462297975</v>
      </c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18" x14ac:dyDescent="0.2">
      <c r="A183" s="12" t="s">
        <v>136</v>
      </c>
      <c r="B183" s="11" t="s">
        <v>135</v>
      </c>
      <c r="C183" s="11">
        <v>3</v>
      </c>
      <c r="D183" s="10">
        <v>615720363</v>
      </c>
      <c r="E183" s="10">
        <v>12102184</v>
      </c>
      <c r="F183" s="9">
        <f t="shared" si="2"/>
        <v>1.965532525355183E-2</v>
      </c>
      <c r="G183" s="8">
        <v>627822547</v>
      </c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18" x14ac:dyDescent="0.2">
      <c r="A184" s="12" t="s">
        <v>134</v>
      </c>
      <c r="B184" s="11" t="s">
        <v>133</v>
      </c>
      <c r="C184" s="11">
        <v>3</v>
      </c>
      <c r="D184" s="10">
        <v>1565849973</v>
      </c>
      <c r="E184" s="10">
        <v>-1792432</v>
      </c>
      <c r="F184" s="9">
        <f t="shared" si="2"/>
        <v>-1.144702258139005E-3</v>
      </c>
      <c r="G184" s="8">
        <v>1564057541</v>
      </c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18" x14ac:dyDescent="0.2">
      <c r="A185" s="12" t="s">
        <v>132</v>
      </c>
      <c r="B185" s="11" t="s">
        <v>131</v>
      </c>
      <c r="C185" s="11">
        <v>3</v>
      </c>
      <c r="D185" s="10">
        <v>1594139673</v>
      </c>
      <c r="E185" s="10">
        <v>20087792</v>
      </c>
      <c r="F185" s="9">
        <f t="shared" si="2"/>
        <v>1.2601023825093649E-2</v>
      </c>
      <c r="G185" s="8">
        <v>1614227465</v>
      </c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18" x14ac:dyDescent="0.2">
      <c r="A186" s="12" t="s">
        <v>130</v>
      </c>
      <c r="B186" s="11" t="s">
        <v>129</v>
      </c>
      <c r="C186" s="11">
        <v>3</v>
      </c>
      <c r="D186" s="10">
        <v>808678747</v>
      </c>
      <c r="E186" s="10">
        <v>1421483</v>
      </c>
      <c r="F186" s="9">
        <f t="shared" si="2"/>
        <v>1.7577845408616878E-3</v>
      </c>
      <c r="G186" s="8">
        <v>810100230</v>
      </c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18" x14ac:dyDescent="0.2">
      <c r="A187" s="12" t="s">
        <v>128</v>
      </c>
      <c r="B187" s="11" t="s">
        <v>127</v>
      </c>
      <c r="C187" s="11">
        <v>3</v>
      </c>
      <c r="D187" s="10">
        <v>677171292</v>
      </c>
      <c r="E187" s="10">
        <v>9223760</v>
      </c>
      <c r="F187" s="9">
        <f t="shared" si="2"/>
        <v>1.3621014518731251E-2</v>
      </c>
      <c r="G187" s="8">
        <v>686395052</v>
      </c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18" x14ac:dyDescent="0.2">
      <c r="A188" s="12" t="s">
        <v>126</v>
      </c>
      <c r="B188" s="11" t="s">
        <v>125</v>
      </c>
      <c r="C188" s="11">
        <v>3</v>
      </c>
      <c r="D188" s="10">
        <v>1235355877</v>
      </c>
      <c r="E188" s="10">
        <v>-12718223</v>
      </c>
      <c r="F188" s="9">
        <f t="shared" si="2"/>
        <v>-1.0295189618464899E-2</v>
      </c>
      <c r="G188" s="8">
        <v>1222637654</v>
      </c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18" x14ac:dyDescent="0.2">
      <c r="A189" s="12" t="s">
        <v>124</v>
      </c>
      <c r="B189" s="11" t="s">
        <v>123</v>
      </c>
      <c r="C189" s="11">
        <v>3</v>
      </c>
      <c r="D189" s="10">
        <v>1055708600</v>
      </c>
      <c r="E189" s="10">
        <v>-6589650</v>
      </c>
      <c r="F189" s="9">
        <f t="shared" si="2"/>
        <v>-6.2419213029049877E-3</v>
      </c>
      <c r="G189" s="8">
        <v>1049118950</v>
      </c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18" x14ac:dyDescent="0.2">
      <c r="A190" s="12" t="s">
        <v>122</v>
      </c>
      <c r="B190" s="11" t="s">
        <v>121</v>
      </c>
      <c r="C190" s="11">
        <v>3</v>
      </c>
      <c r="D190" s="10">
        <v>595184739</v>
      </c>
      <c r="E190" s="10">
        <v>-8585547</v>
      </c>
      <c r="F190" s="9">
        <f t="shared" si="2"/>
        <v>-1.4425011996149317E-2</v>
      </c>
      <c r="G190" s="8">
        <v>586599192</v>
      </c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18" x14ac:dyDescent="0.2">
      <c r="A191" s="12" t="s">
        <v>120</v>
      </c>
      <c r="B191" s="11" t="s">
        <v>119</v>
      </c>
      <c r="C191" s="11">
        <v>3</v>
      </c>
      <c r="D191" s="10">
        <v>3076960669</v>
      </c>
      <c r="E191" s="10">
        <v>-16473457</v>
      </c>
      <c r="F191" s="9">
        <f t="shared" si="2"/>
        <v>-5.3538081152508877E-3</v>
      </c>
      <c r="G191" s="8">
        <v>3060487212</v>
      </c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1:18" x14ac:dyDescent="0.2">
      <c r="A192" s="12" t="s">
        <v>118</v>
      </c>
      <c r="B192" s="11" t="s">
        <v>117</v>
      </c>
      <c r="C192" s="11">
        <v>3</v>
      </c>
      <c r="D192" s="10">
        <v>2108105372</v>
      </c>
      <c r="E192" s="10">
        <v>-3603548</v>
      </c>
      <c r="F192" s="9">
        <f t="shared" si="2"/>
        <v>-1.709377551930075E-3</v>
      </c>
      <c r="G192" s="8">
        <v>2104501824</v>
      </c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18" x14ac:dyDescent="0.2">
      <c r="A193" s="12" t="s">
        <v>116</v>
      </c>
      <c r="B193" s="11" t="s">
        <v>115</v>
      </c>
      <c r="C193" s="11">
        <v>3</v>
      </c>
      <c r="D193" s="10">
        <v>1255398426</v>
      </c>
      <c r="E193" s="10">
        <v>-1816924</v>
      </c>
      <c r="F193" s="9">
        <f t="shared" si="2"/>
        <v>-1.4472887350903847E-3</v>
      </c>
      <c r="G193" s="8">
        <v>1253581502</v>
      </c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1:18" x14ac:dyDescent="0.2">
      <c r="A194" s="12" t="s">
        <v>114</v>
      </c>
      <c r="B194" s="11" t="s">
        <v>113</v>
      </c>
      <c r="C194" s="11">
        <v>3</v>
      </c>
      <c r="D194" s="10">
        <v>1128094195</v>
      </c>
      <c r="E194" s="10">
        <v>23329761</v>
      </c>
      <c r="F194" s="9">
        <f t="shared" si="2"/>
        <v>2.0680685268485047E-2</v>
      </c>
      <c r="G194" s="8">
        <v>1151423956</v>
      </c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1:18" x14ac:dyDescent="0.2">
      <c r="A195" s="12" t="s">
        <v>112</v>
      </c>
      <c r="B195" s="11" t="s">
        <v>111</v>
      </c>
      <c r="C195" s="11">
        <v>3</v>
      </c>
      <c r="D195" s="10">
        <v>714585782</v>
      </c>
      <c r="E195" s="10">
        <v>22902539</v>
      </c>
      <c r="F195" s="9">
        <f t="shared" si="2"/>
        <v>3.2050090523631496E-2</v>
      </c>
      <c r="G195" s="8">
        <v>737488321</v>
      </c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18" x14ac:dyDescent="0.2">
      <c r="A196" s="12" t="s">
        <v>110</v>
      </c>
      <c r="B196" s="11" t="s">
        <v>109</v>
      </c>
      <c r="C196" s="11">
        <v>3</v>
      </c>
      <c r="D196" s="10">
        <v>1078397853</v>
      </c>
      <c r="E196" s="10">
        <v>30357431</v>
      </c>
      <c r="F196" s="9">
        <f t="shared" si="2"/>
        <v>2.8150492803327196E-2</v>
      </c>
      <c r="G196" s="8">
        <v>1108755284</v>
      </c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18" x14ac:dyDescent="0.2">
      <c r="A197" s="12" t="s">
        <v>108</v>
      </c>
      <c r="B197" s="11" t="s">
        <v>107</v>
      </c>
      <c r="C197" s="11">
        <v>3</v>
      </c>
      <c r="D197" s="10">
        <v>1129183986</v>
      </c>
      <c r="E197" s="10">
        <v>15479959</v>
      </c>
      <c r="F197" s="9">
        <f t="shared" si="2"/>
        <v>1.370897851185077E-2</v>
      </c>
      <c r="G197" s="8">
        <v>1144663945</v>
      </c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18" x14ac:dyDescent="0.2">
      <c r="A198" s="12" t="s">
        <v>106</v>
      </c>
      <c r="B198" s="11" t="s">
        <v>105</v>
      </c>
      <c r="C198" s="11">
        <v>3</v>
      </c>
      <c r="D198" s="10">
        <v>1123991383</v>
      </c>
      <c r="E198" s="10">
        <v>20293436</v>
      </c>
      <c r="F198" s="9">
        <f t="shared" si="2"/>
        <v>1.8054796777743624E-2</v>
      </c>
      <c r="G198" s="8">
        <v>1144284819</v>
      </c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18" x14ac:dyDescent="0.2">
      <c r="A199" s="12" t="s">
        <v>104</v>
      </c>
      <c r="B199" s="11" t="s">
        <v>103</v>
      </c>
      <c r="C199" s="11">
        <v>3</v>
      </c>
      <c r="D199" s="10">
        <v>925357435</v>
      </c>
      <c r="E199" s="10">
        <v>23131485</v>
      </c>
      <c r="F199" s="9">
        <f t="shared" si="2"/>
        <v>2.4997351428856247E-2</v>
      </c>
      <c r="G199" s="8">
        <v>948488920</v>
      </c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18" x14ac:dyDescent="0.2">
      <c r="A200" s="12" t="s">
        <v>102</v>
      </c>
      <c r="B200" s="11" t="s">
        <v>101</v>
      </c>
      <c r="C200" s="11">
        <v>3</v>
      </c>
      <c r="D200" s="10">
        <v>1368592316</v>
      </c>
      <c r="E200" s="10">
        <v>-25371036</v>
      </c>
      <c r="F200" s="9">
        <f t="shared" ref="F200:F252" si="3">+E200/D200</f>
        <v>-1.8538052350134632E-2</v>
      </c>
      <c r="G200" s="8">
        <v>1343221280</v>
      </c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18" x14ac:dyDescent="0.2">
      <c r="A201" s="12" t="s">
        <v>100</v>
      </c>
      <c r="B201" s="11" t="s">
        <v>99</v>
      </c>
      <c r="C201" s="11">
        <v>3</v>
      </c>
      <c r="D201" s="10">
        <v>1112899433</v>
      </c>
      <c r="E201" s="10">
        <v>-11543588</v>
      </c>
      <c r="F201" s="9">
        <f t="shared" si="3"/>
        <v>-1.0372534712217793E-2</v>
      </c>
      <c r="G201" s="8">
        <v>1101355845</v>
      </c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18" x14ac:dyDescent="0.2">
      <c r="A202" s="12" t="s">
        <v>98</v>
      </c>
      <c r="B202" s="11" t="s">
        <v>97</v>
      </c>
      <c r="C202" s="11">
        <v>3</v>
      </c>
      <c r="D202" s="10">
        <v>870641956</v>
      </c>
      <c r="E202" s="10">
        <v>23501606</v>
      </c>
      <c r="F202" s="9">
        <f t="shared" si="3"/>
        <v>2.6993422311019432E-2</v>
      </c>
      <c r="G202" s="8">
        <v>894143562</v>
      </c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18" x14ac:dyDescent="0.2">
      <c r="A203" s="12" t="s">
        <v>96</v>
      </c>
      <c r="B203" s="11" t="s">
        <v>95</v>
      </c>
      <c r="C203" s="11">
        <v>3</v>
      </c>
      <c r="D203" s="10">
        <v>1790575048</v>
      </c>
      <c r="E203" s="10">
        <v>-21225484</v>
      </c>
      <c r="F203" s="9">
        <f t="shared" si="3"/>
        <v>-1.1854004122143894E-2</v>
      </c>
      <c r="G203" s="8">
        <v>1769349564</v>
      </c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18" x14ac:dyDescent="0.2">
      <c r="A204" s="12" t="s">
        <v>94</v>
      </c>
      <c r="B204" s="11" t="s">
        <v>93</v>
      </c>
      <c r="C204" s="11">
        <v>3</v>
      </c>
      <c r="D204" s="10">
        <v>473163606</v>
      </c>
      <c r="E204" s="10">
        <v>-145604</v>
      </c>
      <c r="F204" s="9">
        <f t="shared" si="3"/>
        <v>-3.0772442798569761E-4</v>
      </c>
      <c r="G204" s="8">
        <v>473018002</v>
      </c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18" x14ac:dyDescent="0.2">
      <c r="A205" s="12" t="s">
        <v>92</v>
      </c>
      <c r="B205" s="11" t="s">
        <v>91</v>
      </c>
      <c r="C205" s="11">
        <v>3</v>
      </c>
      <c r="D205" s="10">
        <v>937046872</v>
      </c>
      <c r="E205" s="10">
        <v>-558796</v>
      </c>
      <c r="F205" s="9">
        <f t="shared" si="3"/>
        <v>-5.9633729826910945E-4</v>
      </c>
      <c r="G205" s="8">
        <v>936488076</v>
      </c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18" x14ac:dyDescent="0.2">
      <c r="A206" s="12" t="s">
        <v>550</v>
      </c>
      <c r="B206" s="11" t="s">
        <v>551</v>
      </c>
      <c r="C206" s="11">
        <v>3</v>
      </c>
      <c r="D206" s="10">
        <v>1449119330</v>
      </c>
      <c r="E206" s="10">
        <v>13787731</v>
      </c>
      <c r="F206" s="9">
        <f>+E206/D206</f>
        <v>9.5145587492784321E-3</v>
      </c>
      <c r="G206" s="8">
        <v>1462907061</v>
      </c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18" x14ac:dyDescent="0.2">
      <c r="A207" s="12" t="s">
        <v>90</v>
      </c>
      <c r="B207" s="11" t="s">
        <v>89</v>
      </c>
      <c r="C207" s="11">
        <v>3</v>
      </c>
      <c r="D207" s="10">
        <v>5304779756</v>
      </c>
      <c r="E207" s="10">
        <v>33759009</v>
      </c>
      <c r="F207" s="9">
        <f t="shared" si="3"/>
        <v>6.3638851286552832E-3</v>
      </c>
      <c r="G207" s="8">
        <v>5338538765</v>
      </c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18" x14ac:dyDescent="0.2">
      <c r="A208" s="12" t="s">
        <v>88</v>
      </c>
      <c r="B208" s="11" t="s">
        <v>87</v>
      </c>
      <c r="C208" s="11">
        <v>3</v>
      </c>
      <c r="D208" s="10">
        <v>10209530981</v>
      </c>
      <c r="E208" s="10">
        <v>86917351</v>
      </c>
      <c r="F208" s="9">
        <f t="shared" si="3"/>
        <v>8.5133539593301322E-3</v>
      </c>
      <c r="G208" s="8">
        <v>10296448332</v>
      </c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18" x14ac:dyDescent="0.2">
      <c r="A209" s="12" t="s">
        <v>86</v>
      </c>
      <c r="B209" s="11" t="s">
        <v>85</v>
      </c>
      <c r="C209" s="11">
        <v>3</v>
      </c>
      <c r="D209" s="10">
        <v>6200101008</v>
      </c>
      <c r="E209" s="10">
        <v>47635618</v>
      </c>
      <c r="F209" s="9">
        <f t="shared" si="3"/>
        <v>7.6830390244506802E-3</v>
      </c>
      <c r="G209" s="8">
        <v>6247736626</v>
      </c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18" x14ac:dyDescent="0.2">
      <c r="A210" s="12" t="s">
        <v>84</v>
      </c>
      <c r="B210" s="11" t="s">
        <v>83</v>
      </c>
      <c r="C210" s="11">
        <v>3</v>
      </c>
      <c r="D210" s="10">
        <v>3721563845</v>
      </c>
      <c r="E210" s="10">
        <v>56833170</v>
      </c>
      <c r="F210" s="9">
        <f t="shared" si="3"/>
        <v>1.5271313987090822E-2</v>
      </c>
      <c r="G210" s="8">
        <v>3778397015</v>
      </c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18" x14ac:dyDescent="0.2">
      <c r="A211" s="12" t="s">
        <v>82</v>
      </c>
      <c r="B211" s="11" t="s">
        <v>81</v>
      </c>
      <c r="C211" s="11">
        <v>3</v>
      </c>
      <c r="D211" s="10">
        <v>1560522221</v>
      </c>
      <c r="E211" s="10">
        <v>48455589</v>
      </c>
      <c r="F211" s="9">
        <f t="shared" si="3"/>
        <v>3.1050880498804508E-2</v>
      </c>
      <c r="G211" s="8">
        <v>1608977810</v>
      </c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18" x14ac:dyDescent="0.2">
      <c r="A212" s="12" t="s">
        <v>80</v>
      </c>
      <c r="B212" s="11" t="s">
        <v>79</v>
      </c>
      <c r="C212" s="11">
        <v>3</v>
      </c>
      <c r="D212" s="10">
        <v>497620980</v>
      </c>
      <c r="E212" s="10">
        <v>14126047</v>
      </c>
      <c r="F212" s="9">
        <f t="shared" si="3"/>
        <v>2.8387161248707802E-2</v>
      </c>
      <c r="G212" s="8">
        <v>511747027</v>
      </c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18" x14ac:dyDescent="0.2">
      <c r="A213" s="12" t="s">
        <v>78</v>
      </c>
      <c r="B213" s="11" t="s">
        <v>77</v>
      </c>
      <c r="C213" s="11">
        <v>3</v>
      </c>
      <c r="D213" s="10">
        <v>1517417463</v>
      </c>
      <c r="E213" s="10">
        <v>31249353</v>
      </c>
      <c r="F213" s="9">
        <f t="shared" si="3"/>
        <v>2.0593774463501083E-2</v>
      </c>
      <c r="G213" s="8">
        <v>1548666816</v>
      </c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18" x14ac:dyDescent="0.2">
      <c r="A214" s="12" t="s">
        <v>76</v>
      </c>
      <c r="B214" s="11" t="s">
        <v>75</v>
      </c>
      <c r="C214" s="11">
        <v>3</v>
      </c>
      <c r="D214" s="10">
        <v>554751875</v>
      </c>
      <c r="E214" s="10">
        <v>6374022</v>
      </c>
      <c r="F214" s="9">
        <f t="shared" si="3"/>
        <v>1.1489861120343217E-2</v>
      </c>
      <c r="G214" s="8">
        <v>561125897</v>
      </c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1:18" x14ac:dyDescent="0.2">
      <c r="A215" s="12" t="s">
        <v>74</v>
      </c>
      <c r="B215" s="11" t="s">
        <v>73</v>
      </c>
      <c r="C215" s="11">
        <v>3</v>
      </c>
      <c r="D215" s="10">
        <v>396987001</v>
      </c>
      <c r="E215" s="10">
        <v>6130761</v>
      </c>
      <c r="F215" s="9">
        <f t="shared" si="3"/>
        <v>1.544322858067587E-2</v>
      </c>
      <c r="G215" s="8">
        <v>403117762</v>
      </c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1:18" x14ac:dyDescent="0.2">
      <c r="A216" s="12" t="s">
        <v>72</v>
      </c>
      <c r="B216" s="11" t="s">
        <v>71</v>
      </c>
      <c r="C216" s="11">
        <v>3</v>
      </c>
      <c r="D216" s="10">
        <v>66963370</v>
      </c>
      <c r="E216" s="10">
        <v>1318377</v>
      </c>
      <c r="F216" s="9">
        <f t="shared" si="3"/>
        <v>1.9688032427280764E-2</v>
      </c>
      <c r="G216" s="8">
        <v>68281747</v>
      </c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1:18" x14ac:dyDescent="0.2">
      <c r="A217" s="12" t="s">
        <v>70</v>
      </c>
      <c r="B217" s="11" t="s">
        <v>69</v>
      </c>
      <c r="C217" s="11">
        <v>3</v>
      </c>
      <c r="D217" s="10">
        <v>512876742</v>
      </c>
      <c r="E217" s="10">
        <v>10135696</v>
      </c>
      <c r="F217" s="9">
        <f t="shared" si="3"/>
        <v>1.9762440309683608E-2</v>
      </c>
      <c r="G217" s="8">
        <v>523012438</v>
      </c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18" x14ac:dyDescent="0.2">
      <c r="A218" s="12" t="s">
        <v>68</v>
      </c>
      <c r="B218" s="11" t="s">
        <v>67</v>
      </c>
      <c r="C218" s="11">
        <v>3</v>
      </c>
      <c r="D218" s="10">
        <v>1117627753</v>
      </c>
      <c r="E218" s="10">
        <v>23971380</v>
      </c>
      <c r="F218" s="9">
        <f t="shared" si="3"/>
        <v>2.1448447334682461E-2</v>
      </c>
      <c r="G218" s="8">
        <v>1141599133</v>
      </c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1:18" x14ac:dyDescent="0.2">
      <c r="A219" s="12" t="s">
        <v>66</v>
      </c>
      <c r="B219" s="11" t="s">
        <v>65</v>
      </c>
      <c r="C219" s="11">
        <v>3</v>
      </c>
      <c r="D219" s="10">
        <v>427320886</v>
      </c>
      <c r="E219" s="10">
        <v>8620230</v>
      </c>
      <c r="F219" s="9">
        <f t="shared" si="3"/>
        <v>2.0172732675650215E-2</v>
      </c>
      <c r="G219" s="8">
        <v>435941116</v>
      </c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1:18" x14ac:dyDescent="0.2">
      <c r="A220" s="12" t="s">
        <v>64</v>
      </c>
      <c r="B220" s="11" t="s">
        <v>63</v>
      </c>
      <c r="C220" s="11">
        <v>3</v>
      </c>
      <c r="D220" s="10">
        <v>2118849452</v>
      </c>
      <c r="E220" s="10">
        <v>47479805</v>
      </c>
      <c r="F220" s="9">
        <f t="shared" si="3"/>
        <v>2.2408295669701029E-2</v>
      </c>
      <c r="G220" s="8">
        <v>2166329257</v>
      </c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1:18" x14ac:dyDescent="0.2">
      <c r="A221" s="12" t="s">
        <v>62</v>
      </c>
      <c r="B221" s="11" t="s">
        <v>61</v>
      </c>
      <c r="C221" s="11">
        <v>3</v>
      </c>
      <c r="D221" s="10">
        <v>917954152</v>
      </c>
      <c r="E221" s="10">
        <v>18288140</v>
      </c>
      <c r="F221" s="9">
        <f t="shared" si="3"/>
        <v>1.9922716140184746E-2</v>
      </c>
      <c r="G221" s="8">
        <v>936242292</v>
      </c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1:18" x14ac:dyDescent="0.2">
      <c r="A222" s="12" t="s">
        <v>60</v>
      </c>
      <c r="B222" s="11" t="s">
        <v>59</v>
      </c>
      <c r="C222" s="11">
        <v>3</v>
      </c>
      <c r="D222" s="10">
        <v>2191752753</v>
      </c>
      <c r="E222" s="10">
        <v>52305738</v>
      </c>
      <c r="F222" s="9">
        <f t="shared" si="3"/>
        <v>2.3864798585700692E-2</v>
      </c>
      <c r="G222" s="8">
        <v>2244058491</v>
      </c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1:18" x14ac:dyDescent="0.2">
      <c r="A223" s="12" t="s">
        <v>58</v>
      </c>
      <c r="B223" s="11" t="s">
        <v>57</v>
      </c>
      <c r="C223" s="11">
        <v>3</v>
      </c>
      <c r="D223" s="10">
        <v>2017182373</v>
      </c>
      <c r="E223" s="10">
        <v>26919109</v>
      </c>
      <c r="F223" s="9">
        <f t="shared" si="3"/>
        <v>1.3344905924378708E-2</v>
      </c>
      <c r="G223" s="8">
        <v>2044101482</v>
      </c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18" x14ac:dyDescent="0.2">
      <c r="A224" s="12" t="s">
        <v>56</v>
      </c>
      <c r="B224" s="11" t="s">
        <v>55</v>
      </c>
      <c r="C224" s="11">
        <v>3</v>
      </c>
      <c r="D224" s="10">
        <v>238089956</v>
      </c>
      <c r="E224" s="10">
        <v>4191624</v>
      </c>
      <c r="F224" s="9">
        <f t="shared" si="3"/>
        <v>1.7605211368093159E-2</v>
      </c>
      <c r="G224" s="8">
        <v>242281580</v>
      </c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18" x14ac:dyDescent="0.2">
      <c r="A225" s="12" t="s">
        <v>54</v>
      </c>
      <c r="B225" s="11" t="s">
        <v>53</v>
      </c>
      <c r="C225" s="11">
        <v>3</v>
      </c>
      <c r="D225" s="10">
        <v>1270991964</v>
      </c>
      <c r="E225" s="10">
        <v>22294669</v>
      </c>
      <c r="F225" s="9">
        <f t="shared" si="3"/>
        <v>1.7541156538736384E-2</v>
      </c>
      <c r="G225" s="8">
        <v>1293286633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1:18" x14ac:dyDescent="0.2">
      <c r="A226" s="12" t="s">
        <v>52</v>
      </c>
      <c r="B226" s="11" t="s">
        <v>51</v>
      </c>
      <c r="C226" s="11">
        <v>3</v>
      </c>
      <c r="D226" s="10">
        <v>871229617</v>
      </c>
      <c r="E226" s="10">
        <v>12096880</v>
      </c>
      <c r="F226" s="9">
        <f t="shared" si="3"/>
        <v>1.3884835597823806E-2</v>
      </c>
      <c r="G226" s="8">
        <v>883326497</v>
      </c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1:18" x14ac:dyDescent="0.2">
      <c r="A227" s="12" t="s">
        <v>50</v>
      </c>
      <c r="B227" s="11" t="s">
        <v>49</v>
      </c>
      <c r="C227" s="11">
        <v>3</v>
      </c>
      <c r="D227" s="10">
        <v>327785334</v>
      </c>
      <c r="E227" s="10">
        <v>6201596</v>
      </c>
      <c r="F227" s="9">
        <f t="shared" si="3"/>
        <v>1.8919687236525352E-2</v>
      </c>
      <c r="G227" s="8">
        <v>333986930</v>
      </c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1:18" x14ac:dyDescent="0.2">
      <c r="A228" s="12" t="s">
        <v>48</v>
      </c>
      <c r="B228" s="11" t="s">
        <v>47</v>
      </c>
      <c r="C228" s="11">
        <v>3</v>
      </c>
      <c r="D228" s="10">
        <v>664864529</v>
      </c>
      <c r="E228" s="10">
        <v>15261189</v>
      </c>
      <c r="F228" s="9">
        <f t="shared" si="3"/>
        <v>2.2953832449076252E-2</v>
      </c>
      <c r="G228" s="8">
        <v>680125718</v>
      </c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1:18" x14ac:dyDescent="0.2">
      <c r="A229" s="12" t="s">
        <v>46</v>
      </c>
      <c r="B229" s="11" t="s">
        <v>45</v>
      </c>
      <c r="C229" s="11">
        <v>3</v>
      </c>
      <c r="D229" s="10">
        <v>928773234</v>
      </c>
      <c r="E229" s="10">
        <v>20343</v>
      </c>
      <c r="F229" s="9">
        <f t="shared" si="3"/>
        <v>2.190308597975811E-5</v>
      </c>
      <c r="G229" s="8">
        <v>928793577</v>
      </c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1:18" x14ac:dyDescent="0.2">
      <c r="A230" s="12" t="s">
        <v>44</v>
      </c>
      <c r="B230" s="11" t="s">
        <v>43</v>
      </c>
      <c r="C230" s="11">
        <v>3</v>
      </c>
      <c r="D230" s="10">
        <v>686893327</v>
      </c>
      <c r="E230" s="10">
        <v>6680468</v>
      </c>
      <c r="F230" s="9">
        <f t="shared" si="3"/>
        <v>9.7256265818986484E-3</v>
      </c>
      <c r="G230" s="8">
        <v>693573795</v>
      </c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1:18" x14ac:dyDescent="0.2">
      <c r="A231" s="12" t="s">
        <v>42</v>
      </c>
      <c r="B231" s="11" t="s">
        <v>41</v>
      </c>
      <c r="C231" s="11">
        <v>3</v>
      </c>
      <c r="D231" s="10">
        <v>1105194719</v>
      </c>
      <c r="E231" s="10">
        <v>10285765</v>
      </c>
      <c r="F231" s="9">
        <f t="shared" si="3"/>
        <v>9.3067446153803062E-3</v>
      </c>
      <c r="G231" s="8">
        <v>1115480484</v>
      </c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1:18" x14ac:dyDescent="0.2">
      <c r="A232" s="12" t="s">
        <v>40</v>
      </c>
      <c r="B232" s="11" t="s">
        <v>39</v>
      </c>
      <c r="C232" s="11">
        <v>3</v>
      </c>
      <c r="D232" s="10">
        <v>1087273900</v>
      </c>
      <c r="E232" s="10">
        <v>14161552</v>
      </c>
      <c r="F232" s="9">
        <f t="shared" si="3"/>
        <v>1.3024824747471636E-2</v>
      </c>
      <c r="G232" s="8">
        <v>1101435452</v>
      </c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1:18" x14ac:dyDescent="0.2">
      <c r="A233" s="12" t="s">
        <v>38</v>
      </c>
      <c r="B233" s="11" t="s">
        <v>37</v>
      </c>
      <c r="C233" s="11">
        <v>3</v>
      </c>
      <c r="D233" s="10">
        <v>401516935</v>
      </c>
      <c r="E233" s="10">
        <v>54710</v>
      </c>
      <c r="F233" s="9">
        <f t="shared" si="3"/>
        <v>1.3625826268075093E-4</v>
      </c>
      <c r="G233" s="8">
        <v>401571645</v>
      </c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1:18" x14ac:dyDescent="0.2">
      <c r="A234" s="12" t="s">
        <v>36</v>
      </c>
      <c r="B234" s="11" t="s">
        <v>35</v>
      </c>
      <c r="C234" s="11">
        <v>3</v>
      </c>
      <c r="D234" s="10">
        <v>819691976</v>
      </c>
      <c r="E234" s="10">
        <v>-2879387</v>
      </c>
      <c r="F234" s="9">
        <f t="shared" si="3"/>
        <v>-3.5127670933794769E-3</v>
      </c>
      <c r="G234" s="8">
        <v>816812589</v>
      </c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18" x14ac:dyDescent="0.2">
      <c r="A235" s="12" t="s">
        <v>34</v>
      </c>
      <c r="B235" s="11" t="s">
        <v>33</v>
      </c>
      <c r="C235" s="11">
        <v>3</v>
      </c>
      <c r="D235" s="10">
        <v>247672301</v>
      </c>
      <c r="E235" s="10">
        <v>-2548552</v>
      </c>
      <c r="F235" s="9">
        <f t="shared" si="3"/>
        <v>-1.0290016242066569E-2</v>
      </c>
      <c r="G235" s="8">
        <v>245123749</v>
      </c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18" x14ac:dyDescent="0.2">
      <c r="A236" s="12" t="s">
        <v>32</v>
      </c>
      <c r="B236" s="11" t="s">
        <v>31</v>
      </c>
      <c r="C236" s="11">
        <v>3</v>
      </c>
      <c r="D236" s="10">
        <v>28161892</v>
      </c>
      <c r="E236" s="10">
        <v>-337232</v>
      </c>
      <c r="F236" s="9">
        <f t="shared" si="3"/>
        <v>-1.1974763627386966E-2</v>
      </c>
      <c r="G236" s="8">
        <v>27824660</v>
      </c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18" x14ac:dyDescent="0.2">
      <c r="A237" s="12" t="s">
        <v>30</v>
      </c>
      <c r="B237" s="11" t="s">
        <v>29</v>
      </c>
      <c r="C237" s="11">
        <v>3</v>
      </c>
      <c r="D237" s="10">
        <v>155479800</v>
      </c>
      <c r="E237" s="10">
        <v>-1387688</v>
      </c>
      <c r="F237" s="9">
        <f t="shared" si="3"/>
        <v>-8.9251979999974279E-3</v>
      </c>
      <c r="G237" s="8">
        <v>154092112</v>
      </c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18" x14ac:dyDescent="0.2">
      <c r="A238" s="12" t="s">
        <v>28</v>
      </c>
      <c r="B238" s="11" t="s">
        <v>27</v>
      </c>
      <c r="C238" s="11">
        <v>3</v>
      </c>
      <c r="D238" s="10">
        <v>1087322600</v>
      </c>
      <c r="E238" s="10">
        <v>32704396</v>
      </c>
      <c r="F238" s="9">
        <f t="shared" si="3"/>
        <v>3.0077914319080648E-2</v>
      </c>
      <c r="G238" s="8">
        <v>1120026996</v>
      </c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18" x14ac:dyDescent="0.2">
      <c r="A239" s="12" t="s">
        <v>26</v>
      </c>
      <c r="B239" s="11" t="s">
        <v>25</v>
      </c>
      <c r="C239" s="11">
        <v>3</v>
      </c>
      <c r="D239" s="10">
        <v>211536686</v>
      </c>
      <c r="E239" s="10">
        <v>6671036</v>
      </c>
      <c r="F239" s="9">
        <f t="shared" si="3"/>
        <v>3.1536071242035058E-2</v>
      </c>
      <c r="G239" s="8">
        <v>218207722</v>
      </c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18" x14ac:dyDescent="0.2">
      <c r="A240" s="12" t="s">
        <v>24</v>
      </c>
      <c r="B240" s="11" t="s">
        <v>23</v>
      </c>
      <c r="C240" s="11">
        <v>3</v>
      </c>
      <c r="D240" s="10">
        <v>3003865427</v>
      </c>
      <c r="E240" s="10">
        <v>48275087</v>
      </c>
      <c r="F240" s="9">
        <f t="shared" si="3"/>
        <v>1.6070988588930551E-2</v>
      </c>
      <c r="G240" s="8">
        <v>3052140514</v>
      </c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18" x14ac:dyDescent="0.2">
      <c r="A241" s="12" t="s">
        <v>22</v>
      </c>
      <c r="B241" s="11" t="s">
        <v>21</v>
      </c>
      <c r="C241" s="11">
        <v>3</v>
      </c>
      <c r="D241" s="10">
        <v>719455484</v>
      </c>
      <c r="E241" s="10">
        <v>15011350</v>
      </c>
      <c r="F241" s="9">
        <f t="shared" si="3"/>
        <v>2.0864876748927525E-2</v>
      </c>
      <c r="G241" s="8">
        <v>734466834</v>
      </c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18" x14ac:dyDescent="0.2">
      <c r="A242" s="12" t="s">
        <v>20</v>
      </c>
      <c r="B242" s="11" t="s">
        <v>19</v>
      </c>
      <c r="C242" s="11">
        <v>3</v>
      </c>
      <c r="D242" s="10">
        <v>1020020501</v>
      </c>
      <c r="E242" s="10">
        <v>21678587</v>
      </c>
      <c r="F242" s="9">
        <f t="shared" si="3"/>
        <v>2.1253089500404072E-2</v>
      </c>
      <c r="G242" s="8">
        <v>1041699088</v>
      </c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18" x14ac:dyDescent="0.2">
      <c r="A243" s="12" t="s">
        <v>18</v>
      </c>
      <c r="B243" s="11" t="s">
        <v>17</v>
      </c>
      <c r="C243" s="11">
        <v>3</v>
      </c>
      <c r="D243" s="10">
        <v>1501690307</v>
      </c>
      <c r="E243" s="10">
        <v>-4880539</v>
      </c>
      <c r="F243" s="9">
        <f t="shared" si="3"/>
        <v>-3.2500303006883563E-3</v>
      </c>
      <c r="G243" s="8">
        <v>1496809768</v>
      </c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18" x14ac:dyDescent="0.2">
      <c r="A244" s="12" t="s">
        <v>16</v>
      </c>
      <c r="B244" s="11" t="s">
        <v>15</v>
      </c>
      <c r="C244" s="11">
        <v>3</v>
      </c>
      <c r="D244" s="10">
        <v>774130915</v>
      </c>
      <c r="E244" s="10">
        <v>-6169678</v>
      </c>
      <c r="F244" s="9">
        <f t="shared" si="3"/>
        <v>-7.969812186095165E-3</v>
      </c>
      <c r="G244" s="8">
        <v>767961237</v>
      </c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1:18" x14ac:dyDescent="0.2">
      <c r="A245" s="12" t="s">
        <v>14</v>
      </c>
      <c r="B245" s="11" t="s">
        <v>13</v>
      </c>
      <c r="C245" s="11">
        <v>3</v>
      </c>
      <c r="D245" s="10">
        <v>678831641</v>
      </c>
      <c r="E245" s="10">
        <v>-5312016</v>
      </c>
      <c r="F245" s="9">
        <f t="shared" si="3"/>
        <v>-7.8252333556149013E-3</v>
      </c>
      <c r="G245" s="8">
        <v>673519625</v>
      </c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1:18" x14ac:dyDescent="0.2">
      <c r="A246" s="12" t="s">
        <v>12</v>
      </c>
      <c r="B246" s="11" t="s">
        <v>11</v>
      </c>
      <c r="C246" s="11">
        <v>3</v>
      </c>
      <c r="D246" s="10">
        <v>491277354</v>
      </c>
      <c r="E246" s="10">
        <v>-4080929</v>
      </c>
      <c r="F246" s="9">
        <f t="shared" si="3"/>
        <v>-8.3067720642380754E-3</v>
      </c>
      <c r="G246" s="8">
        <v>487196425</v>
      </c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18" x14ac:dyDescent="0.2">
      <c r="A247" s="12" t="s">
        <v>10</v>
      </c>
      <c r="B247" s="11" t="s">
        <v>9</v>
      </c>
      <c r="C247" s="11">
        <v>3</v>
      </c>
      <c r="D247" s="10">
        <v>495479827</v>
      </c>
      <c r="E247" s="10">
        <v>1819522</v>
      </c>
      <c r="F247" s="9">
        <f t="shared" si="3"/>
        <v>3.6722423413617605E-3</v>
      </c>
      <c r="G247" s="8">
        <v>497299349</v>
      </c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1:18" x14ac:dyDescent="0.2">
      <c r="A248" s="12" t="s">
        <v>8</v>
      </c>
      <c r="B248" s="11" t="s">
        <v>7</v>
      </c>
      <c r="C248" s="11">
        <v>3</v>
      </c>
      <c r="D248" s="10">
        <v>830080303</v>
      </c>
      <c r="E248" s="10">
        <v>2924184</v>
      </c>
      <c r="F248" s="9">
        <f t="shared" si="3"/>
        <v>3.5227724226580041E-3</v>
      </c>
      <c r="G248" s="8">
        <v>833004487</v>
      </c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1:18" x14ac:dyDescent="0.2">
      <c r="A249" s="12" t="s">
        <v>6</v>
      </c>
      <c r="B249" s="11" t="s">
        <v>5</v>
      </c>
      <c r="C249" s="11">
        <v>3</v>
      </c>
      <c r="D249" s="10">
        <v>1702141877</v>
      </c>
      <c r="E249" s="10">
        <v>-6440060</v>
      </c>
      <c r="F249" s="9">
        <f t="shared" si="3"/>
        <v>-3.783503647387203E-3</v>
      </c>
      <c r="G249" s="8">
        <v>1695701817</v>
      </c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18" x14ac:dyDescent="0.2">
      <c r="A250" s="12" t="s">
        <v>4</v>
      </c>
      <c r="B250" s="11" t="s">
        <v>3</v>
      </c>
      <c r="C250" s="11">
        <v>3</v>
      </c>
      <c r="D250" s="10">
        <v>514011972</v>
      </c>
      <c r="E250" s="10">
        <v>-194877</v>
      </c>
      <c r="F250" s="9">
        <f t="shared" si="3"/>
        <v>-3.7912930168093438E-4</v>
      </c>
      <c r="G250" s="8">
        <v>513817095</v>
      </c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18" x14ac:dyDescent="0.2">
      <c r="A251" s="12" t="s">
        <v>2</v>
      </c>
      <c r="B251" s="11" t="s">
        <v>1</v>
      </c>
      <c r="C251" s="11">
        <v>3</v>
      </c>
      <c r="D251" s="10">
        <v>1140853835</v>
      </c>
      <c r="E251" s="10">
        <v>4994305</v>
      </c>
      <c r="F251" s="9">
        <f t="shared" si="3"/>
        <v>4.3776905040600576E-3</v>
      </c>
      <c r="G251" s="8">
        <v>1145848140</v>
      </c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18" ht="13.5" thickBot="1" x14ac:dyDescent="0.25">
      <c r="A252" s="6" t="s">
        <v>0</v>
      </c>
      <c r="B252" s="5"/>
      <c r="C252" s="4"/>
      <c r="D252" s="2">
        <f>SUM(D8:D251)</f>
        <v>378548706986</v>
      </c>
      <c r="E252" s="2">
        <f>SUM(E8:E251)</f>
        <v>4298116798</v>
      </c>
      <c r="F252" s="3">
        <f>+E252/D252</f>
        <v>1.1354197540975774E-2</v>
      </c>
      <c r="G252" s="2">
        <f>SUM(G8:G251)</f>
        <v>382846823784</v>
      </c>
    </row>
    <row r="253" spans="1:18" ht="13.5" thickTop="1" x14ac:dyDescent="0.2"/>
    <row r="254" spans="1:18" x14ac:dyDescent="0.2">
      <c r="D254" s="1"/>
      <c r="E254" s="1"/>
      <c r="F254" s="1"/>
      <c r="G254" s="1"/>
    </row>
  </sheetData>
  <hyperlinks>
    <hyperlink ref="A3" r:id="rId1" display="Certified to Dept. of Education October 7, 2011, pursuant to Neb. Rev. Stat. § 79-1016" xr:uid="{990DFCCA-8C6C-4BB3-AC02-B126BB7386AC}"/>
  </hyperlinks>
  <printOptions horizontalCentered="1"/>
  <pageMargins left="0.45" right="0.45" top="0.75" bottom="0.75" header="0.3" footer="0.3"/>
  <pageSetup scale="88" fitToHeight="0" orientation="portrait" r:id="rId2"/>
  <headerFooter>
    <oddFooter>&amp;L&amp;9Note: For purposes of state aid value,  agricultural land is adjusted to 72% and all other real property is adjusted to 96%, per section 79-1016.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B76E-4A5D-48D9-BB37-45C23A35C7D5}">
  <sheetPr>
    <pageSetUpPr fitToPage="1"/>
  </sheetPr>
  <dimension ref="A1:AN258"/>
  <sheetViews>
    <sheetView workbookViewId="0">
      <pane xSplit="2" ySplit="5" topLeftCell="V208" activePane="bottomRight" state="frozen"/>
      <selection pane="topRight" activeCell="C1" sqref="C1"/>
      <selection pane="bottomLeft" activeCell="A6" sqref="A6"/>
      <selection pane="bottomRight" activeCell="AD211" sqref="AD211"/>
    </sheetView>
  </sheetViews>
  <sheetFormatPr defaultRowHeight="12.75" x14ac:dyDescent="0.2"/>
  <cols>
    <col min="1" max="1" width="7.85546875" style="37" customWidth="1"/>
    <col min="2" max="2" width="33.140625" style="37" customWidth="1"/>
    <col min="3" max="3" width="4.42578125" style="39" bestFit="1" customWidth="1"/>
    <col min="4" max="4" width="3.5703125" style="39" bestFit="1" customWidth="1"/>
    <col min="5" max="5" width="7.140625" style="39" bestFit="1" customWidth="1"/>
    <col min="6" max="6" width="14" style="37" bestFit="1" customWidth="1"/>
    <col min="7" max="7" width="7.7109375" style="37" bestFit="1" customWidth="1"/>
    <col min="8" max="8" width="15.5703125" style="37" bestFit="1" customWidth="1"/>
    <col min="9" max="9" width="9.28515625" style="37" customWidth="1"/>
    <col min="10" max="10" width="17.28515625" style="37" bestFit="1" customWidth="1"/>
    <col min="11" max="12" width="16.7109375" style="37" customWidth="1"/>
    <col min="13" max="13" width="13.28515625" style="38" customWidth="1"/>
    <col min="14" max="14" width="8.7109375" style="37" bestFit="1" customWidth="1"/>
    <col min="15" max="15" width="14.42578125" style="37" bestFit="1" customWidth="1"/>
    <col min="16" max="16" width="16.5703125" style="37" bestFit="1" customWidth="1"/>
    <col min="17" max="17" width="14.42578125" style="37" bestFit="1" customWidth="1"/>
    <col min="18" max="18" width="10.5703125" style="38" bestFit="1" customWidth="1"/>
    <col min="19" max="19" width="7.85546875" style="37" bestFit="1" customWidth="1"/>
    <col min="20" max="20" width="15.42578125" style="37" bestFit="1" customWidth="1"/>
    <col min="21" max="21" width="16.7109375" style="37" customWidth="1"/>
    <col min="22" max="22" width="15.42578125" style="37" bestFit="1" customWidth="1"/>
    <col min="23" max="23" width="11.85546875" style="38" bestFit="1" customWidth="1"/>
    <col min="24" max="24" width="7.85546875" style="37" bestFit="1" customWidth="1"/>
    <col min="25" max="25" width="15.140625" style="37" customWidth="1"/>
    <col min="26" max="26" width="16.5703125" style="37" bestFit="1" customWidth="1"/>
    <col min="27" max="27" width="15.28515625" style="37" customWidth="1"/>
    <col min="28" max="28" width="9" style="38" bestFit="1" customWidth="1"/>
    <col min="29" max="29" width="11.140625" style="37" customWidth="1"/>
    <col min="30" max="30" width="17.5703125" style="37" bestFit="1" customWidth="1"/>
    <col min="31" max="31" width="8.7109375" style="37" bestFit="1" customWidth="1"/>
    <col min="32" max="32" width="11.140625" style="37" bestFit="1" customWidth="1"/>
    <col min="33" max="33" width="15.140625" style="37" bestFit="1" customWidth="1"/>
    <col min="34" max="35" width="18.28515625" style="37" bestFit="1" customWidth="1"/>
    <col min="36" max="36" width="9" style="38" bestFit="1" customWidth="1"/>
    <col min="37" max="37" width="15.5703125" style="37" customWidth="1"/>
    <col min="38" max="38" width="16" style="37" customWidth="1"/>
    <col min="39" max="39" width="11.85546875" style="36" bestFit="1" customWidth="1"/>
    <col min="40" max="16384" width="9.140625" style="36"/>
  </cols>
  <sheetData>
    <row r="1" spans="1:40" x14ac:dyDescent="0.2">
      <c r="A1" s="79" t="s">
        <v>503</v>
      </c>
      <c r="B1" s="78"/>
      <c r="I1" s="37" t="s">
        <v>504</v>
      </c>
    </row>
    <row r="2" spans="1:40" x14ac:dyDescent="0.2">
      <c r="A2" s="78" t="s">
        <v>505</v>
      </c>
      <c r="B2" s="78"/>
    </row>
    <row r="3" spans="1:40" x14ac:dyDescent="0.2">
      <c r="A3" s="38" t="s">
        <v>506</v>
      </c>
      <c r="F3" s="49">
        <v>2025</v>
      </c>
      <c r="G3" s="49"/>
      <c r="H3" s="49">
        <f>$F$3</f>
        <v>2025</v>
      </c>
      <c r="I3" s="49"/>
      <c r="J3" s="49">
        <f>$F$3</f>
        <v>2025</v>
      </c>
      <c r="K3" s="53" t="s">
        <v>507</v>
      </c>
      <c r="L3" s="52">
        <f>$F$3</f>
        <v>2025</v>
      </c>
      <c r="M3" s="51" t="s">
        <v>508</v>
      </c>
      <c r="N3" s="49"/>
      <c r="O3" s="49">
        <f>$F$3</f>
        <v>2025</v>
      </c>
      <c r="P3" s="53" t="str">
        <f>$K$3</f>
        <v>2025 Adj Amnt</v>
      </c>
      <c r="Q3" s="52">
        <f>$F$3</f>
        <v>2025</v>
      </c>
      <c r="R3" s="51" t="s">
        <v>508</v>
      </c>
      <c r="S3" s="49"/>
      <c r="T3" s="49">
        <f>$F$3</f>
        <v>2025</v>
      </c>
      <c r="U3" s="53" t="str">
        <f>$K$3</f>
        <v>2025 Adj Amnt</v>
      </c>
      <c r="V3" s="52">
        <f>$F$3</f>
        <v>2025</v>
      </c>
      <c r="W3" s="51" t="s">
        <v>508</v>
      </c>
      <c r="X3" s="49"/>
      <c r="Y3" s="49">
        <f>$F$3</f>
        <v>2025</v>
      </c>
      <c r="Z3" s="53" t="str">
        <f>$K$3</f>
        <v>2025 Adj Amnt</v>
      </c>
      <c r="AA3" s="52">
        <f>$F$3</f>
        <v>2025</v>
      </c>
      <c r="AB3" s="51" t="s">
        <v>508</v>
      </c>
      <c r="AC3" s="49"/>
      <c r="AD3" s="49">
        <f>$F$3</f>
        <v>2025</v>
      </c>
      <c r="AE3" s="49"/>
      <c r="AF3" s="49">
        <f>$F$3</f>
        <v>2025</v>
      </c>
      <c r="AG3" s="54">
        <f>$F$3</f>
        <v>2025</v>
      </c>
      <c r="AH3" s="53">
        <f>$F$3</f>
        <v>2025</v>
      </c>
      <c r="AI3" s="52">
        <f>$F$3</f>
        <v>2025</v>
      </c>
      <c r="AJ3" s="51" t="s">
        <v>508</v>
      </c>
      <c r="AK3" s="50" t="s">
        <v>509</v>
      </c>
      <c r="AL3" s="49"/>
    </row>
    <row r="4" spans="1:40" x14ac:dyDescent="0.2">
      <c r="A4" s="38"/>
      <c r="E4" s="55" t="s">
        <v>510</v>
      </c>
      <c r="F4" s="49" t="s">
        <v>488</v>
      </c>
      <c r="G4" s="55" t="s">
        <v>511</v>
      </c>
      <c r="H4" s="49" t="s">
        <v>488</v>
      </c>
      <c r="I4" s="55" t="s">
        <v>512</v>
      </c>
      <c r="J4" s="49" t="s">
        <v>488</v>
      </c>
      <c r="K4" s="56" t="s">
        <v>513</v>
      </c>
      <c r="L4" s="52" t="s">
        <v>514</v>
      </c>
      <c r="M4" s="51" t="s">
        <v>515</v>
      </c>
      <c r="N4" s="55" t="s">
        <v>516</v>
      </c>
      <c r="O4" s="49" t="s">
        <v>488</v>
      </c>
      <c r="P4" s="56" t="s">
        <v>513</v>
      </c>
      <c r="Q4" s="52" t="s">
        <v>514</v>
      </c>
      <c r="R4" s="51" t="s">
        <v>515</v>
      </c>
      <c r="S4" s="55" t="s">
        <v>517</v>
      </c>
      <c r="T4" s="49" t="s">
        <v>488</v>
      </c>
      <c r="U4" s="56" t="s">
        <v>513</v>
      </c>
      <c r="V4" s="52" t="s">
        <v>514</v>
      </c>
      <c r="W4" s="51" t="s">
        <v>515</v>
      </c>
      <c r="X4" s="55" t="s">
        <v>518</v>
      </c>
      <c r="Y4" s="49" t="s">
        <v>488</v>
      </c>
      <c r="Z4" s="56" t="s">
        <v>519</v>
      </c>
      <c r="AA4" s="52" t="s">
        <v>514</v>
      </c>
      <c r="AB4" s="51" t="s">
        <v>515</v>
      </c>
      <c r="AC4" s="55" t="s">
        <v>520</v>
      </c>
      <c r="AD4" s="49" t="s">
        <v>488</v>
      </c>
      <c r="AE4" s="55" t="s">
        <v>521</v>
      </c>
      <c r="AF4" s="49" t="s">
        <v>488</v>
      </c>
      <c r="AG4" s="54" t="s">
        <v>522</v>
      </c>
      <c r="AH4" s="53" t="s">
        <v>523</v>
      </c>
      <c r="AI4" s="52" t="s">
        <v>524</v>
      </c>
      <c r="AJ4" s="51" t="s">
        <v>515</v>
      </c>
      <c r="AK4" s="50" t="s">
        <v>525</v>
      </c>
      <c r="AL4" s="49"/>
    </row>
    <row r="5" spans="1:40" x14ac:dyDescent="0.2">
      <c r="A5" s="42" t="s">
        <v>526</v>
      </c>
      <c r="B5" s="77" t="s">
        <v>492</v>
      </c>
      <c r="C5" s="76" t="s">
        <v>490</v>
      </c>
      <c r="D5" s="76" t="s">
        <v>527</v>
      </c>
      <c r="E5" s="47" t="s">
        <v>528</v>
      </c>
      <c r="F5" s="42" t="s">
        <v>529</v>
      </c>
      <c r="G5" s="47" t="s">
        <v>528</v>
      </c>
      <c r="H5" s="42" t="s">
        <v>530</v>
      </c>
      <c r="I5" s="47" t="s">
        <v>528</v>
      </c>
      <c r="J5" s="42" t="s">
        <v>531</v>
      </c>
      <c r="K5" s="45" t="s">
        <v>532</v>
      </c>
      <c r="L5" s="44" t="s">
        <v>532</v>
      </c>
      <c r="M5" s="43" t="s">
        <v>532</v>
      </c>
      <c r="N5" s="47" t="s">
        <v>528</v>
      </c>
      <c r="O5" s="42" t="s">
        <v>533</v>
      </c>
      <c r="P5" s="45" t="s">
        <v>533</v>
      </c>
      <c r="Q5" s="44" t="s">
        <v>533</v>
      </c>
      <c r="R5" s="43" t="s">
        <v>533</v>
      </c>
      <c r="S5" s="47" t="s">
        <v>528</v>
      </c>
      <c r="T5" s="42" t="s">
        <v>534</v>
      </c>
      <c r="U5" s="45" t="s">
        <v>534</v>
      </c>
      <c r="V5" s="44" t="s">
        <v>534</v>
      </c>
      <c r="W5" s="43" t="s">
        <v>534</v>
      </c>
      <c r="X5" s="47" t="s">
        <v>528</v>
      </c>
      <c r="Y5" s="42" t="s">
        <v>535</v>
      </c>
      <c r="Z5" s="45" t="s">
        <v>535</v>
      </c>
      <c r="AA5" s="44" t="s">
        <v>535</v>
      </c>
      <c r="AB5" s="43" t="s">
        <v>535</v>
      </c>
      <c r="AC5" s="47" t="s">
        <v>528</v>
      </c>
      <c r="AD5" s="48" t="s">
        <v>536</v>
      </c>
      <c r="AE5" s="47" t="s">
        <v>528</v>
      </c>
      <c r="AF5" s="42" t="s">
        <v>537</v>
      </c>
      <c r="AG5" s="46" t="s">
        <v>538</v>
      </c>
      <c r="AH5" s="45" t="s">
        <v>489</v>
      </c>
      <c r="AI5" s="44" t="s">
        <v>539</v>
      </c>
      <c r="AJ5" s="43" t="s">
        <v>540</v>
      </c>
      <c r="AK5" s="42" t="s">
        <v>541</v>
      </c>
      <c r="AL5" s="42" t="s">
        <v>542</v>
      </c>
      <c r="AM5" s="42" t="s">
        <v>543</v>
      </c>
      <c r="AN5" s="49"/>
    </row>
    <row r="6" spans="1:40" x14ac:dyDescent="0.2">
      <c r="A6" s="75" t="s">
        <v>485</v>
      </c>
      <c r="B6" s="74" t="s">
        <v>486</v>
      </c>
      <c r="C6" s="65">
        <v>3</v>
      </c>
      <c r="D6" s="65"/>
      <c r="E6" s="64">
        <f>+F6/$AG6</f>
        <v>2.780916822876156E-2</v>
      </c>
      <c r="F6" s="70">
        <v>16685778</v>
      </c>
      <c r="G6" s="63">
        <f>+H6/$AG6</f>
        <v>1.2828983641393302E-2</v>
      </c>
      <c r="H6" s="34">
        <v>7697518</v>
      </c>
      <c r="I6" s="63">
        <f>+J6/$AG6</f>
        <v>6.2439418193460897E-2</v>
      </c>
      <c r="J6" s="70">
        <v>37464273</v>
      </c>
      <c r="K6" s="73">
        <v>426268</v>
      </c>
      <c r="L6" s="72">
        <f>+J6+K6</f>
        <v>37890541</v>
      </c>
      <c r="M6" s="71">
        <f>+K6/J6</f>
        <v>1.1377986702157547E-2</v>
      </c>
      <c r="N6" s="61">
        <f>+O6/$AG6</f>
        <v>0.18859307674529399</v>
      </c>
      <c r="O6" s="70">
        <v>113157725</v>
      </c>
      <c r="P6" s="73">
        <v>3586290</v>
      </c>
      <c r="Q6" s="72">
        <f>+O6+P6</f>
        <v>116744015</v>
      </c>
      <c r="R6" s="71">
        <f>+P6/O6</f>
        <v>3.1692842888101543E-2</v>
      </c>
      <c r="S6" s="61">
        <f>+T6/$AG6</f>
        <v>3.3077589079966663E-2</v>
      </c>
      <c r="T6" s="70">
        <v>19846883</v>
      </c>
      <c r="U6" s="73">
        <v>213463</v>
      </c>
      <c r="V6" s="72">
        <f>+T6+U6</f>
        <v>20060346</v>
      </c>
      <c r="W6" s="71">
        <f>+U6/T6</f>
        <v>1.0755492436772061E-2</v>
      </c>
      <c r="X6" s="61">
        <f>+Y6/$AG6</f>
        <v>0.65643790984850692</v>
      </c>
      <c r="Y6" s="70">
        <v>393869286</v>
      </c>
      <c r="Z6" s="73">
        <v>6348903</v>
      </c>
      <c r="AA6" s="72">
        <f>+Y6+Z6</f>
        <v>400218189</v>
      </c>
      <c r="AB6" s="71">
        <f>+Z6/Y6</f>
        <v>1.6119314771855554E-2</v>
      </c>
      <c r="AC6" s="61">
        <f>+AD6/$AG6</f>
        <v>1.8813854262616635E-2</v>
      </c>
      <c r="AD6" s="70">
        <v>11288500</v>
      </c>
      <c r="AE6" s="61">
        <f>AF6/$AG6</f>
        <v>0</v>
      </c>
      <c r="AF6" s="70">
        <v>0</v>
      </c>
      <c r="AG6" s="70">
        <v>600009963</v>
      </c>
      <c r="AH6" s="73">
        <v>10574924</v>
      </c>
      <c r="AI6" s="72">
        <v>610584887</v>
      </c>
      <c r="AJ6" s="71">
        <f>+AH6/AG6</f>
        <v>1.7624580677171188E-2</v>
      </c>
      <c r="AK6" s="70">
        <v>65212</v>
      </c>
      <c r="AL6" s="70">
        <v>0</v>
      </c>
      <c r="AM6" s="69">
        <v>0</v>
      </c>
      <c r="AN6" s="68"/>
    </row>
    <row r="7" spans="1:40" x14ac:dyDescent="0.2">
      <c r="A7" s="75" t="s">
        <v>483</v>
      </c>
      <c r="B7" s="74" t="s">
        <v>484</v>
      </c>
      <c r="C7" s="65">
        <v>3</v>
      </c>
      <c r="D7" s="65"/>
      <c r="E7" s="64">
        <f>+F7/$AG7</f>
        <v>3.1239730607975146E-2</v>
      </c>
      <c r="F7" s="70">
        <v>58175560</v>
      </c>
      <c r="G7" s="63">
        <f>+H7/$AG7</f>
        <v>1.3183230583604096E-2</v>
      </c>
      <c r="H7" s="35">
        <v>24550206</v>
      </c>
      <c r="I7" s="63">
        <f>+J7/$AG7</f>
        <v>1.1037122829722901E-2</v>
      </c>
      <c r="J7" s="70">
        <v>20553660</v>
      </c>
      <c r="K7" s="73">
        <v>233860</v>
      </c>
      <c r="L7" s="72">
        <f>+J7+K7</f>
        <v>20787520</v>
      </c>
      <c r="M7" s="71">
        <f>+K7/J7</f>
        <v>1.1378022211129307E-2</v>
      </c>
      <c r="N7" s="61">
        <f>+O7/$AG7</f>
        <v>0.67384441564383502</v>
      </c>
      <c r="O7" s="70">
        <v>1254853210</v>
      </c>
      <c r="P7" s="73">
        <v>40468276</v>
      </c>
      <c r="Q7" s="72">
        <f>+O7+P7</f>
        <v>1295321486</v>
      </c>
      <c r="R7" s="71">
        <f>+P7/O7</f>
        <v>3.2249410271660381E-2</v>
      </c>
      <c r="S7" s="61">
        <f>+T7/$AG7</f>
        <v>0.26807143279405438</v>
      </c>
      <c r="T7" s="70">
        <v>499210634</v>
      </c>
      <c r="U7" s="73">
        <v>5212282</v>
      </c>
      <c r="V7" s="72">
        <f>+T7+U7</f>
        <v>504422916</v>
      </c>
      <c r="W7" s="71">
        <f>+U7/T7</f>
        <v>1.044104761598488E-2</v>
      </c>
      <c r="X7" s="61">
        <f>+Y7/$AG7</f>
        <v>2.5298503868335779E-3</v>
      </c>
      <c r="Y7" s="70">
        <v>4711163</v>
      </c>
      <c r="Z7" s="73">
        <v>66354</v>
      </c>
      <c r="AA7" s="72">
        <f>+Y7+Z7</f>
        <v>4777517</v>
      </c>
      <c r="AB7" s="71">
        <f>+Z7/Y7</f>
        <v>1.4084420343766496E-2</v>
      </c>
      <c r="AC7" s="61">
        <f>+AD7/$AG7</f>
        <v>9.4217153974825019E-5</v>
      </c>
      <c r="AD7" s="70">
        <v>175454</v>
      </c>
      <c r="AE7" s="61">
        <f>AF7/$AG7</f>
        <v>0</v>
      </c>
      <c r="AF7" s="70">
        <v>0</v>
      </c>
      <c r="AG7" s="70">
        <v>1862229887</v>
      </c>
      <c r="AH7" s="73">
        <v>45980772</v>
      </c>
      <c r="AI7" s="72">
        <v>1908210659</v>
      </c>
      <c r="AJ7" s="71">
        <f>+AH7/AG7</f>
        <v>2.4691243718611849E-2</v>
      </c>
      <c r="AK7" s="70">
        <v>336487</v>
      </c>
      <c r="AL7" s="70">
        <v>4044073</v>
      </c>
      <c r="AM7" s="69">
        <v>0</v>
      </c>
      <c r="AN7" s="68"/>
    </row>
    <row r="8" spans="1:40" x14ac:dyDescent="0.2">
      <c r="A8" s="75" t="s">
        <v>481</v>
      </c>
      <c r="B8" s="74" t="s">
        <v>482</v>
      </c>
      <c r="C8" s="65">
        <v>3</v>
      </c>
      <c r="D8" s="65"/>
      <c r="E8" s="64">
        <f>+F8/$AG8</f>
        <v>6.9264021145512458E-2</v>
      </c>
      <c r="F8" s="70">
        <v>176073424</v>
      </c>
      <c r="G8" s="63">
        <f>+H8/$AG8</f>
        <v>1.1633503838955608E-2</v>
      </c>
      <c r="H8" s="35">
        <v>29573086</v>
      </c>
      <c r="I8" s="63">
        <f>+J8/$AG8</f>
        <v>2.7985512901520404E-2</v>
      </c>
      <c r="J8" s="70">
        <v>71140904</v>
      </c>
      <c r="K8" s="73">
        <v>809441</v>
      </c>
      <c r="L8" s="72">
        <f>+J8+K8</f>
        <v>71950345</v>
      </c>
      <c r="M8" s="71">
        <f>+K8/J8</f>
        <v>1.1377997108386478E-2</v>
      </c>
      <c r="N8" s="61">
        <f>+O8/$AG8</f>
        <v>0.31010883694774027</v>
      </c>
      <c r="O8" s="70">
        <v>788315836</v>
      </c>
      <c r="P8" s="73">
        <v>25130642</v>
      </c>
      <c r="Q8" s="72">
        <f>+O8+P8</f>
        <v>813446478</v>
      </c>
      <c r="R8" s="71">
        <f>+P8/O8</f>
        <v>3.1878900375153695E-2</v>
      </c>
      <c r="S8" s="61">
        <f>+T8/$AG8</f>
        <v>0.12924814761340433</v>
      </c>
      <c r="T8" s="70">
        <v>328556782</v>
      </c>
      <c r="U8" s="73">
        <v>2765173</v>
      </c>
      <c r="V8" s="72">
        <f>+T8+U8</f>
        <v>331321955</v>
      </c>
      <c r="W8" s="71">
        <f>+U8/T8</f>
        <v>8.416119074358356E-3</v>
      </c>
      <c r="X8" s="61">
        <f>+Y8/$AG8</f>
        <v>0.42499483701581492</v>
      </c>
      <c r="Y8" s="70">
        <v>1080363151</v>
      </c>
      <c r="Z8" s="73">
        <v>16157199</v>
      </c>
      <c r="AA8" s="72">
        <f>+Y8+Z8</f>
        <v>1096520350</v>
      </c>
      <c r="AB8" s="71">
        <f>+Z8/Y8</f>
        <v>1.4955340697287444E-2</v>
      </c>
      <c r="AC8" s="61">
        <f>+AD8/$AG8</f>
        <v>2.6765140537052045E-2</v>
      </c>
      <c r="AD8" s="70">
        <v>68038642</v>
      </c>
      <c r="AE8" s="61">
        <f>AF8/$AG8</f>
        <v>0</v>
      </c>
      <c r="AF8" s="70">
        <v>0</v>
      </c>
      <c r="AG8" s="70">
        <v>2542061825</v>
      </c>
      <c r="AH8" s="73">
        <v>44862455</v>
      </c>
      <c r="AI8" s="72">
        <v>2586924280</v>
      </c>
      <c r="AJ8" s="71">
        <f>+AH8/AG8</f>
        <v>1.7648058185996324E-2</v>
      </c>
      <c r="AK8" s="70">
        <v>1990382</v>
      </c>
      <c r="AL8" s="70">
        <v>6005</v>
      </c>
      <c r="AM8" s="69">
        <v>0</v>
      </c>
      <c r="AN8" s="68"/>
    </row>
    <row r="9" spans="1:40" x14ac:dyDescent="0.2">
      <c r="A9" s="75" t="s">
        <v>479</v>
      </c>
      <c r="B9" s="74" t="s">
        <v>480</v>
      </c>
      <c r="C9" s="65">
        <v>3</v>
      </c>
      <c r="D9" s="65"/>
      <c r="E9" s="64">
        <f>+F9/$AG9</f>
        <v>4.4511830677177767E-2</v>
      </c>
      <c r="F9" s="70">
        <v>45389912</v>
      </c>
      <c r="G9" s="63">
        <f>+H9/$AG9</f>
        <v>1.4623063005927117E-2</v>
      </c>
      <c r="H9" s="35">
        <v>14911531</v>
      </c>
      <c r="I9" s="63">
        <f>+J9/$AG9</f>
        <v>4.2438832545481885E-3</v>
      </c>
      <c r="J9" s="70">
        <v>4327602</v>
      </c>
      <c r="K9" s="73">
        <v>49240</v>
      </c>
      <c r="L9" s="72">
        <f>+J9+K9</f>
        <v>4376842</v>
      </c>
      <c r="M9" s="71">
        <f>+K9/J9</f>
        <v>1.1378125807317771E-2</v>
      </c>
      <c r="N9" s="61">
        <f>+O9/$AG9</f>
        <v>0.10635169462820497</v>
      </c>
      <c r="O9" s="70">
        <v>108449686</v>
      </c>
      <c r="P9" s="73">
        <v>3110497</v>
      </c>
      <c r="Q9" s="72">
        <f>+O9+P9</f>
        <v>111560183</v>
      </c>
      <c r="R9" s="71">
        <f>+P9/O9</f>
        <v>2.8681475389426208E-2</v>
      </c>
      <c r="S9" s="61">
        <f>+T9/$AG9</f>
        <v>2.786577606483116E-2</v>
      </c>
      <c r="T9" s="70">
        <v>28415482</v>
      </c>
      <c r="U9" s="73">
        <v>-39235</v>
      </c>
      <c r="V9" s="72">
        <f>+T9+U9</f>
        <v>28376247</v>
      </c>
      <c r="W9" s="71">
        <f>+U9/T9</f>
        <v>-1.3807613750841882E-3</v>
      </c>
      <c r="X9" s="61">
        <f>+Y9/$AG9</f>
        <v>0.78074707785492214</v>
      </c>
      <c r="Y9" s="70">
        <v>796148813</v>
      </c>
      <c r="Z9" s="73">
        <v>1139792</v>
      </c>
      <c r="AA9" s="72">
        <f>+Y9+Z9</f>
        <v>797288605</v>
      </c>
      <c r="AB9" s="71">
        <f>+Z9/Y9</f>
        <v>1.4316318524737913E-3</v>
      </c>
      <c r="AC9" s="61">
        <f>+AD9/$AG9</f>
        <v>2.1656674514388616E-2</v>
      </c>
      <c r="AD9" s="70">
        <v>22083894</v>
      </c>
      <c r="AE9" s="61">
        <f>AF9/$AG9</f>
        <v>0</v>
      </c>
      <c r="AF9" s="70">
        <v>0</v>
      </c>
      <c r="AG9" s="70">
        <v>1019726920</v>
      </c>
      <c r="AH9" s="73">
        <v>4260294</v>
      </c>
      <c r="AI9" s="72">
        <v>1023987214</v>
      </c>
      <c r="AJ9" s="71">
        <f>+AH9/AG9</f>
        <v>4.1778773477903278E-3</v>
      </c>
      <c r="AK9" s="70">
        <v>0</v>
      </c>
      <c r="AL9" s="70">
        <v>0</v>
      </c>
      <c r="AM9" s="69">
        <v>0</v>
      </c>
      <c r="AN9" s="68"/>
    </row>
    <row r="10" spans="1:40" x14ac:dyDescent="0.2">
      <c r="A10" s="75" t="s">
        <v>477</v>
      </c>
      <c r="B10" s="74" t="s">
        <v>478</v>
      </c>
      <c r="C10" s="65">
        <v>3</v>
      </c>
      <c r="D10" s="65"/>
      <c r="E10" s="64">
        <f>+F10/$AG10</f>
        <v>4.3846720467323297E-2</v>
      </c>
      <c r="F10" s="70">
        <v>35255832</v>
      </c>
      <c r="G10" s="63">
        <f>+H10/$AG10</f>
        <v>3.2435895368849409E-3</v>
      </c>
      <c r="H10" s="35">
        <v>2608073</v>
      </c>
      <c r="I10" s="63">
        <f>+J10/$AG10</f>
        <v>8.6769561159146262E-4</v>
      </c>
      <c r="J10" s="70">
        <v>697688</v>
      </c>
      <c r="K10" s="73">
        <v>7938</v>
      </c>
      <c r="L10" s="72">
        <f>+J10+K10</f>
        <v>705626</v>
      </c>
      <c r="M10" s="71">
        <f>+K10/J10</f>
        <v>1.1377578516471545E-2</v>
      </c>
      <c r="N10" s="61">
        <f>+O10/$AG10</f>
        <v>0.19101725881105763</v>
      </c>
      <c r="O10" s="70">
        <v>153591245</v>
      </c>
      <c r="P10" s="73">
        <v>-3127417</v>
      </c>
      <c r="Q10" s="72">
        <f>+O10+P10</f>
        <v>150463828</v>
      </c>
      <c r="R10" s="71">
        <f>+P10/O10</f>
        <v>-2.0361948364960514E-2</v>
      </c>
      <c r="S10" s="61">
        <f>+T10/$AG10</f>
        <v>6.6689418583298743E-2</v>
      </c>
      <c r="T10" s="70">
        <v>53622960</v>
      </c>
      <c r="U10" s="73">
        <v>1134495</v>
      </c>
      <c r="V10" s="72">
        <f>+T10+U10</f>
        <v>54757455</v>
      </c>
      <c r="W10" s="71">
        <f>+U10/T10</f>
        <v>2.1156888765558633E-2</v>
      </c>
      <c r="X10" s="61">
        <f>+Y10/$AG10</f>
        <v>0.67057362300158374</v>
      </c>
      <c r="Y10" s="70">
        <v>539188125</v>
      </c>
      <c r="Z10" s="73">
        <v>7521180</v>
      </c>
      <c r="AA10" s="72">
        <f>+Y10+Z10</f>
        <v>546709305</v>
      </c>
      <c r="AB10" s="71">
        <f>+Z10/Y10</f>
        <v>1.3949083170182949E-2</v>
      </c>
      <c r="AC10" s="61">
        <f>+AD10/$AG10</f>
        <v>2.3761693988260137E-2</v>
      </c>
      <c r="AD10" s="70">
        <v>19106065</v>
      </c>
      <c r="AE10" s="61">
        <f>AF10/$AG10</f>
        <v>0</v>
      </c>
      <c r="AF10" s="70">
        <v>0</v>
      </c>
      <c r="AG10" s="70">
        <v>804069988</v>
      </c>
      <c r="AH10" s="73">
        <v>5536196</v>
      </c>
      <c r="AI10" s="72">
        <v>809606184</v>
      </c>
      <c r="AJ10" s="71">
        <f>+AH10/AG10</f>
        <v>6.8852165640088531E-3</v>
      </c>
      <c r="AK10" s="70">
        <v>75240</v>
      </c>
      <c r="AL10" s="70">
        <v>301715</v>
      </c>
      <c r="AM10" s="69">
        <v>0</v>
      </c>
      <c r="AN10" s="68"/>
    </row>
    <row r="11" spans="1:40" x14ac:dyDescent="0.2">
      <c r="A11" s="75" t="s">
        <v>475</v>
      </c>
      <c r="B11" s="74" t="s">
        <v>476</v>
      </c>
      <c r="C11" s="65">
        <v>3</v>
      </c>
      <c r="D11" s="65"/>
      <c r="E11" s="64">
        <f>+F11/$AG11</f>
        <v>5.0277733799277705E-2</v>
      </c>
      <c r="F11" s="70">
        <v>54105473</v>
      </c>
      <c r="G11" s="63">
        <f>+H11/$AG11</f>
        <v>3.9758983224115864E-3</v>
      </c>
      <c r="H11" s="35">
        <v>4278591</v>
      </c>
      <c r="I11" s="63">
        <f>+J11/$AG11</f>
        <v>4.9091287226375453E-4</v>
      </c>
      <c r="J11" s="70">
        <v>528287</v>
      </c>
      <c r="K11" s="73">
        <v>6012</v>
      </c>
      <c r="L11" s="72">
        <f>+J11+K11</f>
        <v>534299</v>
      </c>
      <c r="M11" s="71">
        <f>+K11/J11</f>
        <v>1.1380177820010714E-2</v>
      </c>
      <c r="N11" s="61">
        <f>+O11/$AG11</f>
        <v>0.1064803026710027</v>
      </c>
      <c r="O11" s="70">
        <v>114586850</v>
      </c>
      <c r="P11" s="73">
        <v>-2087935</v>
      </c>
      <c r="Q11" s="72">
        <f>+O11+P11</f>
        <v>112498915</v>
      </c>
      <c r="R11" s="71">
        <f>+P11/O11</f>
        <v>-1.8221418949905682E-2</v>
      </c>
      <c r="S11" s="61">
        <f>+T11/$AG11</f>
        <v>5.3730086632428932E-2</v>
      </c>
      <c r="T11" s="70">
        <v>57820660</v>
      </c>
      <c r="U11" s="73">
        <v>1164004</v>
      </c>
      <c r="V11" s="72">
        <f>+T11+U11</f>
        <v>58984664</v>
      </c>
      <c r="W11" s="71">
        <f>+U11/T11</f>
        <v>2.0131281794431265E-2</v>
      </c>
      <c r="X11" s="61">
        <f>+Y11/$AG11</f>
        <v>0.75639443735993495</v>
      </c>
      <c r="Y11" s="70">
        <v>813980180</v>
      </c>
      <c r="Z11" s="73">
        <v>11079323</v>
      </c>
      <c r="AA11" s="72">
        <f>+Y11+Z11</f>
        <v>825059503</v>
      </c>
      <c r="AB11" s="71">
        <f>+Z11/Y11</f>
        <v>1.3611293336405317E-2</v>
      </c>
      <c r="AC11" s="61">
        <f>+AD11/$AG11</f>
        <v>2.8650628342680402E-2</v>
      </c>
      <c r="AD11" s="70">
        <v>30831855</v>
      </c>
      <c r="AE11" s="61">
        <f>AF11/$AG11</f>
        <v>0</v>
      </c>
      <c r="AF11" s="70">
        <v>0</v>
      </c>
      <c r="AG11" s="70">
        <v>1076131896</v>
      </c>
      <c r="AH11" s="73">
        <v>10161404</v>
      </c>
      <c r="AI11" s="72">
        <v>1086293300</v>
      </c>
      <c r="AJ11" s="71">
        <f>+AH11/AG11</f>
        <v>9.4425265506673534E-3</v>
      </c>
      <c r="AK11" s="70">
        <v>0</v>
      </c>
      <c r="AL11" s="70">
        <v>0</v>
      </c>
      <c r="AM11" s="69">
        <v>0</v>
      </c>
      <c r="AN11" s="68"/>
    </row>
    <row r="12" spans="1:40" x14ac:dyDescent="0.2">
      <c r="A12" s="75" t="s">
        <v>473</v>
      </c>
      <c r="B12" s="74" t="s">
        <v>474</v>
      </c>
      <c r="C12" s="65">
        <v>3</v>
      </c>
      <c r="D12" s="65"/>
      <c r="E12" s="64">
        <f>+F12/$AG12</f>
        <v>4.9225989818122165E-2</v>
      </c>
      <c r="F12" s="70">
        <v>76080091</v>
      </c>
      <c r="G12" s="63">
        <f>+H12/$AG12</f>
        <v>4.1148601405991327E-3</v>
      </c>
      <c r="H12" s="35">
        <v>6359627</v>
      </c>
      <c r="I12" s="63">
        <f>+J12/$AG12</f>
        <v>6.8802898622616071E-3</v>
      </c>
      <c r="J12" s="70">
        <v>10633673</v>
      </c>
      <c r="K12" s="73">
        <v>120990</v>
      </c>
      <c r="L12" s="72">
        <f>+J12+K12</f>
        <v>10754663</v>
      </c>
      <c r="M12" s="71">
        <f>+K12/J12</f>
        <v>1.1378006451768828E-2</v>
      </c>
      <c r="N12" s="61">
        <f>+O12/$AG12</f>
        <v>0.10773463080429831</v>
      </c>
      <c r="O12" s="70">
        <v>166506769</v>
      </c>
      <c r="P12" s="73">
        <v>-2215311</v>
      </c>
      <c r="Q12" s="72">
        <f>+O12+P12</f>
        <v>164291458</v>
      </c>
      <c r="R12" s="71">
        <f>+P12/O12</f>
        <v>-1.3304630276021991E-2</v>
      </c>
      <c r="S12" s="61">
        <f>+T12/$AG12</f>
        <v>6.03053738778331E-2</v>
      </c>
      <c r="T12" s="70">
        <v>93203577</v>
      </c>
      <c r="U12" s="73">
        <v>1923480</v>
      </c>
      <c r="V12" s="72">
        <f>+T12+U12</f>
        <v>95127057</v>
      </c>
      <c r="W12" s="71">
        <f>+U12/T12</f>
        <v>2.0637405364817705E-2</v>
      </c>
      <c r="X12" s="61">
        <f>+Y12/$AG12</f>
        <v>0.74250887298213952</v>
      </c>
      <c r="Y12" s="70">
        <v>1147567430</v>
      </c>
      <c r="Z12" s="73">
        <v>26772720</v>
      </c>
      <c r="AA12" s="72">
        <f>+Y12+Z12</f>
        <v>1174340150</v>
      </c>
      <c r="AB12" s="71">
        <f>+Z12/Y12</f>
        <v>2.3329975476909449E-2</v>
      </c>
      <c r="AC12" s="61">
        <f>+AD12/$AG12</f>
        <v>2.9229982514746164E-2</v>
      </c>
      <c r="AD12" s="70">
        <v>45175724</v>
      </c>
      <c r="AE12" s="61">
        <f>AF12/$AG12</f>
        <v>0</v>
      </c>
      <c r="AF12" s="70">
        <v>0</v>
      </c>
      <c r="AG12" s="70">
        <v>1545526891</v>
      </c>
      <c r="AH12" s="73">
        <v>26601879</v>
      </c>
      <c r="AI12" s="72">
        <v>1572128770</v>
      </c>
      <c r="AJ12" s="71">
        <f>+AH12/AG12</f>
        <v>1.7212174796122651E-2</v>
      </c>
      <c r="AK12" s="70">
        <v>0</v>
      </c>
      <c r="AL12" s="70">
        <v>0</v>
      </c>
      <c r="AM12" s="69">
        <v>0</v>
      </c>
      <c r="AN12" s="68"/>
    </row>
    <row r="13" spans="1:40" x14ac:dyDescent="0.2">
      <c r="A13" s="75" t="s">
        <v>471</v>
      </c>
      <c r="B13" s="74" t="s">
        <v>472</v>
      </c>
      <c r="C13" s="65">
        <v>3</v>
      </c>
      <c r="D13" s="65"/>
      <c r="E13" s="64">
        <f>+F13/$AG13</f>
        <v>2.3423773249757186E-2</v>
      </c>
      <c r="F13" s="70">
        <v>6989601</v>
      </c>
      <c r="G13" s="63">
        <f>+H13/$AG13</f>
        <v>5.5910879217784962E-3</v>
      </c>
      <c r="H13" s="35">
        <v>1668368</v>
      </c>
      <c r="I13" s="63">
        <f>+J13/$AG13</f>
        <v>2.5070565212725806E-4</v>
      </c>
      <c r="J13" s="70">
        <v>74810</v>
      </c>
      <c r="K13" s="73">
        <v>851</v>
      </c>
      <c r="L13" s="72">
        <f>+J13+K13</f>
        <v>75661</v>
      </c>
      <c r="M13" s="71">
        <f>+K13/J13</f>
        <v>1.1375484560887581E-2</v>
      </c>
      <c r="N13" s="61">
        <f>+O13/$AG13</f>
        <v>6.3379736052960725E-2</v>
      </c>
      <c r="O13" s="70">
        <v>18912370</v>
      </c>
      <c r="P13" s="73">
        <v>0</v>
      </c>
      <c r="Q13" s="72">
        <f>+O13+P13</f>
        <v>18912370</v>
      </c>
      <c r="R13" s="71">
        <f>+P13/O13</f>
        <v>0</v>
      </c>
      <c r="S13" s="61">
        <f>+T13/$AG13</f>
        <v>2.1738368393808882E-2</v>
      </c>
      <c r="T13" s="70">
        <v>6486680</v>
      </c>
      <c r="U13" s="73">
        <v>0</v>
      </c>
      <c r="V13" s="72">
        <f>+T13+U13</f>
        <v>6486680</v>
      </c>
      <c r="W13" s="71">
        <f>+U13/T13</f>
        <v>0</v>
      </c>
      <c r="X13" s="61">
        <f>+Y13/$AG13</f>
        <v>0.86747529656223266</v>
      </c>
      <c r="Y13" s="70">
        <v>258852668</v>
      </c>
      <c r="Z13" s="73">
        <v>0</v>
      </c>
      <c r="AA13" s="72">
        <f>+Y13+Z13</f>
        <v>258852668</v>
      </c>
      <c r="AB13" s="71">
        <f>+Z13/Y13</f>
        <v>0</v>
      </c>
      <c r="AC13" s="61">
        <f>+AD13/$AG13</f>
        <v>1.8141032167334779E-2</v>
      </c>
      <c r="AD13" s="70">
        <v>5413243</v>
      </c>
      <c r="AE13" s="61">
        <f>AF13/$AG13</f>
        <v>0</v>
      </c>
      <c r="AF13" s="70">
        <v>0</v>
      </c>
      <c r="AG13" s="70">
        <v>298397740</v>
      </c>
      <c r="AH13" s="73">
        <v>851</v>
      </c>
      <c r="AI13" s="72">
        <v>298398591</v>
      </c>
      <c r="AJ13" s="71">
        <f>+AH13/AG13</f>
        <v>2.8518982751008769E-6</v>
      </c>
      <c r="AK13" s="70">
        <v>0</v>
      </c>
      <c r="AL13" s="70">
        <v>0</v>
      </c>
      <c r="AM13" s="69">
        <v>0</v>
      </c>
      <c r="AN13" s="68"/>
    </row>
    <row r="14" spans="1:40" x14ac:dyDescent="0.2">
      <c r="A14" s="75" t="s">
        <v>469</v>
      </c>
      <c r="B14" s="74" t="s">
        <v>470</v>
      </c>
      <c r="C14" s="65">
        <v>3</v>
      </c>
      <c r="D14" s="65"/>
      <c r="E14" s="64">
        <f>+F14/$AG14</f>
        <v>3.7027555854815923E-2</v>
      </c>
      <c r="F14" s="70">
        <v>14679575</v>
      </c>
      <c r="G14" s="63">
        <f>+H14/$AG14</f>
        <v>2.116677947996435E-2</v>
      </c>
      <c r="H14" s="35">
        <v>8391570</v>
      </c>
      <c r="I14" s="63">
        <f>+J14/$AG14</f>
        <v>2.0209256494588637E-3</v>
      </c>
      <c r="J14" s="70">
        <v>801196</v>
      </c>
      <c r="K14" s="73">
        <v>9116</v>
      </c>
      <c r="L14" s="72">
        <f>+J14+K14</f>
        <v>810312</v>
      </c>
      <c r="M14" s="71">
        <f>+K14/J14</f>
        <v>1.1377989905091888E-2</v>
      </c>
      <c r="N14" s="61">
        <f>+O14/$AG14</f>
        <v>0.1269862109955335</v>
      </c>
      <c r="O14" s="70">
        <v>50343685</v>
      </c>
      <c r="P14" s="73">
        <v>-542708</v>
      </c>
      <c r="Q14" s="72">
        <f>+O14+P14</f>
        <v>49800977</v>
      </c>
      <c r="R14" s="71">
        <f>+P14/O14</f>
        <v>-1.0780061094057774E-2</v>
      </c>
      <c r="S14" s="61">
        <f>+T14/$AG14</f>
        <v>8.8782189042329533E-4</v>
      </c>
      <c r="T14" s="70">
        <v>351977</v>
      </c>
      <c r="U14" s="73">
        <v>0</v>
      </c>
      <c r="V14" s="72">
        <f>+T14+U14</f>
        <v>351977</v>
      </c>
      <c r="W14" s="71">
        <f>+U14/T14</f>
        <v>0</v>
      </c>
      <c r="X14" s="61">
        <f>+Y14/$AG14</f>
        <v>0.76203835564005895</v>
      </c>
      <c r="Y14" s="70">
        <v>302110116</v>
      </c>
      <c r="Z14" s="73">
        <v>8011222</v>
      </c>
      <c r="AA14" s="72">
        <f>+Y14+Z14</f>
        <v>310121338</v>
      </c>
      <c r="AB14" s="71">
        <f>+Z14/Y14</f>
        <v>2.6517556267463747E-2</v>
      </c>
      <c r="AC14" s="61">
        <f>+AD14/$AG14</f>
        <v>3.3766183783679182E-2</v>
      </c>
      <c r="AD14" s="70">
        <v>13386604</v>
      </c>
      <c r="AE14" s="61">
        <f>AF14/$AG14</f>
        <v>1.6106166706065916E-2</v>
      </c>
      <c r="AF14" s="70">
        <v>6385290</v>
      </c>
      <c r="AG14" s="70">
        <v>396450013</v>
      </c>
      <c r="AH14" s="73">
        <v>7477630</v>
      </c>
      <c r="AI14" s="72">
        <v>403927643</v>
      </c>
      <c r="AJ14" s="71">
        <f>+AH14/AG14</f>
        <v>1.8861469932654536E-2</v>
      </c>
      <c r="AK14" s="70">
        <v>0</v>
      </c>
      <c r="AL14" s="70">
        <v>0</v>
      </c>
      <c r="AM14" s="69">
        <v>0</v>
      </c>
      <c r="AN14" s="68"/>
    </row>
    <row r="15" spans="1:40" x14ac:dyDescent="0.2">
      <c r="A15" s="75" t="s">
        <v>467</v>
      </c>
      <c r="B15" s="74" t="s">
        <v>468</v>
      </c>
      <c r="C15" s="65">
        <v>3</v>
      </c>
      <c r="D15" s="65"/>
      <c r="E15" s="64">
        <f>+F15/$AG15</f>
        <v>1.7345529492469123E-2</v>
      </c>
      <c r="F15" s="70">
        <v>8784684</v>
      </c>
      <c r="G15" s="63">
        <f>+H15/$AG15</f>
        <v>2.0970818300493983E-2</v>
      </c>
      <c r="H15" s="35">
        <v>10620720</v>
      </c>
      <c r="I15" s="63">
        <f>+J15/$AG15</f>
        <v>8.6707126281616156E-2</v>
      </c>
      <c r="J15" s="70">
        <v>43913027</v>
      </c>
      <c r="K15" s="73">
        <v>499643</v>
      </c>
      <c r="L15" s="72">
        <f>+J15+K15</f>
        <v>44412670</v>
      </c>
      <c r="M15" s="71">
        <f>+K15/J15</f>
        <v>1.1378013180462372E-2</v>
      </c>
      <c r="N15" s="61">
        <f>+O15/$AG15</f>
        <v>7.4722817945712325E-2</v>
      </c>
      <c r="O15" s="70">
        <v>37843546</v>
      </c>
      <c r="P15" s="73">
        <v>269938</v>
      </c>
      <c r="Q15" s="72">
        <f>+O15+P15</f>
        <v>38113484</v>
      </c>
      <c r="R15" s="71">
        <f>+P15/O15</f>
        <v>7.1329996401500008E-3</v>
      </c>
      <c r="S15" s="61">
        <f>+T15/$AG15</f>
        <v>3.6143479957067627E-3</v>
      </c>
      <c r="T15" s="70">
        <v>1830495</v>
      </c>
      <c r="U15" s="73">
        <v>0</v>
      </c>
      <c r="V15" s="72">
        <f>+T15+U15</f>
        <v>1830495</v>
      </c>
      <c r="W15" s="71">
        <f>+U15/T15</f>
        <v>0</v>
      </c>
      <c r="X15" s="61">
        <f>+Y15/$AG15</f>
        <v>0.77437368736414569</v>
      </c>
      <c r="Y15" s="70">
        <v>392183366</v>
      </c>
      <c r="Z15" s="73">
        <v>13438861</v>
      </c>
      <c r="AA15" s="72">
        <f>+Y15+Z15</f>
        <v>405622227</v>
      </c>
      <c r="AB15" s="71">
        <f>+Z15/Y15</f>
        <v>3.4266779687948314E-2</v>
      </c>
      <c r="AC15" s="61">
        <f>+AD15/$AG15</f>
        <v>2.2265672619855997E-2</v>
      </c>
      <c r="AD15" s="70">
        <v>11276502</v>
      </c>
      <c r="AE15" s="61">
        <f>AF15/$AG15</f>
        <v>0</v>
      </c>
      <c r="AF15" s="70">
        <v>0</v>
      </c>
      <c r="AG15" s="70">
        <v>506452340</v>
      </c>
      <c r="AH15" s="73">
        <v>14208442</v>
      </c>
      <c r="AI15" s="72">
        <v>520660782</v>
      </c>
      <c r="AJ15" s="71">
        <f>+AH15/AG15</f>
        <v>2.805484520024135E-2</v>
      </c>
      <c r="AK15" s="70">
        <v>0</v>
      </c>
      <c r="AL15" s="70">
        <v>0</v>
      </c>
      <c r="AM15" s="69">
        <v>0</v>
      </c>
      <c r="AN15" s="68"/>
    </row>
    <row r="16" spans="1:40" x14ac:dyDescent="0.2">
      <c r="A16" s="75" t="s">
        <v>465</v>
      </c>
      <c r="B16" s="74" t="s">
        <v>466</v>
      </c>
      <c r="C16" s="65">
        <v>3</v>
      </c>
      <c r="D16" s="65"/>
      <c r="E16" s="64">
        <f>+F16/$AG16</f>
        <v>4.3183650928393019E-2</v>
      </c>
      <c r="F16" s="70">
        <v>94043512</v>
      </c>
      <c r="G16" s="63">
        <f>+H16/$AG16</f>
        <v>7.3416692661222053E-3</v>
      </c>
      <c r="H16" s="35">
        <v>15988374</v>
      </c>
      <c r="I16" s="63">
        <f>+J16/$AG16</f>
        <v>4.3538120176275542E-3</v>
      </c>
      <c r="J16" s="70">
        <v>9481546</v>
      </c>
      <c r="K16" s="73">
        <v>107881</v>
      </c>
      <c r="L16" s="72">
        <f>+J16+K16</f>
        <v>9589427</v>
      </c>
      <c r="M16" s="71">
        <f>+K16/J16</f>
        <v>1.1377996795037433E-2</v>
      </c>
      <c r="N16" s="61">
        <f>+O16/$AG16</f>
        <v>0.14590001686147472</v>
      </c>
      <c r="O16" s="70">
        <v>317734830</v>
      </c>
      <c r="P16" s="73">
        <v>3328002</v>
      </c>
      <c r="Q16" s="72">
        <f>+O16+P16</f>
        <v>321062832</v>
      </c>
      <c r="R16" s="71">
        <f>+P16/O16</f>
        <v>1.0474149151353663E-2</v>
      </c>
      <c r="S16" s="61">
        <f>+T16/$AG16</f>
        <v>5.9074265851555702E-2</v>
      </c>
      <c r="T16" s="70">
        <v>128649415</v>
      </c>
      <c r="U16" s="73">
        <v>3586</v>
      </c>
      <c r="V16" s="72">
        <f>+T16+U16</f>
        <v>128653001</v>
      </c>
      <c r="W16" s="71">
        <f>+U16/T16</f>
        <v>2.7874203703141595E-5</v>
      </c>
      <c r="X16" s="61">
        <f>+Y16/$AG16</f>
        <v>0.71062620906665008</v>
      </c>
      <c r="Y16" s="70">
        <v>1547571430</v>
      </c>
      <c r="Z16" s="73">
        <v>21796785</v>
      </c>
      <c r="AA16" s="72">
        <f>+Y16+Z16</f>
        <v>1569368215</v>
      </c>
      <c r="AB16" s="71">
        <f>+Z16/Y16</f>
        <v>1.4084509818070239E-2</v>
      </c>
      <c r="AC16" s="61">
        <f>+AD16/$AG16</f>
        <v>2.9520376008176728E-2</v>
      </c>
      <c r="AD16" s="70">
        <v>64288215</v>
      </c>
      <c r="AE16" s="61">
        <f>AF16/$AG16</f>
        <v>0</v>
      </c>
      <c r="AF16" s="70">
        <v>0</v>
      </c>
      <c r="AG16" s="70">
        <v>2177757322</v>
      </c>
      <c r="AH16" s="73">
        <v>25236254</v>
      </c>
      <c r="AI16" s="72">
        <v>2202993576</v>
      </c>
      <c r="AJ16" s="71">
        <f>+AH16/AG16</f>
        <v>1.1588184663672089E-2</v>
      </c>
      <c r="AK16" s="70">
        <v>164685</v>
      </c>
      <c r="AL16" s="70">
        <v>100395</v>
      </c>
      <c r="AM16" s="69">
        <v>0</v>
      </c>
      <c r="AN16" s="68"/>
    </row>
    <row r="17" spans="1:40" x14ac:dyDescent="0.2">
      <c r="A17" s="75" t="s">
        <v>463</v>
      </c>
      <c r="B17" s="74" t="s">
        <v>464</v>
      </c>
      <c r="C17" s="65">
        <v>3</v>
      </c>
      <c r="D17" s="65"/>
      <c r="E17" s="64">
        <f>+F17/$AG17</f>
        <v>3.3032968325928315E-2</v>
      </c>
      <c r="F17" s="70">
        <v>21140520</v>
      </c>
      <c r="G17" s="63">
        <f>+H17/$AG17</f>
        <v>7.5757483662247304E-3</v>
      </c>
      <c r="H17" s="35">
        <v>4848346</v>
      </c>
      <c r="I17" s="63">
        <f>+J17/$AG17</f>
        <v>1.0069274555888212E-2</v>
      </c>
      <c r="J17" s="70">
        <v>6444159</v>
      </c>
      <c r="K17" s="73">
        <v>73321</v>
      </c>
      <c r="L17" s="72">
        <f>+J17+K17</f>
        <v>6517480</v>
      </c>
      <c r="M17" s="71">
        <f>+K17/J17</f>
        <v>1.137790051424864E-2</v>
      </c>
      <c r="N17" s="61">
        <f>+O17/$AG17</f>
        <v>9.5244596160410339E-2</v>
      </c>
      <c r="O17" s="70">
        <v>60954870</v>
      </c>
      <c r="P17" s="73">
        <v>380491</v>
      </c>
      <c r="Q17" s="72">
        <f>+O17+P17</f>
        <v>61335361</v>
      </c>
      <c r="R17" s="71">
        <f>+P17/O17</f>
        <v>6.2421755636588184E-3</v>
      </c>
      <c r="S17" s="61">
        <f>+T17/$AG17</f>
        <v>9.7370873216913994E-3</v>
      </c>
      <c r="T17" s="70">
        <v>6231565</v>
      </c>
      <c r="U17" s="73">
        <v>0</v>
      </c>
      <c r="V17" s="72">
        <f>+T17+U17</f>
        <v>6231565</v>
      </c>
      <c r="W17" s="71">
        <f>+U17/T17</f>
        <v>0</v>
      </c>
      <c r="X17" s="61">
        <f>+Y17/$AG17</f>
        <v>0.79623827184636076</v>
      </c>
      <c r="Y17" s="70">
        <v>509578520</v>
      </c>
      <c r="Z17" s="73">
        <v>2409358</v>
      </c>
      <c r="AA17" s="72">
        <f>+Y17+Z17</f>
        <v>511987878</v>
      </c>
      <c r="AB17" s="71">
        <f>+Z17/Y17</f>
        <v>4.7281388548324208E-3</v>
      </c>
      <c r="AC17" s="61">
        <f>+AD17/$AG17</f>
        <v>4.8102053423496223E-2</v>
      </c>
      <c r="AD17" s="70">
        <v>30784470</v>
      </c>
      <c r="AE17" s="61">
        <f>AF17/$AG17</f>
        <v>0</v>
      </c>
      <c r="AF17" s="70">
        <v>0</v>
      </c>
      <c r="AG17" s="70">
        <v>639982450</v>
      </c>
      <c r="AH17" s="73">
        <v>2863170</v>
      </c>
      <c r="AI17" s="72">
        <v>642845620</v>
      </c>
      <c r="AJ17" s="71">
        <f>+AH17/AG17</f>
        <v>4.4738258056920156E-3</v>
      </c>
      <c r="AK17" s="70">
        <v>18560</v>
      </c>
      <c r="AL17" s="70">
        <v>696710</v>
      </c>
      <c r="AM17" s="69">
        <v>0</v>
      </c>
      <c r="AN17" s="68"/>
    </row>
    <row r="18" spans="1:40" x14ac:dyDescent="0.2">
      <c r="A18" s="75" t="s">
        <v>461</v>
      </c>
      <c r="B18" s="74" t="s">
        <v>462</v>
      </c>
      <c r="C18" s="65">
        <v>3</v>
      </c>
      <c r="D18" s="65"/>
      <c r="E18" s="64">
        <f>+F18/$AG18</f>
        <v>3.6119946629015985E-2</v>
      </c>
      <c r="F18" s="70">
        <v>43671425</v>
      </c>
      <c r="G18" s="63">
        <f>+H18/$AG18</f>
        <v>5.982100033158716E-3</v>
      </c>
      <c r="H18" s="35">
        <v>7232758</v>
      </c>
      <c r="I18" s="63">
        <f>+J18/$AG18</f>
        <v>1.4564590083341713E-2</v>
      </c>
      <c r="J18" s="70">
        <v>17609561</v>
      </c>
      <c r="K18" s="73">
        <v>200361</v>
      </c>
      <c r="L18" s="72">
        <f>+J18+K18</f>
        <v>17809922</v>
      </c>
      <c r="M18" s="71">
        <f>+K18/J18</f>
        <v>1.1377966776116679E-2</v>
      </c>
      <c r="N18" s="61">
        <f>+O18/$AG18</f>
        <v>9.594563652814958E-2</v>
      </c>
      <c r="O18" s="70">
        <v>116004675</v>
      </c>
      <c r="P18" s="73">
        <v>159825</v>
      </c>
      <c r="Q18" s="72">
        <f>+O18+P18</f>
        <v>116164500</v>
      </c>
      <c r="R18" s="71">
        <f>+P18/O18</f>
        <v>1.3777461985907033E-3</v>
      </c>
      <c r="S18" s="61">
        <f>+T18/$AG18</f>
        <v>1.9949184623526014E-2</v>
      </c>
      <c r="T18" s="70">
        <v>24119895</v>
      </c>
      <c r="U18" s="73">
        <v>0</v>
      </c>
      <c r="V18" s="72">
        <f>+T18+U18</f>
        <v>24119895</v>
      </c>
      <c r="W18" s="71">
        <f>+U18/T18</f>
        <v>0</v>
      </c>
      <c r="X18" s="61">
        <f>+Y18/$AG18</f>
        <v>0.79073173786310913</v>
      </c>
      <c r="Y18" s="70">
        <v>956047420</v>
      </c>
      <c r="Z18" s="73">
        <v>855369</v>
      </c>
      <c r="AA18" s="72">
        <f>+Y18+Z18</f>
        <v>956902789</v>
      </c>
      <c r="AB18" s="71">
        <f>+Z18/Y18</f>
        <v>8.9469306867644702E-4</v>
      </c>
      <c r="AC18" s="61">
        <f>+AD18/$AG18</f>
        <v>3.6706804239698902E-2</v>
      </c>
      <c r="AD18" s="70">
        <v>44380975</v>
      </c>
      <c r="AE18" s="61">
        <f>AF18/$AG18</f>
        <v>0</v>
      </c>
      <c r="AF18" s="70">
        <v>0</v>
      </c>
      <c r="AG18" s="70">
        <v>1209066709</v>
      </c>
      <c r="AH18" s="73">
        <v>1215555</v>
      </c>
      <c r="AI18" s="72">
        <v>1210282264</v>
      </c>
      <c r="AJ18" s="71">
        <f>+AH18/AG18</f>
        <v>1.0053663631226489E-3</v>
      </c>
      <c r="AK18" s="70">
        <v>0</v>
      </c>
      <c r="AL18" s="70">
        <v>222140</v>
      </c>
      <c r="AM18" s="69">
        <v>0</v>
      </c>
      <c r="AN18" s="68"/>
    </row>
    <row r="19" spans="1:40" x14ac:dyDescent="0.2">
      <c r="A19" s="75" t="s">
        <v>459</v>
      </c>
      <c r="B19" s="74" t="s">
        <v>460</v>
      </c>
      <c r="C19" s="65">
        <v>3</v>
      </c>
      <c r="D19" s="65"/>
      <c r="E19" s="64">
        <f>+F19/$AG19</f>
        <v>4.0313851284387518E-2</v>
      </c>
      <c r="F19" s="70">
        <v>58464281</v>
      </c>
      <c r="G19" s="63">
        <f>+H19/$AG19</f>
        <v>2.676044155000756E-2</v>
      </c>
      <c r="H19" s="35">
        <v>38808745</v>
      </c>
      <c r="I19" s="63">
        <f>+J19/$AG19</f>
        <v>0.10042999400495699</v>
      </c>
      <c r="J19" s="70">
        <v>145646402</v>
      </c>
      <c r="K19" s="73">
        <v>1657165</v>
      </c>
      <c r="L19" s="72">
        <f>+J19+K19</f>
        <v>147303567</v>
      </c>
      <c r="M19" s="71">
        <f>+K19/J19</f>
        <v>1.1378001634396707E-2</v>
      </c>
      <c r="N19" s="61">
        <f>+O19/$AG19</f>
        <v>0.36586190371541588</v>
      </c>
      <c r="O19" s="70">
        <v>530583223</v>
      </c>
      <c r="P19" s="73">
        <v>-5430811</v>
      </c>
      <c r="Q19" s="72">
        <f>+O19+P19</f>
        <v>525152412</v>
      </c>
      <c r="R19" s="71">
        <f>+P19/O19</f>
        <v>-1.0235549796115585E-2</v>
      </c>
      <c r="S19" s="61">
        <f>+T19/$AG19</f>
        <v>0.12366456061961661</v>
      </c>
      <c r="T19" s="70">
        <v>179341824</v>
      </c>
      <c r="U19" s="73">
        <v>1880615</v>
      </c>
      <c r="V19" s="72">
        <f>+T19+U19</f>
        <v>181222439</v>
      </c>
      <c r="W19" s="71">
        <f>+U19/T19</f>
        <v>1.0486204266551901E-2</v>
      </c>
      <c r="X19" s="61">
        <f>+Y19/$AG19</f>
        <v>0.32316897155530688</v>
      </c>
      <c r="Y19" s="70">
        <v>468668732</v>
      </c>
      <c r="Z19" s="73">
        <v>12485512</v>
      </c>
      <c r="AA19" s="72">
        <f>+Y19+Z19</f>
        <v>481154244</v>
      </c>
      <c r="AB19" s="71">
        <f>+Z19/Y19</f>
        <v>2.6640377621778275E-2</v>
      </c>
      <c r="AC19" s="61">
        <f>+AD19/$AG19</f>
        <v>1.9800277270308576E-2</v>
      </c>
      <c r="AD19" s="70">
        <v>28714919</v>
      </c>
      <c r="AE19" s="61">
        <f>AF19/$AG19</f>
        <v>0</v>
      </c>
      <c r="AF19" s="70">
        <v>0</v>
      </c>
      <c r="AG19" s="70">
        <v>1450228126</v>
      </c>
      <c r="AH19" s="73">
        <v>10592481</v>
      </c>
      <c r="AI19" s="72">
        <v>1460820607</v>
      </c>
      <c r="AJ19" s="71">
        <f>+AH19/AG19</f>
        <v>7.3040101830158547E-3</v>
      </c>
      <c r="AK19" s="70">
        <v>0</v>
      </c>
      <c r="AL19" s="70">
        <v>496294</v>
      </c>
      <c r="AM19" s="69">
        <v>0</v>
      </c>
      <c r="AN19" s="68"/>
    </row>
    <row r="20" spans="1:40" x14ac:dyDescent="0.2">
      <c r="A20" s="75" t="s">
        <v>457</v>
      </c>
      <c r="B20" s="74" t="s">
        <v>458</v>
      </c>
      <c r="C20" s="65">
        <v>3</v>
      </c>
      <c r="D20" s="65"/>
      <c r="E20" s="64">
        <f>+F20/$AG20</f>
        <v>6.8880525723368391E-2</v>
      </c>
      <c r="F20" s="70">
        <v>59822880</v>
      </c>
      <c r="G20" s="63">
        <f>+H20/$AG20</f>
        <v>1.534812210156567E-2</v>
      </c>
      <c r="H20" s="35">
        <v>13329876</v>
      </c>
      <c r="I20" s="63">
        <f>+J20/$AG20</f>
        <v>6.6127930134311411E-2</v>
      </c>
      <c r="J20" s="70">
        <v>57432245</v>
      </c>
      <c r="K20" s="73">
        <v>653463</v>
      </c>
      <c r="L20" s="72">
        <f>+J20+K20</f>
        <v>58085708</v>
      </c>
      <c r="M20" s="71">
        <f>+K20/J20</f>
        <v>1.1377981132376072E-2</v>
      </c>
      <c r="N20" s="61">
        <f>+O20/$AG20</f>
        <v>0.14894514323110167</v>
      </c>
      <c r="O20" s="70">
        <v>129359167</v>
      </c>
      <c r="P20" s="73">
        <v>-955239</v>
      </c>
      <c r="Q20" s="72">
        <f>+O20+P20</f>
        <v>128403928</v>
      </c>
      <c r="R20" s="71">
        <f>+P20/O20</f>
        <v>-7.3843935621508757E-3</v>
      </c>
      <c r="S20" s="61">
        <f>+T20/$AG20</f>
        <v>4.5333865992966037E-2</v>
      </c>
      <c r="T20" s="70">
        <v>39372557</v>
      </c>
      <c r="U20" s="73">
        <v>260671</v>
      </c>
      <c r="V20" s="72">
        <f>+T20+U20</f>
        <v>39633228</v>
      </c>
      <c r="W20" s="71">
        <f>+U20/T20</f>
        <v>6.6206266461180056E-3</v>
      </c>
      <c r="X20" s="61">
        <f>+Y20/$AG20</f>
        <v>0.63134957458858454</v>
      </c>
      <c r="Y20" s="70">
        <v>548328420</v>
      </c>
      <c r="Z20" s="73">
        <v>15666527</v>
      </c>
      <c r="AA20" s="72">
        <f>+Y20+Z20</f>
        <v>563994947</v>
      </c>
      <c r="AB20" s="71">
        <f>+Z20/Y20</f>
        <v>2.8571429874088963E-2</v>
      </c>
      <c r="AC20" s="61">
        <f>+AD20/$AG20</f>
        <v>2.4014838228102256E-2</v>
      </c>
      <c r="AD20" s="70">
        <v>20856937</v>
      </c>
      <c r="AE20" s="61">
        <f>AF20/$AG20</f>
        <v>0</v>
      </c>
      <c r="AF20" s="70">
        <v>0</v>
      </c>
      <c r="AG20" s="70">
        <v>868502082</v>
      </c>
      <c r="AH20" s="73">
        <v>15625422</v>
      </c>
      <c r="AI20" s="72">
        <v>884127504</v>
      </c>
      <c r="AJ20" s="71">
        <f>+AH20/AG20</f>
        <v>1.7991231482160107E-2</v>
      </c>
      <c r="AK20" s="70">
        <v>0</v>
      </c>
      <c r="AL20" s="70">
        <v>21625</v>
      </c>
      <c r="AM20" s="69">
        <v>0</v>
      </c>
      <c r="AN20" s="68"/>
    </row>
    <row r="21" spans="1:40" x14ac:dyDescent="0.2">
      <c r="A21" s="75" t="s">
        <v>455</v>
      </c>
      <c r="B21" s="74" t="s">
        <v>456</v>
      </c>
      <c r="C21" s="65">
        <v>3</v>
      </c>
      <c r="D21" s="65"/>
      <c r="E21" s="64">
        <f>+F21/$AG21</f>
        <v>3.8580583380673363E-2</v>
      </c>
      <c r="F21" s="70">
        <v>34769840</v>
      </c>
      <c r="G21" s="63">
        <f>+H21/$AG21</f>
        <v>5.3726011994413483E-4</v>
      </c>
      <c r="H21" s="35">
        <v>484193</v>
      </c>
      <c r="I21" s="63">
        <f>+J21/$AG21</f>
        <v>8.25120087223189E-5</v>
      </c>
      <c r="J21" s="70">
        <v>74362</v>
      </c>
      <c r="K21" s="73">
        <v>847</v>
      </c>
      <c r="L21" s="72">
        <f>+J21+K21</f>
        <v>75209</v>
      </c>
      <c r="M21" s="71">
        <f>+K21/J21</f>
        <v>1.1390226190796375E-2</v>
      </c>
      <c r="N21" s="61">
        <f>+O21/$AG21</f>
        <v>9.872691666720862E-2</v>
      </c>
      <c r="O21" s="70">
        <v>88975303</v>
      </c>
      <c r="P21" s="73">
        <v>1145244</v>
      </c>
      <c r="Q21" s="72">
        <f>+O21+P21</f>
        <v>90120547</v>
      </c>
      <c r="R21" s="71">
        <f>+P21/O21</f>
        <v>1.2871481876268518E-2</v>
      </c>
      <c r="S21" s="61">
        <f>+T21/$AG21</f>
        <v>1.4052132847378784E-2</v>
      </c>
      <c r="T21" s="70">
        <v>12664153</v>
      </c>
      <c r="U21" s="73">
        <v>11978</v>
      </c>
      <c r="V21" s="72">
        <f>+T21+U21</f>
        <v>12676131</v>
      </c>
      <c r="W21" s="71">
        <f>+U21/T21</f>
        <v>9.4581927429335385E-4</v>
      </c>
      <c r="X21" s="61">
        <f>+Y21/$AG21</f>
        <v>0.82222242907615339</v>
      </c>
      <c r="Y21" s="70">
        <v>741008554</v>
      </c>
      <c r="Z21" s="73">
        <v>21619047</v>
      </c>
      <c r="AA21" s="72">
        <f>+Y21+Z21</f>
        <v>762627601</v>
      </c>
      <c r="AB21" s="71">
        <f>+Z21/Y21</f>
        <v>2.9175165230278841E-2</v>
      </c>
      <c r="AC21" s="61">
        <f>+AD21/$AG21</f>
        <v>2.5798165899919446E-2</v>
      </c>
      <c r="AD21" s="70">
        <v>23249988</v>
      </c>
      <c r="AE21" s="61">
        <f>AF21/$AG21</f>
        <v>0</v>
      </c>
      <c r="AF21" s="70">
        <v>0</v>
      </c>
      <c r="AG21" s="70">
        <v>901226393</v>
      </c>
      <c r="AH21" s="73">
        <v>22777116</v>
      </c>
      <c r="AI21" s="72">
        <v>924003509</v>
      </c>
      <c r="AJ21" s="71">
        <f>+AH21/AG21</f>
        <v>2.5273467551454633E-2</v>
      </c>
      <c r="AK21" s="70">
        <v>0</v>
      </c>
      <c r="AL21" s="70">
        <v>0</v>
      </c>
      <c r="AM21" s="69">
        <v>0</v>
      </c>
      <c r="AN21" s="68"/>
    </row>
    <row r="22" spans="1:40" x14ac:dyDescent="0.2">
      <c r="A22" s="75" t="s">
        <v>453</v>
      </c>
      <c r="B22" s="74" t="s">
        <v>454</v>
      </c>
      <c r="C22" s="65">
        <v>3</v>
      </c>
      <c r="D22" s="65"/>
      <c r="E22" s="64">
        <f>+F22/$AG22</f>
        <v>4.8992075230043182E-2</v>
      </c>
      <c r="F22" s="70">
        <v>55623248</v>
      </c>
      <c r="G22" s="63">
        <f>+H22/$AG22</f>
        <v>2.4436730895041128E-3</v>
      </c>
      <c r="H22" s="35">
        <v>2774429</v>
      </c>
      <c r="I22" s="63">
        <f>+J22/$AG22</f>
        <v>5.7872539148426719E-4</v>
      </c>
      <c r="J22" s="70">
        <v>657057</v>
      </c>
      <c r="K22" s="73">
        <v>7476</v>
      </c>
      <c r="L22" s="72">
        <f>+J22+K22</f>
        <v>664533</v>
      </c>
      <c r="M22" s="71">
        <f>+K22/J22</f>
        <v>1.1378008300649715E-2</v>
      </c>
      <c r="N22" s="61">
        <f>+O22/$AG22</f>
        <v>0.21295823699327307</v>
      </c>
      <c r="O22" s="70">
        <v>241782549</v>
      </c>
      <c r="P22" s="73">
        <v>4767</v>
      </c>
      <c r="Q22" s="72">
        <f>+O22+P22</f>
        <v>241787316</v>
      </c>
      <c r="R22" s="71">
        <f>+P22/O22</f>
        <v>1.9716063130759696E-5</v>
      </c>
      <c r="S22" s="61">
        <f>+T22/$AG22</f>
        <v>4.7063633564192055E-2</v>
      </c>
      <c r="T22" s="70">
        <v>53433788</v>
      </c>
      <c r="U22" s="73">
        <v>0</v>
      </c>
      <c r="V22" s="72">
        <f>+T22+U22</f>
        <v>53433788</v>
      </c>
      <c r="W22" s="71">
        <f>+U22/T22</f>
        <v>0</v>
      </c>
      <c r="X22" s="61">
        <f>+Y22/$AG22</f>
        <v>0.6472159482719414</v>
      </c>
      <c r="Y22" s="70">
        <v>734817887</v>
      </c>
      <c r="Z22" s="73">
        <v>10418863</v>
      </c>
      <c r="AA22" s="72">
        <f>+Y22+Z22</f>
        <v>745236750</v>
      </c>
      <c r="AB22" s="71">
        <f>+Z22/Y22</f>
        <v>1.4178836939498726E-2</v>
      </c>
      <c r="AC22" s="61">
        <f>+AD22/$AG22</f>
        <v>4.0747707459561876E-2</v>
      </c>
      <c r="AD22" s="70">
        <v>46262989</v>
      </c>
      <c r="AE22" s="61">
        <f>AF22/$AG22</f>
        <v>0</v>
      </c>
      <c r="AF22" s="70">
        <v>0</v>
      </c>
      <c r="AG22" s="70">
        <v>1135351947</v>
      </c>
      <c r="AH22" s="73">
        <v>10431106</v>
      </c>
      <c r="AI22" s="72">
        <v>1145783053</v>
      </c>
      <c r="AJ22" s="71">
        <f>+AH22/AG22</f>
        <v>9.1875528355437781E-3</v>
      </c>
      <c r="AK22" s="70">
        <v>0</v>
      </c>
      <c r="AL22" s="70">
        <v>0</v>
      </c>
      <c r="AM22" s="69">
        <v>0</v>
      </c>
      <c r="AN22" s="68"/>
    </row>
    <row r="23" spans="1:40" x14ac:dyDescent="0.2">
      <c r="A23" s="75" t="s">
        <v>451</v>
      </c>
      <c r="B23" s="74" t="s">
        <v>452</v>
      </c>
      <c r="C23" s="65">
        <v>3</v>
      </c>
      <c r="D23" s="65"/>
      <c r="E23" s="64">
        <f>+F23/$AG23</f>
        <v>5.7803829678645752E-2</v>
      </c>
      <c r="F23" s="70">
        <v>46507868</v>
      </c>
      <c r="G23" s="63">
        <f>+H23/$AG23</f>
        <v>1.3749833554687655E-2</v>
      </c>
      <c r="H23" s="35">
        <v>11062856</v>
      </c>
      <c r="I23" s="63">
        <f>+J23/$AG23</f>
        <v>5.5140888627775782E-2</v>
      </c>
      <c r="J23" s="70">
        <v>44365316</v>
      </c>
      <c r="K23" s="73">
        <v>504789</v>
      </c>
      <c r="L23" s="72">
        <f>+J23+K23</f>
        <v>44870105</v>
      </c>
      <c r="M23" s="71">
        <f>+K23/J23</f>
        <v>1.1378009794858668E-2</v>
      </c>
      <c r="N23" s="61">
        <f>+O23/$AG23</f>
        <v>0.27809888794489868</v>
      </c>
      <c r="O23" s="70">
        <v>223753105</v>
      </c>
      <c r="P23" s="73">
        <v>9496239</v>
      </c>
      <c r="Q23" s="72">
        <f>+O23+P23</f>
        <v>233249344</v>
      </c>
      <c r="R23" s="71">
        <f>+P23/O23</f>
        <v>4.2440702666450149E-2</v>
      </c>
      <c r="S23" s="61">
        <f>+T23/$AG23</f>
        <v>4.6379626237422672E-2</v>
      </c>
      <c r="T23" s="70">
        <v>37316170</v>
      </c>
      <c r="U23" s="73">
        <v>-382716</v>
      </c>
      <c r="V23" s="72">
        <f>+T23+U23</f>
        <v>36933454</v>
      </c>
      <c r="W23" s="71">
        <f>+U23/T23</f>
        <v>-1.0256036458189573E-2</v>
      </c>
      <c r="X23" s="61">
        <f>+Y23/$AG23</f>
        <v>0.53372956810188998</v>
      </c>
      <c r="Y23" s="70">
        <v>429428715</v>
      </c>
      <c r="Z23" s="73">
        <v>-13061785</v>
      </c>
      <c r="AA23" s="72">
        <f>+Y23+Z23</f>
        <v>416366930</v>
      </c>
      <c r="AB23" s="71">
        <f>+Z23/Y23</f>
        <v>-3.0416654834085791E-2</v>
      </c>
      <c r="AC23" s="61">
        <f>+AD23/$AG23</f>
        <v>1.5092518611719539E-2</v>
      </c>
      <c r="AD23" s="70">
        <v>12143155</v>
      </c>
      <c r="AE23" s="61">
        <f>AF23/$AG23</f>
        <v>4.8472429599808451E-6</v>
      </c>
      <c r="AF23" s="70">
        <v>3900</v>
      </c>
      <c r="AG23" s="70">
        <v>804581085</v>
      </c>
      <c r="AH23" s="73">
        <v>-3443473</v>
      </c>
      <c r="AI23" s="72">
        <v>801137612</v>
      </c>
      <c r="AJ23" s="71">
        <f>+AH23/AG23</f>
        <v>-4.2798333992651594E-3</v>
      </c>
      <c r="AK23" s="70">
        <v>49145</v>
      </c>
      <c r="AL23" s="70">
        <v>58950</v>
      </c>
      <c r="AM23" s="69">
        <v>0</v>
      </c>
      <c r="AN23" s="68"/>
    </row>
    <row r="24" spans="1:40" x14ac:dyDescent="0.2">
      <c r="A24" s="75" t="s">
        <v>449</v>
      </c>
      <c r="B24" s="74" t="s">
        <v>450</v>
      </c>
      <c r="C24" s="65">
        <v>3</v>
      </c>
      <c r="D24" s="65"/>
      <c r="E24" s="64">
        <f>+F24/$AG24</f>
        <v>5.3219270981454965E-2</v>
      </c>
      <c r="F24" s="70">
        <v>296115088</v>
      </c>
      <c r="G24" s="63">
        <f>+H24/$AG24</f>
        <v>1.2488719792324191E-2</v>
      </c>
      <c r="H24" s="35">
        <v>69487956</v>
      </c>
      <c r="I24" s="63">
        <f>+J24/$AG24</f>
        <v>1.4227503560172539E-2</v>
      </c>
      <c r="J24" s="70">
        <v>79162649</v>
      </c>
      <c r="K24" s="73">
        <v>900713</v>
      </c>
      <c r="L24" s="72">
        <f>+J24+K24</f>
        <v>80063362</v>
      </c>
      <c r="M24" s="71">
        <f>+K24/J24</f>
        <v>1.1378004796176035E-2</v>
      </c>
      <c r="N24" s="61">
        <f>+O24/$AG24</f>
        <v>0.59574555502559901</v>
      </c>
      <c r="O24" s="70">
        <v>3314762570</v>
      </c>
      <c r="P24" s="73">
        <v>143410269</v>
      </c>
      <c r="Q24" s="72">
        <f>+O24+P24</f>
        <v>3458172839</v>
      </c>
      <c r="R24" s="71">
        <f>+P24/O24</f>
        <v>4.3264114992103343E-2</v>
      </c>
      <c r="S24" s="61">
        <f>+T24/$AG24</f>
        <v>0.23533735437559486</v>
      </c>
      <c r="T24" s="70">
        <v>1309430590</v>
      </c>
      <c r="U24" s="73">
        <v>-13232611</v>
      </c>
      <c r="V24" s="72">
        <f>+T24+U24</f>
        <v>1296197979</v>
      </c>
      <c r="W24" s="71">
        <f>+U24/T24</f>
        <v>-1.0105622322447806E-2</v>
      </c>
      <c r="X24" s="61">
        <f>+Y24/$AG24</f>
        <v>8.4801803609229287E-2</v>
      </c>
      <c r="Y24" s="70">
        <v>471842118</v>
      </c>
      <c r="Z24" s="73">
        <v>-12104084</v>
      </c>
      <c r="AA24" s="72">
        <f>+Y24+Z24</f>
        <v>459738034</v>
      </c>
      <c r="AB24" s="71">
        <f>+Z24/Y24</f>
        <v>-2.5652826524485889E-2</v>
      </c>
      <c r="AC24" s="61">
        <f>+AD24/$AG24</f>
        <v>4.1787466563847986E-3</v>
      </c>
      <c r="AD24" s="70">
        <v>23250787</v>
      </c>
      <c r="AE24" s="61">
        <f>AF24/$AG24</f>
        <v>1.0459992403766603E-6</v>
      </c>
      <c r="AF24" s="70">
        <v>5820</v>
      </c>
      <c r="AG24" s="70">
        <v>5564057578</v>
      </c>
      <c r="AH24" s="73">
        <v>118974287</v>
      </c>
      <c r="AI24" s="72">
        <v>5683031865</v>
      </c>
      <c r="AJ24" s="71">
        <f>+AH24/AG24</f>
        <v>2.1382648423772296E-2</v>
      </c>
      <c r="AK24" s="70">
        <v>362160</v>
      </c>
      <c r="AL24" s="70">
        <v>24240605</v>
      </c>
      <c r="AM24" s="69">
        <v>0</v>
      </c>
      <c r="AN24" s="68"/>
    </row>
    <row r="25" spans="1:40" x14ac:dyDescent="0.2">
      <c r="A25" s="75" t="s">
        <v>447</v>
      </c>
      <c r="B25" s="74" t="s">
        <v>448</v>
      </c>
      <c r="C25" s="65">
        <v>3</v>
      </c>
      <c r="D25" s="65"/>
      <c r="E25" s="64">
        <f>+F25/$AG25</f>
        <v>2.8867549312680714E-2</v>
      </c>
      <c r="F25" s="70">
        <v>15763976</v>
      </c>
      <c r="G25" s="63">
        <f>+H25/$AG25</f>
        <v>1.4186305180427869E-2</v>
      </c>
      <c r="H25" s="35">
        <v>7746850</v>
      </c>
      <c r="I25" s="63">
        <f>+J25/$AG25</f>
        <v>6.8311605027582531E-2</v>
      </c>
      <c r="J25" s="70">
        <v>37303565</v>
      </c>
      <c r="K25" s="73">
        <v>424440</v>
      </c>
      <c r="L25" s="72">
        <f>+J25+K25</f>
        <v>37728005</v>
      </c>
      <c r="M25" s="71">
        <f>+K25/J25</f>
        <v>1.1378001003389355E-2</v>
      </c>
      <c r="N25" s="61">
        <f>+O25/$AG25</f>
        <v>0.26136130380686406</v>
      </c>
      <c r="O25" s="70">
        <v>142724042</v>
      </c>
      <c r="P25" s="73">
        <v>5591348</v>
      </c>
      <c r="Q25" s="72">
        <f>+O25+P25</f>
        <v>148315390</v>
      </c>
      <c r="R25" s="71">
        <f>+P25/O25</f>
        <v>3.917593645505079E-2</v>
      </c>
      <c r="S25" s="61">
        <f>+T25/$AG25</f>
        <v>5.0674401018361667E-2</v>
      </c>
      <c r="T25" s="70">
        <v>27672250</v>
      </c>
      <c r="U25" s="73">
        <v>-237433</v>
      </c>
      <c r="V25" s="72">
        <f>+T25+U25</f>
        <v>27434817</v>
      </c>
      <c r="W25" s="71">
        <f>+U25/T25</f>
        <v>-8.5801841194698657E-3</v>
      </c>
      <c r="X25" s="61">
        <f>+Y25/$AG25</f>
        <v>0.55902536046452245</v>
      </c>
      <c r="Y25" s="70">
        <v>305272272</v>
      </c>
      <c r="Z25" s="73">
        <v>-5578521</v>
      </c>
      <c r="AA25" s="72">
        <f>+Y25+Z25</f>
        <v>299693751</v>
      </c>
      <c r="AB25" s="71">
        <f>+Z25/Y25</f>
        <v>-1.8273919748597409E-2</v>
      </c>
      <c r="AC25" s="61">
        <f>+AD25/$AG25</f>
        <v>1.7570362089551476E-2</v>
      </c>
      <c r="AD25" s="70">
        <v>9594814</v>
      </c>
      <c r="AE25" s="61">
        <f>AF25/$AG25</f>
        <v>3.113100009258909E-6</v>
      </c>
      <c r="AF25" s="70">
        <v>1700</v>
      </c>
      <c r="AG25" s="70">
        <v>546079469</v>
      </c>
      <c r="AH25" s="73">
        <v>199834</v>
      </c>
      <c r="AI25" s="72">
        <v>546279303</v>
      </c>
      <c r="AJ25" s="71">
        <f>+AH25/AG25</f>
        <v>3.6594307485308519E-4</v>
      </c>
      <c r="AK25" s="70">
        <v>34970</v>
      </c>
      <c r="AL25" s="70">
        <v>72625</v>
      </c>
      <c r="AM25" s="69">
        <v>0</v>
      </c>
      <c r="AN25" s="68"/>
    </row>
    <row r="26" spans="1:40" x14ac:dyDescent="0.2">
      <c r="A26" s="75" t="s">
        <v>445</v>
      </c>
      <c r="B26" s="74" t="s">
        <v>446</v>
      </c>
      <c r="C26" s="65">
        <v>3</v>
      </c>
      <c r="D26" s="65"/>
      <c r="E26" s="64">
        <f>+F26/$AG26</f>
        <v>5.9627405086277514E-2</v>
      </c>
      <c r="F26" s="70">
        <v>28385612</v>
      </c>
      <c r="G26" s="63">
        <f>+H26/$AG26</f>
        <v>2.0581646672475386E-2</v>
      </c>
      <c r="H26" s="35">
        <v>9797888</v>
      </c>
      <c r="I26" s="63">
        <f>+J26/$AG26</f>
        <v>7.9317399175592912E-2</v>
      </c>
      <c r="J26" s="70">
        <v>37759029</v>
      </c>
      <c r="K26" s="73">
        <v>429623</v>
      </c>
      <c r="L26" s="72">
        <f>+J26+K26</f>
        <v>38188652</v>
      </c>
      <c r="M26" s="71">
        <f>+K26/J26</f>
        <v>1.1378020340512465E-2</v>
      </c>
      <c r="N26" s="61">
        <f>+O26/$AG26</f>
        <v>0.25107560289043901</v>
      </c>
      <c r="O26" s="70">
        <v>119524481</v>
      </c>
      <c r="P26" s="73">
        <v>4933148</v>
      </c>
      <c r="Q26" s="72">
        <f>+O26+P26</f>
        <v>124457629</v>
      </c>
      <c r="R26" s="71">
        <f>+P26/O26</f>
        <v>4.1273117931380096E-2</v>
      </c>
      <c r="S26" s="61">
        <f>+T26/$AG26</f>
        <v>2.4970937807127818E-2</v>
      </c>
      <c r="T26" s="70">
        <v>11887409</v>
      </c>
      <c r="U26" s="73">
        <v>-42197</v>
      </c>
      <c r="V26" s="72">
        <f>+T26+U26</f>
        <v>11845212</v>
      </c>
      <c r="W26" s="71">
        <f>+U26/T26</f>
        <v>-3.5497222313121387E-3</v>
      </c>
      <c r="X26" s="61">
        <f>+Y26/$AG26</f>
        <v>0.54787300366300784</v>
      </c>
      <c r="Y26" s="70">
        <v>260814813</v>
      </c>
      <c r="Z26" s="73">
        <v>-6485181</v>
      </c>
      <c r="AA26" s="72">
        <f>+Y26+Z26</f>
        <v>254329632</v>
      </c>
      <c r="AB26" s="71">
        <f>+Z26/Y26</f>
        <v>-2.4865079269864938E-2</v>
      </c>
      <c r="AC26" s="61">
        <f>+AD26/$AG26</f>
        <v>1.6552166661938171E-2</v>
      </c>
      <c r="AD26" s="70">
        <v>7879655</v>
      </c>
      <c r="AE26" s="61">
        <f>AF26/$AG26</f>
        <v>1.8380431413806694E-6</v>
      </c>
      <c r="AF26" s="70">
        <v>875</v>
      </c>
      <c r="AG26" s="70">
        <v>476049762</v>
      </c>
      <c r="AH26" s="73">
        <v>-1164607</v>
      </c>
      <c r="AI26" s="72">
        <v>474885155</v>
      </c>
      <c r="AJ26" s="71">
        <f>+AH26/AG26</f>
        <v>-2.4463976100044769E-3</v>
      </c>
      <c r="AK26" s="70">
        <v>13740</v>
      </c>
      <c r="AL26" s="70">
        <v>0</v>
      </c>
      <c r="AM26" s="69">
        <v>0</v>
      </c>
      <c r="AN26" s="68"/>
    </row>
    <row r="27" spans="1:40" x14ac:dyDescent="0.2">
      <c r="A27" s="75" t="s">
        <v>443</v>
      </c>
      <c r="B27" s="74" t="s">
        <v>444</v>
      </c>
      <c r="C27" s="65">
        <v>3</v>
      </c>
      <c r="D27" s="65"/>
      <c r="E27" s="64">
        <f>+F27/$AG27</f>
        <v>6.6242510905730606E-2</v>
      </c>
      <c r="F27" s="70">
        <v>61784284</v>
      </c>
      <c r="G27" s="63">
        <f>+H27/$AG27</f>
        <v>1.2531264112245434E-2</v>
      </c>
      <c r="H27" s="35">
        <v>11687890</v>
      </c>
      <c r="I27" s="63">
        <f>+J27/$AG27</f>
        <v>4.2741953837658608E-2</v>
      </c>
      <c r="J27" s="70">
        <v>39865352</v>
      </c>
      <c r="K27" s="73">
        <v>453588</v>
      </c>
      <c r="L27" s="72">
        <f>+J27+K27</f>
        <v>40318940</v>
      </c>
      <c r="M27" s="71">
        <f>+K27/J27</f>
        <v>1.1378000625706252E-2</v>
      </c>
      <c r="N27" s="61">
        <f>+O27/$AG27</f>
        <v>0.18438917641073557</v>
      </c>
      <c r="O27" s="70">
        <v>171979490</v>
      </c>
      <c r="P27" s="73">
        <v>5603890</v>
      </c>
      <c r="Q27" s="72">
        <f>+O27+P27</f>
        <v>177583380</v>
      </c>
      <c r="R27" s="71">
        <f>+P27/O27</f>
        <v>3.2584641342988052E-2</v>
      </c>
      <c r="S27" s="61">
        <f>+T27/$AG27</f>
        <v>6.2964844731196234E-2</v>
      </c>
      <c r="T27" s="70">
        <v>58727210</v>
      </c>
      <c r="U27" s="73">
        <v>-593308</v>
      </c>
      <c r="V27" s="72">
        <f>+T27+U27</f>
        <v>58133902</v>
      </c>
      <c r="W27" s="71">
        <f>+U27/T27</f>
        <v>-1.0102778592751129E-2</v>
      </c>
      <c r="X27" s="61">
        <f>+Y27/$AG27</f>
        <v>0.60504711854866788</v>
      </c>
      <c r="Y27" s="70">
        <v>564326480</v>
      </c>
      <c r="Z27" s="73">
        <v>-11475126</v>
      </c>
      <c r="AA27" s="72">
        <f>+Y27+Z27</f>
        <v>552851354</v>
      </c>
      <c r="AB27" s="71">
        <f>+Z27/Y27</f>
        <v>-2.0334197324924395E-2</v>
      </c>
      <c r="AC27" s="61">
        <f>+AD27/$AG27</f>
        <v>2.6079453952017658E-2</v>
      </c>
      <c r="AD27" s="70">
        <v>24324265</v>
      </c>
      <c r="AE27" s="61">
        <f>AF27/$AG27</f>
        <v>3.6775017479632196E-6</v>
      </c>
      <c r="AF27" s="70">
        <v>3430</v>
      </c>
      <c r="AG27" s="70">
        <v>932698401</v>
      </c>
      <c r="AH27" s="73">
        <v>-6010956</v>
      </c>
      <c r="AI27" s="72">
        <v>926687445</v>
      </c>
      <c r="AJ27" s="71">
        <f>+AH27/AG27</f>
        <v>-6.4446942265102046E-3</v>
      </c>
      <c r="AK27" s="70">
        <v>23385</v>
      </c>
      <c r="AL27" s="70">
        <v>23480</v>
      </c>
      <c r="AM27" s="69">
        <v>0</v>
      </c>
      <c r="AN27" s="68"/>
    </row>
    <row r="28" spans="1:40" x14ac:dyDescent="0.2">
      <c r="A28" s="75" t="s">
        <v>441</v>
      </c>
      <c r="B28" s="74" t="s">
        <v>442</v>
      </c>
      <c r="C28" s="65">
        <v>3</v>
      </c>
      <c r="D28" s="65"/>
      <c r="E28" s="64">
        <f>+F28/$AG28</f>
        <v>3.8571063093660297E-2</v>
      </c>
      <c r="F28" s="70">
        <v>20709330</v>
      </c>
      <c r="G28" s="63">
        <f>+H28/$AG28</f>
        <v>2.3624115656900898E-3</v>
      </c>
      <c r="H28" s="35">
        <v>1268411</v>
      </c>
      <c r="I28" s="63">
        <f>+J28/$AG28</f>
        <v>3.9498344429292142E-4</v>
      </c>
      <c r="J28" s="70">
        <v>212072</v>
      </c>
      <c r="K28" s="73">
        <v>2413</v>
      </c>
      <c r="L28" s="72">
        <f>+J28+K28</f>
        <v>214485</v>
      </c>
      <c r="M28" s="71">
        <f>+K28/J28</f>
        <v>1.1378211173563696E-2</v>
      </c>
      <c r="N28" s="61">
        <f>+O28/$AG28</f>
        <v>0.27916642080931442</v>
      </c>
      <c r="O28" s="70">
        <v>149888260</v>
      </c>
      <c r="P28" s="73">
        <v>6501091</v>
      </c>
      <c r="Q28" s="72">
        <f>+O28+P28</f>
        <v>156389351</v>
      </c>
      <c r="R28" s="71">
        <f>+P28/O28</f>
        <v>4.3372916598004407E-2</v>
      </c>
      <c r="S28" s="61">
        <f>+T28/$AG28</f>
        <v>1.3326994188523535E-2</v>
      </c>
      <c r="T28" s="70">
        <v>7155445</v>
      </c>
      <c r="U28" s="73">
        <v>-73767</v>
      </c>
      <c r="V28" s="72">
        <f>+T28+U28</f>
        <v>7081678</v>
      </c>
      <c r="W28" s="71">
        <f>+U28/T28</f>
        <v>-1.0309212075559243E-2</v>
      </c>
      <c r="X28" s="61">
        <f>+Y28/$AG28</f>
        <v>0.64914154174324079</v>
      </c>
      <c r="Y28" s="70">
        <v>348532950</v>
      </c>
      <c r="Z28" s="73">
        <v>-13458568</v>
      </c>
      <c r="AA28" s="72">
        <f>+Y28+Z28</f>
        <v>335074382</v>
      </c>
      <c r="AB28" s="71">
        <f>+Z28/Y28</f>
        <v>-3.8614908576075808E-2</v>
      </c>
      <c r="AC28" s="61">
        <f>+AD28/$AG28</f>
        <v>1.7013220131565924E-2</v>
      </c>
      <c r="AD28" s="70">
        <v>9134630</v>
      </c>
      <c r="AE28" s="61">
        <f>AF28/$AG28</f>
        <v>2.3365023712016197E-5</v>
      </c>
      <c r="AF28" s="70">
        <v>12545</v>
      </c>
      <c r="AG28" s="70">
        <v>536913643</v>
      </c>
      <c r="AH28" s="73">
        <v>-7028831</v>
      </c>
      <c r="AI28" s="72">
        <v>529884812</v>
      </c>
      <c r="AJ28" s="71">
        <f>+AH28/AG28</f>
        <v>-1.3091176005002354E-2</v>
      </c>
      <c r="AK28" s="70">
        <v>0</v>
      </c>
      <c r="AL28" s="70">
        <v>0</v>
      </c>
      <c r="AM28" s="69">
        <v>0</v>
      </c>
      <c r="AN28" s="68"/>
    </row>
    <row r="29" spans="1:40" x14ac:dyDescent="0.2">
      <c r="A29" s="75" t="s">
        <v>439</v>
      </c>
      <c r="B29" s="74" t="s">
        <v>440</v>
      </c>
      <c r="C29" s="65">
        <v>3</v>
      </c>
      <c r="D29" s="65"/>
      <c r="E29" s="64">
        <f>+F29/$AG29</f>
        <v>2.6475103466775549E-2</v>
      </c>
      <c r="F29" s="70">
        <v>13015905</v>
      </c>
      <c r="G29" s="63">
        <f>+H29/$AG29</f>
        <v>2.0773018984449562E-3</v>
      </c>
      <c r="H29" s="35">
        <v>1021260</v>
      </c>
      <c r="I29" s="63">
        <f>+J29/$AG29</f>
        <v>2.8243299767236459E-4</v>
      </c>
      <c r="J29" s="70">
        <v>138852</v>
      </c>
      <c r="K29" s="73">
        <v>1580</v>
      </c>
      <c r="L29" s="72">
        <f>+J29+K29</f>
        <v>140432</v>
      </c>
      <c r="M29" s="71">
        <f>+K29/J29</f>
        <v>1.1379022268314465E-2</v>
      </c>
      <c r="N29" s="61">
        <f>+O29/$AG29</f>
        <v>0.26185062075793808</v>
      </c>
      <c r="O29" s="70">
        <v>128733125</v>
      </c>
      <c r="P29" s="73">
        <v>5597092</v>
      </c>
      <c r="Q29" s="72">
        <f>+O29+P29</f>
        <v>134330217</v>
      </c>
      <c r="R29" s="71">
        <f>+P29/O29</f>
        <v>4.3478257829909744E-2</v>
      </c>
      <c r="S29" s="61">
        <f>+T29/$AG29</f>
        <v>9.3476958183759829E-3</v>
      </c>
      <c r="T29" s="70">
        <v>4595590</v>
      </c>
      <c r="U29" s="73">
        <v>-47377</v>
      </c>
      <c r="V29" s="72">
        <f>+T29+U29</f>
        <v>4548213</v>
      </c>
      <c r="W29" s="71">
        <f>+U29/T29</f>
        <v>-1.0309231241255204E-2</v>
      </c>
      <c r="X29" s="61">
        <f>+Y29/$AG29</f>
        <v>0.67724894134256652</v>
      </c>
      <c r="Y29" s="70">
        <v>332954615</v>
      </c>
      <c r="Z29" s="73">
        <v>-13318185</v>
      </c>
      <c r="AA29" s="72">
        <f>+Y29+Z29</f>
        <v>319636430</v>
      </c>
      <c r="AB29" s="71">
        <f>+Z29/Y29</f>
        <v>-4.0000001201364939E-2</v>
      </c>
      <c r="AC29" s="61">
        <f>+AD29/$AG29</f>
        <v>2.2700044690487968E-2</v>
      </c>
      <c r="AD29" s="70">
        <v>11159980</v>
      </c>
      <c r="AE29" s="61">
        <f>AF29/$AG29</f>
        <v>1.7859027738623576E-5</v>
      </c>
      <c r="AF29" s="70">
        <v>8780</v>
      </c>
      <c r="AG29" s="70">
        <v>491628107</v>
      </c>
      <c r="AH29" s="73">
        <v>-7766890</v>
      </c>
      <c r="AI29" s="72">
        <v>483861217</v>
      </c>
      <c r="AJ29" s="71">
        <f>+AH29/AG29</f>
        <v>-1.5798303411484974E-2</v>
      </c>
      <c r="AK29" s="70">
        <v>0</v>
      </c>
      <c r="AL29" s="70">
        <v>0</v>
      </c>
      <c r="AM29" s="69">
        <v>0</v>
      </c>
      <c r="AN29" s="68"/>
    </row>
    <row r="30" spans="1:40" x14ac:dyDescent="0.2">
      <c r="A30" s="75" t="s">
        <v>437</v>
      </c>
      <c r="B30" s="74" t="s">
        <v>438</v>
      </c>
      <c r="C30" s="65">
        <v>3</v>
      </c>
      <c r="D30" s="65"/>
      <c r="E30" s="64">
        <f>+F30/$AG30</f>
        <v>3.1071414490362305E-2</v>
      </c>
      <c r="F30" s="70">
        <v>38171980</v>
      </c>
      <c r="G30" s="63">
        <f>+H30/$AG30</f>
        <v>4.5616933550778321E-3</v>
      </c>
      <c r="H30" s="35">
        <v>5604150</v>
      </c>
      <c r="I30" s="63">
        <f>+J30/$AG30</f>
        <v>8.8063314602540089E-4</v>
      </c>
      <c r="J30" s="70">
        <v>1081879</v>
      </c>
      <c r="K30" s="73">
        <v>12309</v>
      </c>
      <c r="L30" s="72">
        <f>+J30+K30</f>
        <v>1094188</v>
      </c>
      <c r="M30" s="71">
        <f>+K30/J30</f>
        <v>1.137742760512035E-2</v>
      </c>
      <c r="N30" s="61">
        <f>+O30/$AG30</f>
        <v>0.25638013089252903</v>
      </c>
      <c r="O30" s="70">
        <v>314969157</v>
      </c>
      <c r="P30" s="73">
        <v>3945129</v>
      </c>
      <c r="Q30" s="72">
        <f>+O30+P30</f>
        <v>318914286</v>
      </c>
      <c r="R30" s="71">
        <f>+P30/O30</f>
        <v>1.2525445467665267E-2</v>
      </c>
      <c r="S30" s="61">
        <f>+T30/$AG30</f>
        <v>2.5709856452781812E-2</v>
      </c>
      <c r="T30" s="70">
        <v>31585177</v>
      </c>
      <c r="U30" s="73">
        <v>0</v>
      </c>
      <c r="V30" s="72">
        <f>+T30+U30</f>
        <v>31585177</v>
      </c>
      <c r="W30" s="71">
        <f>+U30/T30</f>
        <v>0</v>
      </c>
      <c r="X30" s="61">
        <f>+Y30/$AG30</f>
        <v>0.64613984915790634</v>
      </c>
      <c r="Y30" s="70">
        <v>793798345</v>
      </c>
      <c r="Z30" s="73">
        <v>3891752</v>
      </c>
      <c r="AA30" s="72">
        <f>+Y30+Z30</f>
        <v>797690097</v>
      </c>
      <c r="AB30" s="71">
        <f>+Z30/Y30</f>
        <v>4.9026960367371392E-3</v>
      </c>
      <c r="AC30" s="61">
        <f>+AD30/$AG30</f>
        <v>3.5256422505317318E-2</v>
      </c>
      <c r="AD30" s="70">
        <v>43313363</v>
      </c>
      <c r="AE30" s="61">
        <f>AF30/$AG30</f>
        <v>0</v>
      </c>
      <c r="AF30" s="70">
        <v>0</v>
      </c>
      <c r="AG30" s="70">
        <v>1228524051</v>
      </c>
      <c r="AH30" s="73">
        <v>7849190</v>
      </c>
      <c r="AI30" s="72">
        <v>1236373241</v>
      </c>
      <c r="AJ30" s="71">
        <f>+AH30/AG30</f>
        <v>6.3891219659972286E-3</v>
      </c>
      <c r="AK30" s="70">
        <v>12975850</v>
      </c>
      <c r="AL30" s="70">
        <v>876302</v>
      </c>
      <c r="AM30" s="69">
        <v>67881</v>
      </c>
      <c r="AN30" s="68"/>
    </row>
    <row r="31" spans="1:40" x14ac:dyDescent="0.2">
      <c r="A31" s="75" t="s">
        <v>435</v>
      </c>
      <c r="B31" s="74" t="s">
        <v>436</v>
      </c>
      <c r="C31" s="65">
        <v>3</v>
      </c>
      <c r="D31" s="65"/>
      <c r="E31" s="64">
        <f>+F31/$AG31</f>
        <v>4.1377204940996358E-2</v>
      </c>
      <c r="F31" s="70">
        <v>30155076</v>
      </c>
      <c r="G31" s="63">
        <f>+H31/$AG31</f>
        <v>8.8643745511080268E-3</v>
      </c>
      <c r="H31" s="35">
        <v>6460221</v>
      </c>
      <c r="I31" s="63">
        <f>+J31/$AG31</f>
        <v>1.2012662158459459E-2</v>
      </c>
      <c r="J31" s="70">
        <v>8754645</v>
      </c>
      <c r="K31" s="73">
        <v>99610</v>
      </c>
      <c r="L31" s="72">
        <f>+J31+K31</f>
        <v>8854255</v>
      </c>
      <c r="M31" s="71">
        <f>+K31/J31</f>
        <v>1.1377959928700707E-2</v>
      </c>
      <c r="N31" s="61">
        <f>+O31/$AG31</f>
        <v>0.23221372671119458</v>
      </c>
      <c r="O31" s="70">
        <v>169233823</v>
      </c>
      <c r="P31" s="73">
        <v>1704992</v>
      </c>
      <c r="Q31" s="72">
        <f>+O31+P31</f>
        <v>170938815</v>
      </c>
      <c r="R31" s="71">
        <f>+P31/O31</f>
        <v>1.0074770928031331E-2</v>
      </c>
      <c r="S31" s="61">
        <f>+T31/$AG31</f>
        <v>5.1880746610188058E-2</v>
      </c>
      <c r="T31" s="70">
        <v>37809897</v>
      </c>
      <c r="U31" s="73">
        <v>0</v>
      </c>
      <c r="V31" s="72">
        <f>+T31+U31</f>
        <v>37809897</v>
      </c>
      <c r="W31" s="71">
        <f>+U31/T31</f>
        <v>0</v>
      </c>
      <c r="X31" s="61">
        <f>+Y31/$AG31</f>
        <v>0.6262566188078762</v>
      </c>
      <c r="Y31" s="70">
        <v>456406274</v>
      </c>
      <c r="Z31" s="73">
        <v>361325</v>
      </c>
      <c r="AA31" s="72">
        <f>+Y31+Z31</f>
        <v>456767599</v>
      </c>
      <c r="AB31" s="71">
        <f>+Z31/Y31</f>
        <v>7.9167404258776689E-4</v>
      </c>
      <c r="AC31" s="61">
        <f>+AD31/$AG31</f>
        <v>2.7394666220177267E-2</v>
      </c>
      <c r="AD31" s="70">
        <v>19964815</v>
      </c>
      <c r="AE31" s="61">
        <f>AF31/$AG31</f>
        <v>0</v>
      </c>
      <c r="AF31" s="70">
        <v>0</v>
      </c>
      <c r="AG31" s="70">
        <v>728784751</v>
      </c>
      <c r="AH31" s="73">
        <v>2165927</v>
      </c>
      <c r="AI31" s="72">
        <v>730950678</v>
      </c>
      <c r="AJ31" s="71">
        <f>+AH31/AG31</f>
        <v>2.9719708007447045E-3</v>
      </c>
      <c r="AK31" s="70">
        <v>0</v>
      </c>
      <c r="AL31" s="70">
        <v>0</v>
      </c>
      <c r="AM31" s="69">
        <v>0</v>
      </c>
      <c r="AN31" s="68"/>
    </row>
    <row r="32" spans="1:40" x14ac:dyDescent="0.2">
      <c r="A32" s="75" t="s">
        <v>433</v>
      </c>
      <c r="B32" s="74" t="s">
        <v>434</v>
      </c>
      <c r="C32" s="65">
        <v>3</v>
      </c>
      <c r="D32" s="65"/>
      <c r="E32" s="64">
        <f>+F32/$AG32</f>
        <v>2.4546778434616983E-2</v>
      </c>
      <c r="F32" s="70">
        <v>17934032</v>
      </c>
      <c r="G32" s="63">
        <f>+H32/$AG32</f>
        <v>6.9167754363676191E-3</v>
      </c>
      <c r="H32" s="35">
        <v>5053440</v>
      </c>
      <c r="I32" s="63">
        <f>+J32/$AG32</f>
        <v>1.019551237347458E-2</v>
      </c>
      <c r="J32" s="70">
        <v>7448906</v>
      </c>
      <c r="K32" s="73">
        <v>84753</v>
      </c>
      <c r="L32" s="72">
        <f>+J32+K32</f>
        <v>7533659</v>
      </c>
      <c r="M32" s="71">
        <f>+K32/J32</f>
        <v>1.1377912407540113E-2</v>
      </c>
      <c r="N32" s="61">
        <f>+O32/$AG32</f>
        <v>0.22593923910942454</v>
      </c>
      <c r="O32" s="70">
        <v>165072641</v>
      </c>
      <c r="P32" s="73">
        <v>1692440</v>
      </c>
      <c r="Q32" s="72">
        <f>+O32+P32</f>
        <v>166765081</v>
      </c>
      <c r="R32" s="71">
        <f>+P32/O32</f>
        <v>1.0252698386281952E-2</v>
      </c>
      <c r="S32" s="61">
        <f>+T32/$AG32</f>
        <v>2.8610550988072317E-2</v>
      </c>
      <c r="T32" s="70">
        <v>20903050</v>
      </c>
      <c r="U32" s="73">
        <v>0</v>
      </c>
      <c r="V32" s="72">
        <f>+T32+U32</f>
        <v>20903050</v>
      </c>
      <c r="W32" s="71">
        <f>+U32/T32</f>
        <v>0</v>
      </c>
      <c r="X32" s="61">
        <f>+Y32/$AG32</f>
        <v>0.66272614425238596</v>
      </c>
      <c r="Y32" s="70">
        <v>484191924</v>
      </c>
      <c r="Z32" s="73">
        <v>-478335</v>
      </c>
      <c r="AA32" s="72">
        <f>+Y32+Z32</f>
        <v>483713589</v>
      </c>
      <c r="AB32" s="71">
        <f>+Z32/Y32</f>
        <v>-9.8790371398263977E-4</v>
      </c>
      <c r="AC32" s="61">
        <f>+AD32/$AG32</f>
        <v>4.1064999405658047E-2</v>
      </c>
      <c r="AD32" s="70">
        <v>30002349</v>
      </c>
      <c r="AE32" s="61">
        <f>AF32/$AG32</f>
        <v>0</v>
      </c>
      <c r="AF32" s="70">
        <v>0</v>
      </c>
      <c r="AG32" s="70">
        <v>730606342</v>
      </c>
      <c r="AH32" s="73">
        <v>1298858</v>
      </c>
      <c r="AI32" s="72">
        <v>731905200</v>
      </c>
      <c r="AJ32" s="71">
        <f>+AH32/AG32</f>
        <v>1.7777808996900276E-3</v>
      </c>
      <c r="AK32" s="70">
        <v>0</v>
      </c>
      <c r="AL32" s="70">
        <v>0</v>
      </c>
      <c r="AM32" s="69">
        <v>0</v>
      </c>
      <c r="AN32" s="68"/>
    </row>
    <row r="33" spans="1:40" x14ac:dyDescent="0.2">
      <c r="A33" s="75" t="s">
        <v>431</v>
      </c>
      <c r="B33" s="74" t="s">
        <v>432</v>
      </c>
      <c r="C33" s="65">
        <v>3</v>
      </c>
      <c r="D33" s="65"/>
      <c r="E33" s="64">
        <f>+F33/$AG33</f>
        <v>4.3261072923107421E-2</v>
      </c>
      <c r="F33" s="70">
        <v>80402788</v>
      </c>
      <c r="G33" s="63">
        <f>+H33/$AG33</f>
        <v>1.3348498776495528E-2</v>
      </c>
      <c r="H33" s="35">
        <v>24808828</v>
      </c>
      <c r="I33" s="63">
        <f>+J33/$AG33</f>
        <v>1.190815085313807E-2</v>
      </c>
      <c r="J33" s="70">
        <v>22131872</v>
      </c>
      <c r="K33" s="73">
        <v>251816</v>
      </c>
      <c r="L33" s="72">
        <f>+J33+K33</f>
        <v>22383688</v>
      </c>
      <c r="M33" s="71">
        <f>+K33/J33</f>
        <v>1.1377980136519857E-2</v>
      </c>
      <c r="N33" s="61">
        <f>+O33/$AG33</f>
        <v>0.2408495871905762</v>
      </c>
      <c r="O33" s="70">
        <v>447630560</v>
      </c>
      <c r="P33" s="73">
        <v>14324085</v>
      </c>
      <c r="Q33" s="72">
        <f>+O33+P33</f>
        <v>461954645</v>
      </c>
      <c r="R33" s="71">
        <f>+P33/O33</f>
        <v>3.1999792418104786E-2</v>
      </c>
      <c r="S33" s="61">
        <f>+T33/$AG33</f>
        <v>3.5582343786567182E-2</v>
      </c>
      <c r="T33" s="70">
        <v>66131500</v>
      </c>
      <c r="U33" s="73">
        <v>1495177</v>
      </c>
      <c r="V33" s="72">
        <f>+T33+U33</f>
        <v>67626677</v>
      </c>
      <c r="W33" s="71">
        <f>+U33/T33</f>
        <v>2.2609149951233528E-2</v>
      </c>
      <c r="X33" s="61">
        <f>+Y33/$AG33</f>
        <v>0.61831961383242529</v>
      </c>
      <c r="Y33" s="70">
        <v>1149176788</v>
      </c>
      <c r="Z33" s="73">
        <v>32340889</v>
      </c>
      <c r="AA33" s="72">
        <f>+Y33+Z33</f>
        <v>1181517677</v>
      </c>
      <c r="AB33" s="71">
        <f>+Z33/Y33</f>
        <v>2.814265771612505E-2</v>
      </c>
      <c r="AC33" s="61">
        <f>+AD33/$AG33</f>
        <v>3.6127374588168601E-2</v>
      </c>
      <c r="AD33" s="70">
        <v>67144466</v>
      </c>
      <c r="AE33" s="61">
        <f>AF33/$AG33</f>
        <v>6.033580495216779E-4</v>
      </c>
      <c r="AF33" s="70">
        <v>1121370</v>
      </c>
      <c r="AG33" s="70">
        <v>1858548172</v>
      </c>
      <c r="AH33" s="73">
        <v>48411967</v>
      </c>
      <c r="AI33" s="72">
        <v>1906960139</v>
      </c>
      <c r="AJ33" s="71">
        <f>+AH33/AG33</f>
        <v>2.6048271295493759E-2</v>
      </c>
      <c r="AK33" s="70">
        <v>4317300</v>
      </c>
      <c r="AL33" s="70">
        <v>19781015</v>
      </c>
      <c r="AM33" s="69">
        <v>564315</v>
      </c>
      <c r="AN33" s="68"/>
    </row>
    <row r="34" spans="1:40" x14ac:dyDescent="0.2">
      <c r="A34" s="75" t="s">
        <v>429</v>
      </c>
      <c r="B34" s="74" t="s">
        <v>430</v>
      </c>
      <c r="C34" s="65">
        <v>3</v>
      </c>
      <c r="D34" s="65"/>
      <c r="E34" s="64">
        <f>+F34/$AG34</f>
        <v>2.7197672177077407E-2</v>
      </c>
      <c r="F34" s="70">
        <v>35433056</v>
      </c>
      <c r="G34" s="63">
        <f>+H34/$AG34</f>
        <v>5.0544751710422924E-3</v>
      </c>
      <c r="H34" s="35">
        <v>6584957</v>
      </c>
      <c r="I34" s="63">
        <f>+J34/$AG34</f>
        <v>8.3998503411172824E-3</v>
      </c>
      <c r="J34" s="70">
        <v>10943303</v>
      </c>
      <c r="K34" s="73">
        <v>124513</v>
      </c>
      <c r="L34" s="72">
        <f>+J34+K34</f>
        <v>11067816</v>
      </c>
      <c r="M34" s="71">
        <f>+K34/J34</f>
        <v>1.1378008997831824E-2</v>
      </c>
      <c r="N34" s="61">
        <f>+O34/$AG34</f>
        <v>0.19667005731416201</v>
      </c>
      <c r="O34" s="70">
        <v>256221235</v>
      </c>
      <c r="P34" s="73">
        <v>9535928</v>
      </c>
      <c r="Q34" s="72">
        <f>+O34+P34</f>
        <v>265757163</v>
      </c>
      <c r="R34" s="71">
        <f>+P34/O34</f>
        <v>3.7217555367727424E-2</v>
      </c>
      <c r="S34" s="61">
        <f>+T34/$AG34</f>
        <v>1.2138034867920958E-2</v>
      </c>
      <c r="T34" s="70">
        <v>15813400</v>
      </c>
      <c r="U34" s="73">
        <v>146137</v>
      </c>
      <c r="V34" s="72">
        <f>+T34+U34</f>
        <v>15959537</v>
      </c>
      <c r="W34" s="71">
        <f>+U34/T34</f>
        <v>9.2413396233574051E-3</v>
      </c>
      <c r="X34" s="61">
        <f>+Y34/$AG34</f>
        <v>0.72187023775235137</v>
      </c>
      <c r="Y34" s="70">
        <v>940450653</v>
      </c>
      <c r="Z34" s="73">
        <v>18311651</v>
      </c>
      <c r="AA34" s="72">
        <f>+Y34+Z34</f>
        <v>958762304</v>
      </c>
      <c r="AB34" s="71">
        <f>+Z34/Y34</f>
        <v>1.9471144968198559E-2</v>
      </c>
      <c r="AC34" s="61">
        <f>+AD34/$AG34</f>
        <v>2.8669672376328656E-2</v>
      </c>
      <c r="AD34" s="70">
        <v>37350774</v>
      </c>
      <c r="AE34" s="61">
        <f>AF34/$AG34</f>
        <v>0</v>
      </c>
      <c r="AF34" s="70">
        <v>0</v>
      </c>
      <c r="AG34" s="70">
        <v>1302797378</v>
      </c>
      <c r="AH34" s="73">
        <v>28118229</v>
      </c>
      <c r="AI34" s="72">
        <v>1330915607</v>
      </c>
      <c r="AJ34" s="71">
        <f>+AH34/AG34</f>
        <v>2.1582964070104231E-2</v>
      </c>
      <c r="AK34" s="70">
        <v>0</v>
      </c>
      <c r="AL34" s="70">
        <v>0</v>
      </c>
      <c r="AM34" s="69">
        <v>0</v>
      </c>
      <c r="AN34" s="68"/>
    </row>
    <row r="35" spans="1:40" x14ac:dyDescent="0.2">
      <c r="A35" s="75" t="s">
        <v>427</v>
      </c>
      <c r="B35" s="74" t="s">
        <v>428</v>
      </c>
      <c r="C35" s="65">
        <v>3</v>
      </c>
      <c r="D35" s="65"/>
      <c r="E35" s="64">
        <f>+F35/$AG35</f>
        <v>1.0232265738678999E-2</v>
      </c>
      <c r="F35" s="70">
        <v>12278097</v>
      </c>
      <c r="G35" s="63">
        <f>+H35/$AG35</f>
        <v>1.3984356606034537E-2</v>
      </c>
      <c r="H35" s="35">
        <v>16780378</v>
      </c>
      <c r="I35" s="63">
        <f>+J35/$AG35</f>
        <v>1.8243638994705984E-2</v>
      </c>
      <c r="J35" s="70">
        <v>21891258</v>
      </c>
      <c r="K35" s="73">
        <v>249079</v>
      </c>
      <c r="L35" s="72">
        <f>+J35+K35</f>
        <v>22140337</v>
      </c>
      <c r="M35" s="71">
        <f>+K35/J35</f>
        <v>1.1378012172712962E-2</v>
      </c>
      <c r="N35" s="61">
        <f>+O35/$AG35</f>
        <v>0.7587479620207398</v>
      </c>
      <c r="O35" s="70">
        <v>910451440</v>
      </c>
      <c r="P35" s="73">
        <v>39583513</v>
      </c>
      <c r="Q35" s="72">
        <f>+O35+P35</f>
        <v>950034953</v>
      </c>
      <c r="R35" s="71">
        <f>+P35/O35</f>
        <v>4.3476797620310204E-2</v>
      </c>
      <c r="S35" s="61">
        <f>+T35/$AG35</f>
        <v>9.324512263234852E-2</v>
      </c>
      <c r="T35" s="70">
        <v>111888480</v>
      </c>
      <c r="U35" s="73">
        <v>-1135630</v>
      </c>
      <c r="V35" s="72">
        <f>+T35+U35</f>
        <v>110752850</v>
      </c>
      <c r="W35" s="71">
        <f>+U35/T35</f>
        <v>-1.0149659732619479E-2</v>
      </c>
      <c r="X35" s="61">
        <f>+Y35/$AG35</f>
        <v>9.9763577775805398E-2</v>
      </c>
      <c r="Y35" s="70">
        <v>119710230</v>
      </c>
      <c r="Z35" s="73">
        <v>1686060</v>
      </c>
      <c r="AA35" s="72">
        <f>+Y35+Z35</f>
        <v>121396290</v>
      </c>
      <c r="AB35" s="71">
        <f>+Z35/Y35</f>
        <v>1.4084510571903503E-2</v>
      </c>
      <c r="AC35" s="61">
        <f>+AD35/$AG35</f>
        <v>5.7178812630579376E-3</v>
      </c>
      <c r="AD35" s="70">
        <v>6861110</v>
      </c>
      <c r="AE35" s="61">
        <f>AF35/$AG35</f>
        <v>6.519496862884029E-5</v>
      </c>
      <c r="AF35" s="70">
        <v>78230</v>
      </c>
      <c r="AG35" s="70">
        <v>1199939223</v>
      </c>
      <c r="AH35" s="73">
        <v>40383022</v>
      </c>
      <c r="AI35" s="72">
        <v>1240322245</v>
      </c>
      <c r="AJ35" s="71">
        <f>+AH35/AG35</f>
        <v>3.3654222835584398E-2</v>
      </c>
      <c r="AK35" s="70">
        <v>30622</v>
      </c>
      <c r="AL35" s="70">
        <v>1732377</v>
      </c>
      <c r="AM35" s="69">
        <v>0</v>
      </c>
      <c r="AN35" s="68"/>
    </row>
    <row r="36" spans="1:40" x14ac:dyDescent="0.2">
      <c r="A36" s="75" t="s">
        <v>425</v>
      </c>
      <c r="B36" s="74" t="s">
        <v>426</v>
      </c>
      <c r="C36" s="65">
        <v>3</v>
      </c>
      <c r="D36" s="65"/>
      <c r="E36" s="64">
        <f>+F36/$AG36</f>
        <v>5.8873876658457377E-2</v>
      </c>
      <c r="F36" s="70">
        <v>29297056</v>
      </c>
      <c r="G36" s="63">
        <f>+H36/$AG36</f>
        <v>1.8511071352313342E-2</v>
      </c>
      <c r="H36" s="35">
        <v>9211554</v>
      </c>
      <c r="I36" s="63">
        <f>+J36/$AG36</f>
        <v>2.3349095313189797E-2</v>
      </c>
      <c r="J36" s="70">
        <v>11619071</v>
      </c>
      <c r="K36" s="73">
        <v>132202</v>
      </c>
      <c r="L36" s="72">
        <f>+J36+K36</f>
        <v>11751273</v>
      </c>
      <c r="M36" s="71">
        <f>+K36/J36</f>
        <v>1.1378018087676717E-2</v>
      </c>
      <c r="N36" s="61">
        <f>+O36/$AG36</f>
        <v>0.31827666105049901</v>
      </c>
      <c r="O36" s="70">
        <v>158382116</v>
      </c>
      <c r="P36" s="73">
        <v>6886179</v>
      </c>
      <c r="Q36" s="72">
        <f>+O36+P36</f>
        <v>165268295</v>
      </c>
      <c r="R36" s="71">
        <f>+P36/O36</f>
        <v>4.3478261144080182E-2</v>
      </c>
      <c r="S36" s="61">
        <f>+T36/$AG36</f>
        <v>4.1872579651166926E-2</v>
      </c>
      <c r="T36" s="70">
        <v>20836802</v>
      </c>
      <c r="U36" s="73">
        <v>-214812</v>
      </c>
      <c r="V36" s="72">
        <f>+T36+U36</f>
        <v>20621990</v>
      </c>
      <c r="W36" s="71">
        <f>+U36/T36</f>
        <v>-1.0309259549522044E-2</v>
      </c>
      <c r="X36" s="61">
        <f>+Y36/$AG36</f>
        <v>0.52320888303397339</v>
      </c>
      <c r="Y36" s="70">
        <v>260361315</v>
      </c>
      <c r="Z36" s="73">
        <v>3667062</v>
      </c>
      <c r="AA36" s="72">
        <f>+Y36+Z36</f>
        <v>264028377</v>
      </c>
      <c r="AB36" s="71">
        <f>+Z36/Y36</f>
        <v>1.4084511748605972E-2</v>
      </c>
      <c r="AC36" s="61">
        <f>+AD36/$AG36</f>
        <v>1.590783294040014E-2</v>
      </c>
      <c r="AD36" s="70">
        <v>7916120</v>
      </c>
      <c r="AE36" s="61">
        <f>AF36/$AG36</f>
        <v>0</v>
      </c>
      <c r="AF36" s="70">
        <v>0</v>
      </c>
      <c r="AG36" s="70">
        <v>497624034</v>
      </c>
      <c r="AH36" s="73">
        <v>10470631</v>
      </c>
      <c r="AI36" s="72">
        <v>508094665</v>
      </c>
      <c r="AJ36" s="71">
        <f>+AH36/AG36</f>
        <v>2.1041248582458941E-2</v>
      </c>
      <c r="AK36" s="70">
        <v>0</v>
      </c>
      <c r="AL36" s="70">
        <v>0</v>
      </c>
      <c r="AM36" s="69">
        <v>0</v>
      </c>
      <c r="AN36" s="68"/>
    </row>
    <row r="37" spans="1:40" x14ac:dyDescent="0.2">
      <c r="A37" s="75" t="s">
        <v>423</v>
      </c>
      <c r="B37" s="74" t="s">
        <v>424</v>
      </c>
      <c r="C37" s="65">
        <v>3</v>
      </c>
      <c r="D37" s="65"/>
      <c r="E37" s="64">
        <f>+F37/$AG37</f>
        <v>7.2994261096970617E-2</v>
      </c>
      <c r="F37" s="70">
        <v>57537239</v>
      </c>
      <c r="G37" s="63">
        <f>+H37/$AG37</f>
        <v>9.8006361294599425E-3</v>
      </c>
      <c r="H37" s="35">
        <v>7725286</v>
      </c>
      <c r="I37" s="63">
        <f>+J37/$AG37</f>
        <v>2.4754412001845257E-2</v>
      </c>
      <c r="J37" s="70">
        <v>19512500</v>
      </c>
      <c r="K37" s="73">
        <v>222014</v>
      </c>
      <c r="L37" s="72">
        <f>+J37+K37</f>
        <v>19734514</v>
      </c>
      <c r="M37" s="71">
        <f>+K37/J37</f>
        <v>1.1378039718129404E-2</v>
      </c>
      <c r="N37" s="61">
        <f>+O37/$AG37</f>
        <v>0.61010147166181394</v>
      </c>
      <c r="O37" s="70">
        <v>480908412</v>
      </c>
      <c r="P37" s="73">
        <v>20620434</v>
      </c>
      <c r="Q37" s="72">
        <f>+O37+P37</f>
        <v>501528846</v>
      </c>
      <c r="R37" s="71">
        <f>+P37/O37</f>
        <v>4.2878089643397628E-2</v>
      </c>
      <c r="S37" s="61">
        <f>+T37/$AG37</f>
        <v>7.084678461545714E-2</v>
      </c>
      <c r="T37" s="70">
        <v>55844505</v>
      </c>
      <c r="U37" s="73">
        <v>-572193</v>
      </c>
      <c r="V37" s="72">
        <f>+T37+U37</f>
        <v>55272312</v>
      </c>
      <c r="W37" s="71">
        <f>+U37/T37</f>
        <v>-1.0246182681715954E-2</v>
      </c>
      <c r="X37" s="61">
        <f>+Y37/$AG37</f>
        <v>0.20200682219796384</v>
      </c>
      <c r="Y37" s="70">
        <v>159230529</v>
      </c>
      <c r="Z37" s="73">
        <v>2222362</v>
      </c>
      <c r="AA37" s="72">
        <f>+Y37+Z37</f>
        <v>161452891</v>
      </c>
      <c r="AB37" s="71">
        <f>+Z37/Y37</f>
        <v>1.3956883858622362E-2</v>
      </c>
      <c r="AC37" s="61">
        <f>+AD37/$AG37</f>
        <v>9.4956122964893006E-3</v>
      </c>
      <c r="AD37" s="70">
        <v>7484853</v>
      </c>
      <c r="AE37" s="61">
        <f>AF37/$AG37</f>
        <v>0</v>
      </c>
      <c r="AF37" s="70">
        <v>0</v>
      </c>
      <c r="AG37" s="70">
        <v>788243324</v>
      </c>
      <c r="AH37" s="73">
        <v>22492617</v>
      </c>
      <c r="AI37" s="72">
        <v>810735941</v>
      </c>
      <c r="AJ37" s="71">
        <f>+AH37/AG37</f>
        <v>2.8535118934924213E-2</v>
      </c>
      <c r="AK37" s="70">
        <v>536400</v>
      </c>
      <c r="AL37" s="70">
        <v>341791</v>
      </c>
      <c r="AM37" s="69">
        <v>0</v>
      </c>
      <c r="AN37" s="68"/>
    </row>
    <row r="38" spans="1:40" x14ac:dyDescent="0.2">
      <c r="A38" s="75" t="s">
        <v>421</v>
      </c>
      <c r="B38" s="74" t="s">
        <v>422</v>
      </c>
      <c r="C38" s="65">
        <v>3</v>
      </c>
      <c r="D38" s="65"/>
      <c r="E38" s="64">
        <f>+F38/$AG38</f>
        <v>1.6452495795898137E-2</v>
      </c>
      <c r="F38" s="70">
        <v>18592895</v>
      </c>
      <c r="G38" s="63">
        <f>+H38/$AG38</f>
        <v>8.7383863764141437E-3</v>
      </c>
      <c r="H38" s="35">
        <v>9875213</v>
      </c>
      <c r="I38" s="63">
        <f>+J38/$AG38</f>
        <v>1.3014846269017133E-2</v>
      </c>
      <c r="J38" s="70">
        <v>14708022</v>
      </c>
      <c r="K38" s="73">
        <v>167348</v>
      </c>
      <c r="L38" s="72">
        <f>+J38+K38</f>
        <v>14875370</v>
      </c>
      <c r="M38" s="71">
        <f>+K38/J38</f>
        <v>1.1378008545268697E-2</v>
      </c>
      <c r="N38" s="61">
        <f>+O38/$AG38</f>
        <v>0.62701674875388758</v>
      </c>
      <c r="O38" s="70">
        <v>708588941</v>
      </c>
      <c r="P38" s="73">
        <v>30808214</v>
      </c>
      <c r="Q38" s="72">
        <f>+O38+P38</f>
        <v>739397155</v>
      </c>
      <c r="R38" s="71">
        <f>+P38/O38</f>
        <v>4.3478259703745505E-2</v>
      </c>
      <c r="S38" s="61">
        <f>+T38/$AG38</f>
        <v>1.6619870999156915E-2</v>
      </c>
      <c r="T38" s="70">
        <v>18782045</v>
      </c>
      <c r="U38" s="73">
        <v>-193629</v>
      </c>
      <c r="V38" s="72">
        <f>+T38+U38</f>
        <v>18588416</v>
      </c>
      <c r="W38" s="71">
        <f>+U38/T38</f>
        <v>-1.0309260786032618E-2</v>
      </c>
      <c r="X38" s="61">
        <f>+Y38/$AG38</f>
        <v>0.30664785946914241</v>
      </c>
      <c r="Y38" s="70">
        <v>346541432</v>
      </c>
      <c r="Z38" s="73">
        <v>4880867</v>
      </c>
      <c r="AA38" s="72">
        <f>+Y38+Z38</f>
        <v>351422299</v>
      </c>
      <c r="AB38" s="71">
        <f>+Z38/Y38</f>
        <v>1.4084512122637042E-2</v>
      </c>
      <c r="AC38" s="61">
        <f>+AD38/$AG38</f>
        <v>1.0799113595435587E-2</v>
      </c>
      <c r="AD38" s="70">
        <v>12204032</v>
      </c>
      <c r="AE38" s="61">
        <f>AF38/$AG38</f>
        <v>7.1067874104805361E-4</v>
      </c>
      <c r="AF38" s="70">
        <v>803135</v>
      </c>
      <c r="AG38" s="70">
        <v>1130095715</v>
      </c>
      <c r="AH38" s="73">
        <v>35662800</v>
      </c>
      <c r="AI38" s="72">
        <v>1165758515</v>
      </c>
      <c r="AJ38" s="71">
        <f>+AH38/AG38</f>
        <v>3.1557326982697212E-2</v>
      </c>
      <c r="AK38" s="70">
        <v>0</v>
      </c>
      <c r="AL38" s="70">
        <v>0</v>
      </c>
      <c r="AM38" s="69">
        <v>0</v>
      </c>
      <c r="AN38" s="68"/>
    </row>
    <row r="39" spans="1:40" x14ac:dyDescent="0.2">
      <c r="A39" s="75" t="s">
        <v>419</v>
      </c>
      <c r="B39" s="74" t="s">
        <v>420</v>
      </c>
      <c r="C39" s="65">
        <v>3</v>
      </c>
      <c r="D39" s="65"/>
      <c r="E39" s="64">
        <f>+F39/$AG39</f>
        <v>3.377468640184015E-2</v>
      </c>
      <c r="F39" s="70">
        <v>21723037</v>
      </c>
      <c r="G39" s="63">
        <f>+H39/$AG39</f>
        <v>1.0341970783815694E-2</v>
      </c>
      <c r="H39" s="35">
        <v>6651698</v>
      </c>
      <c r="I39" s="63">
        <f>+J39/$AG39</f>
        <v>1.8802516094330525E-3</v>
      </c>
      <c r="J39" s="70">
        <v>1209331</v>
      </c>
      <c r="K39" s="73">
        <v>13760</v>
      </c>
      <c r="L39" s="72">
        <f>+J39+K39</f>
        <v>1223091</v>
      </c>
      <c r="M39" s="71">
        <f>+K39/J39</f>
        <v>1.1378191744030377E-2</v>
      </c>
      <c r="N39" s="61">
        <f>+O39/$AG39</f>
        <v>0.33265101213317977</v>
      </c>
      <c r="O39" s="70">
        <v>213952845</v>
      </c>
      <c r="P39" s="73">
        <v>9289390</v>
      </c>
      <c r="Q39" s="72">
        <f>+O39+P39</f>
        <v>223242235</v>
      </c>
      <c r="R39" s="71">
        <f>+P39/O39</f>
        <v>4.3417931647508588E-2</v>
      </c>
      <c r="S39" s="61">
        <f>+T39/$AG39</f>
        <v>1.8915619044083908E-2</v>
      </c>
      <c r="T39" s="70">
        <v>12166055</v>
      </c>
      <c r="U39" s="73">
        <v>-125423</v>
      </c>
      <c r="V39" s="72">
        <f>+T39+U39</f>
        <v>12040632</v>
      </c>
      <c r="W39" s="71">
        <f>+U39/T39</f>
        <v>-1.0309258013382316E-2</v>
      </c>
      <c r="X39" s="61">
        <f>+Y39/$AG39</f>
        <v>0.57979840204974609</v>
      </c>
      <c r="Y39" s="70">
        <v>372911890</v>
      </c>
      <c r="Z39" s="73">
        <v>5252281</v>
      </c>
      <c r="AA39" s="72">
        <f>+Y39+Z39</f>
        <v>378164171</v>
      </c>
      <c r="AB39" s="71">
        <f>+Z39/Y39</f>
        <v>1.4084509346162172E-2</v>
      </c>
      <c r="AC39" s="61">
        <f>+AD39/$AG39</f>
        <v>2.2638057977901384E-2</v>
      </c>
      <c r="AD39" s="70">
        <v>14560235</v>
      </c>
      <c r="AE39" s="61">
        <f>AF39/$AG39</f>
        <v>0</v>
      </c>
      <c r="AF39" s="70">
        <v>0</v>
      </c>
      <c r="AG39" s="70">
        <v>643175091</v>
      </c>
      <c r="AH39" s="73">
        <v>14430008</v>
      </c>
      <c r="AI39" s="72">
        <v>657605099</v>
      </c>
      <c r="AJ39" s="71">
        <f>+AH39/AG39</f>
        <v>2.2435582785963332E-2</v>
      </c>
      <c r="AK39" s="70">
        <v>296870</v>
      </c>
      <c r="AL39" s="70">
        <v>0</v>
      </c>
      <c r="AM39" s="69">
        <v>0</v>
      </c>
      <c r="AN39" s="68"/>
    </row>
    <row r="40" spans="1:40" x14ac:dyDescent="0.2">
      <c r="A40" s="75" t="s">
        <v>417</v>
      </c>
      <c r="B40" s="74" t="s">
        <v>418</v>
      </c>
      <c r="C40" s="65">
        <v>3</v>
      </c>
      <c r="D40" s="65"/>
      <c r="E40" s="64">
        <f>+F40/$AG40</f>
        <v>3.6971374682781014E-2</v>
      </c>
      <c r="F40" s="70">
        <v>63272103</v>
      </c>
      <c r="G40" s="63">
        <f>+H40/$AG40</f>
        <v>9.6777318171011924E-3</v>
      </c>
      <c r="H40" s="35">
        <v>16562285</v>
      </c>
      <c r="I40" s="63">
        <f>+J40/$AG40</f>
        <v>1.734676406279313E-3</v>
      </c>
      <c r="J40" s="70">
        <v>2968692</v>
      </c>
      <c r="K40" s="73">
        <v>33778</v>
      </c>
      <c r="L40" s="72">
        <f>+J40+K40</f>
        <v>3002470</v>
      </c>
      <c r="M40" s="71">
        <f>+K40/J40</f>
        <v>1.1378074923232184E-2</v>
      </c>
      <c r="N40" s="61">
        <f>+O40/$AG40</f>
        <v>0.175748509306105</v>
      </c>
      <c r="O40" s="70">
        <v>300772635</v>
      </c>
      <c r="P40" s="73">
        <v>8045468</v>
      </c>
      <c r="Q40" s="72">
        <f>+O40+P40</f>
        <v>308818103</v>
      </c>
      <c r="R40" s="71">
        <f>+P40/O40</f>
        <v>2.6749335091604994E-2</v>
      </c>
      <c r="S40" s="61">
        <f>+T40/$AG40</f>
        <v>2.7921046750517008E-2</v>
      </c>
      <c r="T40" s="70">
        <v>47783545</v>
      </c>
      <c r="U40" s="73">
        <v>0</v>
      </c>
      <c r="V40" s="72">
        <f>+T40+U40</f>
        <v>47783545</v>
      </c>
      <c r="W40" s="71">
        <f>+U40/T40</f>
        <v>0</v>
      </c>
      <c r="X40" s="61">
        <f>+Y40/$AG40</f>
        <v>0.71940669594727147</v>
      </c>
      <c r="Y40" s="70">
        <v>1231178850</v>
      </c>
      <c r="Z40" s="73">
        <v>20044880</v>
      </c>
      <c r="AA40" s="72">
        <f>+Y40+Z40</f>
        <v>1251223730</v>
      </c>
      <c r="AB40" s="71">
        <f>+Z40/Y40</f>
        <v>1.6281046413362282E-2</v>
      </c>
      <c r="AC40" s="61">
        <f>+AD40/$AG40</f>
        <v>2.8539965089944969E-2</v>
      </c>
      <c r="AD40" s="70">
        <v>48842750</v>
      </c>
      <c r="AE40" s="61">
        <f>AF40/$AG40</f>
        <v>0</v>
      </c>
      <c r="AF40" s="70">
        <v>0</v>
      </c>
      <c r="AG40" s="70">
        <v>1711380860</v>
      </c>
      <c r="AH40" s="73">
        <v>28124126</v>
      </c>
      <c r="AI40" s="72">
        <v>1739504986</v>
      </c>
      <c r="AJ40" s="71">
        <f>+AH40/AG40</f>
        <v>1.6433586852198406E-2</v>
      </c>
      <c r="AK40" s="70">
        <v>0</v>
      </c>
      <c r="AL40" s="70">
        <v>9110</v>
      </c>
      <c r="AM40" s="69">
        <v>0</v>
      </c>
      <c r="AN40" s="68"/>
    </row>
    <row r="41" spans="1:40" x14ac:dyDescent="0.2">
      <c r="A41" s="75" t="s">
        <v>415</v>
      </c>
      <c r="B41" s="74" t="s">
        <v>416</v>
      </c>
      <c r="C41" s="65">
        <v>3</v>
      </c>
      <c r="D41" s="65"/>
      <c r="E41" s="64">
        <f>+F41/$AG41</f>
        <v>3.8533263387330714E-2</v>
      </c>
      <c r="F41" s="70">
        <v>42445461</v>
      </c>
      <c r="G41" s="63">
        <f>+H41/$AG41</f>
        <v>9.1290895821999601E-3</v>
      </c>
      <c r="H41" s="35">
        <v>10055946</v>
      </c>
      <c r="I41" s="63">
        <f>+J41/$AG41</f>
        <v>7.7263796420702965E-3</v>
      </c>
      <c r="J41" s="70">
        <v>8510822</v>
      </c>
      <c r="K41" s="73">
        <v>96836</v>
      </c>
      <c r="L41" s="72">
        <f>+J41+K41</f>
        <v>8607658</v>
      </c>
      <c r="M41" s="71">
        <f>+K41/J41</f>
        <v>1.1377984406206592E-2</v>
      </c>
      <c r="N41" s="61">
        <f>+O41/$AG41</f>
        <v>0.10574152061984629</v>
      </c>
      <c r="O41" s="70">
        <v>116477225</v>
      </c>
      <c r="P41" s="73">
        <v>3146250</v>
      </c>
      <c r="Q41" s="72">
        <f>+O41+P41</f>
        <v>119623475</v>
      </c>
      <c r="R41" s="71">
        <f>+P41/O41</f>
        <v>2.7011718385289485E-2</v>
      </c>
      <c r="S41" s="61">
        <f>+T41/$AG41</f>
        <v>4.6995636253590198E-2</v>
      </c>
      <c r="T41" s="70">
        <v>51767000</v>
      </c>
      <c r="U41" s="73">
        <v>643501</v>
      </c>
      <c r="V41" s="72">
        <f>+T41+U41</f>
        <v>52410501</v>
      </c>
      <c r="W41" s="71">
        <f>+U41/T41</f>
        <v>1.2430718411343133E-2</v>
      </c>
      <c r="X41" s="61">
        <f>+Y41/$AG41</f>
        <v>0.76688789600448437</v>
      </c>
      <c r="Y41" s="70">
        <v>844748340</v>
      </c>
      <c r="Z41" s="73">
        <v>5092169</v>
      </c>
      <c r="AA41" s="72">
        <f>+Y41+Z41</f>
        <v>849840509</v>
      </c>
      <c r="AB41" s="71">
        <f>+Z41/Y41</f>
        <v>6.0280307860681916E-3</v>
      </c>
      <c r="AC41" s="61">
        <f>+AD41/$AG41</f>
        <v>2.4986214510478211E-2</v>
      </c>
      <c r="AD41" s="70">
        <v>27523010</v>
      </c>
      <c r="AE41" s="61">
        <f>AF41/$AG41</f>
        <v>0</v>
      </c>
      <c r="AF41" s="70">
        <v>0</v>
      </c>
      <c r="AG41" s="70">
        <v>1101527804</v>
      </c>
      <c r="AH41" s="73">
        <v>8978756</v>
      </c>
      <c r="AI41" s="72">
        <v>1110506560</v>
      </c>
      <c r="AJ41" s="71">
        <f>+AH41/AG41</f>
        <v>8.1511841711078593E-3</v>
      </c>
      <c r="AK41" s="70">
        <v>10740</v>
      </c>
      <c r="AL41" s="70">
        <v>0</v>
      </c>
      <c r="AM41" s="69">
        <v>0</v>
      </c>
      <c r="AN41" s="68"/>
    </row>
    <row r="42" spans="1:40" x14ac:dyDescent="0.2">
      <c r="A42" s="75" t="s">
        <v>413</v>
      </c>
      <c r="B42" s="74" t="s">
        <v>414</v>
      </c>
      <c r="C42" s="65">
        <v>3</v>
      </c>
      <c r="D42" s="65"/>
      <c r="E42" s="64">
        <f>+F42/$AG42</f>
        <v>3.0674092680925108E-2</v>
      </c>
      <c r="F42" s="70">
        <v>48220969</v>
      </c>
      <c r="G42" s="63">
        <f>+H42/$AG42</f>
        <v>2.8190355965425121E-3</v>
      </c>
      <c r="H42" s="35">
        <v>4431643</v>
      </c>
      <c r="I42" s="63">
        <f>+J42/$AG42</f>
        <v>3.5375086629034244E-3</v>
      </c>
      <c r="J42" s="70">
        <v>5561113</v>
      </c>
      <c r="K42" s="73">
        <v>63274</v>
      </c>
      <c r="L42" s="72">
        <f>+J42+K42</f>
        <v>5624387</v>
      </c>
      <c r="M42" s="71">
        <f>+K42/J42</f>
        <v>1.1377938193307707E-2</v>
      </c>
      <c r="N42" s="61">
        <f>+O42/$AG42</f>
        <v>0.10694226147721522</v>
      </c>
      <c r="O42" s="70">
        <v>168117751</v>
      </c>
      <c r="P42" s="73">
        <v>4413956</v>
      </c>
      <c r="Q42" s="72">
        <f>+O42+P42</f>
        <v>172531707</v>
      </c>
      <c r="R42" s="71">
        <f>+P42/O42</f>
        <v>2.625514541887965E-2</v>
      </c>
      <c r="S42" s="61">
        <f>+T42/$AG42</f>
        <v>1.4031637704836513E-2</v>
      </c>
      <c r="T42" s="70">
        <v>22058327</v>
      </c>
      <c r="U42" s="73">
        <v>0</v>
      </c>
      <c r="V42" s="72">
        <f>+T42+U42</f>
        <v>22058327</v>
      </c>
      <c r="W42" s="71">
        <f>+U42/T42</f>
        <v>0</v>
      </c>
      <c r="X42" s="61">
        <f>+Y42/$AG42</f>
        <v>0.81787984896293764</v>
      </c>
      <c r="Y42" s="70">
        <v>1285741660</v>
      </c>
      <c r="Z42" s="73">
        <v>24523291</v>
      </c>
      <c r="AA42" s="72">
        <f>+Y42+Z42</f>
        <v>1310264951</v>
      </c>
      <c r="AB42" s="71">
        <f>+Z42/Y42</f>
        <v>1.907326468678008E-2</v>
      </c>
      <c r="AC42" s="61">
        <f>+AD42/$AG42</f>
        <v>2.4115614914639559E-2</v>
      </c>
      <c r="AD42" s="70">
        <v>37910765</v>
      </c>
      <c r="AE42" s="61">
        <f>AF42/$AG42</f>
        <v>0</v>
      </c>
      <c r="AF42" s="70">
        <v>0</v>
      </c>
      <c r="AG42" s="70">
        <v>1572042228</v>
      </c>
      <c r="AH42" s="73">
        <v>29000521</v>
      </c>
      <c r="AI42" s="72">
        <v>1601042749</v>
      </c>
      <c r="AJ42" s="71">
        <f>+AH42/AG42</f>
        <v>1.8447673022686767E-2</v>
      </c>
      <c r="AK42" s="70">
        <v>0</v>
      </c>
      <c r="AL42" s="70">
        <v>561575</v>
      </c>
      <c r="AM42" s="69">
        <v>0</v>
      </c>
      <c r="AN42" s="68"/>
    </row>
    <row r="43" spans="1:40" x14ac:dyDescent="0.2">
      <c r="A43" s="75" t="s">
        <v>411</v>
      </c>
      <c r="B43" s="74" t="s">
        <v>412</v>
      </c>
      <c r="C43" s="65">
        <v>3</v>
      </c>
      <c r="D43" s="65"/>
      <c r="E43" s="64">
        <f>+F43/$AG43</f>
        <v>3.9297341703416082E-2</v>
      </c>
      <c r="F43" s="70">
        <v>11049527</v>
      </c>
      <c r="G43" s="63">
        <f>+H43/$AG43</f>
        <v>7.0073538289609815E-3</v>
      </c>
      <c r="H43" s="35">
        <v>1970310</v>
      </c>
      <c r="I43" s="63">
        <f>+J43/$AG43</f>
        <v>8.8726882229151025E-4</v>
      </c>
      <c r="J43" s="70">
        <v>249480</v>
      </c>
      <c r="K43" s="73">
        <v>2839</v>
      </c>
      <c r="L43" s="72">
        <f>+J43+K43</f>
        <v>252319</v>
      </c>
      <c r="M43" s="71">
        <f>+K43/J43</f>
        <v>1.1379669713003046E-2</v>
      </c>
      <c r="N43" s="61">
        <f>+O43/$AG43</f>
        <v>0.24590683150296677</v>
      </c>
      <c r="O43" s="70">
        <v>69143460</v>
      </c>
      <c r="P43" s="73">
        <v>2230434</v>
      </c>
      <c r="Q43" s="72">
        <f>+O43+P43</f>
        <v>71373894</v>
      </c>
      <c r="R43" s="71">
        <f>+P43/O43</f>
        <v>3.2258061716899905E-2</v>
      </c>
      <c r="S43" s="61">
        <f>+T43/$AG43</f>
        <v>1.2610256567963178E-2</v>
      </c>
      <c r="T43" s="70">
        <v>3545720</v>
      </c>
      <c r="U43" s="73">
        <v>0</v>
      </c>
      <c r="V43" s="72">
        <f>+T43+U43</f>
        <v>3545720</v>
      </c>
      <c r="W43" s="71">
        <f>+U43/T43</f>
        <v>0</v>
      </c>
      <c r="X43" s="61">
        <f>+Y43/$AG43</f>
        <v>0.66410348237470962</v>
      </c>
      <c r="Y43" s="70">
        <v>186730935</v>
      </c>
      <c r="Z43" s="73">
        <v>5183405</v>
      </c>
      <c r="AA43" s="72">
        <f>+Y43+Z43</f>
        <v>191914340</v>
      </c>
      <c r="AB43" s="71">
        <f>+Z43/Y43</f>
        <v>2.7758683905267222E-2</v>
      </c>
      <c r="AC43" s="61">
        <f>+AD43/$AG43</f>
        <v>3.0187465199691836E-2</v>
      </c>
      <c r="AD43" s="70">
        <v>8488035</v>
      </c>
      <c r="AE43" s="61">
        <f>AF43/$AG43</f>
        <v>0</v>
      </c>
      <c r="AF43" s="70">
        <v>0</v>
      </c>
      <c r="AG43" s="70">
        <v>281177467</v>
      </c>
      <c r="AH43" s="73">
        <v>7416678</v>
      </c>
      <c r="AI43" s="72">
        <v>288594145</v>
      </c>
      <c r="AJ43" s="71">
        <f>+AH43/AG43</f>
        <v>2.6377213221001099E-2</v>
      </c>
      <c r="AK43" s="70">
        <v>0</v>
      </c>
      <c r="AL43" s="70">
        <v>0</v>
      </c>
      <c r="AM43" s="69">
        <v>0</v>
      </c>
      <c r="AN43" s="68"/>
    </row>
    <row r="44" spans="1:40" x14ac:dyDescent="0.2">
      <c r="A44" s="75" t="s">
        <v>409</v>
      </c>
      <c r="B44" s="74" t="s">
        <v>410</v>
      </c>
      <c r="C44" s="65">
        <v>3</v>
      </c>
      <c r="D44" s="65"/>
      <c r="E44" s="64">
        <f>+F44/$AG44</f>
        <v>7.2865324894582056E-2</v>
      </c>
      <c r="F44" s="70">
        <v>123521847</v>
      </c>
      <c r="G44" s="63">
        <f>+H44/$AG44</f>
        <v>2.1269311567779475E-2</v>
      </c>
      <c r="H44" s="35">
        <v>36055897</v>
      </c>
      <c r="I44" s="63">
        <f>+J44/$AG44</f>
        <v>3.4583459057370251E-3</v>
      </c>
      <c r="J44" s="70">
        <v>5862614</v>
      </c>
      <c r="K44" s="73">
        <v>66705</v>
      </c>
      <c r="L44" s="72">
        <f>+J44+K44</f>
        <v>5929319</v>
      </c>
      <c r="M44" s="71">
        <f>+K44/J44</f>
        <v>1.1378030346190284E-2</v>
      </c>
      <c r="N44" s="61">
        <f>+O44/$AG44</f>
        <v>0.1698823394320895</v>
      </c>
      <c r="O44" s="70">
        <v>287985820</v>
      </c>
      <c r="P44" s="73">
        <v>12403471</v>
      </c>
      <c r="Q44" s="72">
        <f>+O44+P44</f>
        <v>300389291</v>
      </c>
      <c r="R44" s="71">
        <f>+P44/O44</f>
        <v>4.3069728224813295E-2</v>
      </c>
      <c r="S44" s="61">
        <f>+T44/$AG44</f>
        <v>6.0476475327394787E-2</v>
      </c>
      <c r="T44" s="70">
        <v>102520176</v>
      </c>
      <c r="U44" s="73">
        <v>1077943</v>
      </c>
      <c r="V44" s="72">
        <f>+T44+U44</f>
        <v>103598119</v>
      </c>
      <c r="W44" s="71">
        <f>+U44/T44</f>
        <v>1.0514447419598656E-2</v>
      </c>
      <c r="X44" s="61">
        <f>+Y44/$AG44</f>
        <v>0.6372443672565955</v>
      </c>
      <c r="Y44" s="70">
        <v>1080261446</v>
      </c>
      <c r="Z44" s="73">
        <v>1039491</v>
      </c>
      <c r="AA44" s="72">
        <f>+Y44+Z44</f>
        <v>1081300937</v>
      </c>
      <c r="AB44" s="71">
        <f>+Z44/Y44</f>
        <v>9.6225872343129058E-4</v>
      </c>
      <c r="AC44" s="61">
        <f>+AD44/$AG44</f>
        <v>3.3220960975395009E-2</v>
      </c>
      <c r="AD44" s="70">
        <v>56316423</v>
      </c>
      <c r="AE44" s="61">
        <f>AF44/$AG44</f>
        <v>1.5828746404266195E-3</v>
      </c>
      <c r="AF44" s="70">
        <v>2683301</v>
      </c>
      <c r="AG44" s="70">
        <v>1695207524</v>
      </c>
      <c r="AH44" s="73">
        <v>14587610</v>
      </c>
      <c r="AI44" s="72">
        <v>1709795134</v>
      </c>
      <c r="AJ44" s="71">
        <f>+AH44/AG44</f>
        <v>8.6052060255013361E-3</v>
      </c>
      <c r="AK44" s="70">
        <v>23889</v>
      </c>
      <c r="AL44" s="70">
        <v>205567</v>
      </c>
      <c r="AM44" s="69">
        <v>0</v>
      </c>
      <c r="AN44" s="68"/>
    </row>
    <row r="45" spans="1:40" x14ac:dyDescent="0.2">
      <c r="A45" s="75" t="s">
        <v>407</v>
      </c>
      <c r="B45" s="74" t="s">
        <v>408</v>
      </c>
      <c r="C45" s="65">
        <v>3</v>
      </c>
      <c r="D45" s="65"/>
      <c r="E45" s="64">
        <f>+F45/$AG45</f>
        <v>3.4246050764356738E-2</v>
      </c>
      <c r="F45" s="70">
        <v>17935843</v>
      </c>
      <c r="G45" s="63">
        <f>+H45/$AG45</f>
        <v>1.1876166953082069E-2</v>
      </c>
      <c r="H45" s="35">
        <v>6219960</v>
      </c>
      <c r="I45" s="63">
        <f>+J45/$AG45</f>
        <v>2.7613930702059083E-2</v>
      </c>
      <c r="J45" s="70">
        <v>14462372</v>
      </c>
      <c r="K45" s="73">
        <v>164553</v>
      </c>
      <c r="L45" s="72">
        <f>+J45+K45</f>
        <v>14626925</v>
      </c>
      <c r="M45" s="71">
        <f>+K45/J45</f>
        <v>1.1378009084540213E-2</v>
      </c>
      <c r="N45" s="61">
        <f>+O45/$AG45</f>
        <v>0.14590840180404491</v>
      </c>
      <c r="O45" s="70">
        <v>76417284</v>
      </c>
      <c r="P45" s="73">
        <v>1295947</v>
      </c>
      <c r="Q45" s="72">
        <f>+O45+P45</f>
        <v>77713231</v>
      </c>
      <c r="R45" s="71">
        <f>+P45/O45</f>
        <v>1.6958820467893102E-2</v>
      </c>
      <c r="S45" s="61">
        <f>+T45/$AG45</f>
        <v>2.3373720414497388E-2</v>
      </c>
      <c r="T45" s="70">
        <v>12241627</v>
      </c>
      <c r="U45" s="73">
        <v>86880</v>
      </c>
      <c r="V45" s="72">
        <f>+T45+U45</f>
        <v>12328507</v>
      </c>
      <c r="W45" s="71">
        <f>+U45/T45</f>
        <v>7.0970958353820121E-3</v>
      </c>
      <c r="X45" s="61">
        <f>+Y45/$AG45</f>
        <v>0.72112690205531149</v>
      </c>
      <c r="Y45" s="70">
        <v>377679137</v>
      </c>
      <c r="Z45" s="73">
        <v>-5193654</v>
      </c>
      <c r="AA45" s="72">
        <f>+Y45+Z45</f>
        <v>372485483</v>
      </c>
      <c r="AB45" s="71">
        <f>+Z45/Y45</f>
        <v>-1.3751498272460838E-2</v>
      </c>
      <c r="AC45" s="61">
        <f>+AD45/$AG45</f>
        <v>2.5792282999620889E-2</v>
      </c>
      <c r="AD45" s="70">
        <v>13508312</v>
      </c>
      <c r="AE45" s="61">
        <f>AF45/$AG45</f>
        <v>1.0062544307027483E-2</v>
      </c>
      <c r="AF45" s="70">
        <v>5270103</v>
      </c>
      <c r="AG45" s="70">
        <v>523734638</v>
      </c>
      <c r="AH45" s="73">
        <v>-3646274</v>
      </c>
      <c r="AI45" s="72">
        <v>520088364</v>
      </c>
      <c r="AJ45" s="71">
        <f>+AH45/AG45</f>
        <v>-6.9620638686876384E-3</v>
      </c>
      <c r="AK45" s="70">
        <v>0</v>
      </c>
      <c r="AL45" s="70">
        <v>0</v>
      </c>
      <c r="AM45" s="69">
        <v>0</v>
      </c>
      <c r="AN45" s="68"/>
    </row>
    <row r="46" spans="1:40" x14ac:dyDescent="0.2">
      <c r="A46" s="75" t="s">
        <v>405</v>
      </c>
      <c r="B46" s="74" t="s">
        <v>406</v>
      </c>
      <c r="C46" s="65">
        <v>3</v>
      </c>
      <c r="D46" s="65"/>
      <c r="E46" s="64">
        <f>+F46/$AG46</f>
        <v>3.2347620803923761E-2</v>
      </c>
      <c r="F46" s="70">
        <v>61902373</v>
      </c>
      <c r="G46" s="63">
        <f>+H46/$AG46</f>
        <v>4.3759866547549214E-3</v>
      </c>
      <c r="H46" s="35">
        <v>8374154</v>
      </c>
      <c r="I46" s="63">
        <f>+J46/$AG46</f>
        <v>1.1276240970047955E-3</v>
      </c>
      <c r="J46" s="70">
        <v>2157890</v>
      </c>
      <c r="K46" s="73">
        <v>24552</v>
      </c>
      <c r="L46" s="72">
        <f>+J46+K46</f>
        <v>2182442</v>
      </c>
      <c r="M46" s="71">
        <f>+K46/J46</f>
        <v>1.1377781073177965E-2</v>
      </c>
      <c r="N46" s="61">
        <f>+O46/$AG46</f>
        <v>0.20883276693932251</v>
      </c>
      <c r="O46" s="70">
        <v>399635074</v>
      </c>
      <c r="P46" s="73">
        <v>4206687</v>
      </c>
      <c r="Q46" s="72">
        <f>+O46+P46</f>
        <v>403841761</v>
      </c>
      <c r="R46" s="71">
        <f>+P46/O46</f>
        <v>1.0526320820379244E-2</v>
      </c>
      <c r="S46" s="61">
        <f>+T46/$AG46</f>
        <v>5.5822453259756738E-2</v>
      </c>
      <c r="T46" s="70">
        <v>106825239</v>
      </c>
      <c r="U46" s="73">
        <v>3445116</v>
      </c>
      <c r="V46" s="72">
        <f>+T46+U46</f>
        <v>110270355</v>
      </c>
      <c r="W46" s="71">
        <f>+U46/T46</f>
        <v>3.2250019117673119E-2</v>
      </c>
      <c r="X46" s="61">
        <f>+Y46/$AG46</f>
        <v>0.68529018214101745</v>
      </c>
      <c r="Y46" s="70">
        <v>1311412939</v>
      </c>
      <c r="Z46" s="73">
        <v>18470609</v>
      </c>
      <c r="AA46" s="72">
        <f>+Y46+Z46</f>
        <v>1329883548</v>
      </c>
      <c r="AB46" s="71">
        <f>+Z46/Y46</f>
        <v>1.4084510264237984E-2</v>
      </c>
      <c r="AC46" s="61">
        <f>+AD46/$AG46</f>
        <v>1.2203366104219855E-2</v>
      </c>
      <c r="AD46" s="70">
        <v>23353103</v>
      </c>
      <c r="AE46" s="61">
        <f>AF46/$AG46</f>
        <v>0</v>
      </c>
      <c r="AF46" s="70">
        <v>0</v>
      </c>
      <c r="AG46" s="70">
        <v>1913660772</v>
      </c>
      <c r="AH46" s="73">
        <v>26146964</v>
      </c>
      <c r="AI46" s="72">
        <v>1939807736</v>
      </c>
      <c r="AJ46" s="71">
        <f>+AH46/AG46</f>
        <v>1.3663322351888604E-2</v>
      </c>
      <c r="AK46" s="70">
        <v>0</v>
      </c>
      <c r="AL46" s="70">
        <v>26629</v>
      </c>
      <c r="AM46" s="69">
        <v>0</v>
      </c>
      <c r="AN46" s="68"/>
    </row>
    <row r="47" spans="1:40" x14ac:dyDescent="0.2">
      <c r="A47" s="75" t="s">
        <v>403</v>
      </c>
      <c r="B47" s="74" t="s">
        <v>404</v>
      </c>
      <c r="C47" s="65">
        <v>3</v>
      </c>
      <c r="D47" s="65"/>
      <c r="E47" s="64">
        <f>+F47/$AG47</f>
        <v>4.5161875589064301E-2</v>
      </c>
      <c r="F47" s="70">
        <v>12202965</v>
      </c>
      <c r="G47" s="63">
        <f>+H47/$AG47</f>
        <v>1.2884935082754147E-2</v>
      </c>
      <c r="H47" s="35">
        <v>3481574</v>
      </c>
      <c r="I47" s="63">
        <f>+J47/$AG47</f>
        <v>1.6990802713061474E-3</v>
      </c>
      <c r="J47" s="70">
        <v>459100</v>
      </c>
      <c r="K47" s="73">
        <v>5224</v>
      </c>
      <c r="L47" s="72">
        <f>+J47+K47</f>
        <v>464324</v>
      </c>
      <c r="M47" s="71">
        <f>+K47/J47</f>
        <v>1.1378784578523198E-2</v>
      </c>
      <c r="N47" s="61">
        <f>+O47/$AG47</f>
        <v>0.12651700324326703</v>
      </c>
      <c r="O47" s="70">
        <v>34185528</v>
      </c>
      <c r="P47" s="73">
        <v>359848</v>
      </c>
      <c r="Q47" s="72">
        <f>+O47+P47</f>
        <v>34545376</v>
      </c>
      <c r="R47" s="71">
        <f>+P47/O47</f>
        <v>1.0526325642827574E-2</v>
      </c>
      <c r="S47" s="61">
        <f>+T47/$AG47</f>
        <v>7.439573409240537E-3</v>
      </c>
      <c r="T47" s="70">
        <v>2010210</v>
      </c>
      <c r="U47" s="73">
        <v>64845</v>
      </c>
      <c r="V47" s="72">
        <f>+T47+U47</f>
        <v>2075055</v>
      </c>
      <c r="W47" s="71">
        <f>+U47/T47</f>
        <v>3.2257823809452746E-2</v>
      </c>
      <c r="X47" s="61">
        <f>+Y47/$AG47</f>
        <v>0.76350288532215926</v>
      </c>
      <c r="Y47" s="70">
        <v>206302304</v>
      </c>
      <c r="Z47" s="73">
        <v>2905667</v>
      </c>
      <c r="AA47" s="72">
        <f>+Y47+Z47</f>
        <v>209207971</v>
      </c>
      <c r="AB47" s="71">
        <f>+Z47/Y47</f>
        <v>1.4084510660627426E-2</v>
      </c>
      <c r="AC47" s="61">
        <f>+AD47/$AG47</f>
        <v>4.2794647082208606E-2</v>
      </c>
      <c r="AD47" s="70">
        <v>11563328</v>
      </c>
      <c r="AE47" s="61">
        <f>AF47/$AG47</f>
        <v>0</v>
      </c>
      <c r="AF47" s="70">
        <v>0</v>
      </c>
      <c r="AG47" s="70">
        <v>270205009</v>
      </c>
      <c r="AH47" s="73">
        <v>3335584</v>
      </c>
      <c r="AI47" s="72">
        <v>273540593</v>
      </c>
      <c r="AJ47" s="71">
        <f>+AH47/AG47</f>
        <v>1.2344641619874634E-2</v>
      </c>
      <c r="AK47" s="70">
        <v>0</v>
      </c>
      <c r="AL47" s="70">
        <v>0</v>
      </c>
      <c r="AM47" s="69">
        <v>0</v>
      </c>
      <c r="AN47" s="68"/>
    </row>
    <row r="48" spans="1:40" x14ac:dyDescent="0.2">
      <c r="A48" s="75" t="s">
        <v>401</v>
      </c>
      <c r="B48" s="74" t="s">
        <v>402</v>
      </c>
      <c r="C48" s="65">
        <v>3</v>
      </c>
      <c r="D48" s="65"/>
      <c r="E48" s="64">
        <f>+F48/$AG48</f>
        <v>4.0660605913326243E-2</v>
      </c>
      <c r="F48" s="70">
        <v>33361843</v>
      </c>
      <c r="G48" s="63">
        <f>+H48/$AG48</f>
        <v>3.6070378260503522E-2</v>
      </c>
      <c r="H48" s="35">
        <v>29595582</v>
      </c>
      <c r="I48" s="63">
        <f>+J48/$AG48</f>
        <v>8.4670982906619841E-2</v>
      </c>
      <c r="J48" s="70">
        <v>69472158</v>
      </c>
      <c r="K48" s="73">
        <v>790454</v>
      </c>
      <c r="L48" s="72">
        <f>+J48+K48</f>
        <v>70262612</v>
      </c>
      <c r="M48" s="71">
        <f>+K48/J48</f>
        <v>1.1377996923602115E-2</v>
      </c>
      <c r="N48" s="61">
        <f>+O48/$AG48</f>
        <v>0.4957911644584812</v>
      </c>
      <c r="O48" s="70">
        <v>406794405</v>
      </c>
      <c r="P48" s="73">
        <v>8652446</v>
      </c>
      <c r="Q48" s="72">
        <f>+O48+P48</f>
        <v>415446851</v>
      </c>
      <c r="R48" s="71">
        <f>+P48/O48</f>
        <v>2.1269825478548554E-2</v>
      </c>
      <c r="S48" s="61">
        <f>+T48/$AG48</f>
        <v>0.20586081943162854</v>
      </c>
      <c r="T48" s="70">
        <v>168907870</v>
      </c>
      <c r="U48" s="73">
        <v>3562448</v>
      </c>
      <c r="V48" s="72">
        <f>+T48+U48</f>
        <v>172470318</v>
      </c>
      <c r="W48" s="71">
        <f>+U48/T48</f>
        <v>2.1091071718564683E-2</v>
      </c>
      <c r="X48" s="61">
        <f>+Y48/$AG48</f>
        <v>0.12681203818613157</v>
      </c>
      <c r="Y48" s="70">
        <v>104048703</v>
      </c>
      <c r="Z48" s="73">
        <v>1465475</v>
      </c>
      <c r="AA48" s="72">
        <f>+Y48+Z48</f>
        <v>105514178</v>
      </c>
      <c r="AB48" s="71">
        <f>+Z48/Y48</f>
        <v>1.4084510020273871E-2</v>
      </c>
      <c r="AC48" s="61">
        <f>+AD48/$AG48</f>
        <v>6.8912933707101472E-3</v>
      </c>
      <c r="AD48" s="70">
        <v>5654275</v>
      </c>
      <c r="AE48" s="61">
        <f>AF48/$AG48</f>
        <v>3.2427174725989439E-3</v>
      </c>
      <c r="AF48" s="70">
        <v>2660635</v>
      </c>
      <c r="AG48" s="70">
        <v>820495471</v>
      </c>
      <c r="AH48" s="73">
        <v>14470823</v>
      </c>
      <c r="AI48" s="72">
        <v>834966294</v>
      </c>
      <c r="AJ48" s="71">
        <f>+AH48/AG48</f>
        <v>1.7636688454067042E-2</v>
      </c>
      <c r="AK48" s="70">
        <v>129518</v>
      </c>
      <c r="AL48" s="70">
        <v>1472834</v>
      </c>
      <c r="AM48" s="69">
        <v>0</v>
      </c>
      <c r="AN48" s="68"/>
    </row>
    <row r="49" spans="1:40" x14ac:dyDescent="0.2">
      <c r="A49" s="75" t="s">
        <v>399</v>
      </c>
      <c r="B49" s="74" t="s">
        <v>400</v>
      </c>
      <c r="C49" s="65">
        <v>3</v>
      </c>
      <c r="D49" s="65"/>
      <c r="E49" s="64">
        <f>+F49/$AG49</f>
        <v>4.7523258188401599E-2</v>
      </c>
      <c r="F49" s="70">
        <v>23275169</v>
      </c>
      <c r="G49" s="63">
        <f>+H49/$AG49</f>
        <v>5.0570317120674918E-2</v>
      </c>
      <c r="H49" s="35">
        <v>24767508</v>
      </c>
      <c r="I49" s="63">
        <f>+J49/$AG49</f>
        <v>8.2476755879605762E-2</v>
      </c>
      <c r="J49" s="70">
        <v>40394125</v>
      </c>
      <c r="K49" s="73">
        <v>459604</v>
      </c>
      <c r="L49" s="72">
        <f>+J49+K49</f>
        <v>40853729</v>
      </c>
      <c r="M49" s="71">
        <f>+K49/J49</f>
        <v>1.1377991230160327E-2</v>
      </c>
      <c r="N49" s="61">
        <f>+O49/$AG49</f>
        <v>0.14921805553729561</v>
      </c>
      <c r="O49" s="70">
        <v>73081594</v>
      </c>
      <c r="P49" s="73">
        <v>1171155</v>
      </c>
      <c r="Q49" s="72">
        <f>+O49+P49</f>
        <v>74252749</v>
      </c>
      <c r="R49" s="71">
        <f>+P49/O49</f>
        <v>1.6025307275043837E-2</v>
      </c>
      <c r="S49" s="61">
        <f>+T49/$AG49</f>
        <v>6.1470413407303498E-2</v>
      </c>
      <c r="T49" s="70">
        <v>30105980</v>
      </c>
      <c r="U49" s="73">
        <v>633619</v>
      </c>
      <c r="V49" s="72">
        <f>+T49+U49</f>
        <v>30739599</v>
      </c>
      <c r="W49" s="71">
        <f>+U49/T49</f>
        <v>2.1046283827996962E-2</v>
      </c>
      <c r="X49" s="61">
        <f>+Y49/$AG49</f>
        <v>0.57245679313213849</v>
      </c>
      <c r="Y49" s="70">
        <v>280368584</v>
      </c>
      <c r="Z49" s="73">
        <v>3948854</v>
      </c>
      <c r="AA49" s="72">
        <f>+Y49+Z49</f>
        <v>284317438</v>
      </c>
      <c r="AB49" s="71">
        <f>+Z49/Y49</f>
        <v>1.4084509554037623E-2</v>
      </c>
      <c r="AC49" s="61">
        <f>+AD49/$AG49</f>
        <v>2.9345781691759231E-2</v>
      </c>
      <c r="AD49" s="70">
        <v>14372500</v>
      </c>
      <c r="AE49" s="61">
        <f>AF49/$AG49</f>
        <v>6.9386250428209008E-3</v>
      </c>
      <c r="AF49" s="70">
        <v>3398287</v>
      </c>
      <c r="AG49" s="70">
        <v>489763747</v>
      </c>
      <c r="AH49" s="73">
        <v>6213232</v>
      </c>
      <c r="AI49" s="72">
        <v>495976979</v>
      </c>
      <c r="AJ49" s="71">
        <f>+AH49/AG49</f>
        <v>1.268618193579771E-2</v>
      </c>
      <c r="AK49" s="70">
        <v>0</v>
      </c>
      <c r="AL49" s="70">
        <v>0</v>
      </c>
      <c r="AM49" s="69">
        <v>0</v>
      </c>
      <c r="AN49" s="68"/>
    </row>
    <row r="50" spans="1:40" x14ac:dyDescent="0.2">
      <c r="A50" s="75" t="s">
        <v>397</v>
      </c>
      <c r="B50" s="74" t="s">
        <v>398</v>
      </c>
      <c r="C50" s="65">
        <v>3</v>
      </c>
      <c r="D50" s="65"/>
      <c r="E50" s="64">
        <f>+F50/$AG50</f>
        <v>4.4175437580111734E-2</v>
      </c>
      <c r="F50" s="70">
        <v>17858172</v>
      </c>
      <c r="G50" s="63">
        <f>+H50/$AG50</f>
        <v>3.0810846471944524E-2</v>
      </c>
      <c r="H50" s="35">
        <v>12455460</v>
      </c>
      <c r="I50" s="63">
        <f>+J50/$AG50</f>
        <v>0.15343049345823678</v>
      </c>
      <c r="J50" s="70">
        <v>62025150</v>
      </c>
      <c r="K50" s="73">
        <v>705723</v>
      </c>
      <c r="L50" s="72">
        <f>+J50+K50</f>
        <v>62730873</v>
      </c>
      <c r="M50" s="71">
        <f>+K50/J50</f>
        <v>1.1378013596097712E-2</v>
      </c>
      <c r="N50" s="61">
        <f>+O50/$AG50</f>
        <v>0.1669674680398438</v>
      </c>
      <c r="O50" s="70">
        <v>67497549</v>
      </c>
      <c r="P50" s="73">
        <v>886566</v>
      </c>
      <c r="Q50" s="72">
        <f>+O50+P50</f>
        <v>68384115</v>
      </c>
      <c r="R50" s="71">
        <f>+P50/O50</f>
        <v>1.313478804985941E-2</v>
      </c>
      <c r="S50" s="61">
        <f>+T50/$AG50</f>
        <v>4.0746570567751314E-2</v>
      </c>
      <c r="T50" s="70">
        <v>16472033</v>
      </c>
      <c r="U50" s="73">
        <v>303533</v>
      </c>
      <c r="V50" s="72">
        <f>+T50+U50</f>
        <v>16775566</v>
      </c>
      <c r="W50" s="71">
        <f>+U50/T50</f>
        <v>1.842717289359486E-2</v>
      </c>
      <c r="X50" s="61">
        <f>+Y50/$AG50</f>
        <v>0.53288697062000534</v>
      </c>
      <c r="Y50" s="70">
        <v>215422590</v>
      </c>
      <c r="Z50" s="73">
        <v>4303640</v>
      </c>
      <c r="AA50" s="72">
        <f>+Y50+Z50</f>
        <v>219726230</v>
      </c>
      <c r="AB50" s="71">
        <f>+Z50/Y50</f>
        <v>1.9977663438175169E-2</v>
      </c>
      <c r="AC50" s="61">
        <f>+AD50/$AG50</f>
        <v>1.9295847140704439E-2</v>
      </c>
      <c r="AD50" s="70">
        <v>7800456</v>
      </c>
      <c r="AE50" s="61">
        <f>AF50/$AG50</f>
        <v>1.1686366121402026E-2</v>
      </c>
      <c r="AF50" s="70">
        <v>4724280</v>
      </c>
      <c r="AG50" s="70">
        <v>404255690</v>
      </c>
      <c r="AH50" s="73">
        <v>6199462</v>
      </c>
      <c r="AI50" s="72">
        <v>410455152</v>
      </c>
      <c r="AJ50" s="71">
        <f>+AH50/AG50</f>
        <v>1.5335497194857047E-2</v>
      </c>
      <c r="AK50" s="70">
        <v>0</v>
      </c>
      <c r="AL50" s="70">
        <v>64878</v>
      </c>
      <c r="AM50" s="69">
        <v>0</v>
      </c>
      <c r="AN50" s="68"/>
    </row>
    <row r="51" spans="1:40" x14ac:dyDescent="0.2">
      <c r="A51" s="75" t="s">
        <v>395</v>
      </c>
      <c r="B51" s="74" t="s">
        <v>396</v>
      </c>
      <c r="C51" s="65">
        <v>3</v>
      </c>
      <c r="D51" s="65"/>
      <c r="E51" s="64">
        <f>+F51/$AG51</f>
        <v>4.6005693992063022E-2</v>
      </c>
      <c r="F51" s="70">
        <v>47299866</v>
      </c>
      <c r="G51" s="63">
        <f>+H51/$AG51</f>
        <v>1.0053200512761271E-2</v>
      </c>
      <c r="H51" s="35">
        <v>10336004</v>
      </c>
      <c r="I51" s="63">
        <f>+J51/$AG51</f>
        <v>1.2771965764834886E-2</v>
      </c>
      <c r="J51" s="70">
        <v>13131250</v>
      </c>
      <c r="K51" s="73">
        <v>149408</v>
      </c>
      <c r="L51" s="72">
        <f>+J51+K51</f>
        <v>13280658</v>
      </c>
      <c r="M51" s="71">
        <f>+K51/J51</f>
        <v>1.1378048548310328E-2</v>
      </c>
      <c r="N51" s="61">
        <f>+O51/$AG51</f>
        <v>0.1578460464829699</v>
      </c>
      <c r="O51" s="70">
        <v>162286365</v>
      </c>
      <c r="P51" s="73">
        <v>211397</v>
      </c>
      <c r="Q51" s="72">
        <f>+O51+P51</f>
        <v>162497762</v>
      </c>
      <c r="R51" s="71">
        <f>+P51/O51</f>
        <v>1.3026171360730151E-3</v>
      </c>
      <c r="S51" s="61">
        <f>+T51/$AG51</f>
        <v>3.3412935988881072E-2</v>
      </c>
      <c r="T51" s="70">
        <v>34352865</v>
      </c>
      <c r="U51" s="73">
        <v>-371712</v>
      </c>
      <c r="V51" s="72">
        <f>+T51+U51</f>
        <v>33981153</v>
      </c>
      <c r="W51" s="71">
        <f>+U51/T51</f>
        <v>-1.0820407555527028E-2</v>
      </c>
      <c r="X51" s="61">
        <f>+Y51/$AG51</f>
        <v>0.71255394445514719</v>
      </c>
      <c r="Y51" s="70">
        <v>732598580</v>
      </c>
      <c r="Z51" s="73">
        <v>20453837</v>
      </c>
      <c r="AA51" s="72">
        <f>+Y51+Z51</f>
        <v>753052417</v>
      </c>
      <c r="AB51" s="71">
        <f>+Z51/Y51</f>
        <v>2.7919569541071183E-2</v>
      </c>
      <c r="AC51" s="61">
        <f>+AD51/$AG51</f>
        <v>2.735621280334271E-2</v>
      </c>
      <c r="AD51" s="70">
        <v>28125762</v>
      </c>
      <c r="AE51" s="61">
        <f>AF51/$AG51</f>
        <v>0</v>
      </c>
      <c r="AF51" s="70">
        <v>0</v>
      </c>
      <c r="AG51" s="70">
        <v>1028130692</v>
      </c>
      <c r="AH51" s="73">
        <v>20442930</v>
      </c>
      <c r="AI51" s="72">
        <v>1048573622</v>
      </c>
      <c r="AJ51" s="71">
        <f>+AH51/AG51</f>
        <v>1.9883590830493368E-2</v>
      </c>
      <c r="AK51" s="70">
        <v>17345</v>
      </c>
      <c r="AL51" s="70">
        <v>0</v>
      </c>
      <c r="AM51" s="69">
        <v>0</v>
      </c>
      <c r="AN51" s="68"/>
    </row>
    <row r="52" spans="1:40" x14ac:dyDescent="0.2">
      <c r="A52" s="75" t="s">
        <v>393</v>
      </c>
      <c r="B52" s="74" t="s">
        <v>394</v>
      </c>
      <c r="C52" s="65">
        <v>3</v>
      </c>
      <c r="D52" s="65"/>
      <c r="E52" s="64">
        <f>+F52/$AG52</f>
        <v>2.7239188391156868E-2</v>
      </c>
      <c r="F52" s="70">
        <v>13648932</v>
      </c>
      <c r="G52" s="63">
        <f>+H52/$AG52</f>
        <v>7.5376512359245102E-3</v>
      </c>
      <c r="H52" s="35">
        <v>3776944</v>
      </c>
      <c r="I52" s="63">
        <f>+J52/$AG52</f>
        <v>1.3391489553051646E-2</v>
      </c>
      <c r="J52" s="70">
        <v>6710168</v>
      </c>
      <c r="K52" s="73">
        <v>76348</v>
      </c>
      <c r="L52" s="72">
        <f>+J52+K52</f>
        <v>6786516</v>
      </c>
      <c r="M52" s="71">
        <f>+K52/J52</f>
        <v>1.1377956557868597E-2</v>
      </c>
      <c r="N52" s="61">
        <f>+O52/$AG52</f>
        <v>0.10623543951456695</v>
      </c>
      <c r="O52" s="70">
        <v>53232140</v>
      </c>
      <c r="P52" s="73">
        <v>32420</v>
      </c>
      <c r="Q52" s="72">
        <f>+O52+P52</f>
        <v>53264560</v>
      </c>
      <c r="R52" s="71">
        <f>+P52/O52</f>
        <v>6.0903055935756102E-4</v>
      </c>
      <c r="S52" s="61">
        <f>+T52/$AG52</f>
        <v>2.4944487379070592E-2</v>
      </c>
      <c r="T52" s="70">
        <v>12499110</v>
      </c>
      <c r="U52" s="73">
        <v>-128857</v>
      </c>
      <c r="V52" s="72">
        <f>+T52+U52</f>
        <v>12370253</v>
      </c>
      <c r="W52" s="71">
        <f>+U52/T52</f>
        <v>-1.0309294021734347E-2</v>
      </c>
      <c r="X52" s="61">
        <f>+Y52/$AG52</f>
        <v>0.80422116683517431</v>
      </c>
      <c r="Y52" s="70">
        <v>402976765</v>
      </c>
      <c r="Z52" s="73">
        <v>11513622</v>
      </c>
      <c r="AA52" s="72">
        <f>+Y52+Z52</f>
        <v>414490387</v>
      </c>
      <c r="AB52" s="71">
        <f>+Z52/Y52</f>
        <v>2.8571428925933236E-2</v>
      </c>
      <c r="AC52" s="61">
        <f>+AD52/$AG52</f>
        <v>1.6430577091055082E-2</v>
      </c>
      <c r="AD52" s="70">
        <v>8232985</v>
      </c>
      <c r="AE52" s="61">
        <f>AF52/$AG52</f>
        <v>0</v>
      </c>
      <c r="AF52" s="70">
        <v>0</v>
      </c>
      <c r="AG52" s="70">
        <v>501077044</v>
      </c>
      <c r="AH52" s="73">
        <v>11493533</v>
      </c>
      <c r="AI52" s="72">
        <v>512570577</v>
      </c>
      <c r="AJ52" s="71">
        <f>+AH52/AG52</f>
        <v>2.2937656269880924E-2</v>
      </c>
      <c r="AK52" s="70">
        <v>0</v>
      </c>
      <c r="AL52" s="70">
        <v>0</v>
      </c>
      <c r="AM52" s="69">
        <v>0</v>
      </c>
      <c r="AN52" s="68"/>
    </row>
    <row r="53" spans="1:40" x14ac:dyDescent="0.2">
      <c r="A53" s="75" t="s">
        <v>391</v>
      </c>
      <c r="B53" s="74" t="s">
        <v>392</v>
      </c>
      <c r="C53" s="65">
        <v>3</v>
      </c>
      <c r="D53" s="65"/>
      <c r="E53" s="64">
        <f>+F53/$AG53</f>
        <v>4.1018198542462109E-2</v>
      </c>
      <c r="F53" s="70">
        <v>55431923</v>
      </c>
      <c r="G53" s="63">
        <f>+H53/$AG53</f>
        <v>1.409919730392198E-2</v>
      </c>
      <c r="H53" s="35">
        <v>19053631</v>
      </c>
      <c r="I53" s="63">
        <f>+J53/$AG53</f>
        <v>6.2006049717625772E-2</v>
      </c>
      <c r="J53" s="70">
        <v>83794869</v>
      </c>
      <c r="K53" s="73">
        <v>953418</v>
      </c>
      <c r="L53" s="72">
        <f>+J53+K53</f>
        <v>84748287</v>
      </c>
      <c r="M53" s="71">
        <f>+K53/J53</f>
        <v>1.1377999767503665E-2</v>
      </c>
      <c r="N53" s="61">
        <f>+O53/$AG53</f>
        <v>0.12587735635872102</v>
      </c>
      <c r="O53" s="70">
        <v>170110443</v>
      </c>
      <c r="P53" s="73">
        <v>92093</v>
      </c>
      <c r="Q53" s="72">
        <f>+O53+P53</f>
        <v>170202536</v>
      </c>
      <c r="R53" s="71">
        <f>+P53/O53</f>
        <v>5.4137181924803998E-4</v>
      </c>
      <c r="S53" s="61">
        <f>+T53/$AG53</f>
        <v>2.3202353030076114E-2</v>
      </c>
      <c r="T53" s="70">
        <v>31355620</v>
      </c>
      <c r="U53" s="73">
        <v>-323254</v>
      </c>
      <c r="V53" s="72">
        <f>+T53+U53</f>
        <v>31032366</v>
      </c>
      <c r="W53" s="71">
        <f>+U53/T53</f>
        <v>-1.0309284268657421E-2</v>
      </c>
      <c r="X53" s="61">
        <f>+Y53/$AG53</f>
        <v>0.70129888155451936</v>
      </c>
      <c r="Y53" s="70">
        <v>947734103</v>
      </c>
      <c r="Z53" s="73">
        <v>26029136</v>
      </c>
      <c r="AA53" s="72">
        <f>+Y53+Z53</f>
        <v>973763239</v>
      </c>
      <c r="AB53" s="71">
        <f>+Z53/Y53</f>
        <v>2.7464597841953989E-2</v>
      </c>
      <c r="AC53" s="61">
        <f>+AD53/$AG53</f>
        <v>3.2497963492673705E-2</v>
      </c>
      <c r="AD53" s="70">
        <v>43917692</v>
      </c>
      <c r="AE53" s="61">
        <f>AF53/$AG53</f>
        <v>0</v>
      </c>
      <c r="AF53" s="70">
        <v>0</v>
      </c>
      <c r="AG53" s="70">
        <v>1351398281</v>
      </c>
      <c r="AH53" s="73">
        <v>26751393</v>
      </c>
      <c r="AI53" s="72">
        <v>1378149674</v>
      </c>
      <c r="AJ53" s="71">
        <f>+AH53/AG53</f>
        <v>1.9795343368503217E-2</v>
      </c>
      <c r="AK53" s="70">
        <v>0</v>
      </c>
      <c r="AL53" s="70">
        <v>0</v>
      </c>
      <c r="AM53" s="69">
        <v>0</v>
      </c>
      <c r="AN53" s="68"/>
    </row>
    <row r="54" spans="1:40" x14ac:dyDescent="0.2">
      <c r="A54" s="75" t="s">
        <v>389</v>
      </c>
      <c r="B54" s="74" t="s">
        <v>390</v>
      </c>
      <c r="C54" s="65">
        <v>3</v>
      </c>
      <c r="D54" s="65"/>
      <c r="E54" s="64">
        <f>+F54/$AG54</f>
        <v>4.4881706407786257E-2</v>
      </c>
      <c r="F54" s="70">
        <v>28019492</v>
      </c>
      <c r="G54" s="63">
        <f>+H54/$AG54</f>
        <v>9.4240782178346208E-3</v>
      </c>
      <c r="H54" s="35">
        <v>5883419</v>
      </c>
      <c r="I54" s="63">
        <f>+J54/$AG54</f>
        <v>1.1798704716418438E-3</v>
      </c>
      <c r="J54" s="70">
        <v>736589</v>
      </c>
      <c r="K54" s="73">
        <v>8381</v>
      </c>
      <c r="L54" s="72">
        <f>+J54+K54</f>
        <v>744970</v>
      </c>
      <c r="M54" s="71">
        <f>+K54/J54</f>
        <v>1.1378122670851724E-2</v>
      </c>
      <c r="N54" s="61">
        <f>+O54/$AG54</f>
        <v>0.1607825941742633</v>
      </c>
      <c r="O54" s="70">
        <v>100376010</v>
      </c>
      <c r="P54" s="73">
        <v>1772653</v>
      </c>
      <c r="Q54" s="72">
        <f>+O54+P54</f>
        <v>102148663</v>
      </c>
      <c r="R54" s="71">
        <f>+P54/O54</f>
        <v>1.7660126159627185E-2</v>
      </c>
      <c r="S54" s="61">
        <f>+T54/$AG54</f>
        <v>2.2964344850278231E-2</v>
      </c>
      <c r="T54" s="70">
        <v>14336560</v>
      </c>
      <c r="U54" s="73">
        <v>15009</v>
      </c>
      <c r="V54" s="72">
        <f>+T54+U54</f>
        <v>14351569</v>
      </c>
      <c r="W54" s="71">
        <f>+U54/T54</f>
        <v>1.046903859782263E-3</v>
      </c>
      <c r="X54" s="61">
        <f>+Y54/$AG54</f>
        <v>0.69759404143379022</v>
      </c>
      <c r="Y54" s="70">
        <v>435505515</v>
      </c>
      <c r="Z54" s="73">
        <v>0</v>
      </c>
      <c r="AA54" s="72">
        <f>+Y54+Z54</f>
        <v>435505515</v>
      </c>
      <c r="AB54" s="71">
        <f>+Z54/Y54</f>
        <v>0</v>
      </c>
      <c r="AC54" s="61">
        <f>+AD54/$AG54</f>
        <v>6.3173364444405536E-2</v>
      </c>
      <c r="AD54" s="70">
        <v>39438910</v>
      </c>
      <c r="AE54" s="61">
        <f>AF54/$AG54</f>
        <v>0</v>
      </c>
      <c r="AF54" s="70">
        <v>0</v>
      </c>
      <c r="AG54" s="70">
        <v>624296495</v>
      </c>
      <c r="AH54" s="73">
        <v>1796043</v>
      </c>
      <c r="AI54" s="72">
        <v>626092538</v>
      </c>
      <c r="AJ54" s="71">
        <f>+AH54/AG54</f>
        <v>2.8769070696128126E-3</v>
      </c>
      <c r="AK54" s="70">
        <v>0</v>
      </c>
      <c r="AL54" s="70">
        <v>0</v>
      </c>
      <c r="AM54" s="69">
        <v>0</v>
      </c>
      <c r="AN54" s="68"/>
    </row>
    <row r="55" spans="1:40" x14ac:dyDescent="0.2">
      <c r="A55" s="75" t="s">
        <v>387</v>
      </c>
      <c r="B55" s="74" t="s">
        <v>388</v>
      </c>
      <c r="C55" s="65">
        <v>3</v>
      </c>
      <c r="D55" s="65"/>
      <c r="E55" s="64">
        <f>+F55/$AG55</f>
        <v>5.117284720826723E-2</v>
      </c>
      <c r="F55" s="70">
        <v>30361928</v>
      </c>
      <c r="G55" s="63">
        <f>+H55/$AG55</f>
        <v>1.9780201262735893E-3</v>
      </c>
      <c r="H55" s="35">
        <v>1173601</v>
      </c>
      <c r="I55" s="63">
        <f>+J55/$AG55</f>
        <v>2.9878595528231216E-4</v>
      </c>
      <c r="J55" s="70">
        <v>177276</v>
      </c>
      <c r="K55" s="73">
        <v>2017</v>
      </c>
      <c r="L55" s="72">
        <f>+J55+K55</f>
        <v>179293</v>
      </c>
      <c r="M55" s="71">
        <f>+K55/J55</f>
        <v>1.1377738667388705E-2</v>
      </c>
      <c r="N55" s="61">
        <f>+O55/$AG55</f>
        <v>0.15695176038930464</v>
      </c>
      <c r="O55" s="70">
        <v>93122785</v>
      </c>
      <c r="P55" s="73">
        <v>3037790</v>
      </c>
      <c r="Q55" s="72">
        <f>+O55+P55</f>
        <v>96160575</v>
      </c>
      <c r="R55" s="71">
        <f>+P55/O55</f>
        <v>3.2621339664615917E-2</v>
      </c>
      <c r="S55" s="61">
        <f>+T55/$AG55</f>
        <v>1.7546184830273537E-2</v>
      </c>
      <c r="T55" s="70">
        <v>10410521</v>
      </c>
      <c r="U55" s="73">
        <v>0</v>
      </c>
      <c r="V55" s="72">
        <f>+T55+U55</f>
        <v>10410521</v>
      </c>
      <c r="W55" s="71">
        <f>+U55/T55</f>
        <v>0</v>
      </c>
      <c r="X55" s="61">
        <f>+Y55/$AG55</f>
        <v>0.72979979721299659</v>
      </c>
      <c r="Y55" s="70">
        <v>433005590</v>
      </c>
      <c r="Z55" s="73">
        <v>0</v>
      </c>
      <c r="AA55" s="72">
        <f>+Y55+Z55</f>
        <v>433005590</v>
      </c>
      <c r="AB55" s="71">
        <f>+Z55/Y55</f>
        <v>0</v>
      </c>
      <c r="AC55" s="61">
        <f>+AD55/$AG55</f>
        <v>4.2252604277602072E-2</v>
      </c>
      <c r="AD55" s="70">
        <v>25069360</v>
      </c>
      <c r="AE55" s="61">
        <f>AF55/$AG55</f>
        <v>0</v>
      </c>
      <c r="AF55" s="70">
        <v>0</v>
      </c>
      <c r="AG55" s="70">
        <v>593321061</v>
      </c>
      <c r="AH55" s="73">
        <v>3039807</v>
      </c>
      <c r="AI55" s="72">
        <v>596360868</v>
      </c>
      <c r="AJ55" s="71">
        <f>+AH55/AG55</f>
        <v>5.1233761951356045E-3</v>
      </c>
      <c r="AK55" s="70">
        <v>0</v>
      </c>
      <c r="AL55" s="70">
        <v>0</v>
      </c>
      <c r="AM55" s="69">
        <v>0</v>
      </c>
      <c r="AN55" s="68"/>
    </row>
    <row r="56" spans="1:40" x14ac:dyDescent="0.2">
      <c r="A56" s="75" t="s">
        <v>385</v>
      </c>
      <c r="B56" s="74" t="s">
        <v>386</v>
      </c>
      <c r="C56" s="65">
        <v>3</v>
      </c>
      <c r="D56" s="65"/>
      <c r="E56" s="64">
        <f>+F56/$AG56</f>
        <v>5.905544022445753E-2</v>
      </c>
      <c r="F56" s="70">
        <v>61448917</v>
      </c>
      <c r="G56" s="63">
        <f>+H56/$AG56</f>
        <v>2.4364311064645743E-3</v>
      </c>
      <c r="H56" s="35">
        <v>2535178</v>
      </c>
      <c r="I56" s="63">
        <f>+J56/$AG56</f>
        <v>3.8240921493918999E-4</v>
      </c>
      <c r="J56" s="70">
        <v>397908</v>
      </c>
      <c r="K56" s="73">
        <v>4528</v>
      </c>
      <c r="L56" s="72">
        <f>+J56+K56</f>
        <v>402436</v>
      </c>
      <c r="M56" s="71">
        <f>+K56/J56</f>
        <v>1.1379514862732089E-2</v>
      </c>
      <c r="N56" s="61">
        <f>+O56/$AG56</f>
        <v>0.17280978509361927</v>
      </c>
      <c r="O56" s="70">
        <v>179813648</v>
      </c>
      <c r="P56" s="73">
        <v>3254201</v>
      </c>
      <c r="Q56" s="72">
        <f>+O56+P56</f>
        <v>183067849</v>
      </c>
      <c r="R56" s="71">
        <f>+P56/O56</f>
        <v>1.8097630720444534E-2</v>
      </c>
      <c r="S56" s="61">
        <f>+T56/$AG56</f>
        <v>2.5290990382943742E-2</v>
      </c>
      <c r="T56" s="70">
        <v>26316017</v>
      </c>
      <c r="U56" s="73">
        <v>319905</v>
      </c>
      <c r="V56" s="72">
        <f>+T56+U56</f>
        <v>26635922</v>
      </c>
      <c r="W56" s="71">
        <f>+U56/T56</f>
        <v>1.2156284896760782E-2</v>
      </c>
      <c r="X56" s="61">
        <f>+Y56/$AG56</f>
        <v>0.67011291874996171</v>
      </c>
      <c r="Y56" s="70">
        <v>697272139</v>
      </c>
      <c r="Z56" s="73">
        <v>2769301</v>
      </c>
      <c r="AA56" s="72">
        <f>+Y56+Z56</f>
        <v>700041440</v>
      </c>
      <c r="AB56" s="71">
        <f>+Z56/Y56</f>
        <v>3.9716214733197591E-3</v>
      </c>
      <c r="AC56" s="61">
        <f>+AD56/$AG56</f>
        <v>6.9912025227613986E-2</v>
      </c>
      <c r="AD56" s="70">
        <v>72745512</v>
      </c>
      <c r="AE56" s="61">
        <f>AF56/$AG56</f>
        <v>0</v>
      </c>
      <c r="AF56" s="70">
        <v>0</v>
      </c>
      <c r="AG56" s="70">
        <v>1040529319</v>
      </c>
      <c r="AH56" s="73">
        <v>6347935</v>
      </c>
      <c r="AI56" s="72">
        <v>1046877254</v>
      </c>
      <c r="AJ56" s="71">
        <f>+AH56/AG56</f>
        <v>6.1006786489213767E-3</v>
      </c>
      <c r="AK56" s="70">
        <v>0</v>
      </c>
      <c r="AL56" s="70">
        <v>0</v>
      </c>
      <c r="AM56" s="69">
        <v>0</v>
      </c>
      <c r="AN56" s="68"/>
    </row>
    <row r="57" spans="1:40" x14ac:dyDescent="0.2">
      <c r="A57" s="75" t="s">
        <v>383</v>
      </c>
      <c r="B57" s="74" t="s">
        <v>384</v>
      </c>
      <c r="C57" s="65">
        <v>3</v>
      </c>
      <c r="D57" s="65"/>
      <c r="E57" s="64">
        <f>+F57/$AG57</f>
        <v>4.6260224548045514E-2</v>
      </c>
      <c r="F57" s="70">
        <v>91464522</v>
      </c>
      <c r="G57" s="63">
        <f>+H57/$AG57</f>
        <v>1.0876899520926884E-2</v>
      </c>
      <c r="H57" s="35">
        <v>21505525</v>
      </c>
      <c r="I57" s="63">
        <f>+J57/$AG57</f>
        <v>2.83894495911865E-2</v>
      </c>
      <c r="J57" s="70">
        <v>56130887</v>
      </c>
      <c r="K57" s="73">
        <v>638658</v>
      </c>
      <c r="L57" s="72">
        <f>+J57+K57</f>
        <v>56769545</v>
      </c>
      <c r="M57" s="71">
        <f>+K57/J57</f>
        <v>1.1378013677211266E-2</v>
      </c>
      <c r="N57" s="61">
        <f>+O57/$AG57</f>
        <v>0.2690438342207977</v>
      </c>
      <c r="O57" s="70">
        <v>531946525</v>
      </c>
      <c r="P57" s="73">
        <v>22774468</v>
      </c>
      <c r="Q57" s="72">
        <f>+O57+P57</f>
        <v>554720993</v>
      </c>
      <c r="R57" s="71">
        <f>+P57/O57</f>
        <v>4.2813453852339763E-2</v>
      </c>
      <c r="S57" s="61">
        <f>+T57/$AG57</f>
        <v>6.225476066931665E-2</v>
      </c>
      <c r="T57" s="70">
        <v>123088506</v>
      </c>
      <c r="U57" s="73">
        <v>12571</v>
      </c>
      <c r="V57" s="72">
        <f>+T57+U57</f>
        <v>123101077</v>
      </c>
      <c r="W57" s="71">
        <f>+U57/T57</f>
        <v>1.0212976344030042E-4</v>
      </c>
      <c r="X57" s="61">
        <f>+Y57/$AG57</f>
        <v>0.55098364600844807</v>
      </c>
      <c r="Y57" s="70">
        <v>1089390644</v>
      </c>
      <c r="Z57" s="73">
        <v>4103857</v>
      </c>
      <c r="AA57" s="72">
        <f>+Y57+Z57</f>
        <v>1093494501</v>
      </c>
      <c r="AB57" s="71">
        <f>+Z57/Y57</f>
        <v>3.7671123968272303E-3</v>
      </c>
      <c r="AC57" s="61">
        <f>+AD57/$AG57</f>
        <v>3.2191185441278698E-2</v>
      </c>
      <c r="AD57" s="70">
        <v>63647581</v>
      </c>
      <c r="AE57" s="61">
        <f>AF57/$AG57</f>
        <v>0</v>
      </c>
      <c r="AF57" s="70">
        <v>0</v>
      </c>
      <c r="AG57" s="70">
        <v>1977174190</v>
      </c>
      <c r="AH57" s="73">
        <v>27529554</v>
      </c>
      <c r="AI57" s="72">
        <v>2004703744</v>
      </c>
      <c r="AJ57" s="71">
        <f>+AH57/AG57</f>
        <v>1.3923686713713372E-2</v>
      </c>
      <c r="AK57" s="70">
        <v>0</v>
      </c>
      <c r="AL57" s="70">
        <v>139715</v>
      </c>
      <c r="AM57" s="69">
        <v>0</v>
      </c>
      <c r="AN57" s="68"/>
    </row>
    <row r="58" spans="1:40" x14ac:dyDescent="0.2">
      <c r="A58" s="75" t="s">
        <v>381</v>
      </c>
      <c r="B58" s="74" t="s">
        <v>382</v>
      </c>
      <c r="C58" s="65">
        <v>3</v>
      </c>
      <c r="D58" s="65"/>
      <c r="E58" s="64">
        <f>+F58/$AG58</f>
        <v>4.5289629074038218E-2</v>
      </c>
      <c r="F58" s="70">
        <v>89867242</v>
      </c>
      <c r="G58" s="63">
        <f>+H58/$AG58</f>
        <v>2.9518168392487403E-3</v>
      </c>
      <c r="H58" s="35">
        <v>5857227</v>
      </c>
      <c r="I58" s="63">
        <f>+J58/$AG58</f>
        <v>6.5175424294815697E-4</v>
      </c>
      <c r="J58" s="70">
        <v>1293262</v>
      </c>
      <c r="K58" s="73">
        <v>14715</v>
      </c>
      <c r="L58" s="72">
        <f>+J58+K58</f>
        <v>1307977</v>
      </c>
      <c r="M58" s="71">
        <f>+K58/J58</f>
        <v>1.1378204880372268E-2</v>
      </c>
      <c r="N58" s="61">
        <f>+O58/$AG58</f>
        <v>0.25862925382900048</v>
      </c>
      <c r="O58" s="70">
        <v>513192495</v>
      </c>
      <c r="P58" s="73">
        <v>-5290645</v>
      </c>
      <c r="Q58" s="72">
        <f>+O58+P58</f>
        <v>507901850</v>
      </c>
      <c r="R58" s="71">
        <f>+P58/O58</f>
        <v>-1.0309279756711953E-2</v>
      </c>
      <c r="S58" s="61">
        <f>+T58/$AG58</f>
        <v>8.36931011509848E-2</v>
      </c>
      <c r="T58" s="70">
        <v>166070430</v>
      </c>
      <c r="U58" s="73">
        <v>-5010865</v>
      </c>
      <c r="V58" s="72">
        <f>+T58+U58</f>
        <v>161059565</v>
      </c>
      <c r="W58" s="71">
        <f>+U58/T58</f>
        <v>-3.0173131965756939E-2</v>
      </c>
      <c r="X58" s="61">
        <f>+Y58/$AG58</f>
        <v>0.56871665912055736</v>
      </c>
      <c r="Y58" s="70">
        <v>1128492299</v>
      </c>
      <c r="Z58" s="73">
        <v>15874877</v>
      </c>
      <c r="AA58" s="72">
        <f>+Y58+Z58</f>
        <v>1144367176</v>
      </c>
      <c r="AB58" s="71">
        <f>+Z58/Y58</f>
        <v>1.4067333037245654E-2</v>
      </c>
      <c r="AC58" s="61">
        <f>+AD58/$AG58</f>
        <v>4.0067785743222284E-2</v>
      </c>
      <c r="AD58" s="70">
        <v>79505650</v>
      </c>
      <c r="AE58" s="61">
        <f>AF58/$AG58</f>
        <v>0</v>
      </c>
      <c r="AF58" s="70">
        <v>0</v>
      </c>
      <c r="AG58" s="70">
        <v>1984278605</v>
      </c>
      <c r="AH58" s="73">
        <v>5588082</v>
      </c>
      <c r="AI58" s="72">
        <v>1989866687</v>
      </c>
      <c r="AJ58" s="71">
        <f>+AH58/AG58</f>
        <v>2.8161781243415665E-3</v>
      </c>
      <c r="AK58" s="70">
        <v>0</v>
      </c>
      <c r="AL58" s="70">
        <v>711890</v>
      </c>
      <c r="AM58" s="69">
        <v>0</v>
      </c>
      <c r="AN58" s="68"/>
    </row>
    <row r="59" spans="1:40" x14ac:dyDescent="0.2">
      <c r="A59" s="75" t="s">
        <v>379</v>
      </c>
      <c r="B59" s="74" t="s">
        <v>380</v>
      </c>
      <c r="C59" s="65">
        <v>3</v>
      </c>
      <c r="D59" s="65"/>
      <c r="E59" s="64">
        <f>+F59/$AG59</f>
        <v>3.3042214781930319E-2</v>
      </c>
      <c r="F59" s="70">
        <v>20233013</v>
      </c>
      <c r="G59" s="63">
        <f>+H59/$AG59</f>
        <v>9.6350304775408933E-3</v>
      </c>
      <c r="H59" s="35">
        <v>5899898</v>
      </c>
      <c r="I59" s="63">
        <f>+J59/$AG59</f>
        <v>8.4282269460138493E-3</v>
      </c>
      <c r="J59" s="70">
        <v>5160926</v>
      </c>
      <c r="K59" s="73">
        <v>58721</v>
      </c>
      <c r="L59" s="72">
        <f>+J59+K59</f>
        <v>5219647</v>
      </c>
      <c r="M59" s="71">
        <f>+K59/J59</f>
        <v>1.137799689435578E-2</v>
      </c>
      <c r="N59" s="61">
        <f>+O59/$AG59</f>
        <v>0.11587051014372234</v>
      </c>
      <c r="O59" s="70">
        <v>70951949</v>
      </c>
      <c r="P59" s="73">
        <v>-529721</v>
      </c>
      <c r="Q59" s="72">
        <f>+O59+P59</f>
        <v>70422228</v>
      </c>
      <c r="R59" s="71">
        <f>+P59/O59</f>
        <v>-7.4659118948233547E-3</v>
      </c>
      <c r="S59" s="61">
        <f>+T59/$AG59</f>
        <v>1.2413604107171605E-2</v>
      </c>
      <c r="T59" s="70">
        <v>7601325</v>
      </c>
      <c r="U59" s="73">
        <v>-220844</v>
      </c>
      <c r="V59" s="72">
        <f>+T59+U59</f>
        <v>7380481</v>
      </c>
      <c r="W59" s="71">
        <f>+U59/T59</f>
        <v>-2.905335582941132E-2</v>
      </c>
      <c r="X59" s="61">
        <f>+Y59/$AG59</f>
        <v>0.79049369608169251</v>
      </c>
      <c r="Y59" s="70">
        <v>484049551</v>
      </c>
      <c r="Z59" s="73">
        <v>1522417</v>
      </c>
      <c r="AA59" s="72">
        <f>+Y59+Z59</f>
        <v>485571968</v>
      </c>
      <c r="AB59" s="71">
        <f>+Z59/Y59</f>
        <v>3.1451676731335302E-3</v>
      </c>
      <c r="AC59" s="61">
        <f>+AD59/$AG59</f>
        <v>3.0116717461928531E-2</v>
      </c>
      <c r="AD59" s="70">
        <v>18441619</v>
      </c>
      <c r="AE59" s="61">
        <f>AF59/$AG59</f>
        <v>0</v>
      </c>
      <c r="AF59" s="70">
        <v>0</v>
      </c>
      <c r="AG59" s="70">
        <v>612338281</v>
      </c>
      <c r="AH59" s="73">
        <v>830573</v>
      </c>
      <c r="AI59" s="72">
        <v>613168854</v>
      </c>
      <c r="AJ59" s="71">
        <f>+AH59/AG59</f>
        <v>1.3563956815562867E-3</v>
      </c>
      <c r="AK59" s="70">
        <v>0</v>
      </c>
      <c r="AL59" s="70">
        <v>0</v>
      </c>
      <c r="AM59" s="69">
        <v>0</v>
      </c>
      <c r="AN59" s="68"/>
    </row>
    <row r="60" spans="1:40" x14ac:dyDescent="0.2">
      <c r="A60" s="75" t="s">
        <v>377</v>
      </c>
      <c r="B60" s="74" t="s">
        <v>378</v>
      </c>
      <c r="C60" s="65">
        <v>3</v>
      </c>
      <c r="D60" s="65"/>
      <c r="E60" s="64">
        <f>+F60/$AG60</f>
        <v>3.5743475071597773E-2</v>
      </c>
      <c r="F60" s="70">
        <v>48203848</v>
      </c>
      <c r="G60" s="63">
        <f>+H60/$AG60</f>
        <v>4.0860881063896808E-3</v>
      </c>
      <c r="H60" s="35">
        <v>5510521</v>
      </c>
      <c r="I60" s="63">
        <f>+J60/$AG60</f>
        <v>6.4970444144539269E-4</v>
      </c>
      <c r="J60" s="70">
        <v>876195</v>
      </c>
      <c r="K60" s="73">
        <v>9970</v>
      </c>
      <c r="L60" s="72">
        <f>+J60+K60</f>
        <v>886165</v>
      </c>
      <c r="M60" s="71">
        <f>+K60/J60</f>
        <v>1.1378745598867831E-2</v>
      </c>
      <c r="N60" s="61">
        <f>+O60/$AG60</f>
        <v>0.18296273242469274</v>
      </c>
      <c r="O60" s="70">
        <v>246744552</v>
      </c>
      <c r="P60" s="73">
        <v>-1645173</v>
      </c>
      <c r="Q60" s="72">
        <f>+O60+P60</f>
        <v>245099379</v>
      </c>
      <c r="R60" s="71">
        <f>+P60/O60</f>
        <v>-6.6675149934009486E-3</v>
      </c>
      <c r="S60" s="61">
        <f>+T60/$AG60</f>
        <v>2.9073816801192611E-2</v>
      </c>
      <c r="T60" s="70">
        <v>39209110</v>
      </c>
      <c r="U60" s="73">
        <v>-793527</v>
      </c>
      <c r="V60" s="72">
        <f>+T60+U60</f>
        <v>38415583</v>
      </c>
      <c r="W60" s="71">
        <f>+U60/T60</f>
        <v>-2.0238332367146308E-2</v>
      </c>
      <c r="X60" s="61">
        <f>+Y60/$AG60</f>
        <v>0.70359185967031257</v>
      </c>
      <c r="Y60" s="70">
        <v>948867870</v>
      </c>
      <c r="Z60" s="73">
        <v>8431855</v>
      </c>
      <c r="AA60" s="72">
        <f>+Y60+Z60</f>
        <v>957299725</v>
      </c>
      <c r="AB60" s="71">
        <f>+Z60/Y60</f>
        <v>8.8862266987710312E-3</v>
      </c>
      <c r="AC60" s="61">
        <f>+AD60/$AG60</f>
        <v>4.3892323484369292E-2</v>
      </c>
      <c r="AD60" s="70">
        <v>59193430</v>
      </c>
      <c r="AE60" s="61">
        <f>AF60/$AG60</f>
        <v>0</v>
      </c>
      <c r="AF60" s="70">
        <v>0</v>
      </c>
      <c r="AG60" s="70">
        <v>1348605526</v>
      </c>
      <c r="AH60" s="73">
        <v>6003125</v>
      </c>
      <c r="AI60" s="72">
        <v>1354608651</v>
      </c>
      <c r="AJ60" s="71">
        <f>+AH60/AG60</f>
        <v>4.4513572607146499E-3</v>
      </c>
      <c r="AK60" s="70">
        <v>91760</v>
      </c>
      <c r="AL60" s="70">
        <v>198550</v>
      </c>
      <c r="AM60" s="69">
        <v>0</v>
      </c>
      <c r="AN60" s="68"/>
    </row>
    <row r="61" spans="1:40" x14ac:dyDescent="0.2">
      <c r="A61" s="75" t="s">
        <v>375</v>
      </c>
      <c r="B61" s="74" t="s">
        <v>376</v>
      </c>
      <c r="C61" s="65">
        <v>3</v>
      </c>
      <c r="D61" s="65"/>
      <c r="E61" s="64">
        <f>+F61/$AG61</f>
        <v>5.190597083615419E-2</v>
      </c>
      <c r="F61" s="70">
        <v>36693362</v>
      </c>
      <c r="G61" s="63">
        <f>+H61/$AG61</f>
        <v>1.5260948947131514E-2</v>
      </c>
      <c r="H61" s="35">
        <v>10788268</v>
      </c>
      <c r="I61" s="63">
        <f>+J61/$AG61</f>
        <v>6.2670850075288664E-2</v>
      </c>
      <c r="J61" s="70">
        <v>44303269</v>
      </c>
      <c r="K61" s="73">
        <v>504083</v>
      </c>
      <c r="L61" s="72">
        <f>+J61+K61</f>
        <v>44807352</v>
      </c>
      <c r="M61" s="71">
        <f>+K61/J61</f>
        <v>1.1378009148715415E-2</v>
      </c>
      <c r="N61" s="61">
        <f>+O61/$AG61</f>
        <v>0.10583908939710135</v>
      </c>
      <c r="O61" s="70">
        <v>74819755</v>
      </c>
      <c r="P61" s="73">
        <v>1586030</v>
      </c>
      <c r="Q61" s="72">
        <f>+O61+P61</f>
        <v>76405785</v>
      </c>
      <c r="R61" s="71">
        <f>+P61/O61</f>
        <v>2.1198011140239632E-2</v>
      </c>
      <c r="S61" s="61">
        <f>+T61/$AG61</f>
        <v>3.9007334900661376E-2</v>
      </c>
      <c r="T61" s="70">
        <v>27575060</v>
      </c>
      <c r="U61" s="73">
        <v>0</v>
      </c>
      <c r="V61" s="72">
        <f>+T61+U61</f>
        <v>27575060</v>
      </c>
      <c r="W61" s="71">
        <f>+U61/T61</f>
        <v>0</v>
      </c>
      <c r="X61" s="61">
        <f>+Y61/$AG61</f>
        <v>0.68731284927942193</v>
      </c>
      <c r="Y61" s="70">
        <v>485875108</v>
      </c>
      <c r="Z61" s="73">
        <v>14096036</v>
      </c>
      <c r="AA61" s="72">
        <f>+Y61+Z61</f>
        <v>499971144</v>
      </c>
      <c r="AB61" s="71">
        <f>+Z61/Y61</f>
        <v>2.9011644696151011E-2</v>
      </c>
      <c r="AC61" s="61">
        <f>+AD61/$AG61</f>
        <v>3.8002956564240964E-2</v>
      </c>
      <c r="AD61" s="70">
        <v>26865045</v>
      </c>
      <c r="AE61" s="61">
        <f>AF61/$AG61</f>
        <v>0</v>
      </c>
      <c r="AF61" s="70">
        <v>0</v>
      </c>
      <c r="AG61" s="70">
        <v>706919867</v>
      </c>
      <c r="AH61" s="73">
        <v>16186149</v>
      </c>
      <c r="AI61" s="72">
        <v>723106016</v>
      </c>
      <c r="AJ61" s="71">
        <f>+AH61/AG61</f>
        <v>2.2896723880020762E-2</v>
      </c>
      <c r="AK61" s="70">
        <v>0</v>
      </c>
      <c r="AL61" s="70">
        <v>228649</v>
      </c>
      <c r="AM61" s="69">
        <v>0</v>
      </c>
      <c r="AN61" s="68"/>
    </row>
    <row r="62" spans="1:40" x14ac:dyDescent="0.2">
      <c r="A62" s="75" t="s">
        <v>373</v>
      </c>
      <c r="B62" s="74" t="s">
        <v>374</v>
      </c>
      <c r="C62" s="65">
        <v>3</v>
      </c>
      <c r="D62" s="65"/>
      <c r="E62" s="64">
        <f>+F62/$AG62</f>
        <v>3.7892978426032127E-2</v>
      </c>
      <c r="F62" s="70">
        <v>41351757</v>
      </c>
      <c r="G62" s="63">
        <f>+H62/$AG62</f>
        <v>1.2878055526843285E-2</v>
      </c>
      <c r="H62" s="35">
        <v>14053533</v>
      </c>
      <c r="I62" s="63">
        <f>+J62/$AG62</f>
        <v>3.9506587159646708E-2</v>
      </c>
      <c r="J62" s="70">
        <v>43112652</v>
      </c>
      <c r="K62" s="73">
        <v>490536</v>
      </c>
      <c r="L62" s="72">
        <f>+J62+K62</f>
        <v>43603188</v>
      </c>
      <c r="M62" s="71">
        <f>+K62/J62</f>
        <v>1.137800569540468E-2</v>
      </c>
      <c r="N62" s="61">
        <f>+O62/$AG62</f>
        <v>0.31008412590293172</v>
      </c>
      <c r="O62" s="70">
        <v>338387848</v>
      </c>
      <c r="P62" s="73">
        <v>7198292</v>
      </c>
      <c r="Q62" s="72">
        <f>+O62+P62</f>
        <v>345586140</v>
      </c>
      <c r="R62" s="71">
        <f>+P62/O62</f>
        <v>2.1272312355613904E-2</v>
      </c>
      <c r="S62" s="61">
        <f>+T62/$AG62</f>
        <v>0.13543566600548046</v>
      </c>
      <c r="T62" s="70">
        <v>147797903</v>
      </c>
      <c r="U62" s="73">
        <v>0</v>
      </c>
      <c r="V62" s="72">
        <f>+T62+U62</f>
        <v>147797903</v>
      </c>
      <c r="W62" s="71">
        <f>+U62/T62</f>
        <v>0</v>
      </c>
      <c r="X62" s="61">
        <f>+Y62/$AG62</f>
        <v>0.42813914585409341</v>
      </c>
      <c r="Y62" s="70">
        <v>467218642</v>
      </c>
      <c r="Z62" s="73">
        <v>13349105</v>
      </c>
      <c r="AA62" s="72">
        <f>+Y62+Z62</f>
        <v>480567747</v>
      </c>
      <c r="AB62" s="71">
        <f>+Z62/Y62</f>
        <v>2.857143058944981E-2</v>
      </c>
      <c r="AC62" s="61">
        <f>+AD62/$AG62</f>
        <v>3.6063441124972312E-2</v>
      </c>
      <c r="AD62" s="70">
        <v>39355224</v>
      </c>
      <c r="AE62" s="61">
        <f>AF62/$AG62</f>
        <v>0</v>
      </c>
      <c r="AF62" s="70">
        <v>0</v>
      </c>
      <c r="AG62" s="70">
        <v>1091277559</v>
      </c>
      <c r="AH62" s="73">
        <v>21037933</v>
      </c>
      <c r="AI62" s="72">
        <v>1112315492</v>
      </c>
      <c r="AJ62" s="71">
        <f>+AH62/AG62</f>
        <v>1.9278260444829692E-2</v>
      </c>
      <c r="AK62" s="70">
        <v>68171</v>
      </c>
      <c r="AL62" s="70">
        <v>1585235</v>
      </c>
      <c r="AM62" s="69">
        <v>0</v>
      </c>
      <c r="AN62" s="68"/>
    </row>
    <row r="63" spans="1:40" x14ac:dyDescent="0.2">
      <c r="A63" s="75" t="s">
        <v>371</v>
      </c>
      <c r="B63" s="74" t="s">
        <v>372</v>
      </c>
      <c r="C63" s="65">
        <v>3</v>
      </c>
      <c r="D63" s="65"/>
      <c r="E63" s="64">
        <f>+F63/$AG63</f>
        <v>3.9493179405826008E-2</v>
      </c>
      <c r="F63" s="70">
        <v>16254489</v>
      </c>
      <c r="G63" s="63">
        <f>+H63/$AG63</f>
        <v>2.1676751666071116E-2</v>
      </c>
      <c r="H63" s="35">
        <v>8921655</v>
      </c>
      <c r="I63" s="63">
        <f>+J63/$AG63</f>
        <v>6.1136554580916824E-2</v>
      </c>
      <c r="J63" s="70">
        <v>25162407</v>
      </c>
      <c r="K63" s="73">
        <v>286298</v>
      </c>
      <c r="L63" s="72">
        <f>+J63+K63</f>
        <v>25448705</v>
      </c>
      <c r="M63" s="71">
        <f>+K63/J63</f>
        <v>1.1378005291783096E-2</v>
      </c>
      <c r="N63" s="61">
        <f>+O63/$AG63</f>
        <v>0.15821448033412178</v>
      </c>
      <c r="O63" s="70">
        <v>65117460</v>
      </c>
      <c r="P63" s="73">
        <v>1397560</v>
      </c>
      <c r="Q63" s="72">
        <f>+O63+P63</f>
        <v>66515020</v>
      </c>
      <c r="R63" s="71">
        <f>+P63/O63</f>
        <v>2.1462139340201539E-2</v>
      </c>
      <c r="S63" s="61">
        <f>+T63/$AG63</f>
        <v>2.1276476742138818E-2</v>
      </c>
      <c r="T63" s="70">
        <v>8756911</v>
      </c>
      <c r="U63" s="73">
        <v>0</v>
      </c>
      <c r="V63" s="72">
        <f>+T63+U63</f>
        <v>8756911</v>
      </c>
      <c r="W63" s="71">
        <f>+U63/T63</f>
        <v>0</v>
      </c>
      <c r="X63" s="61">
        <f>+Y63/$AG63</f>
        <v>0.66871966466143618</v>
      </c>
      <c r="Y63" s="70">
        <v>275229713</v>
      </c>
      <c r="Z63" s="73">
        <v>7479281</v>
      </c>
      <c r="AA63" s="72">
        <f>+Y63+Z63</f>
        <v>282708994</v>
      </c>
      <c r="AB63" s="71">
        <f>+Z63/Y63</f>
        <v>2.7174685895922871E-2</v>
      </c>
      <c r="AC63" s="61">
        <f>+AD63/$AG63</f>
        <v>2.9481179686278915E-2</v>
      </c>
      <c r="AD63" s="70">
        <v>12133779</v>
      </c>
      <c r="AE63" s="61">
        <f>AF63/$AG63</f>
        <v>1.7129232103886709E-6</v>
      </c>
      <c r="AF63" s="70">
        <v>705</v>
      </c>
      <c r="AG63" s="70">
        <v>411577119</v>
      </c>
      <c r="AH63" s="73">
        <v>9163139</v>
      </c>
      <c r="AI63" s="72">
        <v>420740258</v>
      </c>
      <c r="AJ63" s="71">
        <f>+AH63/AG63</f>
        <v>2.2263480103712957E-2</v>
      </c>
      <c r="AK63" s="70">
        <v>0</v>
      </c>
      <c r="AL63" s="70">
        <v>0</v>
      </c>
      <c r="AM63" s="69">
        <v>0</v>
      </c>
      <c r="AN63" s="68"/>
    </row>
    <row r="64" spans="1:40" x14ac:dyDescent="0.2">
      <c r="A64" s="75" t="s">
        <v>369</v>
      </c>
      <c r="B64" s="74" t="s">
        <v>370</v>
      </c>
      <c r="C64" s="65">
        <v>3</v>
      </c>
      <c r="D64" s="65"/>
      <c r="E64" s="64">
        <f>+F64/$AG64</f>
        <v>2.3347233806626032E-2</v>
      </c>
      <c r="F64" s="70">
        <v>9592755</v>
      </c>
      <c r="G64" s="63">
        <f>+H64/$AG64</f>
        <v>8.4952903973073944E-3</v>
      </c>
      <c r="H64" s="35">
        <v>3490488</v>
      </c>
      <c r="I64" s="63">
        <f>+J64/$AG64</f>
        <v>4.752170559634807E-4</v>
      </c>
      <c r="J64" s="70">
        <v>195254</v>
      </c>
      <c r="K64" s="73">
        <v>2222</v>
      </c>
      <c r="L64" s="72">
        <f>+J64+K64</f>
        <v>197476</v>
      </c>
      <c r="M64" s="71">
        <f>+K64/J64</f>
        <v>1.1380048552142337E-2</v>
      </c>
      <c r="N64" s="61">
        <f>+O64/$AG64</f>
        <v>0.14450280901679421</v>
      </c>
      <c r="O64" s="70">
        <v>59372346</v>
      </c>
      <c r="P64" s="73">
        <v>1263242</v>
      </c>
      <c r="Q64" s="72">
        <f>+O64+P64</f>
        <v>60635588</v>
      </c>
      <c r="R64" s="71">
        <f>+P64/O64</f>
        <v>2.1276605778723989E-2</v>
      </c>
      <c r="S64" s="61">
        <f>+T64/$AG64</f>
        <v>2.150193015705815E-2</v>
      </c>
      <c r="T64" s="70">
        <v>8834569</v>
      </c>
      <c r="U64" s="73">
        <v>0</v>
      </c>
      <c r="V64" s="72">
        <f>+T64+U64</f>
        <v>8834569</v>
      </c>
      <c r="W64" s="71">
        <f>+U64/T64</f>
        <v>0</v>
      </c>
      <c r="X64" s="61">
        <f>+Y64/$AG64</f>
        <v>0.77308325705272163</v>
      </c>
      <c r="Y64" s="70">
        <v>317639269</v>
      </c>
      <c r="Z64" s="73">
        <v>9080534</v>
      </c>
      <c r="AA64" s="72">
        <f>+Y64+Z64</f>
        <v>326719803</v>
      </c>
      <c r="AB64" s="71">
        <f>+Z64/Y64</f>
        <v>2.8587567364033947E-2</v>
      </c>
      <c r="AC64" s="61">
        <f>+AD64/$AG64</f>
        <v>2.859426251352911E-2</v>
      </c>
      <c r="AD64" s="70">
        <v>11748619</v>
      </c>
      <c r="AE64" s="61">
        <f>AF64/$AG64</f>
        <v>0</v>
      </c>
      <c r="AF64" s="70">
        <v>0</v>
      </c>
      <c r="AG64" s="70">
        <v>410873300</v>
      </c>
      <c r="AH64" s="73">
        <v>10345998</v>
      </c>
      <c r="AI64" s="72">
        <v>421219298</v>
      </c>
      <c r="AJ64" s="71">
        <f>+AH64/AG64</f>
        <v>2.5180506983539696E-2</v>
      </c>
      <c r="AK64" s="70">
        <v>0</v>
      </c>
      <c r="AL64" s="70">
        <v>0</v>
      </c>
      <c r="AM64" s="69">
        <v>0</v>
      </c>
      <c r="AN64" s="68"/>
    </row>
    <row r="65" spans="1:40" x14ac:dyDescent="0.2">
      <c r="A65" s="75" t="s">
        <v>367</v>
      </c>
      <c r="B65" s="74" t="s">
        <v>368</v>
      </c>
      <c r="C65" s="65">
        <v>3</v>
      </c>
      <c r="D65" s="65"/>
      <c r="E65" s="64">
        <f>+F65/$AG65</f>
        <v>5.1785120471155875E-2</v>
      </c>
      <c r="F65" s="70">
        <v>26936236</v>
      </c>
      <c r="G65" s="63">
        <f>+H65/$AG65</f>
        <v>1.0535357444258283E-2</v>
      </c>
      <c r="H65" s="35">
        <v>5480008</v>
      </c>
      <c r="I65" s="63">
        <f>+J65/$AG65</f>
        <v>1.2518120355786192E-3</v>
      </c>
      <c r="J65" s="70">
        <v>651135</v>
      </c>
      <c r="K65" s="73">
        <v>7409</v>
      </c>
      <c r="L65" s="72">
        <f>+J65+K65</f>
        <v>658544</v>
      </c>
      <c r="M65" s="71">
        <f>+K65/J65</f>
        <v>1.1378592764941218E-2</v>
      </c>
      <c r="N65" s="61">
        <f>+O65/$AG65</f>
        <v>0.13626196104972532</v>
      </c>
      <c r="O65" s="70">
        <v>70877200</v>
      </c>
      <c r="P65" s="73">
        <v>1451183</v>
      </c>
      <c r="Q65" s="72">
        <f>+O65+P65</f>
        <v>72328383</v>
      </c>
      <c r="R65" s="71">
        <f>+P65/O65</f>
        <v>2.0474609606474296E-2</v>
      </c>
      <c r="S65" s="61">
        <f>+T65/$AG65</f>
        <v>1.5465364995676184E-2</v>
      </c>
      <c r="T65" s="70">
        <v>8044371</v>
      </c>
      <c r="U65" s="73">
        <v>0</v>
      </c>
      <c r="V65" s="72">
        <f>+T65+U65</f>
        <v>8044371</v>
      </c>
      <c r="W65" s="71">
        <f>+U65/T65</f>
        <v>0</v>
      </c>
      <c r="X65" s="61">
        <f>+Y65/$AG65</f>
        <v>0.74373182232945367</v>
      </c>
      <c r="Y65" s="70">
        <v>386855060</v>
      </c>
      <c r="Z65" s="73">
        <v>10260807</v>
      </c>
      <c r="AA65" s="72">
        <f>+Y65+Z65</f>
        <v>397115867</v>
      </c>
      <c r="AB65" s="71">
        <f>+Z65/Y65</f>
        <v>2.6523646866606836E-2</v>
      </c>
      <c r="AC65" s="61">
        <f>+AD65/$AG65</f>
        <v>4.096690831755067E-2</v>
      </c>
      <c r="AD65" s="70">
        <v>21309100</v>
      </c>
      <c r="AE65" s="61">
        <f>AF65/$AG65</f>
        <v>1.6533566013155682E-6</v>
      </c>
      <c r="AF65" s="70">
        <v>860</v>
      </c>
      <c r="AG65" s="70">
        <v>520153970</v>
      </c>
      <c r="AH65" s="73">
        <v>11719399</v>
      </c>
      <c r="AI65" s="72">
        <v>531873369</v>
      </c>
      <c r="AJ65" s="71">
        <f>+AH65/AG65</f>
        <v>2.2530634535001242E-2</v>
      </c>
      <c r="AK65" s="70">
        <v>0</v>
      </c>
      <c r="AL65" s="70">
        <v>0</v>
      </c>
      <c r="AM65" s="69">
        <v>0</v>
      </c>
      <c r="AN65" s="68"/>
    </row>
    <row r="66" spans="1:40" x14ac:dyDescent="0.2">
      <c r="A66" s="75" t="s">
        <v>365</v>
      </c>
      <c r="B66" s="74" t="s">
        <v>366</v>
      </c>
      <c r="C66" s="65">
        <v>3</v>
      </c>
      <c r="D66" s="65"/>
      <c r="E66" s="64">
        <f>+F66/$AG66</f>
        <v>4.2568534370518482E-2</v>
      </c>
      <c r="F66" s="70">
        <v>22564678</v>
      </c>
      <c r="G66" s="63">
        <f>+H66/$AG66</f>
        <v>1.0049443421534703E-2</v>
      </c>
      <c r="H66" s="35">
        <v>5326997</v>
      </c>
      <c r="I66" s="63">
        <f>+J66/$AG66</f>
        <v>1.2586468062336746E-3</v>
      </c>
      <c r="J66" s="70">
        <v>667182</v>
      </c>
      <c r="K66" s="73">
        <v>7591</v>
      </c>
      <c r="L66" s="72">
        <f>+J66+K66</f>
        <v>674773</v>
      </c>
      <c r="M66" s="71">
        <f>+K66/J66</f>
        <v>1.1377705034008711E-2</v>
      </c>
      <c r="N66" s="61">
        <f>+O66/$AG66</f>
        <v>0.16987213122115205</v>
      </c>
      <c r="O66" s="70">
        <v>90045617</v>
      </c>
      <c r="P66" s="73">
        <v>1907779</v>
      </c>
      <c r="Q66" s="72">
        <f>+O66+P66</f>
        <v>91953396</v>
      </c>
      <c r="R66" s="71">
        <f>+P66/O66</f>
        <v>2.1186805794223166E-2</v>
      </c>
      <c r="S66" s="61">
        <f>+T66/$AG66</f>
        <v>2.9472496796226388E-2</v>
      </c>
      <c r="T66" s="70">
        <v>15622746</v>
      </c>
      <c r="U66" s="73">
        <v>0</v>
      </c>
      <c r="V66" s="72">
        <f>+T66+U66</f>
        <v>15622746</v>
      </c>
      <c r="W66" s="71">
        <f>+U66/T66</f>
        <v>0</v>
      </c>
      <c r="X66" s="61">
        <f>+Y66/$AG66</f>
        <v>0.70941931013884385</v>
      </c>
      <c r="Y66" s="70">
        <v>376048143</v>
      </c>
      <c r="Z66" s="73">
        <v>10383164</v>
      </c>
      <c r="AA66" s="72">
        <f>+Y66+Z66</f>
        <v>386431307</v>
      </c>
      <c r="AB66" s="71">
        <f>+Z66/Y66</f>
        <v>2.7611262529223551E-2</v>
      </c>
      <c r="AC66" s="61">
        <f>+AD66/$AG66</f>
        <v>3.735943724549079E-2</v>
      </c>
      <c r="AD66" s="70">
        <v>19803446</v>
      </c>
      <c r="AE66" s="61">
        <f>AF66/$AG66</f>
        <v>0</v>
      </c>
      <c r="AF66" s="70">
        <v>0</v>
      </c>
      <c r="AG66" s="70">
        <v>530078809</v>
      </c>
      <c r="AH66" s="73">
        <v>12298534</v>
      </c>
      <c r="AI66" s="72">
        <v>542377343</v>
      </c>
      <c r="AJ66" s="71">
        <f>+AH66/AG66</f>
        <v>2.320133118168095E-2</v>
      </c>
      <c r="AK66" s="70">
        <v>0</v>
      </c>
      <c r="AL66" s="70">
        <v>0</v>
      </c>
      <c r="AM66" s="69">
        <v>0</v>
      </c>
      <c r="AN66" s="68"/>
    </row>
    <row r="67" spans="1:40" x14ac:dyDescent="0.2">
      <c r="A67" s="75" t="s">
        <v>363</v>
      </c>
      <c r="B67" s="74" t="s">
        <v>364</v>
      </c>
      <c r="C67" s="65">
        <v>3</v>
      </c>
      <c r="D67" s="65"/>
      <c r="E67" s="64">
        <f>+F67/$AG67</f>
        <v>8.8961874465387641E-2</v>
      </c>
      <c r="F67" s="70">
        <v>152839780</v>
      </c>
      <c r="G67" s="63">
        <f>+H67/$AG67</f>
        <v>1.0534641810183367E-2</v>
      </c>
      <c r="H67" s="35">
        <v>18098903</v>
      </c>
      <c r="I67" s="63">
        <f>+J67/$AG67</f>
        <v>8.9261454765546342E-3</v>
      </c>
      <c r="J67" s="70">
        <v>15335447</v>
      </c>
      <c r="K67" s="73">
        <v>174487</v>
      </c>
      <c r="L67" s="72">
        <f>+J67+K67</f>
        <v>15509934</v>
      </c>
      <c r="M67" s="71">
        <f>+K67/J67</f>
        <v>1.1378018521403386E-2</v>
      </c>
      <c r="N67" s="61">
        <f>+O67/$AG67</f>
        <v>0.56058622143676395</v>
      </c>
      <c r="O67" s="70">
        <v>963107795</v>
      </c>
      <c r="P67" s="73">
        <v>-9915346</v>
      </c>
      <c r="Q67" s="72">
        <f>+O67+P67</f>
        <v>953192449</v>
      </c>
      <c r="R67" s="71">
        <f>+P67/O67</f>
        <v>-1.0295157044181123E-2</v>
      </c>
      <c r="S67" s="61">
        <f>+T67/$AG67</f>
        <v>0.29164702220074479</v>
      </c>
      <c r="T67" s="70">
        <v>501060336</v>
      </c>
      <c r="U67" s="73">
        <v>-4810478</v>
      </c>
      <c r="V67" s="72">
        <f>+T67+U67</f>
        <v>496249858</v>
      </c>
      <c r="W67" s="71">
        <f>+U67/T67</f>
        <v>-9.6005962842766312E-3</v>
      </c>
      <c r="X67" s="61">
        <f>+Y67/$AG67</f>
        <v>3.8544274753647807E-2</v>
      </c>
      <c r="Y67" s="70">
        <v>66220485</v>
      </c>
      <c r="Z67" s="73">
        <v>2879151</v>
      </c>
      <c r="AA67" s="72">
        <f>+Y67+Z67</f>
        <v>69099636</v>
      </c>
      <c r="AB67" s="71">
        <f>+Z67/Y67</f>
        <v>4.34782529907475E-2</v>
      </c>
      <c r="AC67" s="61">
        <f>+AD67/$AG67</f>
        <v>7.9981985671778938E-4</v>
      </c>
      <c r="AD67" s="70">
        <v>1374120</v>
      </c>
      <c r="AE67" s="61">
        <f>AF67/$AG67</f>
        <v>0</v>
      </c>
      <c r="AF67" s="70">
        <v>0</v>
      </c>
      <c r="AG67" s="70">
        <v>1718036866</v>
      </c>
      <c r="AH67" s="73">
        <v>-11672186</v>
      </c>
      <c r="AI67" s="72">
        <v>1706364680</v>
      </c>
      <c r="AJ67" s="71">
        <f>+AH67/AG67</f>
        <v>-6.7939089265154334E-3</v>
      </c>
      <c r="AK67" s="70">
        <v>1319370</v>
      </c>
      <c r="AL67" s="70">
        <v>34444034</v>
      </c>
      <c r="AM67" s="69">
        <v>0</v>
      </c>
      <c r="AN67" s="68"/>
    </row>
    <row r="68" spans="1:40" x14ac:dyDescent="0.2">
      <c r="A68" s="75" t="s">
        <v>361</v>
      </c>
      <c r="B68" s="74" t="s">
        <v>362</v>
      </c>
      <c r="C68" s="65">
        <v>3</v>
      </c>
      <c r="D68" s="65"/>
      <c r="E68" s="64">
        <f>+F68/$AG68</f>
        <v>1.4843287598383551E-2</v>
      </c>
      <c r="F68" s="70">
        <v>9231530</v>
      </c>
      <c r="G68" s="63">
        <f>+H68/$AG68</f>
        <v>2.9694522998550646E-2</v>
      </c>
      <c r="H68" s="35">
        <v>18468003</v>
      </c>
      <c r="I68" s="63">
        <f>+J68/$AG68</f>
        <v>1.9770323353204295E-2</v>
      </c>
      <c r="J68" s="70">
        <v>12295816</v>
      </c>
      <c r="K68" s="73">
        <v>139902</v>
      </c>
      <c r="L68" s="72">
        <f>+J68+K68</f>
        <v>12435718</v>
      </c>
      <c r="M68" s="71">
        <f>+K68/J68</f>
        <v>1.1378016717231293E-2</v>
      </c>
      <c r="N68" s="61">
        <f>+O68/$AG68</f>
        <v>0.24930961451161135</v>
      </c>
      <c r="O68" s="70">
        <v>155053870</v>
      </c>
      <c r="P68" s="73">
        <v>-1595708</v>
      </c>
      <c r="Q68" s="72">
        <f>+O68+P68</f>
        <v>153458162</v>
      </c>
      <c r="R68" s="71">
        <f>+P68/O68</f>
        <v>-1.0291313593140242E-2</v>
      </c>
      <c r="S68" s="61">
        <f>+T68/$AG68</f>
        <v>2.4007860371140249E-2</v>
      </c>
      <c r="T68" s="70">
        <v>14931280</v>
      </c>
      <c r="U68" s="73">
        <v>-151290</v>
      </c>
      <c r="V68" s="72">
        <f>+T68+U68</f>
        <v>14779990</v>
      </c>
      <c r="W68" s="71">
        <f>+U68/T68</f>
        <v>-1.0132419993463386E-2</v>
      </c>
      <c r="X68" s="61">
        <f>+Y68/$AG68</f>
        <v>0.6439611770769369</v>
      </c>
      <c r="Y68" s="70">
        <v>400500690</v>
      </c>
      <c r="Z68" s="73">
        <v>17238995</v>
      </c>
      <c r="AA68" s="72">
        <f>+Y68+Z68</f>
        <v>417739685</v>
      </c>
      <c r="AB68" s="71">
        <f>+Z68/Y68</f>
        <v>4.3043608738851359E-2</v>
      </c>
      <c r="AC68" s="61">
        <f>+AD68/$AG68</f>
        <v>1.8413214090173002E-2</v>
      </c>
      <c r="AD68" s="70">
        <v>11451785</v>
      </c>
      <c r="AE68" s="61">
        <f>AF68/$AG68</f>
        <v>0</v>
      </c>
      <c r="AF68" s="70">
        <v>0</v>
      </c>
      <c r="AG68" s="70">
        <v>621932974</v>
      </c>
      <c r="AH68" s="73">
        <v>15631899</v>
      </c>
      <c r="AI68" s="72">
        <v>637564873</v>
      </c>
      <c r="AJ68" s="71">
        <f>+AH68/AG68</f>
        <v>2.513437886957896E-2</v>
      </c>
      <c r="AK68" s="70">
        <v>0</v>
      </c>
      <c r="AL68" s="70">
        <v>256140</v>
      </c>
      <c r="AM68" s="69">
        <v>0</v>
      </c>
      <c r="AN68" s="68"/>
    </row>
    <row r="69" spans="1:40" x14ac:dyDescent="0.2">
      <c r="A69" s="75" t="s">
        <v>359</v>
      </c>
      <c r="B69" s="74" t="s">
        <v>360</v>
      </c>
      <c r="C69" s="65">
        <v>3</v>
      </c>
      <c r="D69" s="65"/>
      <c r="E69" s="64">
        <f>+F69/$AG69</f>
        <v>2.2750193690377608E-2</v>
      </c>
      <c r="F69" s="70">
        <v>17335669</v>
      </c>
      <c r="G69" s="63">
        <f>+H69/$AG69</f>
        <v>1.0094582022307503E-2</v>
      </c>
      <c r="H69" s="35">
        <v>7692081</v>
      </c>
      <c r="I69" s="63">
        <f>+J69/$AG69</f>
        <v>5.8381122130399046E-3</v>
      </c>
      <c r="J69" s="70">
        <v>4448647</v>
      </c>
      <c r="K69" s="73">
        <v>50617</v>
      </c>
      <c r="L69" s="72">
        <f>+J69+K69</f>
        <v>4499264</v>
      </c>
      <c r="M69" s="71">
        <f>+K69/J69</f>
        <v>1.1378066185067055E-2</v>
      </c>
      <c r="N69" s="61">
        <f>+O69/$AG69</f>
        <v>0.51256913080373745</v>
      </c>
      <c r="O69" s="70">
        <v>390578160</v>
      </c>
      <c r="P69" s="73">
        <v>4094619</v>
      </c>
      <c r="Q69" s="72">
        <f>+O69+P69</f>
        <v>394672779</v>
      </c>
      <c r="R69" s="71">
        <f>+P69/O69</f>
        <v>1.0483481718486256E-2</v>
      </c>
      <c r="S69" s="61">
        <f>+T69/$AG69</f>
        <v>0.12341834758967837</v>
      </c>
      <c r="T69" s="70">
        <v>94044897</v>
      </c>
      <c r="U69" s="73">
        <v>-2848706</v>
      </c>
      <c r="V69" s="72">
        <f>+T69+U69</f>
        <v>91196191</v>
      </c>
      <c r="W69" s="71">
        <f>+U69/T69</f>
        <v>-3.0290915199790158E-2</v>
      </c>
      <c r="X69" s="61">
        <f>+Y69/$AG69</f>
        <v>0.30721214949260806</v>
      </c>
      <c r="Y69" s="70">
        <v>234095947</v>
      </c>
      <c r="Z69" s="73">
        <v>6688456</v>
      </c>
      <c r="AA69" s="72">
        <f>+Y69+Z69</f>
        <v>240784403</v>
      </c>
      <c r="AB69" s="71">
        <f>+Z69/Y69</f>
        <v>2.8571430158079586E-2</v>
      </c>
      <c r="AC69" s="61">
        <f>+AD69/$AG69</f>
        <v>1.8117484188251154E-2</v>
      </c>
      <c r="AD69" s="70">
        <v>13805540</v>
      </c>
      <c r="AE69" s="61">
        <f>AF69/$AG69</f>
        <v>0</v>
      </c>
      <c r="AF69" s="70">
        <v>0</v>
      </c>
      <c r="AG69" s="70">
        <v>762000941</v>
      </c>
      <c r="AH69" s="73">
        <v>7984986</v>
      </c>
      <c r="AI69" s="72">
        <v>769985927</v>
      </c>
      <c r="AJ69" s="71">
        <f>+AH69/AG69</f>
        <v>1.047897131140157E-2</v>
      </c>
      <c r="AK69" s="70">
        <v>0</v>
      </c>
      <c r="AL69" s="70">
        <v>37595</v>
      </c>
      <c r="AM69" s="69">
        <v>0</v>
      </c>
      <c r="AN69" s="68"/>
    </row>
    <row r="70" spans="1:40" x14ac:dyDescent="0.2">
      <c r="A70" s="75" t="s">
        <v>357</v>
      </c>
      <c r="B70" s="74" t="s">
        <v>358</v>
      </c>
      <c r="C70" s="65">
        <v>3</v>
      </c>
      <c r="D70" s="65"/>
      <c r="E70" s="64">
        <f>+F70/$AG70</f>
        <v>2.0520521228401631E-2</v>
      </c>
      <c r="F70" s="70">
        <v>6470941</v>
      </c>
      <c r="G70" s="63">
        <f>+H70/$AG70</f>
        <v>6.2189041978538515E-2</v>
      </c>
      <c r="H70" s="35">
        <v>19610692</v>
      </c>
      <c r="I70" s="63">
        <f>+J70/$AG70</f>
        <v>0.22550406800289385</v>
      </c>
      <c r="J70" s="70">
        <v>71110451</v>
      </c>
      <c r="K70" s="73">
        <v>809095</v>
      </c>
      <c r="L70" s="72">
        <f>+J70+K70</f>
        <v>71919546</v>
      </c>
      <c r="M70" s="71">
        <f>+K70/J70</f>
        <v>1.1378004057378288E-2</v>
      </c>
      <c r="N70" s="61">
        <f>+O70/$AG70</f>
        <v>0.2566411398906866</v>
      </c>
      <c r="O70" s="70">
        <v>80929215</v>
      </c>
      <c r="P70" s="73">
        <v>849744</v>
      </c>
      <c r="Q70" s="72">
        <f>+O70+P70</f>
        <v>81778959</v>
      </c>
      <c r="R70" s="71">
        <f>+P70/O70</f>
        <v>1.0499842362242115E-2</v>
      </c>
      <c r="S70" s="61">
        <f>+T70/$AG70</f>
        <v>4.7135664289609039E-2</v>
      </c>
      <c r="T70" s="70">
        <v>14863760</v>
      </c>
      <c r="U70" s="73">
        <v>-450417</v>
      </c>
      <c r="V70" s="72">
        <f>+T70+U70</f>
        <v>14413343</v>
      </c>
      <c r="W70" s="71">
        <f>+U70/T70</f>
        <v>-3.0303032341749327E-2</v>
      </c>
      <c r="X70" s="61">
        <f>+Y70/$AG70</f>
        <v>0.36473148321764404</v>
      </c>
      <c r="Y70" s="70">
        <v>115014423</v>
      </c>
      <c r="Z70" s="73">
        <v>3286127</v>
      </c>
      <c r="AA70" s="72">
        <f>+Y70+Z70</f>
        <v>118300550</v>
      </c>
      <c r="AB70" s="71">
        <f>+Z70/Y70</f>
        <v>2.8571434036581654E-2</v>
      </c>
      <c r="AC70" s="61">
        <f>+AD70/$AG70</f>
        <v>2.327808139222633E-2</v>
      </c>
      <c r="AD70" s="70">
        <v>7340510</v>
      </c>
      <c r="AE70" s="61">
        <f>AF70/$AG70</f>
        <v>0</v>
      </c>
      <c r="AF70" s="70">
        <v>0</v>
      </c>
      <c r="AG70" s="70">
        <v>315339992</v>
      </c>
      <c r="AH70" s="73">
        <v>4494549</v>
      </c>
      <c r="AI70" s="72">
        <v>319834541</v>
      </c>
      <c r="AJ70" s="71">
        <f>+AH70/AG70</f>
        <v>1.4253025667610216E-2</v>
      </c>
      <c r="AK70" s="70">
        <v>0</v>
      </c>
      <c r="AL70" s="70">
        <v>0</v>
      </c>
      <c r="AM70" s="69">
        <v>0</v>
      </c>
      <c r="AN70" s="68"/>
    </row>
    <row r="71" spans="1:40" x14ac:dyDescent="0.2">
      <c r="A71" s="75" t="s">
        <v>355</v>
      </c>
      <c r="B71" s="74" t="s">
        <v>356</v>
      </c>
      <c r="C71" s="65">
        <v>3</v>
      </c>
      <c r="D71" s="65"/>
      <c r="E71" s="64">
        <f>+F71/$AG71</f>
        <v>5.0870100874218629E-2</v>
      </c>
      <c r="F71" s="70">
        <v>78097231</v>
      </c>
      <c r="G71" s="63">
        <f>+H71/$AG71</f>
        <v>1.0717317654670551E-2</v>
      </c>
      <c r="H71" s="35">
        <v>16453532</v>
      </c>
      <c r="I71" s="63">
        <f>+J71/$AG71</f>
        <v>3.8389398864134984E-2</v>
      </c>
      <c r="J71" s="70">
        <v>58936501</v>
      </c>
      <c r="K71" s="73">
        <v>670579</v>
      </c>
      <c r="L71" s="72">
        <f>+J71+K71</f>
        <v>59607080</v>
      </c>
      <c r="M71" s="71">
        <f>+K71/J71</f>
        <v>1.137799137414011E-2</v>
      </c>
      <c r="N71" s="61">
        <f>+O71/$AG71</f>
        <v>0.37066342498819066</v>
      </c>
      <c r="O71" s="70">
        <v>569053071</v>
      </c>
      <c r="P71" s="73">
        <v>6095520</v>
      </c>
      <c r="Q71" s="72">
        <f>+O71+P71</f>
        <v>575148591</v>
      </c>
      <c r="R71" s="71">
        <f>+P71/O71</f>
        <v>1.0711689841666807E-2</v>
      </c>
      <c r="S71" s="61">
        <f>+T71/$AG71</f>
        <v>0.13579946487003375</v>
      </c>
      <c r="T71" s="70">
        <v>208483215</v>
      </c>
      <c r="U71" s="73">
        <v>2179740</v>
      </c>
      <c r="V71" s="72">
        <f>+T71+U71</f>
        <v>210662955</v>
      </c>
      <c r="W71" s="71">
        <f>+U71/T71</f>
        <v>1.0455230172846289E-2</v>
      </c>
      <c r="X71" s="61">
        <f>+Y71/$AG71</f>
        <v>0.3746349528860311</v>
      </c>
      <c r="Y71" s="70">
        <v>575150274</v>
      </c>
      <c r="Z71" s="73">
        <v>-7878771</v>
      </c>
      <c r="AA71" s="72">
        <f>+Y71+Z71</f>
        <v>567271503</v>
      </c>
      <c r="AB71" s="71">
        <f>+Z71/Y71</f>
        <v>-1.3698630351343621E-2</v>
      </c>
      <c r="AC71" s="61">
        <f>+AD71/$AG71</f>
        <v>1.8925339862720349E-2</v>
      </c>
      <c r="AD71" s="70">
        <v>29054722</v>
      </c>
      <c r="AE71" s="61">
        <f>AF71/$AG71</f>
        <v>0</v>
      </c>
      <c r="AF71" s="70">
        <v>0</v>
      </c>
      <c r="AG71" s="70">
        <v>1535228546</v>
      </c>
      <c r="AH71" s="73">
        <v>1067068</v>
      </c>
      <c r="AI71" s="72">
        <v>1536295614</v>
      </c>
      <c r="AJ71" s="71">
        <f>+AH71/AG71</f>
        <v>6.9505481954476372E-4</v>
      </c>
      <c r="AK71" s="70">
        <v>233432</v>
      </c>
      <c r="AL71" s="70">
        <v>2243007</v>
      </c>
      <c r="AM71" s="69">
        <v>0</v>
      </c>
      <c r="AN71" s="68"/>
    </row>
    <row r="72" spans="1:40" x14ac:dyDescent="0.2">
      <c r="A72" s="75" t="s">
        <v>353</v>
      </c>
      <c r="B72" s="74" t="s">
        <v>354</v>
      </c>
      <c r="C72" s="65">
        <v>3</v>
      </c>
      <c r="D72" s="65"/>
      <c r="E72" s="64">
        <f>+F72/$AG72</f>
        <v>3.8331346745144886E-2</v>
      </c>
      <c r="F72" s="70">
        <v>18287476</v>
      </c>
      <c r="G72" s="63">
        <f>+H72/$AG72</f>
        <v>1.5049645337268462E-2</v>
      </c>
      <c r="H72" s="35">
        <v>7180025</v>
      </c>
      <c r="I72" s="63">
        <f>+J72/$AG72</f>
        <v>8.2224092396149986E-2</v>
      </c>
      <c r="J72" s="70">
        <v>39228236</v>
      </c>
      <c r="K72" s="73">
        <v>446339</v>
      </c>
      <c r="L72" s="72">
        <f>+J72+K72</f>
        <v>39674575</v>
      </c>
      <c r="M72" s="71">
        <f>+K72/J72</f>
        <v>1.1378003334129019E-2</v>
      </c>
      <c r="N72" s="61">
        <f>+O72/$AG72</f>
        <v>0.20858390800769891</v>
      </c>
      <c r="O72" s="70">
        <v>99513154</v>
      </c>
      <c r="P72" s="73">
        <v>1047508</v>
      </c>
      <c r="Q72" s="72">
        <f>+O72+P72</f>
        <v>100560662</v>
      </c>
      <c r="R72" s="71">
        <f>+P72/O72</f>
        <v>1.0526327001955943E-2</v>
      </c>
      <c r="S72" s="61">
        <f>+T72/$AG72</f>
        <v>2.0408501455522008E-2</v>
      </c>
      <c r="T72" s="70">
        <v>9736678</v>
      </c>
      <c r="U72" s="73">
        <v>102491</v>
      </c>
      <c r="V72" s="72">
        <f>+T72+U72</f>
        <v>9839169</v>
      </c>
      <c r="W72" s="71">
        <f>+U72/T72</f>
        <v>1.0526280113196718E-2</v>
      </c>
      <c r="X72" s="61">
        <f>+Y72/$AG72</f>
        <v>0.60590284943626782</v>
      </c>
      <c r="Y72" s="70">
        <v>289069776</v>
      </c>
      <c r="Z72" s="73">
        <v>-2935639</v>
      </c>
      <c r="AA72" s="72">
        <f>+Y72+Z72</f>
        <v>286134137</v>
      </c>
      <c r="AB72" s="71">
        <f>+Z72/Y72</f>
        <v>-1.0155468484536412E-2</v>
      </c>
      <c r="AC72" s="61">
        <f>+AD72/$AG72</f>
        <v>2.9499656621947912E-2</v>
      </c>
      <c r="AD72" s="70">
        <v>14073971</v>
      </c>
      <c r="AE72" s="61">
        <f>AF72/$AG72</f>
        <v>0</v>
      </c>
      <c r="AF72" s="70">
        <v>0</v>
      </c>
      <c r="AG72" s="70">
        <v>477089316</v>
      </c>
      <c r="AH72" s="73">
        <v>-1339301</v>
      </c>
      <c r="AI72" s="72">
        <v>475750015</v>
      </c>
      <c r="AJ72" s="71">
        <f>+AH72/AG72</f>
        <v>-2.8072332686653583E-3</v>
      </c>
      <c r="AK72" s="70">
        <v>0</v>
      </c>
      <c r="AL72" s="70">
        <v>0</v>
      </c>
      <c r="AM72" s="69">
        <v>0</v>
      </c>
      <c r="AN72" s="68"/>
    </row>
    <row r="73" spans="1:40" x14ac:dyDescent="0.2">
      <c r="A73" s="75" t="s">
        <v>351</v>
      </c>
      <c r="B73" s="74" t="s">
        <v>352</v>
      </c>
      <c r="C73" s="65">
        <v>3</v>
      </c>
      <c r="D73" s="65"/>
      <c r="E73" s="64">
        <f>+F73/$AG73</f>
        <v>4.8247317244667978E-2</v>
      </c>
      <c r="F73" s="70">
        <v>54795670</v>
      </c>
      <c r="G73" s="63">
        <f>+H73/$AG73</f>
        <v>1.5149354389933837E-2</v>
      </c>
      <c r="H73" s="35">
        <v>17205496</v>
      </c>
      <c r="I73" s="63">
        <f>+J73/$AG73</f>
        <v>5.4628987016608892E-2</v>
      </c>
      <c r="J73" s="70">
        <v>62043490</v>
      </c>
      <c r="K73" s="73">
        <v>705931</v>
      </c>
      <c r="L73" s="72">
        <f>+J73+K73</f>
        <v>62749421</v>
      </c>
      <c r="M73" s="71">
        <f>+K73/J73</f>
        <v>1.1378002752585324E-2</v>
      </c>
      <c r="N73" s="61">
        <f>+O73/$AG73</f>
        <v>0.27850349511901346</v>
      </c>
      <c r="O73" s="70">
        <v>316303299</v>
      </c>
      <c r="P73" s="73">
        <v>3330701</v>
      </c>
      <c r="Q73" s="72">
        <f>+O73+P73</f>
        <v>319634000</v>
      </c>
      <c r="R73" s="71">
        <f>+P73/O73</f>
        <v>1.0530086187940772E-2</v>
      </c>
      <c r="S73" s="61">
        <f>+T73/$AG73</f>
        <v>5.6239119293189414E-2</v>
      </c>
      <c r="T73" s="70">
        <v>63872157</v>
      </c>
      <c r="U73" s="73">
        <v>668503</v>
      </c>
      <c r="V73" s="72">
        <f>+T73+U73</f>
        <v>64540660</v>
      </c>
      <c r="W73" s="71">
        <f>+U73/T73</f>
        <v>1.046626623240546E-2</v>
      </c>
      <c r="X73" s="61">
        <f>+Y73/$AG73</f>
        <v>0.52131602927836995</v>
      </c>
      <c r="Y73" s="70">
        <v>592071492</v>
      </c>
      <c r="Z73" s="73">
        <v>-7751177</v>
      </c>
      <c r="AA73" s="72">
        <f>+Y73+Z73</f>
        <v>584320315</v>
      </c>
      <c r="AB73" s="71">
        <f>+Z73/Y73</f>
        <v>-1.3091623401452337E-2</v>
      </c>
      <c r="AC73" s="61">
        <f>+AD73/$AG73</f>
        <v>2.5915697658216472E-2</v>
      </c>
      <c r="AD73" s="70">
        <v>29433098</v>
      </c>
      <c r="AE73" s="61">
        <f>AF73/$AG73</f>
        <v>0</v>
      </c>
      <c r="AF73" s="70">
        <v>0</v>
      </c>
      <c r="AG73" s="70">
        <v>1135724702</v>
      </c>
      <c r="AH73" s="73">
        <v>-3046042</v>
      </c>
      <c r="AI73" s="72">
        <v>1132678660</v>
      </c>
      <c r="AJ73" s="71">
        <f>+AH73/AG73</f>
        <v>-2.6820249613625116E-3</v>
      </c>
      <c r="AK73" s="70">
        <v>265315</v>
      </c>
      <c r="AL73" s="70">
        <v>364419</v>
      </c>
      <c r="AM73" s="69">
        <v>0</v>
      </c>
      <c r="AN73" s="68"/>
    </row>
    <row r="74" spans="1:40" x14ac:dyDescent="0.2">
      <c r="A74" s="75" t="s">
        <v>349</v>
      </c>
      <c r="B74" s="74" t="s">
        <v>350</v>
      </c>
      <c r="C74" s="65">
        <v>3</v>
      </c>
      <c r="D74" s="65"/>
      <c r="E74" s="64">
        <f>+F74/$AG74</f>
        <v>5.2750347587965971E-2</v>
      </c>
      <c r="F74" s="70">
        <v>61623751</v>
      </c>
      <c r="G74" s="63">
        <f>+H74/$AG74</f>
        <v>1.1922233634599492E-2</v>
      </c>
      <c r="H74" s="35">
        <v>13927733</v>
      </c>
      <c r="I74" s="63">
        <f>+J74/$AG74</f>
        <v>4.5334883413205754E-2</v>
      </c>
      <c r="J74" s="70">
        <v>52960894</v>
      </c>
      <c r="K74" s="73">
        <v>602588</v>
      </c>
      <c r="L74" s="72">
        <f>+J74+K74</f>
        <v>53563482</v>
      </c>
      <c r="M74" s="71">
        <f>+K74/J74</f>
        <v>1.137798013757094E-2</v>
      </c>
      <c r="N74" s="61">
        <f>+O74/$AG74</f>
        <v>0.29297419352756682</v>
      </c>
      <c r="O74" s="70">
        <v>342256868</v>
      </c>
      <c r="P74" s="73">
        <v>3565169</v>
      </c>
      <c r="Q74" s="72">
        <f>+O74+P74</f>
        <v>345822037</v>
      </c>
      <c r="R74" s="71">
        <f>+P74/O74</f>
        <v>1.0416647066378227E-2</v>
      </c>
      <c r="S74" s="61">
        <f>+T74/$AG74</f>
        <v>8.2876890982068907E-2</v>
      </c>
      <c r="T74" s="70">
        <v>96818033</v>
      </c>
      <c r="U74" s="73">
        <v>1001232</v>
      </c>
      <c r="V74" s="72">
        <f>+T74+U74</f>
        <v>97819265</v>
      </c>
      <c r="W74" s="71">
        <f>+U74/T74</f>
        <v>1.0341379275904108E-2</v>
      </c>
      <c r="X74" s="61">
        <f>+Y74/$AG74</f>
        <v>0.4838339733110959</v>
      </c>
      <c r="Y74" s="70">
        <v>565222139</v>
      </c>
      <c r="Z74" s="73">
        <v>-2947426</v>
      </c>
      <c r="AA74" s="72">
        <f>+Y74+Z74</f>
        <v>562274713</v>
      </c>
      <c r="AB74" s="71">
        <f>+Z74/Y74</f>
        <v>-5.2146329675172185E-3</v>
      </c>
      <c r="AC74" s="61">
        <f>+AD74/$AG74</f>
        <v>3.0307477543497191E-2</v>
      </c>
      <c r="AD74" s="70">
        <v>35405652</v>
      </c>
      <c r="AE74" s="61">
        <f>AF74/$AG74</f>
        <v>0</v>
      </c>
      <c r="AF74" s="70">
        <v>0</v>
      </c>
      <c r="AG74" s="70">
        <v>1168215070</v>
      </c>
      <c r="AH74" s="73">
        <v>2221563</v>
      </c>
      <c r="AI74" s="72">
        <v>1170436633</v>
      </c>
      <c r="AJ74" s="71">
        <f>+AH74/AG74</f>
        <v>1.9016729513684496E-3</v>
      </c>
      <c r="AK74" s="70">
        <v>82028</v>
      </c>
      <c r="AL74" s="70">
        <v>226210</v>
      </c>
      <c r="AM74" s="69">
        <v>11966</v>
      </c>
      <c r="AN74" s="68"/>
    </row>
    <row r="75" spans="1:40" x14ac:dyDescent="0.2">
      <c r="A75" s="75" t="s">
        <v>347</v>
      </c>
      <c r="B75" s="74" t="s">
        <v>348</v>
      </c>
      <c r="C75" s="65">
        <v>3</v>
      </c>
      <c r="D75" s="65"/>
      <c r="E75" s="64">
        <f>+F75/$AG75</f>
        <v>2.8497671751751733E-2</v>
      </c>
      <c r="F75" s="70">
        <v>14287072</v>
      </c>
      <c r="G75" s="63">
        <f>+H75/$AG75</f>
        <v>5.7336280613769297E-3</v>
      </c>
      <c r="H75" s="35">
        <v>2874507</v>
      </c>
      <c r="I75" s="63">
        <f>+J75/$AG75</f>
        <v>9.4004742409951566E-4</v>
      </c>
      <c r="J75" s="70">
        <v>471285</v>
      </c>
      <c r="K75" s="73">
        <v>5362</v>
      </c>
      <c r="L75" s="72">
        <f>+J75+K75</f>
        <v>476647</v>
      </c>
      <c r="M75" s="71">
        <f>+K75/J75</f>
        <v>1.1377404330712838E-2</v>
      </c>
      <c r="N75" s="61">
        <f>+O75/$AG75</f>
        <v>0.11549183673775505</v>
      </c>
      <c r="O75" s="70">
        <v>57900877</v>
      </c>
      <c r="P75" s="73">
        <v>1214009</v>
      </c>
      <c r="Q75" s="72">
        <f>+O75+P75</f>
        <v>59114886</v>
      </c>
      <c r="R75" s="71">
        <f>+P75/O75</f>
        <v>2.0967022658396003E-2</v>
      </c>
      <c r="S75" s="61">
        <f>+T75/$AG75</f>
        <v>1.0556422305226507E-2</v>
      </c>
      <c r="T75" s="70">
        <v>5292375</v>
      </c>
      <c r="U75" s="73">
        <v>8015</v>
      </c>
      <c r="V75" s="72">
        <f>+T75+U75</f>
        <v>5300390</v>
      </c>
      <c r="W75" s="71">
        <f>+U75/T75</f>
        <v>1.5144429485816858E-3</v>
      </c>
      <c r="X75" s="61">
        <f>+Y75/$AG75</f>
        <v>0.77007393647472333</v>
      </c>
      <c r="Y75" s="70">
        <v>386070198</v>
      </c>
      <c r="Z75" s="73">
        <v>-5172362</v>
      </c>
      <c r="AA75" s="72">
        <f>+Y75+Z75</f>
        <v>380897836</v>
      </c>
      <c r="AB75" s="71">
        <f>+Z75/Y75</f>
        <v>-1.3397465090014537E-2</v>
      </c>
      <c r="AC75" s="61">
        <f>+AD75/$AG75</f>
        <v>6.8687005443121618E-2</v>
      </c>
      <c r="AD75" s="70">
        <v>34435662</v>
      </c>
      <c r="AE75" s="61">
        <f>AF75/$AG75</f>
        <v>1.9451801945358915E-5</v>
      </c>
      <c r="AF75" s="70">
        <v>9752</v>
      </c>
      <c r="AG75" s="70">
        <v>501341728</v>
      </c>
      <c r="AH75" s="73">
        <v>-3944976</v>
      </c>
      <c r="AI75" s="72">
        <v>497396752</v>
      </c>
      <c r="AJ75" s="71">
        <f>+AH75/AG75</f>
        <v>-7.8688363239534688E-3</v>
      </c>
      <c r="AK75" s="70">
        <v>0</v>
      </c>
      <c r="AL75" s="70">
        <v>0</v>
      </c>
      <c r="AM75" s="69">
        <v>0</v>
      </c>
      <c r="AN75" s="68"/>
    </row>
    <row r="76" spans="1:40" x14ac:dyDescent="0.2">
      <c r="A76" s="75" t="s">
        <v>345</v>
      </c>
      <c r="B76" s="74" t="s">
        <v>346</v>
      </c>
      <c r="C76" s="65">
        <v>3</v>
      </c>
      <c r="D76" s="65"/>
      <c r="E76" s="64">
        <f>+F76/$AG76</f>
        <v>3.0688165630074198E-2</v>
      </c>
      <c r="F76" s="70">
        <v>16969994</v>
      </c>
      <c r="G76" s="63">
        <f>+H76/$AG76</f>
        <v>3.3915095201161267E-2</v>
      </c>
      <c r="H76" s="35">
        <v>18754427</v>
      </c>
      <c r="I76" s="63">
        <f>+J76/$AG76</f>
        <v>0.15216842980518161</v>
      </c>
      <c r="J76" s="70">
        <v>84146357</v>
      </c>
      <c r="K76" s="73">
        <v>957418</v>
      </c>
      <c r="L76" s="72">
        <f>+J76+K76</f>
        <v>85103775</v>
      </c>
      <c r="M76" s="71">
        <f>+K76/J76</f>
        <v>1.1378008913683572E-2</v>
      </c>
      <c r="N76" s="61">
        <f>+O76/$AG76</f>
        <v>0.19621356005090224</v>
      </c>
      <c r="O76" s="70">
        <v>108502508</v>
      </c>
      <c r="P76" s="73">
        <v>3002365</v>
      </c>
      <c r="Q76" s="72">
        <f>+O76+P76</f>
        <v>111504873</v>
      </c>
      <c r="R76" s="71">
        <f>+P76/O76</f>
        <v>2.7670927201056034E-2</v>
      </c>
      <c r="S76" s="61">
        <f>+T76/$AG76</f>
        <v>5.880006336556888E-2</v>
      </c>
      <c r="T76" s="70">
        <v>32515359</v>
      </c>
      <c r="U76" s="73">
        <v>59363</v>
      </c>
      <c r="V76" s="72">
        <f>+T76+U76</f>
        <v>32574722</v>
      </c>
      <c r="W76" s="71">
        <f>+U76/T76</f>
        <v>1.8256910526499184E-3</v>
      </c>
      <c r="X76" s="61">
        <f>+Y76/$AG76</f>
        <v>0.49911698524562387</v>
      </c>
      <c r="Y76" s="70">
        <v>276002559</v>
      </c>
      <c r="Z76" s="73">
        <v>2279007</v>
      </c>
      <c r="AA76" s="72">
        <f>+Y76+Z76</f>
        <v>278281566</v>
      </c>
      <c r="AB76" s="71">
        <f>+Z76/Y76</f>
        <v>8.257195180570772E-3</v>
      </c>
      <c r="AC76" s="61">
        <f>+AD76/$AG76</f>
        <v>2.8979957202923713E-2</v>
      </c>
      <c r="AD76" s="70">
        <v>16025386</v>
      </c>
      <c r="AE76" s="61">
        <f>AF76/$AG76</f>
        <v>1.1774349856423821E-4</v>
      </c>
      <c r="AF76" s="70">
        <v>65110</v>
      </c>
      <c r="AG76" s="70">
        <v>552981700</v>
      </c>
      <c r="AH76" s="73">
        <v>6298153</v>
      </c>
      <c r="AI76" s="72">
        <v>559279853</v>
      </c>
      <c r="AJ76" s="71">
        <f>+AH76/AG76</f>
        <v>1.1389442001426086E-2</v>
      </c>
      <c r="AK76" s="70">
        <v>0</v>
      </c>
      <c r="AL76" s="70">
        <v>0</v>
      </c>
      <c r="AM76" s="69">
        <v>0</v>
      </c>
      <c r="AN76" s="68"/>
    </row>
    <row r="77" spans="1:40" x14ac:dyDescent="0.2">
      <c r="A77" s="75" t="s">
        <v>343</v>
      </c>
      <c r="B77" s="74" t="s">
        <v>344</v>
      </c>
      <c r="C77" s="65">
        <v>3</v>
      </c>
      <c r="D77" s="65"/>
      <c r="E77" s="64">
        <f>+F77/$AG77</f>
        <v>5.0986879082504065E-2</v>
      </c>
      <c r="F77" s="70">
        <v>31543963</v>
      </c>
      <c r="G77" s="63">
        <f>+H77/$AG77</f>
        <v>2.6392859391061844E-2</v>
      </c>
      <c r="H77" s="35">
        <v>16328424</v>
      </c>
      <c r="I77" s="63">
        <f>+J77/$AG77</f>
        <v>0.10440616844654763</v>
      </c>
      <c r="J77" s="70">
        <v>64592781</v>
      </c>
      <c r="K77" s="73">
        <v>734937</v>
      </c>
      <c r="L77" s="72">
        <f>+J77+K77</f>
        <v>65327718</v>
      </c>
      <c r="M77" s="71">
        <f>+K77/J77</f>
        <v>1.1378005229407911E-2</v>
      </c>
      <c r="N77" s="61">
        <f>+O77/$AG77</f>
        <v>0.18785310210967754</v>
      </c>
      <c r="O77" s="70">
        <v>116218749</v>
      </c>
      <c r="P77" s="73">
        <v>3707969</v>
      </c>
      <c r="Q77" s="72">
        <f>+O77+P77</f>
        <v>119926718</v>
      </c>
      <c r="R77" s="71">
        <f>+P77/O77</f>
        <v>3.1905084436935384E-2</v>
      </c>
      <c r="S77" s="61">
        <f>+T77/$AG77</f>
        <v>5.2005820987304753E-2</v>
      </c>
      <c r="T77" s="70">
        <v>32174350</v>
      </c>
      <c r="U77" s="73">
        <v>-273396</v>
      </c>
      <c r="V77" s="72">
        <f>+T77+U77</f>
        <v>31900954</v>
      </c>
      <c r="W77" s="71">
        <f>+U77/T77</f>
        <v>-8.4973278403448708E-3</v>
      </c>
      <c r="X77" s="61">
        <f>+Y77/$AG77</f>
        <v>0.54996609208542779</v>
      </c>
      <c r="Y77" s="70">
        <v>340246557</v>
      </c>
      <c r="Z77" s="73">
        <v>53192</v>
      </c>
      <c r="AA77" s="72">
        <f>+Y77+Z77</f>
        <v>340299749</v>
      </c>
      <c r="AB77" s="71">
        <f>+Z77/Y77</f>
        <v>1.5633369068889652E-4</v>
      </c>
      <c r="AC77" s="61">
        <f>+AD77/$AG77</f>
        <v>2.8386022948373568E-2</v>
      </c>
      <c r="AD77" s="70">
        <v>17561531</v>
      </c>
      <c r="AE77" s="61">
        <f>AF77/$AG77</f>
        <v>3.0549491028103439E-6</v>
      </c>
      <c r="AF77" s="70">
        <v>1890</v>
      </c>
      <c r="AG77" s="70">
        <v>618668245</v>
      </c>
      <c r="AH77" s="73">
        <v>4222702</v>
      </c>
      <c r="AI77" s="72">
        <v>622890947</v>
      </c>
      <c r="AJ77" s="71">
        <f>+AH77/AG77</f>
        <v>6.8254707335108173E-3</v>
      </c>
      <c r="AK77" s="70">
        <v>0</v>
      </c>
      <c r="AL77" s="70">
        <v>0</v>
      </c>
      <c r="AM77" s="69">
        <v>0</v>
      </c>
      <c r="AN77" s="68"/>
    </row>
    <row r="78" spans="1:40" x14ac:dyDescent="0.2">
      <c r="A78" s="75" t="s">
        <v>341</v>
      </c>
      <c r="B78" s="74" t="s">
        <v>342</v>
      </c>
      <c r="C78" s="65">
        <v>3</v>
      </c>
      <c r="D78" s="65"/>
      <c r="E78" s="64">
        <f>+F78/$AG78</f>
        <v>5.9274967935882591E-2</v>
      </c>
      <c r="F78" s="70">
        <v>41021616</v>
      </c>
      <c r="G78" s="63">
        <f>+H78/$AG78</f>
        <v>8.7665322185044078E-3</v>
      </c>
      <c r="H78" s="35">
        <v>6066934</v>
      </c>
      <c r="I78" s="63">
        <f>+J78/$AG78</f>
        <v>1.0460524414229138E-2</v>
      </c>
      <c r="J78" s="70">
        <v>7239272</v>
      </c>
      <c r="K78" s="73">
        <v>82369</v>
      </c>
      <c r="L78" s="72">
        <f>+J78+K78</f>
        <v>7321641</v>
      </c>
      <c r="M78" s="71">
        <f>+K78/J78</f>
        <v>1.1378077795667851E-2</v>
      </c>
      <c r="N78" s="61">
        <f>+O78/$AG78</f>
        <v>0.25832864408345541</v>
      </c>
      <c r="O78" s="70">
        <v>178777970</v>
      </c>
      <c r="P78" s="73">
        <v>-585678</v>
      </c>
      <c r="Q78" s="72">
        <f>+O78+P78</f>
        <v>178192292</v>
      </c>
      <c r="R78" s="71">
        <f>+P78/O78</f>
        <v>-3.2760076647027595E-3</v>
      </c>
      <c r="S78" s="61">
        <f>+T78/$AG78</f>
        <v>5.8338850478262448E-2</v>
      </c>
      <c r="T78" s="70">
        <v>40373770</v>
      </c>
      <c r="U78" s="73">
        <v>-322114</v>
      </c>
      <c r="V78" s="72">
        <f>+T78+U78</f>
        <v>40051656</v>
      </c>
      <c r="W78" s="71">
        <f>+U78/T78</f>
        <v>-7.9782987816099417E-3</v>
      </c>
      <c r="X78" s="61">
        <f>+Y78/$AG78</f>
        <v>0.5875317080589556</v>
      </c>
      <c r="Y78" s="70">
        <v>406605030</v>
      </c>
      <c r="Z78" s="73">
        <v>4291554</v>
      </c>
      <c r="AA78" s="72">
        <f>+Y78+Z78</f>
        <v>410896584</v>
      </c>
      <c r="AB78" s="71">
        <f>+Z78/Y78</f>
        <v>1.0554601353554332E-2</v>
      </c>
      <c r="AC78" s="61">
        <f>+AD78/$AG78</f>
        <v>1.7298772810710433E-2</v>
      </c>
      <c r="AD78" s="70">
        <v>11971725</v>
      </c>
      <c r="AE78" s="61">
        <f>AF78/$AG78</f>
        <v>0</v>
      </c>
      <c r="AF78" s="70">
        <v>0</v>
      </c>
      <c r="AG78" s="70">
        <v>692056317</v>
      </c>
      <c r="AH78" s="73">
        <v>3466131</v>
      </c>
      <c r="AI78" s="72">
        <v>695522448</v>
      </c>
      <c r="AJ78" s="71">
        <f>+AH78/AG78</f>
        <v>5.0084522239828063E-3</v>
      </c>
      <c r="AK78" s="70">
        <v>440510</v>
      </c>
      <c r="AL78" s="70">
        <v>1521530</v>
      </c>
      <c r="AM78" s="69">
        <v>0</v>
      </c>
      <c r="AN78" s="68"/>
    </row>
    <row r="79" spans="1:40" x14ac:dyDescent="0.2">
      <c r="A79" s="75" t="s">
        <v>339</v>
      </c>
      <c r="B79" s="74" t="s">
        <v>340</v>
      </c>
      <c r="C79" s="65">
        <v>3</v>
      </c>
      <c r="D79" s="65"/>
      <c r="E79" s="64">
        <f>+F79/$AG79</f>
        <v>2.3762891914089687E-2</v>
      </c>
      <c r="F79" s="70">
        <v>12767907</v>
      </c>
      <c r="G79" s="63">
        <f>+H79/$AG79</f>
        <v>2.3618212294420965E-3</v>
      </c>
      <c r="H79" s="35">
        <v>1269017</v>
      </c>
      <c r="I79" s="63">
        <f>+J79/$AG79</f>
        <v>1.0527192269955356E-2</v>
      </c>
      <c r="J79" s="70">
        <v>5656307</v>
      </c>
      <c r="K79" s="73">
        <v>64357</v>
      </c>
      <c r="L79" s="72">
        <f>+J79+K79</f>
        <v>5720664</v>
      </c>
      <c r="M79" s="71">
        <f>+K79/J79</f>
        <v>1.1377918489926378E-2</v>
      </c>
      <c r="N79" s="61">
        <f>+O79/$AG79</f>
        <v>0.12401239739648078</v>
      </c>
      <c r="O79" s="70">
        <v>66632410</v>
      </c>
      <c r="P79" s="73">
        <v>-20050</v>
      </c>
      <c r="Q79" s="72">
        <f>+O79+P79</f>
        <v>66612360</v>
      </c>
      <c r="R79" s="71">
        <f>+P79/O79</f>
        <v>-3.0090461983890422E-4</v>
      </c>
      <c r="S79" s="61">
        <f>+T79/$AG79</f>
        <v>5.5956862711568287E-2</v>
      </c>
      <c r="T79" s="70">
        <v>30065870</v>
      </c>
      <c r="U79" s="73">
        <v>0</v>
      </c>
      <c r="V79" s="72">
        <f>+T79+U79</f>
        <v>30065870</v>
      </c>
      <c r="W79" s="71">
        <f>+U79/T79</f>
        <v>0</v>
      </c>
      <c r="X79" s="61">
        <f>+Y79/$AG79</f>
        <v>0.76208123400048078</v>
      </c>
      <c r="Y79" s="70">
        <v>409469620</v>
      </c>
      <c r="Z79" s="73">
        <v>-4152385</v>
      </c>
      <c r="AA79" s="72">
        <f>+Y79+Z79</f>
        <v>405317235</v>
      </c>
      <c r="AB79" s="71">
        <f>+Z79/Y79</f>
        <v>-1.0140886642579247E-2</v>
      </c>
      <c r="AC79" s="61">
        <f>+AD79/$AG79</f>
        <v>2.1297600477983035E-2</v>
      </c>
      <c r="AD79" s="70">
        <v>11443295</v>
      </c>
      <c r="AE79" s="61">
        <f>AF79/$AG79</f>
        <v>0</v>
      </c>
      <c r="AF79" s="70">
        <v>0</v>
      </c>
      <c r="AG79" s="70">
        <v>537304426</v>
      </c>
      <c r="AH79" s="73">
        <v>-4108078</v>
      </c>
      <c r="AI79" s="72">
        <v>533196348</v>
      </c>
      <c r="AJ79" s="71">
        <f>+AH79/AG79</f>
        <v>-7.6457177741543489E-3</v>
      </c>
      <c r="AK79" s="70">
        <v>0</v>
      </c>
      <c r="AL79" s="70">
        <v>0</v>
      </c>
      <c r="AM79" s="69">
        <v>0</v>
      </c>
      <c r="AN79" s="68"/>
    </row>
    <row r="80" spans="1:40" x14ac:dyDescent="0.2">
      <c r="A80" s="75" t="s">
        <v>337</v>
      </c>
      <c r="B80" s="74" t="s">
        <v>338</v>
      </c>
      <c r="C80" s="65">
        <v>3</v>
      </c>
      <c r="D80" s="65"/>
      <c r="E80" s="64">
        <f>+F80/$AG80</f>
        <v>3.4997271195916557E-2</v>
      </c>
      <c r="F80" s="70">
        <v>24505107</v>
      </c>
      <c r="G80" s="63">
        <f>+H80/$AG80</f>
        <v>2.9280055961570526E-3</v>
      </c>
      <c r="H80" s="35">
        <v>2050191</v>
      </c>
      <c r="I80" s="63">
        <f>+J80/$AG80</f>
        <v>1.4012786217552377E-3</v>
      </c>
      <c r="J80" s="70">
        <v>981176</v>
      </c>
      <c r="K80" s="73">
        <v>11164</v>
      </c>
      <c r="L80" s="72">
        <f>+J80+K80</f>
        <v>992340</v>
      </c>
      <c r="M80" s="71">
        <f>+K80/J80</f>
        <v>1.1378182915195642E-2</v>
      </c>
      <c r="N80" s="61">
        <f>+O80/$AG80</f>
        <v>0.15963137564484994</v>
      </c>
      <c r="O80" s="70">
        <v>111773970</v>
      </c>
      <c r="P80" s="73">
        <v>-719927</v>
      </c>
      <c r="Q80" s="72">
        <f>+O80+P80</f>
        <v>111054043</v>
      </c>
      <c r="R80" s="71">
        <f>+P80/O80</f>
        <v>-6.4409182209417808E-3</v>
      </c>
      <c r="S80" s="61">
        <f>+T80/$AG80</f>
        <v>1.630615074134208E-2</v>
      </c>
      <c r="T80" s="70">
        <v>11417575</v>
      </c>
      <c r="U80" s="73">
        <v>-51872</v>
      </c>
      <c r="V80" s="72">
        <f>+T80+U80</f>
        <v>11365703</v>
      </c>
      <c r="W80" s="71">
        <f>+U80/T80</f>
        <v>-4.5431713827148055E-3</v>
      </c>
      <c r="X80" s="61">
        <f>+Y80/$AG80</f>
        <v>0.7524713456862312</v>
      </c>
      <c r="Y80" s="70">
        <v>526880817</v>
      </c>
      <c r="Z80" s="73">
        <v>8744025</v>
      </c>
      <c r="AA80" s="72">
        <f>+Y80+Z80</f>
        <v>535624842</v>
      </c>
      <c r="AB80" s="71">
        <f>+Z80/Y80</f>
        <v>1.6595831007451538E-2</v>
      </c>
      <c r="AC80" s="61">
        <f>+AD80/$AG80</f>
        <v>3.2264572513747938E-2</v>
      </c>
      <c r="AD80" s="70">
        <v>22591670</v>
      </c>
      <c r="AE80" s="61">
        <f>AF80/$AG80</f>
        <v>0</v>
      </c>
      <c r="AF80" s="70">
        <v>0</v>
      </c>
      <c r="AG80" s="70">
        <v>700200506</v>
      </c>
      <c r="AH80" s="73">
        <v>7983390</v>
      </c>
      <c r="AI80" s="72">
        <v>708183896</v>
      </c>
      <c r="AJ80" s="71">
        <f>+AH80/AG80</f>
        <v>1.1401577021996611E-2</v>
      </c>
      <c r="AK80" s="70">
        <v>0</v>
      </c>
      <c r="AL80" s="70">
        <v>0</v>
      </c>
      <c r="AM80" s="69">
        <v>0</v>
      </c>
      <c r="AN80" s="68"/>
    </row>
    <row r="81" spans="1:40" x14ac:dyDescent="0.2">
      <c r="A81" s="75" t="s">
        <v>335</v>
      </c>
      <c r="B81" s="74" t="s">
        <v>336</v>
      </c>
      <c r="C81" s="65">
        <v>3</v>
      </c>
      <c r="D81" s="65"/>
      <c r="E81" s="64">
        <f>+F81/$AG81</f>
        <v>2.4326118138265889E-2</v>
      </c>
      <c r="F81" s="70">
        <v>97166016</v>
      </c>
      <c r="G81" s="63">
        <f>+H81/$AG81</f>
        <v>9.0121676002809167E-3</v>
      </c>
      <c r="H81" s="35">
        <v>35997376</v>
      </c>
      <c r="I81" s="63">
        <f>+J81/$AG81</f>
        <v>1.8860366556926456E-2</v>
      </c>
      <c r="J81" s="70">
        <v>75334119</v>
      </c>
      <c r="K81" s="73">
        <v>857152</v>
      </c>
      <c r="L81" s="72">
        <f>+J81+K81</f>
        <v>76191271</v>
      </c>
      <c r="M81" s="71">
        <f>+K81/J81</f>
        <v>1.1378005230272886E-2</v>
      </c>
      <c r="N81" s="61">
        <f>+O81/$AG81</f>
        <v>0.67521160234962407</v>
      </c>
      <c r="O81" s="70">
        <v>2697003319</v>
      </c>
      <c r="P81" s="73">
        <v>16304580</v>
      </c>
      <c r="Q81" s="72">
        <f>+O81+P81</f>
        <v>2713307899</v>
      </c>
      <c r="R81" s="71">
        <f>+P81/O81</f>
        <v>6.0454430608730004E-3</v>
      </c>
      <c r="S81" s="61">
        <f>+T81/$AG81</f>
        <v>0.22809525872661873</v>
      </c>
      <c r="T81" s="70">
        <v>911082789</v>
      </c>
      <c r="U81" s="73">
        <v>18559077</v>
      </c>
      <c r="V81" s="72">
        <f>+T81+U81</f>
        <v>929641866</v>
      </c>
      <c r="W81" s="71">
        <f>+U81/T81</f>
        <v>2.0370351875893027E-2</v>
      </c>
      <c r="X81" s="61">
        <f>+Y81/$AG81</f>
        <v>4.2472065132772775E-2</v>
      </c>
      <c r="Y81" s="70">
        <v>169646523</v>
      </c>
      <c r="Z81" s="73">
        <v>0</v>
      </c>
      <c r="AA81" s="72">
        <f>+Y81+Z81</f>
        <v>169646523</v>
      </c>
      <c r="AB81" s="71">
        <f>+Z81/Y81</f>
        <v>0</v>
      </c>
      <c r="AC81" s="61">
        <f>+AD81/$AG81</f>
        <v>2.0224214955112088E-3</v>
      </c>
      <c r="AD81" s="70">
        <v>8078175</v>
      </c>
      <c r="AE81" s="61">
        <f>AF81/$AG81</f>
        <v>0</v>
      </c>
      <c r="AF81" s="70">
        <v>0</v>
      </c>
      <c r="AG81" s="70">
        <v>3994308317</v>
      </c>
      <c r="AH81" s="73">
        <v>35720809</v>
      </c>
      <c r="AI81" s="72">
        <v>4030029126</v>
      </c>
      <c r="AJ81" s="71">
        <f>+AH81/AG81</f>
        <v>8.9429273268591299E-3</v>
      </c>
      <c r="AK81" s="70">
        <v>165093</v>
      </c>
      <c r="AL81" s="70">
        <v>30638267</v>
      </c>
      <c r="AM81" s="69">
        <v>0</v>
      </c>
      <c r="AN81" s="68"/>
    </row>
    <row r="82" spans="1:40" x14ac:dyDescent="0.2">
      <c r="A82" s="75" t="s">
        <v>333</v>
      </c>
      <c r="B82" s="74" t="s">
        <v>334</v>
      </c>
      <c r="C82" s="65">
        <v>3</v>
      </c>
      <c r="D82" s="65"/>
      <c r="E82" s="64">
        <f>+F82/$AG82</f>
        <v>3.7894991763173201E-2</v>
      </c>
      <c r="F82" s="70">
        <v>25862323</v>
      </c>
      <c r="G82" s="63">
        <f>+H82/$AG82</f>
        <v>6.2059329238860553E-3</v>
      </c>
      <c r="H82" s="35">
        <v>4235384</v>
      </c>
      <c r="I82" s="63">
        <f>+J82/$AG82</f>
        <v>8.3192549209139331E-4</v>
      </c>
      <c r="J82" s="70">
        <v>567767</v>
      </c>
      <c r="K82" s="73">
        <v>6460</v>
      </c>
      <c r="L82" s="72">
        <f>+J82+K82</f>
        <v>574227</v>
      </c>
      <c r="M82" s="71">
        <f>+K82/J82</f>
        <v>1.1377906782183537E-2</v>
      </c>
      <c r="N82" s="61">
        <f>+O82/$AG82</f>
        <v>0.2165110390818952</v>
      </c>
      <c r="O82" s="70">
        <v>147763020</v>
      </c>
      <c r="P82" s="73">
        <v>-6946</v>
      </c>
      <c r="Q82" s="72">
        <f>+O82+P82</f>
        <v>147756074</v>
      </c>
      <c r="R82" s="71">
        <f>+P82/O82</f>
        <v>-4.7007701927045072E-5</v>
      </c>
      <c r="S82" s="61">
        <f>+T82/$AG82</f>
        <v>2.8051419506141411E-2</v>
      </c>
      <c r="T82" s="70">
        <v>19144347</v>
      </c>
      <c r="U82" s="73">
        <v>406553</v>
      </c>
      <c r="V82" s="72">
        <f>+T82+U82</f>
        <v>19550900</v>
      </c>
      <c r="W82" s="71">
        <f>+U82/T82</f>
        <v>2.1236190505740417E-2</v>
      </c>
      <c r="X82" s="61">
        <f>+Y82/$AG82</f>
        <v>0.67008367272911218</v>
      </c>
      <c r="Y82" s="70">
        <v>457314267</v>
      </c>
      <c r="Z82" s="73">
        <v>107569</v>
      </c>
      <c r="AA82" s="72">
        <f>+Y82+Z82</f>
        <v>457421836</v>
      </c>
      <c r="AB82" s="71">
        <f>+Z82/Y82</f>
        <v>2.3521899000802438E-4</v>
      </c>
      <c r="AC82" s="61">
        <f>+AD82/$AG82</f>
        <v>4.042101850370055E-2</v>
      </c>
      <c r="AD82" s="70">
        <v>27586269</v>
      </c>
      <c r="AE82" s="61">
        <f>AF82/$AG82</f>
        <v>0</v>
      </c>
      <c r="AF82" s="70">
        <v>0</v>
      </c>
      <c r="AG82" s="70">
        <v>682473377</v>
      </c>
      <c r="AH82" s="73">
        <v>513636</v>
      </c>
      <c r="AI82" s="72">
        <v>682987013</v>
      </c>
      <c r="AJ82" s="71">
        <f>+AH82/AG82</f>
        <v>7.5260957761873247E-4</v>
      </c>
      <c r="AK82" s="70">
        <v>24392</v>
      </c>
      <c r="AL82" s="70">
        <v>36350</v>
      </c>
      <c r="AM82" s="69">
        <v>0</v>
      </c>
      <c r="AN82" s="68"/>
    </row>
    <row r="83" spans="1:40" x14ac:dyDescent="0.2">
      <c r="A83" s="75" t="s">
        <v>331</v>
      </c>
      <c r="B83" s="74" t="s">
        <v>332</v>
      </c>
      <c r="C83" s="65">
        <v>3</v>
      </c>
      <c r="D83" s="65"/>
      <c r="E83" s="64">
        <f>+F83/$AG83</f>
        <v>3.1626781664825347E-2</v>
      </c>
      <c r="F83" s="70">
        <v>37791342</v>
      </c>
      <c r="G83" s="63">
        <f>+H83/$AG83</f>
        <v>1.1154375636908879E-2</v>
      </c>
      <c r="H83" s="35">
        <v>13328540</v>
      </c>
      <c r="I83" s="63">
        <f>+J83/$AG83</f>
        <v>1.5847728815924597E-2</v>
      </c>
      <c r="J83" s="70">
        <v>18936702</v>
      </c>
      <c r="K83" s="73">
        <v>215462</v>
      </c>
      <c r="L83" s="72">
        <f>+J83+K83</f>
        <v>19152164</v>
      </c>
      <c r="M83" s="71">
        <f>+K83/J83</f>
        <v>1.1378010806739209E-2</v>
      </c>
      <c r="N83" s="61">
        <f>+O83/$AG83</f>
        <v>0.24103918138073235</v>
      </c>
      <c r="O83" s="70">
        <v>288021533</v>
      </c>
      <c r="P83" s="73">
        <v>865142</v>
      </c>
      <c r="Q83" s="72">
        <f>+O83+P83</f>
        <v>288886675</v>
      </c>
      <c r="R83" s="71">
        <f>+P83/O83</f>
        <v>3.0037406960124751E-3</v>
      </c>
      <c r="S83" s="61">
        <f>+T83/$AG83</f>
        <v>2.2935185356001492E-2</v>
      </c>
      <c r="T83" s="70">
        <v>27405616</v>
      </c>
      <c r="U83" s="73">
        <v>582759</v>
      </c>
      <c r="V83" s="72">
        <f>+T83+U83</f>
        <v>27988375</v>
      </c>
      <c r="W83" s="71">
        <f>+U83/T83</f>
        <v>2.1264218253660126E-2</v>
      </c>
      <c r="X83" s="61">
        <f>+Y83/$AG83</f>
        <v>0.62954578504419978</v>
      </c>
      <c r="Y83" s="70">
        <v>752254223</v>
      </c>
      <c r="Z83" s="73">
        <v>4147419</v>
      </c>
      <c r="AA83" s="72">
        <f>+Y83+Z83</f>
        <v>756401642</v>
      </c>
      <c r="AB83" s="71">
        <f>+Z83/Y83</f>
        <v>5.5133209933472182E-3</v>
      </c>
      <c r="AC83" s="61">
        <f>+AD83/$AG83</f>
        <v>4.7850962101407532E-2</v>
      </c>
      <c r="AD83" s="70">
        <v>57177872</v>
      </c>
      <c r="AE83" s="61">
        <f>AF83/$AG83</f>
        <v>0</v>
      </c>
      <c r="AF83" s="70">
        <v>0</v>
      </c>
      <c r="AG83" s="70">
        <v>1194915828</v>
      </c>
      <c r="AH83" s="73">
        <v>5810782</v>
      </c>
      <c r="AI83" s="72">
        <v>1200726610</v>
      </c>
      <c r="AJ83" s="71">
        <f>+AH83/AG83</f>
        <v>4.8629216082323084E-3</v>
      </c>
      <c r="AK83" s="70">
        <v>144584</v>
      </c>
      <c r="AL83" s="70">
        <v>5500</v>
      </c>
      <c r="AM83" s="69">
        <v>0</v>
      </c>
      <c r="AN83" s="68"/>
    </row>
    <row r="84" spans="1:40" x14ac:dyDescent="0.2">
      <c r="A84" s="75" t="s">
        <v>329</v>
      </c>
      <c r="B84" s="74" t="s">
        <v>330</v>
      </c>
      <c r="C84" s="65">
        <v>3</v>
      </c>
      <c r="D84" s="65"/>
      <c r="E84" s="64">
        <f>+F84/$AG84</f>
        <v>2.5184363091765454E-2</v>
      </c>
      <c r="F84" s="70">
        <v>37290134</v>
      </c>
      <c r="G84" s="63">
        <f>+H84/$AG84</f>
        <v>9.7948551828212528E-3</v>
      </c>
      <c r="H84" s="35">
        <v>14503105</v>
      </c>
      <c r="I84" s="63">
        <f>+J84/$AG84</f>
        <v>2.6394787849436864E-2</v>
      </c>
      <c r="J84" s="70">
        <v>39082393</v>
      </c>
      <c r="K84" s="73">
        <v>444680</v>
      </c>
      <c r="L84" s="72">
        <f>+J84+K84</f>
        <v>39527073</v>
      </c>
      <c r="M84" s="71">
        <f>+K84/J84</f>
        <v>1.1378013623679593E-2</v>
      </c>
      <c r="N84" s="61">
        <f>+O84/$AG84</f>
        <v>0.27560644413897434</v>
      </c>
      <c r="O84" s="70">
        <v>408086605</v>
      </c>
      <c r="P84" s="73">
        <v>5058350</v>
      </c>
      <c r="Q84" s="72">
        <f>+O84+P84</f>
        <v>413144955</v>
      </c>
      <c r="R84" s="71">
        <f>+P84/O84</f>
        <v>1.2395285554643481E-2</v>
      </c>
      <c r="S84" s="61">
        <f>+T84/$AG84</f>
        <v>1.7306923207323133E-2</v>
      </c>
      <c r="T84" s="70">
        <v>25626119</v>
      </c>
      <c r="U84" s="73">
        <v>485485</v>
      </c>
      <c r="V84" s="72">
        <f>+T84+U84</f>
        <v>26111604</v>
      </c>
      <c r="W84" s="71">
        <f>+U84/T84</f>
        <v>1.8944928804865067E-2</v>
      </c>
      <c r="X84" s="61">
        <f>+Y84/$AG84</f>
        <v>0.61448472148253697</v>
      </c>
      <c r="Y84" s="70">
        <v>909858928</v>
      </c>
      <c r="Z84" s="73">
        <v>0</v>
      </c>
      <c r="AA84" s="72">
        <f>+Y84+Z84</f>
        <v>909858928</v>
      </c>
      <c r="AB84" s="71">
        <f>+Z84/Y84</f>
        <v>0</v>
      </c>
      <c r="AC84" s="61">
        <f>+AD84/$AG84</f>
        <v>3.1227905047142047E-2</v>
      </c>
      <c r="AD84" s="70">
        <v>46238722</v>
      </c>
      <c r="AE84" s="61">
        <f>AF84/$AG84</f>
        <v>0</v>
      </c>
      <c r="AF84" s="70">
        <v>0</v>
      </c>
      <c r="AG84" s="70">
        <v>1480686006</v>
      </c>
      <c r="AH84" s="73">
        <v>5988515</v>
      </c>
      <c r="AI84" s="72">
        <v>1486674521</v>
      </c>
      <c r="AJ84" s="71">
        <f>+AH84/AG84</f>
        <v>4.0444192595415129E-3</v>
      </c>
      <c r="AK84" s="70">
        <v>0</v>
      </c>
      <c r="AL84" s="70">
        <v>0</v>
      </c>
      <c r="AM84" s="69">
        <v>0</v>
      </c>
      <c r="AN84" s="68"/>
    </row>
    <row r="85" spans="1:40" x14ac:dyDescent="0.2">
      <c r="A85" s="75" t="s">
        <v>327</v>
      </c>
      <c r="B85" s="74" t="s">
        <v>328</v>
      </c>
      <c r="C85" s="65">
        <v>5</v>
      </c>
      <c r="D85" s="65"/>
      <c r="E85" s="64">
        <f>+F85/$AG85</f>
        <v>2.9250176124396867E-2</v>
      </c>
      <c r="F85" s="70">
        <v>1059176295</v>
      </c>
      <c r="G85" s="63">
        <f>+H85/$AG85</f>
        <v>9.5936836619440538E-3</v>
      </c>
      <c r="H85" s="35">
        <v>347396278</v>
      </c>
      <c r="I85" s="63">
        <f>+J85/$AG85</f>
        <v>8.6216623728047909E-3</v>
      </c>
      <c r="J85" s="70">
        <v>312198476</v>
      </c>
      <c r="K85" s="73">
        <v>3552196</v>
      </c>
      <c r="L85" s="72">
        <f>+J85+K85</f>
        <v>315750672</v>
      </c>
      <c r="M85" s="71">
        <f>+K85/J85</f>
        <v>1.1378005573608246E-2</v>
      </c>
      <c r="N85" s="61">
        <f>+O85/$AG85</f>
        <v>0.69477226197181252</v>
      </c>
      <c r="O85" s="70">
        <v>25158354848</v>
      </c>
      <c r="P85" s="73">
        <v>767219588</v>
      </c>
      <c r="Q85" s="72">
        <f>+O85+P85</f>
        <v>25925574436</v>
      </c>
      <c r="R85" s="71">
        <f>+P85/O85</f>
        <v>3.049561835959998E-2</v>
      </c>
      <c r="S85" s="61">
        <f>+T85/$AG85</f>
        <v>0.25632406060941959</v>
      </c>
      <c r="T85" s="70">
        <v>9281734499</v>
      </c>
      <c r="U85" s="73">
        <v>93376436</v>
      </c>
      <c r="V85" s="72">
        <f>+T85+U85</f>
        <v>9375110935</v>
      </c>
      <c r="W85" s="71">
        <f>+U85/T85</f>
        <v>1.0060235617605764E-2</v>
      </c>
      <c r="X85" s="61">
        <f>+Y85/$AG85</f>
        <v>1.294062607445213E-3</v>
      </c>
      <c r="Y85" s="70">
        <v>46859220</v>
      </c>
      <c r="Z85" s="73">
        <v>0</v>
      </c>
      <c r="AA85" s="72">
        <f>+Y85+Z85</f>
        <v>46859220</v>
      </c>
      <c r="AB85" s="71">
        <f>+Z85/Y85</f>
        <v>0</v>
      </c>
      <c r="AC85" s="61">
        <f>+AD85/$AG85</f>
        <v>1.4409265217699122E-4</v>
      </c>
      <c r="AD85" s="70">
        <v>5217730</v>
      </c>
      <c r="AE85" s="61">
        <f>AF85/$AG85</f>
        <v>0</v>
      </c>
      <c r="AF85" s="70">
        <v>0</v>
      </c>
      <c r="AG85" s="70">
        <v>36210937346</v>
      </c>
      <c r="AH85" s="73">
        <v>864148220</v>
      </c>
      <c r="AI85" s="72">
        <v>37075085566</v>
      </c>
      <c r="AJ85" s="71">
        <f>+AH85/AG85</f>
        <v>2.3864287514652176E-2</v>
      </c>
      <c r="AK85" s="70">
        <v>7605951</v>
      </c>
      <c r="AL85" s="70">
        <v>723639696</v>
      </c>
      <c r="AM85" s="69">
        <v>0</v>
      </c>
      <c r="AN85" s="68"/>
    </row>
    <row r="86" spans="1:40" x14ac:dyDescent="0.2">
      <c r="A86" s="75" t="s">
        <v>325</v>
      </c>
      <c r="B86" s="74" t="s">
        <v>326</v>
      </c>
      <c r="C86" s="65">
        <v>3</v>
      </c>
      <c r="D86" s="65"/>
      <c r="E86" s="64">
        <f>+F86/$AG86</f>
        <v>1.0869155434935289E-2</v>
      </c>
      <c r="F86" s="70">
        <v>128564570</v>
      </c>
      <c r="G86" s="63">
        <f>+H86/$AG86</f>
        <v>8.8637407267919675E-4</v>
      </c>
      <c r="H86" s="35">
        <v>10484375</v>
      </c>
      <c r="I86" s="63">
        <f>+J86/$AG86</f>
        <v>1.5680219955479862E-3</v>
      </c>
      <c r="J86" s="70">
        <v>18547170</v>
      </c>
      <c r="K86" s="73">
        <v>211030</v>
      </c>
      <c r="L86" s="72">
        <f>+J86+K86</f>
        <v>18758200</v>
      </c>
      <c r="M86" s="71">
        <f>+K86/J86</f>
        <v>1.1378016160956092E-2</v>
      </c>
      <c r="N86" s="61">
        <f>+O86/$AG86</f>
        <v>0.77531156010082214</v>
      </c>
      <c r="O86" s="70">
        <v>9170684690</v>
      </c>
      <c r="P86" s="73">
        <v>295827478</v>
      </c>
      <c r="Q86" s="72">
        <f>+O86+P86</f>
        <v>9466512168</v>
      </c>
      <c r="R86" s="71">
        <f>+P86/O86</f>
        <v>3.2257948888219819E-2</v>
      </c>
      <c r="S86" s="61">
        <f>+T86/$AG86</f>
        <v>0.20611265338638071</v>
      </c>
      <c r="T86" s="70">
        <v>2437980100</v>
      </c>
      <c r="U86" s="73">
        <v>25654372</v>
      </c>
      <c r="V86" s="72">
        <f>+T86+U86</f>
        <v>2463634472</v>
      </c>
      <c r="W86" s="71">
        <f>+U86/T86</f>
        <v>1.0522797950647752E-2</v>
      </c>
      <c r="X86" s="61">
        <f>+Y86/$AG86</f>
        <v>4.7667406386895017E-3</v>
      </c>
      <c r="Y86" s="70">
        <v>56382850</v>
      </c>
      <c r="Z86" s="73">
        <v>0</v>
      </c>
      <c r="AA86" s="72">
        <f>+Y86+Z86</f>
        <v>56382850</v>
      </c>
      <c r="AB86" s="71">
        <f>+Z86/Y86</f>
        <v>0</v>
      </c>
      <c r="AC86" s="61">
        <f>+AD86/$AG86</f>
        <v>4.8549437094520614E-4</v>
      </c>
      <c r="AD86" s="70">
        <v>5742615</v>
      </c>
      <c r="AE86" s="61">
        <f>AF86/$AG86</f>
        <v>0</v>
      </c>
      <c r="AF86" s="70">
        <v>0</v>
      </c>
      <c r="AG86" s="70">
        <v>11828386370</v>
      </c>
      <c r="AH86" s="73">
        <v>321692880</v>
      </c>
      <c r="AI86" s="72">
        <v>12150079250</v>
      </c>
      <c r="AJ86" s="71">
        <f>+AH86/AG86</f>
        <v>2.7196683464441145E-2</v>
      </c>
      <c r="AK86" s="70">
        <v>31600</v>
      </c>
      <c r="AL86" s="70">
        <v>815700</v>
      </c>
      <c r="AM86" s="69">
        <v>0</v>
      </c>
      <c r="AN86" s="68"/>
    </row>
    <row r="87" spans="1:40" x14ac:dyDescent="0.2">
      <c r="A87" s="75" t="s">
        <v>323</v>
      </c>
      <c r="B87" s="74" t="s">
        <v>324</v>
      </c>
      <c r="C87" s="65">
        <v>3</v>
      </c>
      <c r="D87" s="65"/>
      <c r="E87" s="64">
        <f>+F87/$AG87</f>
        <v>5.2882895769491706E-2</v>
      </c>
      <c r="F87" s="70">
        <v>101895840</v>
      </c>
      <c r="G87" s="63">
        <f>+H87/$AG87</f>
        <v>5.6064853020509012E-3</v>
      </c>
      <c r="H87" s="35">
        <v>10802690</v>
      </c>
      <c r="I87" s="63">
        <f>+J87/$AG87</f>
        <v>1.9588792957296739E-2</v>
      </c>
      <c r="J87" s="70">
        <v>37744085</v>
      </c>
      <c r="K87" s="73">
        <v>429452</v>
      </c>
      <c r="L87" s="72">
        <f>+J87+K87</f>
        <v>38173537</v>
      </c>
      <c r="M87" s="71">
        <f>+K87/J87</f>
        <v>1.1377994724206456E-2</v>
      </c>
      <c r="N87" s="61">
        <f>+O87/$AG87</f>
        <v>0.72001668520882944</v>
      </c>
      <c r="O87" s="70">
        <v>1387342805</v>
      </c>
      <c r="P87" s="73">
        <v>43591881</v>
      </c>
      <c r="Q87" s="72">
        <f>+O87+P87</f>
        <v>1430934686</v>
      </c>
      <c r="R87" s="71">
        <f>+P87/O87</f>
        <v>3.1421131707963124E-2</v>
      </c>
      <c r="S87" s="61">
        <f>+T87/$AG87</f>
        <v>0.12881128194226493</v>
      </c>
      <c r="T87" s="70">
        <v>248196200</v>
      </c>
      <c r="U87" s="73">
        <v>2599882</v>
      </c>
      <c r="V87" s="72">
        <f>+T87+U87</f>
        <v>250796082</v>
      </c>
      <c r="W87" s="71">
        <f>+U87/T87</f>
        <v>1.0475107999236089E-2</v>
      </c>
      <c r="X87" s="61">
        <f>+Y87/$AG87</f>
        <v>6.8675888572912652E-2</v>
      </c>
      <c r="Y87" s="70">
        <v>132326100</v>
      </c>
      <c r="Z87" s="73">
        <v>0</v>
      </c>
      <c r="AA87" s="72">
        <f>+Y87+Z87</f>
        <v>132326100</v>
      </c>
      <c r="AB87" s="71">
        <f>+Z87/Y87</f>
        <v>0</v>
      </c>
      <c r="AC87" s="61">
        <f>+AD87/$AG87</f>
        <v>4.4179702471536329E-3</v>
      </c>
      <c r="AD87" s="70">
        <v>8512635</v>
      </c>
      <c r="AE87" s="61">
        <f>AF87/$AG87</f>
        <v>0</v>
      </c>
      <c r="AF87" s="70">
        <v>0</v>
      </c>
      <c r="AG87" s="70">
        <v>1926820355</v>
      </c>
      <c r="AH87" s="73">
        <v>46621215</v>
      </c>
      <c r="AI87" s="72">
        <v>1973441570</v>
      </c>
      <c r="AJ87" s="71">
        <f>+AH87/AG87</f>
        <v>2.4195932370664624E-2</v>
      </c>
      <c r="AK87" s="70">
        <v>35994300</v>
      </c>
      <c r="AL87" s="70">
        <v>1207500</v>
      </c>
      <c r="AM87" s="69">
        <v>0</v>
      </c>
      <c r="AN87" s="68"/>
    </row>
    <row r="88" spans="1:40" x14ac:dyDescent="0.2">
      <c r="A88" s="75" t="s">
        <v>321</v>
      </c>
      <c r="B88" s="74" t="s">
        <v>322</v>
      </c>
      <c r="C88" s="65">
        <v>3</v>
      </c>
      <c r="D88" s="65"/>
      <c r="E88" s="64">
        <f>+F88/$AG88</f>
        <v>2.1045861889996024E-2</v>
      </c>
      <c r="F88" s="70">
        <v>362232762</v>
      </c>
      <c r="G88" s="63">
        <f>+H88/$AG88</f>
        <v>5.8612922197856503E-3</v>
      </c>
      <c r="H88" s="35">
        <v>100882163</v>
      </c>
      <c r="I88" s="63">
        <f>+J88/$AG88</f>
        <v>1.6577998164834125E-3</v>
      </c>
      <c r="J88" s="70">
        <v>28533372</v>
      </c>
      <c r="K88" s="73">
        <v>324653</v>
      </c>
      <c r="L88" s="72">
        <f>+J88+K88</f>
        <v>28858025</v>
      </c>
      <c r="M88" s="71">
        <f>+K88/J88</f>
        <v>1.1378010282135599E-2</v>
      </c>
      <c r="N88" s="61">
        <f>+O88/$AG88</f>
        <v>0.7467918910996455</v>
      </c>
      <c r="O88" s="70">
        <v>12853476411</v>
      </c>
      <c r="P88" s="73">
        <v>333413817</v>
      </c>
      <c r="Q88" s="72">
        <f>+O88+P88</f>
        <v>13186890228</v>
      </c>
      <c r="R88" s="71">
        <f>+P88/O88</f>
        <v>2.5939582906509603E-2</v>
      </c>
      <c r="S88" s="61">
        <f>+T88/$AG88</f>
        <v>0.22415083964315113</v>
      </c>
      <c r="T88" s="70">
        <v>3857992520</v>
      </c>
      <c r="U88" s="73">
        <v>57047596</v>
      </c>
      <c r="V88" s="72">
        <f>+T88+U88</f>
        <v>3915040116</v>
      </c>
      <c r="W88" s="71">
        <f>+U88/T88</f>
        <v>1.4786860188106326E-2</v>
      </c>
      <c r="X88" s="61">
        <f>+Y88/$AG88</f>
        <v>1.438130870529498E-4</v>
      </c>
      <c r="Y88" s="70">
        <v>2475252</v>
      </c>
      <c r="Z88" s="73">
        <v>0</v>
      </c>
      <c r="AA88" s="72">
        <f>+Y88+Z88</f>
        <v>2475252</v>
      </c>
      <c r="AB88" s="71">
        <f>+Z88/Y88</f>
        <v>0</v>
      </c>
      <c r="AC88" s="61">
        <f>+AD88/$AG88</f>
        <v>3.4850224388538763E-4</v>
      </c>
      <c r="AD88" s="70">
        <v>5998278</v>
      </c>
      <c r="AE88" s="61">
        <f>AF88/$AG88</f>
        <v>0</v>
      </c>
      <c r="AF88" s="70">
        <v>0</v>
      </c>
      <c r="AG88" s="70">
        <v>17211590758</v>
      </c>
      <c r="AH88" s="73">
        <v>390786066</v>
      </c>
      <c r="AI88" s="72">
        <v>17602376824</v>
      </c>
      <c r="AJ88" s="71">
        <f>+AH88/AG88</f>
        <v>2.2704819763295931E-2</v>
      </c>
      <c r="AK88" s="70">
        <v>0</v>
      </c>
      <c r="AL88" s="70">
        <v>439000</v>
      </c>
      <c r="AM88" s="69">
        <v>0</v>
      </c>
      <c r="AN88" s="68"/>
    </row>
    <row r="89" spans="1:40" x14ac:dyDescent="0.2">
      <c r="A89" s="75" t="s">
        <v>319</v>
      </c>
      <c r="B89" s="74" t="s">
        <v>320</v>
      </c>
      <c r="C89" s="65">
        <v>3</v>
      </c>
      <c r="D89" s="65"/>
      <c r="E89" s="64">
        <f>+F89/$AG89</f>
        <v>7.0802495910475841E-2</v>
      </c>
      <c r="F89" s="70">
        <v>184724040</v>
      </c>
      <c r="G89" s="63">
        <f>+H89/$AG89</f>
        <v>3.0349428643310938E-3</v>
      </c>
      <c r="H89" s="35">
        <v>7918180</v>
      </c>
      <c r="I89" s="63">
        <f>+J89/$AG89</f>
        <v>3.6945334901637688E-3</v>
      </c>
      <c r="J89" s="70">
        <v>9639055</v>
      </c>
      <c r="K89" s="73">
        <v>109673</v>
      </c>
      <c r="L89" s="72">
        <f>+J89+K89</f>
        <v>9748728</v>
      </c>
      <c r="M89" s="71">
        <f>+K89/J89</f>
        <v>1.1377982592691918E-2</v>
      </c>
      <c r="N89" s="61">
        <f>+O89/$AG89</f>
        <v>0.41372772417477899</v>
      </c>
      <c r="O89" s="70">
        <v>1079417550</v>
      </c>
      <c r="P89" s="73">
        <v>34819916</v>
      </c>
      <c r="Q89" s="72">
        <f>+O89+P89</f>
        <v>1114237466</v>
      </c>
      <c r="R89" s="71">
        <f>+P89/O89</f>
        <v>3.2258059913885966E-2</v>
      </c>
      <c r="S89" s="61">
        <f>+T89/$AG89</f>
        <v>0.50868525957984734</v>
      </c>
      <c r="T89" s="70">
        <v>1327162200</v>
      </c>
      <c r="U89" s="73">
        <v>13582929</v>
      </c>
      <c r="V89" s="72">
        <f>+T89+U89</f>
        <v>1340745129</v>
      </c>
      <c r="W89" s="71">
        <f>+U89/T89</f>
        <v>1.0234565903097601E-2</v>
      </c>
      <c r="X89" s="61">
        <f>+Y89/$AG89</f>
        <v>5.5043980402894151E-5</v>
      </c>
      <c r="Y89" s="70">
        <v>143610</v>
      </c>
      <c r="Z89" s="73">
        <v>0</v>
      </c>
      <c r="AA89" s="72">
        <f>+Y89+Z89</f>
        <v>143610</v>
      </c>
      <c r="AB89" s="71">
        <f>+Z89/Y89</f>
        <v>0</v>
      </c>
      <c r="AC89" s="61">
        <f>+AD89/$AG89</f>
        <v>0</v>
      </c>
      <c r="AD89" s="70">
        <v>0</v>
      </c>
      <c r="AE89" s="61">
        <f>AF89/$AG89</f>
        <v>0</v>
      </c>
      <c r="AF89" s="70">
        <v>0</v>
      </c>
      <c r="AG89" s="70">
        <v>2609004635</v>
      </c>
      <c r="AH89" s="73">
        <v>48512518</v>
      </c>
      <c r="AI89" s="72">
        <v>2657517153</v>
      </c>
      <c r="AJ89" s="71">
        <f>+AH89/AG89</f>
        <v>1.8594262865309168E-2</v>
      </c>
      <c r="AK89" s="70">
        <v>0</v>
      </c>
      <c r="AL89" s="70">
        <v>36784500</v>
      </c>
      <c r="AM89" s="69">
        <v>0</v>
      </c>
      <c r="AN89" s="68"/>
    </row>
    <row r="90" spans="1:40" x14ac:dyDescent="0.2">
      <c r="A90" s="75" t="s">
        <v>317</v>
      </c>
      <c r="B90" s="74" t="s">
        <v>318</v>
      </c>
      <c r="C90" s="65">
        <v>3</v>
      </c>
      <c r="D90" s="65"/>
      <c r="E90" s="64">
        <f>+F90/$AG90</f>
        <v>4.280923119551785E-3</v>
      </c>
      <c r="F90" s="70">
        <v>13254663</v>
      </c>
      <c r="G90" s="63">
        <f>+H90/$AG90</f>
        <v>8.2845509929655814E-4</v>
      </c>
      <c r="H90" s="35">
        <v>2565076</v>
      </c>
      <c r="I90" s="63">
        <f>+J90/$AG90</f>
        <v>2.868213900626729E-4</v>
      </c>
      <c r="J90" s="70">
        <v>888061</v>
      </c>
      <c r="K90" s="73">
        <v>10105</v>
      </c>
      <c r="L90" s="72">
        <f>+J90+K90</f>
        <v>898166</v>
      </c>
      <c r="M90" s="71">
        <f>+K90/J90</f>
        <v>1.1378722858001872E-2</v>
      </c>
      <c r="N90" s="61">
        <f>+O90/$AG90</f>
        <v>0.89622389016208459</v>
      </c>
      <c r="O90" s="70">
        <v>2774902820</v>
      </c>
      <c r="P90" s="73">
        <v>89006665</v>
      </c>
      <c r="Q90" s="72">
        <f>+O90+P90</f>
        <v>2863909485</v>
      </c>
      <c r="R90" s="71">
        <f>+P90/O90</f>
        <v>3.2075597155506876E-2</v>
      </c>
      <c r="S90" s="61">
        <f>+T90/$AG90</f>
        <v>6.1953592722120351E-2</v>
      </c>
      <c r="T90" s="70">
        <v>191821710</v>
      </c>
      <c r="U90" s="73">
        <v>2014406</v>
      </c>
      <c r="V90" s="72">
        <f>+T90+U90</f>
        <v>193836116</v>
      </c>
      <c r="W90" s="71">
        <f>+U90/T90</f>
        <v>1.0501449497035555E-2</v>
      </c>
      <c r="X90" s="61">
        <f>+Y90/$AG90</f>
        <v>3.2767620985935837E-2</v>
      </c>
      <c r="Y90" s="70">
        <v>101455635</v>
      </c>
      <c r="Z90" s="73">
        <v>952134</v>
      </c>
      <c r="AA90" s="72">
        <f>+Y90+Z90</f>
        <v>102407769</v>
      </c>
      <c r="AB90" s="71">
        <f>+Z90/Y90</f>
        <v>9.3847325483695405E-3</v>
      </c>
      <c r="AC90" s="61">
        <f>+AD90/$AG90</f>
        <v>3.6586965209482406E-3</v>
      </c>
      <c r="AD90" s="70">
        <v>11328115</v>
      </c>
      <c r="AE90" s="61">
        <f>AF90/$AG90</f>
        <v>0</v>
      </c>
      <c r="AF90" s="70">
        <v>0</v>
      </c>
      <c r="AG90" s="70">
        <v>3096216080</v>
      </c>
      <c r="AH90" s="73">
        <v>91983310</v>
      </c>
      <c r="AI90" s="72">
        <v>3188199390</v>
      </c>
      <c r="AJ90" s="71">
        <f>+AH90/AG90</f>
        <v>2.970829800741814E-2</v>
      </c>
      <c r="AK90" s="70">
        <v>0</v>
      </c>
      <c r="AL90" s="70">
        <v>0</v>
      </c>
      <c r="AM90" s="69">
        <v>0</v>
      </c>
      <c r="AN90" s="68"/>
    </row>
    <row r="91" spans="1:40" x14ac:dyDescent="0.2">
      <c r="A91" s="75" t="s">
        <v>315</v>
      </c>
      <c r="B91" s="74" t="s">
        <v>316</v>
      </c>
      <c r="C91" s="65">
        <v>3</v>
      </c>
      <c r="D91" s="65"/>
      <c r="E91" s="64">
        <f>+F91/$AG91</f>
        <v>2.5766681605425796E-2</v>
      </c>
      <c r="F91" s="70">
        <v>134563615</v>
      </c>
      <c r="G91" s="63">
        <f>+H91/$AG91</f>
        <v>8.7345899813836905E-3</v>
      </c>
      <c r="H91" s="35">
        <v>45615420</v>
      </c>
      <c r="I91" s="63">
        <f>+J91/$AG91</f>
        <v>4.9126192502302359E-3</v>
      </c>
      <c r="J91" s="70">
        <v>25655605</v>
      </c>
      <c r="K91" s="73">
        <v>291910</v>
      </c>
      <c r="L91" s="72">
        <f>+J91+K91</f>
        <v>25947515</v>
      </c>
      <c r="M91" s="71">
        <f>+K91/J91</f>
        <v>1.13780205144256E-2</v>
      </c>
      <c r="N91" s="61">
        <f>+O91/$AG91</f>
        <v>0.66173339498788397</v>
      </c>
      <c r="O91" s="70">
        <v>3455828700</v>
      </c>
      <c r="P91" s="73">
        <v>111478330</v>
      </c>
      <c r="Q91" s="72">
        <f>+O91+P91</f>
        <v>3567307030</v>
      </c>
      <c r="R91" s="71">
        <f>+P91/O91</f>
        <v>3.225806012896415E-2</v>
      </c>
      <c r="S91" s="61">
        <f>+T91/$AG91</f>
        <v>0.29885271417507636</v>
      </c>
      <c r="T91" s="70">
        <v>1560724900</v>
      </c>
      <c r="U91" s="73">
        <v>16387457</v>
      </c>
      <c r="V91" s="72">
        <f>+T91+U91</f>
        <v>1577112357</v>
      </c>
      <c r="W91" s="71">
        <f>+U91/T91</f>
        <v>1.0499901039574624E-2</v>
      </c>
      <c r="X91" s="61">
        <f>+Y91/$AG91</f>
        <v>0</v>
      </c>
      <c r="Y91" s="70">
        <v>0</v>
      </c>
      <c r="Z91" s="73">
        <v>0</v>
      </c>
      <c r="AA91" s="72">
        <f>+Y91+Z91</f>
        <v>0</v>
      </c>
      <c r="AB91" s="71" t="e">
        <f>+Z91/Y91</f>
        <v>#DIV/0!</v>
      </c>
      <c r="AC91" s="61">
        <f>+AD91/$AG91</f>
        <v>0</v>
      </c>
      <c r="AD91" s="70">
        <v>0</v>
      </c>
      <c r="AE91" s="61">
        <f>AF91/$AG91</f>
        <v>0</v>
      </c>
      <c r="AF91" s="70">
        <v>0</v>
      </c>
      <c r="AG91" s="70">
        <v>5222388240</v>
      </c>
      <c r="AH91" s="73">
        <v>128157697</v>
      </c>
      <c r="AI91" s="72">
        <v>5350545937</v>
      </c>
      <c r="AJ91" s="71">
        <f>+AH91/AG91</f>
        <v>2.4540055451718005E-2</v>
      </c>
      <c r="AK91" s="70">
        <v>0</v>
      </c>
      <c r="AL91" s="70">
        <v>3917100</v>
      </c>
      <c r="AM91" s="69">
        <v>0</v>
      </c>
      <c r="AN91" s="68"/>
    </row>
    <row r="92" spans="1:40" x14ac:dyDescent="0.2">
      <c r="A92" s="75" t="s">
        <v>313</v>
      </c>
      <c r="B92" s="74" t="s">
        <v>314</v>
      </c>
      <c r="C92" s="65">
        <v>3</v>
      </c>
      <c r="D92" s="65"/>
      <c r="E92" s="64">
        <f>+F92/$AG92</f>
        <v>4.535453158880573E-2</v>
      </c>
      <c r="F92" s="70">
        <v>54186905</v>
      </c>
      <c r="G92" s="63">
        <f>+H92/$AG92</f>
        <v>4.2364548081890746E-2</v>
      </c>
      <c r="H92" s="35">
        <v>50614650</v>
      </c>
      <c r="I92" s="63">
        <f>+J92/$AG92</f>
        <v>3.522049082208218E-2</v>
      </c>
      <c r="J92" s="70">
        <v>42079354</v>
      </c>
      <c r="K92" s="73">
        <v>478779</v>
      </c>
      <c r="L92" s="72">
        <f>+J92+K92</f>
        <v>42558133</v>
      </c>
      <c r="M92" s="71">
        <f>+K92/J92</f>
        <v>1.1378002618576322E-2</v>
      </c>
      <c r="N92" s="61">
        <f>+O92/$AG92</f>
        <v>0.13843461551637232</v>
      </c>
      <c r="O92" s="70">
        <v>165393470</v>
      </c>
      <c r="P92" s="73">
        <v>-2101993</v>
      </c>
      <c r="Q92" s="72">
        <f>+O92+P92</f>
        <v>163291477</v>
      </c>
      <c r="R92" s="71">
        <f>+P92/O92</f>
        <v>-1.2709044679938089E-2</v>
      </c>
      <c r="S92" s="61">
        <f>+T92/$AG92</f>
        <v>2.5419088759865337E-2</v>
      </c>
      <c r="T92" s="70">
        <v>30369220</v>
      </c>
      <c r="U92" s="73">
        <v>1153624</v>
      </c>
      <c r="V92" s="72">
        <f>+T92+U92</f>
        <v>31522844</v>
      </c>
      <c r="W92" s="71">
        <f>+U92/T92</f>
        <v>3.7986619346825505E-2</v>
      </c>
      <c r="X92" s="61">
        <f>+Y92/$AG92</f>
        <v>0.64348310258959751</v>
      </c>
      <c r="Y92" s="70">
        <v>768795455</v>
      </c>
      <c r="Z92" s="73">
        <v>1117376</v>
      </c>
      <c r="AA92" s="72">
        <f>+Y92+Z92</f>
        <v>769912831</v>
      </c>
      <c r="AB92" s="71">
        <f>+Z92/Y92</f>
        <v>1.4534112978074254E-3</v>
      </c>
      <c r="AC92" s="61">
        <f>+AD92/$AG92</f>
        <v>4.6790085759060233E-2</v>
      </c>
      <c r="AD92" s="70">
        <v>55902020</v>
      </c>
      <c r="AE92" s="61">
        <f>AF92/$AG92</f>
        <v>2.293353688232589E-2</v>
      </c>
      <c r="AF92" s="70">
        <v>27399630</v>
      </c>
      <c r="AG92" s="70">
        <v>1194740704</v>
      </c>
      <c r="AH92" s="73">
        <v>647786</v>
      </c>
      <c r="AI92" s="72">
        <v>1195388490</v>
      </c>
      <c r="AJ92" s="71">
        <f>+AH92/AG92</f>
        <v>5.4219798306963851E-4</v>
      </c>
      <c r="AK92" s="70">
        <v>0</v>
      </c>
      <c r="AL92" s="70">
        <v>0</v>
      </c>
      <c r="AM92" s="69">
        <v>0</v>
      </c>
      <c r="AN92" s="68"/>
    </row>
    <row r="93" spans="1:40" x14ac:dyDescent="0.2">
      <c r="A93" s="75" t="s">
        <v>311</v>
      </c>
      <c r="B93" s="74" t="s">
        <v>312</v>
      </c>
      <c r="C93" s="65">
        <v>3</v>
      </c>
      <c r="D93" s="65"/>
      <c r="E93" s="64">
        <f>+F93/$AG93</f>
        <v>6.7854191126663049E-2</v>
      </c>
      <c r="F93" s="70">
        <v>95067430</v>
      </c>
      <c r="G93" s="63">
        <f>+H93/$AG93</f>
        <v>1.0249638013763418E-2</v>
      </c>
      <c r="H93" s="35">
        <v>14360303</v>
      </c>
      <c r="I93" s="63">
        <f>+J93/$AG93</f>
        <v>7.933375047147518E-3</v>
      </c>
      <c r="J93" s="70">
        <v>11115092</v>
      </c>
      <c r="K93" s="73">
        <v>126468</v>
      </c>
      <c r="L93" s="72">
        <f>+J93+K93</f>
        <v>11241560</v>
      </c>
      <c r="M93" s="71">
        <f>+K93/J93</f>
        <v>1.1378043474583927E-2</v>
      </c>
      <c r="N93" s="61">
        <f>+O93/$AG93</f>
        <v>0.14850256198071932</v>
      </c>
      <c r="O93" s="70">
        <v>208060205</v>
      </c>
      <c r="P93" s="73">
        <v>2190108</v>
      </c>
      <c r="Q93" s="72">
        <f>+O93+P93</f>
        <v>210250313</v>
      </c>
      <c r="R93" s="71">
        <f>+P93/O93</f>
        <v>1.0526318572069079E-2</v>
      </c>
      <c r="S93" s="61">
        <f>+T93/$AG93</f>
        <v>7.4382105651624647E-2</v>
      </c>
      <c r="T93" s="70">
        <v>104213395</v>
      </c>
      <c r="U93" s="73">
        <v>-2096550</v>
      </c>
      <c r="V93" s="72">
        <f>+T93+U93</f>
        <v>102116845</v>
      </c>
      <c r="W93" s="71">
        <f>+U93/T93</f>
        <v>-2.0117855291059274E-2</v>
      </c>
      <c r="X93" s="61">
        <f>+Y93/$AG93</f>
        <v>0.67074987760113425</v>
      </c>
      <c r="Y93" s="70">
        <v>939757235</v>
      </c>
      <c r="Z93" s="73">
        <v>26850208</v>
      </c>
      <c r="AA93" s="72">
        <f>+Y93+Z93</f>
        <v>966607443</v>
      </c>
      <c r="AB93" s="71">
        <f>+Z93/Y93</f>
        <v>2.8571429939563062E-2</v>
      </c>
      <c r="AC93" s="61">
        <f>+AD93/$AG93</f>
        <v>2.0328250578947795E-2</v>
      </c>
      <c r="AD93" s="70">
        <v>28480990</v>
      </c>
      <c r="AE93" s="61">
        <f>AF93/$AG93</f>
        <v>0</v>
      </c>
      <c r="AF93" s="70">
        <v>0</v>
      </c>
      <c r="AG93" s="70">
        <v>1401054650</v>
      </c>
      <c r="AH93" s="73">
        <v>27070234</v>
      </c>
      <c r="AI93" s="72">
        <v>1428124884</v>
      </c>
      <c r="AJ93" s="71">
        <f>+AH93/AG93</f>
        <v>1.9321326259471749E-2</v>
      </c>
      <c r="AK93" s="70">
        <v>0</v>
      </c>
      <c r="AL93" s="70">
        <v>1482430</v>
      </c>
      <c r="AM93" s="69">
        <v>0</v>
      </c>
      <c r="AN93" s="68"/>
    </row>
    <row r="94" spans="1:40" x14ac:dyDescent="0.2">
      <c r="A94" s="75" t="s">
        <v>309</v>
      </c>
      <c r="B94" s="74" t="s">
        <v>310</v>
      </c>
      <c r="C94" s="65">
        <v>3</v>
      </c>
      <c r="D94" s="65"/>
      <c r="E94" s="64">
        <f>+F94/$AG94</f>
        <v>4.8564865428632746E-2</v>
      </c>
      <c r="F94" s="70">
        <v>29918524</v>
      </c>
      <c r="G94" s="63">
        <f>+H94/$AG94</f>
        <v>2.0924649395545778E-3</v>
      </c>
      <c r="H94" s="35">
        <v>1289069</v>
      </c>
      <c r="I94" s="63">
        <f>+J94/$AG94</f>
        <v>2.2228449862471622E-4</v>
      </c>
      <c r="J94" s="70">
        <v>136939</v>
      </c>
      <c r="K94" s="73">
        <v>1558</v>
      </c>
      <c r="L94" s="72">
        <f>+J94+K94</f>
        <v>138497</v>
      </c>
      <c r="M94" s="71">
        <f>+K94/J94</f>
        <v>1.1377328591562666E-2</v>
      </c>
      <c r="N94" s="61">
        <f>+O94/$AG94</f>
        <v>6.989819566699354E-2</v>
      </c>
      <c r="O94" s="70">
        <v>43060983</v>
      </c>
      <c r="P94" s="73">
        <v>393151</v>
      </c>
      <c r="Q94" s="72">
        <f>+O94+P94</f>
        <v>43454134</v>
      </c>
      <c r="R94" s="71">
        <f>+P94/O94</f>
        <v>9.1300981215407927E-3</v>
      </c>
      <c r="S94" s="61">
        <f>+T94/$AG94</f>
        <v>1.2472939517502927E-2</v>
      </c>
      <c r="T94" s="70">
        <v>7683990</v>
      </c>
      <c r="U94" s="73">
        <v>-149665</v>
      </c>
      <c r="V94" s="72">
        <f>+T94+U94</f>
        <v>7534325</v>
      </c>
      <c r="W94" s="71">
        <f>+U94/T94</f>
        <v>-1.9477511032679636E-2</v>
      </c>
      <c r="X94" s="61">
        <f>+Y94/$AG94</f>
        <v>0.83517769916024498</v>
      </c>
      <c r="Y94" s="70">
        <v>514513606</v>
      </c>
      <c r="Z94" s="73">
        <v>14453926</v>
      </c>
      <c r="AA94" s="72">
        <f>+Y94+Z94</f>
        <v>528967532</v>
      </c>
      <c r="AB94" s="71">
        <f>+Z94/Y94</f>
        <v>2.8092407725365382E-2</v>
      </c>
      <c r="AC94" s="61">
        <f>+AD94/$AG94</f>
        <v>3.1571550788446555E-2</v>
      </c>
      <c r="AD94" s="70">
        <v>19449744</v>
      </c>
      <c r="AE94" s="61">
        <f>AF94/$AG94</f>
        <v>0</v>
      </c>
      <c r="AF94" s="70">
        <v>0</v>
      </c>
      <c r="AG94" s="70">
        <v>616052855</v>
      </c>
      <c r="AH94" s="73">
        <v>14698970</v>
      </c>
      <c r="AI94" s="72">
        <v>630751825</v>
      </c>
      <c r="AJ94" s="71">
        <f>+AH94/AG94</f>
        <v>2.3859917019620012E-2</v>
      </c>
      <c r="AK94" s="70">
        <v>0</v>
      </c>
      <c r="AL94" s="70">
        <v>0</v>
      </c>
      <c r="AM94" s="69">
        <v>0</v>
      </c>
      <c r="AN94" s="68"/>
    </row>
    <row r="95" spans="1:40" x14ac:dyDescent="0.2">
      <c r="A95" s="75" t="s">
        <v>307</v>
      </c>
      <c r="B95" s="74" t="s">
        <v>308</v>
      </c>
      <c r="C95" s="65">
        <v>3</v>
      </c>
      <c r="D95" s="65"/>
      <c r="E95" s="64">
        <f>+F95/$AG95</f>
        <v>3.2464658273734154E-2</v>
      </c>
      <c r="F95" s="70">
        <v>17987275</v>
      </c>
      <c r="G95" s="63">
        <f>+H95/$AG95</f>
        <v>6.5669131968448058E-3</v>
      </c>
      <c r="H95" s="35">
        <v>3638445</v>
      </c>
      <c r="I95" s="63">
        <f>+J95/$AG95</f>
        <v>1.9404569764953368E-3</v>
      </c>
      <c r="J95" s="70">
        <v>1075124</v>
      </c>
      <c r="K95" s="73">
        <v>12233</v>
      </c>
      <c r="L95" s="72">
        <f>+J95+K95</f>
        <v>1087357</v>
      </c>
      <c r="M95" s="71">
        <f>+K95/J95</f>
        <v>1.1378222418995391E-2</v>
      </c>
      <c r="N95" s="61">
        <f>+O95/$AG95</f>
        <v>0.18390936546004269</v>
      </c>
      <c r="O95" s="70">
        <v>101896293</v>
      </c>
      <c r="P95" s="73">
        <v>4380499</v>
      </c>
      <c r="Q95" s="72">
        <f>+O95+P95</f>
        <v>106276792</v>
      </c>
      <c r="R95" s="71">
        <f>+P95/O95</f>
        <v>4.2989777851879261E-2</v>
      </c>
      <c r="S95" s="61">
        <f>+T95/$AG95</f>
        <v>3.0237572004264007E-2</v>
      </c>
      <c r="T95" s="70">
        <v>16753342</v>
      </c>
      <c r="U95" s="73">
        <v>-5126</v>
      </c>
      <c r="V95" s="72">
        <f>+T95+U95</f>
        <v>16748216</v>
      </c>
      <c r="W95" s="71">
        <f>+U95/T95</f>
        <v>-3.059688031199984E-4</v>
      </c>
      <c r="X95" s="61">
        <f>+Y95/$AG95</f>
        <v>0.70488454766138386</v>
      </c>
      <c r="Y95" s="70">
        <v>390546301</v>
      </c>
      <c r="Z95" s="73">
        <v>-4598163</v>
      </c>
      <c r="AA95" s="72">
        <f>+Y95+Z95</f>
        <v>385948138</v>
      </c>
      <c r="AB95" s="71">
        <f>+Z95/Y95</f>
        <v>-1.1773669314563551E-2</v>
      </c>
      <c r="AC95" s="61">
        <f>+AD95/$AG95</f>
        <v>3.9501790138539473E-2</v>
      </c>
      <c r="AD95" s="70">
        <v>21886248</v>
      </c>
      <c r="AE95" s="61">
        <f>AF95/$AG95</f>
        <v>4.9469628869563585E-4</v>
      </c>
      <c r="AF95" s="70">
        <v>274090</v>
      </c>
      <c r="AG95" s="70">
        <v>554057118</v>
      </c>
      <c r="AH95" s="73">
        <v>-210557</v>
      </c>
      <c r="AI95" s="72">
        <v>553846561</v>
      </c>
      <c r="AJ95" s="71">
        <f>+AH95/AG95</f>
        <v>-3.8002760574587546E-4</v>
      </c>
      <c r="AK95" s="70">
        <v>0</v>
      </c>
      <c r="AL95" s="70">
        <v>0</v>
      </c>
      <c r="AM95" s="69">
        <v>0</v>
      </c>
      <c r="AN95" s="68"/>
    </row>
    <row r="96" spans="1:40" x14ac:dyDescent="0.2">
      <c r="A96" s="75" t="s">
        <v>305</v>
      </c>
      <c r="B96" s="74" t="s">
        <v>306</v>
      </c>
      <c r="C96" s="65">
        <v>3</v>
      </c>
      <c r="D96" s="65"/>
      <c r="E96" s="64">
        <f>+F96/$AG96</f>
        <v>4.1879685487808842E-2</v>
      </c>
      <c r="F96" s="70">
        <v>18903190</v>
      </c>
      <c r="G96" s="63">
        <f>+H96/$AG96</f>
        <v>3.0363071622661299E-2</v>
      </c>
      <c r="H96" s="35">
        <v>13704948</v>
      </c>
      <c r="I96" s="63">
        <f>+J96/$AG96</f>
        <v>6.645071502679633E-3</v>
      </c>
      <c r="J96" s="70">
        <v>2999379</v>
      </c>
      <c r="K96" s="73">
        <v>34127</v>
      </c>
      <c r="L96" s="72">
        <f>+J96+K96</f>
        <v>3033506</v>
      </c>
      <c r="M96" s="71">
        <f>+K96/J96</f>
        <v>1.1378021917203527E-2</v>
      </c>
      <c r="N96" s="61">
        <f>+O96/$AG96</f>
        <v>0.15036714819896851</v>
      </c>
      <c r="O96" s="70">
        <v>67871063</v>
      </c>
      <c r="P96" s="73">
        <v>-348006</v>
      </c>
      <c r="Q96" s="72">
        <f>+O96+P96</f>
        <v>67523057</v>
      </c>
      <c r="R96" s="71">
        <f>+P96/O96</f>
        <v>-5.1274576324228192E-3</v>
      </c>
      <c r="S96" s="61">
        <f>+T96/$AG96</f>
        <v>2.7001949921421048E-2</v>
      </c>
      <c r="T96" s="70">
        <v>12187842</v>
      </c>
      <c r="U96" s="73">
        <v>-215509</v>
      </c>
      <c r="V96" s="72">
        <f>+T96+U96</f>
        <v>11972333</v>
      </c>
      <c r="W96" s="71">
        <f>+U96/T96</f>
        <v>-1.7682293551229168E-2</v>
      </c>
      <c r="X96" s="61">
        <f>+Y96/$AG96</f>
        <v>0.70556836786281607</v>
      </c>
      <c r="Y96" s="70">
        <v>318471659</v>
      </c>
      <c r="Z96" s="73">
        <v>2335229</v>
      </c>
      <c r="AA96" s="72">
        <f>+Y96+Z96</f>
        <v>320806888</v>
      </c>
      <c r="AB96" s="71">
        <f>+Z96/Y96</f>
        <v>7.3326116594883564E-3</v>
      </c>
      <c r="AC96" s="61">
        <f>+AD96/$AG96</f>
        <v>3.8174705403644531E-2</v>
      </c>
      <c r="AD96" s="70">
        <v>17230877</v>
      </c>
      <c r="AE96" s="61">
        <f>AF96/$AG96</f>
        <v>0</v>
      </c>
      <c r="AF96" s="70">
        <v>0</v>
      </c>
      <c r="AG96" s="70">
        <v>451368958</v>
      </c>
      <c r="AH96" s="73">
        <v>1805841</v>
      </c>
      <c r="AI96" s="72">
        <v>453174799</v>
      </c>
      <c r="AJ96" s="71">
        <f>+AH96/AG96</f>
        <v>4.0008090232913178E-3</v>
      </c>
      <c r="AK96" s="70">
        <v>0</v>
      </c>
      <c r="AL96" s="70">
        <v>0</v>
      </c>
      <c r="AM96" s="69">
        <v>0</v>
      </c>
      <c r="AN96" s="68"/>
    </row>
    <row r="97" spans="1:40" x14ac:dyDescent="0.2">
      <c r="A97" s="75" t="s">
        <v>303</v>
      </c>
      <c r="B97" s="74" t="s">
        <v>304</v>
      </c>
      <c r="C97" s="65">
        <v>3</v>
      </c>
      <c r="D97" s="65"/>
      <c r="E97" s="64">
        <f>+F97/$AG97</f>
        <v>4.0310535146333627E-2</v>
      </c>
      <c r="F97" s="70">
        <v>23463793</v>
      </c>
      <c r="G97" s="63">
        <f>+H97/$AG97</f>
        <v>3.0860690998933543E-2</v>
      </c>
      <c r="H97" s="35">
        <v>17963266</v>
      </c>
      <c r="I97" s="63">
        <f>+J97/$AG97</f>
        <v>5.1174799527750284E-3</v>
      </c>
      <c r="J97" s="70">
        <v>2978762</v>
      </c>
      <c r="K97" s="73">
        <v>33893</v>
      </c>
      <c r="L97" s="72">
        <f>+J97+K97</f>
        <v>3012655</v>
      </c>
      <c r="M97" s="71">
        <f>+K97/J97</f>
        <v>1.1378216856533016E-2</v>
      </c>
      <c r="N97" s="61">
        <f>+O97/$AG97</f>
        <v>0.18352201492523787</v>
      </c>
      <c r="O97" s="70">
        <v>106823751</v>
      </c>
      <c r="P97" s="73">
        <v>53638</v>
      </c>
      <c r="Q97" s="72">
        <f>+O97+P97</f>
        <v>106877389</v>
      </c>
      <c r="R97" s="71">
        <f>+P97/O97</f>
        <v>5.0211679984912719E-4</v>
      </c>
      <c r="S97" s="61">
        <f>+T97/$AG97</f>
        <v>1.9535670593391927E-2</v>
      </c>
      <c r="T97" s="70">
        <v>11371244</v>
      </c>
      <c r="U97" s="73">
        <v>-181815</v>
      </c>
      <c r="V97" s="72">
        <f>+T97+U97</f>
        <v>11189429</v>
      </c>
      <c r="W97" s="71">
        <f>+U97/T97</f>
        <v>-1.5989015801613261E-2</v>
      </c>
      <c r="X97" s="61">
        <f>+Y97/$AG97</f>
        <v>0.67002815469360688</v>
      </c>
      <c r="Y97" s="70">
        <v>390007274</v>
      </c>
      <c r="Z97" s="73">
        <v>1418049</v>
      </c>
      <c r="AA97" s="72">
        <f>+Y97+Z97</f>
        <v>391425323</v>
      </c>
      <c r="AB97" s="71">
        <f>+Z97/Y97</f>
        <v>3.635955261695965E-3</v>
      </c>
      <c r="AC97" s="61">
        <f>+AD97/$AG97</f>
        <v>5.062545368972117E-2</v>
      </c>
      <c r="AD97" s="70">
        <v>29467859</v>
      </c>
      <c r="AE97" s="61">
        <f>AF97/$AG97</f>
        <v>0</v>
      </c>
      <c r="AF97" s="70">
        <v>0</v>
      </c>
      <c r="AG97" s="70">
        <v>582075949</v>
      </c>
      <c r="AH97" s="73">
        <v>1323765</v>
      </c>
      <c r="AI97" s="72">
        <v>583399714</v>
      </c>
      <c r="AJ97" s="71">
        <f>+AH97/AG97</f>
        <v>2.2742135322275617E-3</v>
      </c>
      <c r="AK97" s="70">
        <v>44144</v>
      </c>
      <c r="AL97" s="70">
        <v>502800</v>
      </c>
      <c r="AM97" s="69">
        <v>0</v>
      </c>
      <c r="AN97" s="68"/>
    </row>
    <row r="98" spans="1:40" x14ac:dyDescent="0.2">
      <c r="A98" s="75" t="s">
        <v>301</v>
      </c>
      <c r="B98" s="74" t="s">
        <v>302</v>
      </c>
      <c r="C98" s="65">
        <v>3</v>
      </c>
      <c r="D98" s="65"/>
      <c r="E98" s="64">
        <f>+F98/$AG98</f>
        <v>5.3210912111742052E-2</v>
      </c>
      <c r="F98" s="70">
        <v>20891422</v>
      </c>
      <c r="G98" s="63">
        <f>+H98/$AG98</f>
        <v>2.2502111869685305E-2</v>
      </c>
      <c r="H98" s="35">
        <v>8834675</v>
      </c>
      <c r="I98" s="63">
        <f>+J98/$AG98</f>
        <v>4.1613500659402353E-3</v>
      </c>
      <c r="J98" s="70">
        <v>1633810</v>
      </c>
      <c r="K98" s="73">
        <v>18589</v>
      </c>
      <c r="L98" s="72">
        <f>+J98+K98</f>
        <v>1652399</v>
      </c>
      <c r="M98" s="71">
        <f>+K98/J98</f>
        <v>1.1377699977353549E-2</v>
      </c>
      <c r="N98" s="61">
        <f>+O98/$AG98</f>
        <v>0.18985007594111744</v>
      </c>
      <c r="O98" s="70">
        <v>74538058</v>
      </c>
      <c r="P98" s="73">
        <v>-685632</v>
      </c>
      <c r="Q98" s="72">
        <f>+O98+P98</f>
        <v>73852426</v>
      </c>
      <c r="R98" s="71">
        <f>+P98/O98</f>
        <v>-9.1984151237210921E-3</v>
      </c>
      <c r="S98" s="61">
        <f>+T98/$AG98</f>
        <v>2.549512255341628E-2</v>
      </c>
      <c r="T98" s="70">
        <v>10009777</v>
      </c>
      <c r="U98" s="73">
        <v>-204281</v>
      </c>
      <c r="V98" s="72">
        <f>+T98+U98</f>
        <v>9805496</v>
      </c>
      <c r="W98" s="71">
        <f>+U98/T98</f>
        <v>-2.0408146954722369E-2</v>
      </c>
      <c r="X98" s="61">
        <f>+Y98/$AG98</f>
        <v>0.65656924318431742</v>
      </c>
      <c r="Y98" s="70">
        <v>257779177</v>
      </c>
      <c r="Z98" s="73">
        <v>2639418</v>
      </c>
      <c r="AA98" s="72">
        <f>+Y98+Z98</f>
        <v>260418595</v>
      </c>
      <c r="AB98" s="71">
        <f>+Z98/Y98</f>
        <v>1.0239065973897496E-2</v>
      </c>
      <c r="AC98" s="61">
        <f>+AD98/$AG98</f>
        <v>4.8211184273781273E-2</v>
      </c>
      <c r="AD98" s="70">
        <v>18928452</v>
      </c>
      <c r="AE98" s="61">
        <f>AF98/$AG98</f>
        <v>0</v>
      </c>
      <c r="AF98" s="70">
        <v>0</v>
      </c>
      <c r="AG98" s="70">
        <v>392615371</v>
      </c>
      <c r="AH98" s="73">
        <v>1768094</v>
      </c>
      <c r="AI98" s="72">
        <v>394383465</v>
      </c>
      <c r="AJ98" s="71">
        <f>+AH98/AG98</f>
        <v>4.5033743724720342E-3</v>
      </c>
      <c r="AK98" s="70">
        <v>0</v>
      </c>
      <c r="AL98" s="70">
        <v>0</v>
      </c>
      <c r="AM98" s="69">
        <v>0</v>
      </c>
      <c r="AN98" s="68"/>
    </row>
    <row r="99" spans="1:40" x14ac:dyDescent="0.2">
      <c r="A99" s="75" t="s">
        <v>299</v>
      </c>
      <c r="B99" s="74" t="s">
        <v>300</v>
      </c>
      <c r="C99" s="65">
        <v>3</v>
      </c>
      <c r="D99" s="65"/>
      <c r="E99" s="64">
        <f>+F99/$AG99</f>
        <v>7.0124007919466991E-2</v>
      </c>
      <c r="F99" s="70">
        <v>46947287</v>
      </c>
      <c r="G99" s="63">
        <f>+H99/$AG99</f>
        <v>1.4450910731236263E-2</v>
      </c>
      <c r="H99" s="35">
        <v>9674733</v>
      </c>
      <c r="I99" s="63">
        <f>+J99/$AG99</f>
        <v>2.1721118852498805E-2</v>
      </c>
      <c r="J99" s="70">
        <v>14542061</v>
      </c>
      <c r="K99" s="73">
        <v>165459</v>
      </c>
      <c r="L99" s="72">
        <f>+J99+K99</f>
        <v>14707520</v>
      </c>
      <c r="M99" s="71">
        <f>+K99/J99</f>
        <v>1.1377960799366748E-2</v>
      </c>
      <c r="N99" s="61">
        <f>+O99/$AG99</f>
        <v>0.15852899261302827</v>
      </c>
      <c r="O99" s="70">
        <v>106133496</v>
      </c>
      <c r="P99" s="73">
        <v>2234111</v>
      </c>
      <c r="Q99" s="72">
        <f>+O99+P99</f>
        <v>108367607</v>
      </c>
      <c r="R99" s="71">
        <f>+P99/O99</f>
        <v>2.1050008566569786E-2</v>
      </c>
      <c r="S99" s="61">
        <f>+T99/$AG99</f>
        <v>2.8032456072873437E-2</v>
      </c>
      <c r="T99" s="70">
        <v>18767435</v>
      </c>
      <c r="U99" s="73">
        <v>-567060</v>
      </c>
      <c r="V99" s="72">
        <f>+T99+U99</f>
        <v>18200375</v>
      </c>
      <c r="W99" s="71">
        <f>+U99/T99</f>
        <v>-3.0215103981977291E-2</v>
      </c>
      <c r="X99" s="61">
        <f>+Y99/$AG99</f>
        <v>0.67522192655747404</v>
      </c>
      <c r="Y99" s="70">
        <v>452053990</v>
      </c>
      <c r="Z99" s="73">
        <v>-2617566</v>
      </c>
      <c r="AA99" s="72">
        <f>+Y99+Z99</f>
        <v>449436424</v>
      </c>
      <c r="AB99" s="71">
        <f>+Z99/Y99</f>
        <v>-5.7903835778553795E-3</v>
      </c>
      <c r="AC99" s="61">
        <f>+AD99/$AG99</f>
        <v>3.1902781148920187E-2</v>
      </c>
      <c r="AD99" s="70">
        <v>21358577</v>
      </c>
      <c r="AE99" s="61">
        <f>AF99/$AG99</f>
        <v>1.7806104502012355E-5</v>
      </c>
      <c r="AF99" s="70">
        <v>11921</v>
      </c>
      <c r="AG99" s="70">
        <v>669489500</v>
      </c>
      <c r="AH99" s="73">
        <v>-785056</v>
      </c>
      <c r="AI99" s="72">
        <v>668704444</v>
      </c>
      <c r="AJ99" s="71">
        <f>+AH99/AG99</f>
        <v>-1.1726188386823094E-3</v>
      </c>
      <c r="AK99" s="70">
        <v>117960</v>
      </c>
      <c r="AL99" s="70">
        <v>53490</v>
      </c>
      <c r="AM99" s="69">
        <v>0</v>
      </c>
      <c r="AN99" s="68"/>
    </row>
    <row r="100" spans="1:40" x14ac:dyDescent="0.2">
      <c r="A100" s="75" t="s">
        <v>297</v>
      </c>
      <c r="B100" s="74" t="s">
        <v>298</v>
      </c>
      <c r="C100" s="65">
        <v>3</v>
      </c>
      <c r="D100" s="65"/>
      <c r="E100" s="64">
        <f>+F100/$AG100</f>
        <v>7.3056520694077323E-2</v>
      </c>
      <c r="F100" s="70">
        <v>35504242</v>
      </c>
      <c r="G100" s="63">
        <f>+H100/$AG100</f>
        <v>8.6422678097327829E-3</v>
      </c>
      <c r="H100" s="35">
        <v>4199997</v>
      </c>
      <c r="I100" s="63">
        <f>+J100/$AG100</f>
        <v>1.6949686598633974E-2</v>
      </c>
      <c r="J100" s="70">
        <v>8237263</v>
      </c>
      <c r="K100" s="73">
        <v>93724</v>
      </c>
      <c r="L100" s="72">
        <f>+J100+K100</f>
        <v>8330987</v>
      </c>
      <c r="M100" s="71">
        <f>+K100/J100</f>
        <v>1.137805118034959E-2</v>
      </c>
      <c r="N100" s="61">
        <f>+O100/$AG100</f>
        <v>0.25993049134265966</v>
      </c>
      <c r="O100" s="70">
        <v>126321853</v>
      </c>
      <c r="P100" s="73">
        <v>1671598</v>
      </c>
      <c r="Q100" s="72">
        <f>+O100+P100</f>
        <v>127993451</v>
      </c>
      <c r="R100" s="71">
        <f>+P100/O100</f>
        <v>1.3232848951321194E-2</v>
      </c>
      <c r="S100" s="61">
        <f>+T100/$AG100</f>
        <v>4.2749860137141694E-2</v>
      </c>
      <c r="T100" s="70">
        <v>20775714</v>
      </c>
      <c r="U100" s="73">
        <v>-507921</v>
      </c>
      <c r="V100" s="72">
        <f>+T100+U100</f>
        <v>20267793</v>
      </c>
      <c r="W100" s="71">
        <f>+U100/T100</f>
        <v>-2.4447824031462891E-2</v>
      </c>
      <c r="X100" s="61">
        <f>+Y100/$AG100</f>
        <v>0.56070027062087524</v>
      </c>
      <c r="Y100" s="70">
        <v>272490914</v>
      </c>
      <c r="Z100" s="73">
        <v>2525840</v>
      </c>
      <c r="AA100" s="72">
        <f>+Y100+Z100</f>
        <v>275016754</v>
      </c>
      <c r="AB100" s="71">
        <f>+Z100/Y100</f>
        <v>9.269446686945312E-3</v>
      </c>
      <c r="AC100" s="61">
        <f>+AD100/$AG100</f>
        <v>3.7781842765084533E-2</v>
      </c>
      <c r="AD100" s="70">
        <v>18361341</v>
      </c>
      <c r="AE100" s="61">
        <f>AF100/$AG100</f>
        <v>1.8906003179484368E-4</v>
      </c>
      <c r="AF100" s="70">
        <v>91880</v>
      </c>
      <c r="AG100" s="70">
        <v>485983204</v>
      </c>
      <c r="AH100" s="73">
        <v>3783241</v>
      </c>
      <c r="AI100" s="72">
        <v>489766445</v>
      </c>
      <c r="AJ100" s="71">
        <f>+AH100/AG100</f>
        <v>7.7847155392637805E-3</v>
      </c>
      <c r="AK100" s="70">
        <v>262365</v>
      </c>
      <c r="AL100" s="70">
        <v>617985</v>
      </c>
      <c r="AM100" s="69">
        <v>0</v>
      </c>
      <c r="AN100" s="68"/>
    </row>
    <row r="101" spans="1:40" x14ac:dyDescent="0.2">
      <c r="A101" s="75" t="s">
        <v>295</v>
      </c>
      <c r="B101" s="74" t="s">
        <v>296</v>
      </c>
      <c r="C101" s="65">
        <v>3</v>
      </c>
      <c r="D101" s="65"/>
      <c r="E101" s="64">
        <f>+F101/$AG101</f>
        <v>3.7664947344141095E-2</v>
      </c>
      <c r="F101" s="70">
        <v>42419928</v>
      </c>
      <c r="G101" s="63">
        <f>+H101/$AG101</f>
        <v>8.7038531369574117E-3</v>
      </c>
      <c r="H101" s="35">
        <v>9802664</v>
      </c>
      <c r="I101" s="63">
        <f>+J101/$AG101</f>
        <v>1.4418379413131658E-2</v>
      </c>
      <c r="J101" s="70">
        <v>16238616</v>
      </c>
      <c r="K101" s="73">
        <v>184762</v>
      </c>
      <c r="L101" s="72">
        <f>+J101+K101</f>
        <v>16423378</v>
      </c>
      <c r="M101" s="71">
        <f>+K101/J101</f>
        <v>1.1377940090460911E-2</v>
      </c>
      <c r="N101" s="61">
        <f>+O101/$AG101</f>
        <v>0.13184610026315724</v>
      </c>
      <c r="O101" s="70">
        <v>148490904</v>
      </c>
      <c r="P101" s="73">
        <v>3159382</v>
      </c>
      <c r="Q101" s="72">
        <f>+O101+P101</f>
        <v>151650286</v>
      </c>
      <c r="R101" s="71">
        <f>+P101/O101</f>
        <v>2.1276602908956631E-2</v>
      </c>
      <c r="S101" s="61">
        <f>+T101/$AG101</f>
        <v>3.1892131754905122E-2</v>
      </c>
      <c r="T101" s="70">
        <v>35918328</v>
      </c>
      <c r="U101" s="73">
        <v>-1088434</v>
      </c>
      <c r="V101" s="72">
        <f>+T101+U101</f>
        <v>34829894</v>
      </c>
      <c r="W101" s="71">
        <f>+U101/T101</f>
        <v>-3.0303025241041288E-2</v>
      </c>
      <c r="X101" s="61">
        <f>+Y101/$AG101</f>
        <v>0.73306094764331953</v>
      </c>
      <c r="Y101" s="70">
        <v>825605631</v>
      </c>
      <c r="Z101" s="73">
        <v>17637395</v>
      </c>
      <c r="AA101" s="72">
        <f>+Y101+Z101</f>
        <v>843243026</v>
      </c>
      <c r="AB101" s="71">
        <f>+Z101/Y101</f>
        <v>2.1362978082691879E-2</v>
      </c>
      <c r="AC101" s="61">
        <f>+AD101/$AG101</f>
        <v>4.2413640444387925E-2</v>
      </c>
      <c r="AD101" s="70">
        <v>47768116</v>
      </c>
      <c r="AE101" s="61">
        <f>AF101/$AG101</f>
        <v>0</v>
      </c>
      <c r="AF101" s="70">
        <v>0</v>
      </c>
      <c r="AG101" s="70">
        <v>1126244187</v>
      </c>
      <c r="AH101" s="73">
        <v>19893105</v>
      </c>
      <c r="AI101" s="72">
        <v>1146137292</v>
      </c>
      <c r="AJ101" s="71">
        <f>+AH101/AG101</f>
        <v>1.7663225461779897E-2</v>
      </c>
      <c r="AK101" s="70">
        <v>0</v>
      </c>
      <c r="AL101" s="70">
        <v>0</v>
      </c>
      <c r="AM101" s="69">
        <v>0</v>
      </c>
      <c r="AN101" s="68"/>
    </row>
    <row r="102" spans="1:40" x14ac:dyDescent="0.2">
      <c r="A102" s="75" t="s">
        <v>293</v>
      </c>
      <c r="B102" s="74" t="s">
        <v>294</v>
      </c>
      <c r="C102" s="65">
        <v>3</v>
      </c>
      <c r="D102" s="65"/>
      <c r="E102" s="64">
        <f>+F102/$AG102</f>
        <v>2.5979978888965354E-2</v>
      </c>
      <c r="F102" s="70">
        <v>15702780</v>
      </c>
      <c r="G102" s="63">
        <f>+H102/$AG102</f>
        <v>9.8980639250944181E-3</v>
      </c>
      <c r="H102" s="35">
        <v>5982573</v>
      </c>
      <c r="I102" s="63">
        <f>+J102/$AG102</f>
        <v>2.2937368537384538E-3</v>
      </c>
      <c r="J102" s="70">
        <v>1386377</v>
      </c>
      <c r="K102" s="73">
        <v>15774</v>
      </c>
      <c r="L102" s="72">
        <f>+J102+K102</f>
        <v>1402151</v>
      </c>
      <c r="M102" s="71">
        <f>+K102/J102</f>
        <v>1.1377857538028977E-2</v>
      </c>
      <c r="N102" s="61">
        <f>+O102/$AG102</f>
        <v>0.20168514694962889</v>
      </c>
      <c r="O102" s="70">
        <v>121902235</v>
      </c>
      <c r="P102" s="73">
        <v>2593665</v>
      </c>
      <c r="Q102" s="72">
        <f>+O102+P102</f>
        <v>124495900</v>
      </c>
      <c r="R102" s="71">
        <f>+P102/O102</f>
        <v>2.1276599235444699E-2</v>
      </c>
      <c r="S102" s="61">
        <f>+T102/$AG102</f>
        <v>1.746823585422819E-2</v>
      </c>
      <c r="T102" s="70">
        <v>10558125</v>
      </c>
      <c r="U102" s="73">
        <v>-319246</v>
      </c>
      <c r="V102" s="72">
        <f>+T102+U102</f>
        <v>10238879</v>
      </c>
      <c r="W102" s="71">
        <f>+U102/T102</f>
        <v>-3.0236997572959213E-2</v>
      </c>
      <c r="X102" s="61">
        <f>+Y102/$AG102</f>
        <v>0.72108347344527446</v>
      </c>
      <c r="Y102" s="70">
        <v>435836195</v>
      </c>
      <c r="Z102" s="73">
        <v>6163657</v>
      </c>
      <c r="AA102" s="72">
        <f>+Y102+Z102</f>
        <v>441999852</v>
      </c>
      <c r="AB102" s="71">
        <f>+Z102/Y102</f>
        <v>1.4142141177604581E-2</v>
      </c>
      <c r="AC102" s="61">
        <f>+AD102/$AG102</f>
        <v>2.1591364083070223E-2</v>
      </c>
      <c r="AD102" s="70">
        <v>13050220</v>
      </c>
      <c r="AE102" s="61">
        <f>AF102/$AG102</f>
        <v>0</v>
      </c>
      <c r="AF102" s="70">
        <v>0</v>
      </c>
      <c r="AG102" s="70">
        <v>604418505</v>
      </c>
      <c r="AH102" s="73">
        <v>8453850</v>
      </c>
      <c r="AI102" s="72">
        <v>612872355</v>
      </c>
      <c r="AJ102" s="71">
        <f>+AH102/AG102</f>
        <v>1.3986749131712968E-2</v>
      </c>
      <c r="AK102" s="70">
        <v>0</v>
      </c>
      <c r="AL102" s="70">
        <v>23020</v>
      </c>
      <c r="AM102" s="69">
        <v>0</v>
      </c>
      <c r="AN102" s="68"/>
    </row>
    <row r="103" spans="1:40" x14ac:dyDescent="0.2">
      <c r="A103" s="75" t="s">
        <v>291</v>
      </c>
      <c r="B103" s="74" t="s">
        <v>292</v>
      </c>
      <c r="C103" s="65">
        <v>3</v>
      </c>
      <c r="D103" s="65"/>
      <c r="E103" s="64">
        <f>+F103/$AG103</f>
        <v>4.0929635998170358E-2</v>
      </c>
      <c r="F103" s="70">
        <v>77905714</v>
      </c>
      <c r="G103" s="63">
        <f>+H103/$AG103</f>
        <v>3.579268093316311E-2</v>
      </c>
      <c r="H103" s="35">
        <v>68128003</v>
      </c>
      <c r="I103" s="63">
        <f>+J103/$AG103</f>
        <v>9.1380662688281909E-3</v>
      </c>
      <c r="J103" s="70">
        <v>17393450</v>
      </c>
      <c r="K103" s="73">
        <v>197903</v>
      </c>
      <c r="L103" s="72">
        <f>+J103+K103</f>
        <v>17591353</v>
      </c>
      <c r="M103" s="71">
        <f>+K103/J103</f>
        <v>1.137801873693833E-2</v>
      </c>
      <c r="N103" s="61">
        <f>+O103/$AG103</f>
        <v>0.49313208210774656</v>
      </c>
      <c r="O103" s="70">
        <v>938630555</v>
      </c>
      <c r="P103" s="73">
        <v>19934820</v>
      </c>
      <c r="Q103" s="72">
        <f>+O103+P103</f>
        <v>958565375</v>
      </c>
      <c r="R103" s="71">
        <f>+P103/O103</f>
        <v>2.1238196321022172E-2</v>
      </c>
      <c r="S103" s="61">
        <f>+T103/$AG103</f>
        <v>0.13408313171940006</v>
      </c>
      <c r="T103" s="70">
        <v>255214635</v>
      </c>
      <c r="U103" s="73">
        <v>-7433456</v>
      </c>
      <c r="V103" s="72">
        <f>+T103+U103</f>
        <v>247781179</v>
      </c>
      <c r="W103" s="71">
        <f>+U103/T103</f>
        <v>-2.9126292071769318E-2</v>
      </c>
      <c r="X103" s="61">
        <f>+Y103/$AG103</f>
        <v>0.27391041108958752</v>
      </c>
      <c r="Y103" s="70">
        <v>521362715</v>
      </c>
      <c r="Z103" s="73">
        <v>7343138</v>
      </c>
      <c r="AA103" s="72">
        <f>+Y103+Z103</f>
        <v>528705853</v>
      </c>
      <c r="AB103" s="71">
        <f>+Z103/Y103</f>
        <v>1.4084509284481534E-2</v>
      </c>
      <c r="AC103" s="61">
        <f>+AD103/$AG103</f>
        <v>1.301399188310421E-2</v>
      </c>
      <c r="AD103" s="70">
        <v>24770910</v>
      </c>
      <c r="AE103" s="61">
        <f>AF103/$AG103</f>
        <v>0</v>
      </c>
      <c r="AF103" s="70">
        <v>0</v>
      </c>
      <c r="AG103" s="70">
        <v>1903405982</v>
      </c>
      <c r="AH103" s="73">
        <v>20042405</v>
      </c>
      <c r="AI103" s="72">
        <v>1923448387</v>
      </c>
      <c r="AJ103" s="71">
        <f>+AH103/AG103</f>
        <v>1.0529758332975545E-2</v>
      </c>
      <c r="AK103" s="70">
        <v>1694210</v>
      </c>
      <c r="AL103" s="70">
        <v>9910585</v>
      </c>
      <c r="AM103" s="69">
        <v>0</v>
      </c>
      <c r="AN103" s="68"/>
    </row>
    <row r="104" spans="1:40" x14ac:dyDescent="0.2">
      <c r="A104" s="75" t="s">
        <v>289</v>
      </c>
      <c r="B104" s="74" t="s">
        <v>290</v>
      </c>
      <c r="C104" s="65">
        <v>3</v>
      </c>
      <c r="D104" s="65"/>
      <c r="E104" s="64">
        <f>+F104/$AG104</f>
        <v>4.886816301249234E-2</v>
      </c>
      <c r="F104" s="70">
        <v>41837060</v>
      </c>
      <c r="G104" s="63">
        <f>+H104/$AG104</f>
        <v>1.3195090598573201E-2</v>
      </c>
      <c r="H104" s="35">
        <v>11296594</v>
      </c>
      <c r="I104" s="63">
        <f>+J104/$AG104</f>
        <v>1.3355525866397752E-2</v>
      </c>
      <c r="J104" s="70">
        <v>11433946</v>
      </c>
      <c r="K104" s="73">
        <v>130096</v>
      </c>
      <c r="L104" s="72">
        <f>+J104+K104</f>
        <v>11564042</v>
      </c>
      <c r="M104" s="71">
        <f>+K104/J104</f>
        <v>1.1378049187918151E-2</v>
      </c>
      <c r="N104" s="61">
        <f>+O104/$AG104</f>
        <v>0.26902590431529055</v>
      </c>
      <c r="O104" s="70">
        <v>230318723</v>
      </c>
      <c r="P104" s="73">
        <v>4696060</v>
      </c>
      <c r="Q104" s="72">
        <f>+O104+P104</f>
        <v>235014783</v>
      </c>
      <c r="R104" s="71">
        <f>+P104/O104</f>
        <v>2.0389397521972195E-2</v>
      </c>
      <c r="S104" s="61">
        <f>+T104/$AG104</f>
        <v>5.2028265425493811E-2</v>
      </c>
      <c r="T104" s="70">
        <v>44542490</v>
      </c>
      <c r="U104" s="73">
        <v>-1349772</v>
      </c>
      <c r="V104" s="72">
        <f>+T104+U104</f>
        <v>43192718</v>
      </c>
      <c r="W104" s="71">
        <f>+U104/T104</f>
        <v>-3.0303020778586917E-2</v>
      </c>
      <c r="X104" s="61">
        <f>+Y104/$AG104</f>
        <v>0.57669058686831309</v>
      </c>
      <c r="Y104" s="70">
        <v>493716915</v>
      </c>
      <c r="Z104" s="73">
        <v>6819690</v>
      </c>
      <c r="AA104" s="72">
        <f>+Y104+Z104</f>
        <v>500536605</v>
      </c>
      <c r="AB104" s="71">
        <f>+Z104/Y104</f>
        <v>1.3812955952704193E-2</v>
      </c>
      <c r="AC104" s="61">
        <f>+AD104/$AG104</f>
        <v>2.6836463913439301E-2</v>
      </c>
      <c r="AD104" s="70">
        <v>22975260</v>
      </c>
      <c r="AE104" s="61">
        <f>AF104/$AG104</f>
        <v>0</v>
      </c>
      <c r="AF104" s="70">
        <v>0</v>
      </c>
      <c r="AG104" s="70">
        <v>856120988</v>
      </c>
      <c r="AH104" s="73">
        <v>10296074</v>
      </c>
      <c r="AI104" s="72">
        <v>866417062</v>
      </c>
      <c r="AJ104" s="71">
        <f>+AH104/AG104</f>
        <v>1.2026424003519465E-2</v>
      </c>
      <c r="AK104" s="70">
        <v>0</v>
      </c>
      <c r="AL104" s="70">
        <v>0</v>
      </c>
      <c r="AM104" s="69">
        <v>0</v>
      </c>
      <c r="AN104" s="68"/>
    </row>
    <row r="105" spans="1:40" x14ac:dyDescent="0.2">
      <c r="A105" s="75" t="s">
        <v>287</v>
      </c>
      <c r="B105" s="74" t="s">
        <v>288</v>
      </c>
      <c r="C105" s="65">
        <v>3</v>
      </c>
      <c r="D105" s="65"/>
      <c r="E105" s="64">
        <f>+F105/$AG105</f>
        <v>3.0043288153783033E-2</v>
      </c>
      <c r="F105" s="70">
        <v>24520519</v>
      </c>
      <c r="G105" s="63">
        <f>+H105/$AG105</f>
        <v>6.9884385753702746E-2</v>
      </c>
      <c r="H105" s="35">
        <v>57037745</v>
      </c>
      <c r="I105" s="63">
        <f>+J105/$AG105</f>
        <v>3.337673728773656E-2</v>
      </c>
      <c r="J105" s="70">
        <v>27241190</v>
      </c>
      <c r="K105" s="73">
        <v>309950</v>
      </c>
      <c r="L105" s="72">
        <f>+J105+K105</f>
        <v>27551140</v>
      </c>
      <c r="M105" s="71">
        <f>+K105/J105</f>
        <v>1.1377990462237517E-2</v>
      </c>
      <c r="N105" s="61">
        <f>+O105/$AG105</f>
        <v>0.13188994627616585</v>
      </c>
      <c r="O105" s="70">
        <v>107645006</v>
      </c>
      <c r="P105" s="73">
        <v>1346652</v>
      </c>
      <c r="Q105" s="72">
        <f>+O105+P105</f>
        <v>108991658</v>
      </c>
      <c r="R105" s="71">
        <f>+P105/O105</f>
        <v>1.2510120534528095E-2</v>
      </c>
      <c r="S105" s="61">
        <f>+T105/$AG105</f>
        <v>2.2949643322286745E-2</v>
      </c>
      <c r="T105" s="70">
        <v>18730878</v>
      </c>
      <c r="U105" s="73">
        <v>-128051</v>
      </c>
      <c r="V105" s="72">
        <f>+T105+U105</f>
        <v>18602827</v>
      </c>
      <c r="W105" s="71">
        <f>+U105/T105</f>
        <v>-6.8363586586811364E-3</v>
      </c>
      <c r="X105" s="61">
        <f>+Y105/$AG105</f>
        <v>0.68183644866856441</v>
      </c>
      <c r="Y105" s="70">
        <v>556496463</v>
      </c>
      <c r="Z105" s="73">
        <v>7848453</v>
      </c>
      <c r="AA105" s="72">
        <f>+Y105+Z105</f>
        <v>564344916</v>
      </c>
      <c r="AB105" s="71">
        <f>+Z105/Y105</f>
        <v>1.4103329530056689E-2</v>
      </c>
      <c r="AC105" s="61">
        <f>+AD105/$AG105</f>
        <v>3.0019550537760658E-2</v>
      </c>
      <c r="AD105" s="70">
        <v>24501145</v>
      </c>
      <c r="AE105" s="61">
        <f>AF105/$AG105</f>
        <v>0</v>
      </c>
      <c r="AF105" s="70">
        <v>0</v>
      </c>
      <c r="AG105" s="70">
        <v>816172946</v>
      </c>
      <c r="AH105" s="73">
        <v>9377004</v>
      </c>
      <c r="AI105" s="72">
        <v>825549950</v>
      </c>
      <c r="AJ105" s="71">
        <f>+AH105/AG105</f>
        <v>1.1488991452064131E-2</v>
      </c>
      <c r="AK105" s="70">
        <v>0</v>
      </c>
      <c r="AL105" s="70">
        <v>0</v>
      </c>
      <c r="AM105" s="69">
        <v>0</v>
      </c>
      <c r="AN105" s="68"/>
    </row>
    <row r="106" spans="1:40" x14ac:dyDescent="0.2">
      <c r="A106" s="75" t="s">
        <v>285</v>
      </c>
      <c r="B106" s="74" t="s">
        <v>286</v>
      </c>
      <c r="C106" s="65">
        <v>3</v>
      </c>
      <c r="D106" s="65"/>
      <c r="E106" s="64">
        <f>+F106/$AG106</f>
        <v>3.7869678739438403E-2</v>
      </c>
      <c r="F106" s="70">
        <v>38431441</v>
      </c>
      <c r="G106" s="63">
        <f>+H106/$AG106</f>
        <v>1.8160552708511642E-2</v>
      </c>
      <c r="H106" s="35">
        <v>18429948</v>
      </c>
      <c r="I106" s="63">
        <f>+J106/$AG106</f>
        <v>0.11355586989243151</v>
      </c>
      <c r="J106" s="70">
        <v>115240368</v>
      </c>
      <c r="K106" s="73">
        <v>1311205</v>
      </c>
      <c r="L106" s="72">
        <f>+J106+K106</f>
        <v>116551573</v>
      </c>
      <c r="M106" s="71">
        <f>+K106/J106</f>
        <v>1.1378000806106415E-2</v>
      </c>
      <c r="N106" s="61">
        <f>+O106/$AG106</f>
        <v>0.11648380858344658</v>
      </c>
      <c r="O106" s="70">
        <v>118211740</v>
      </c>
      <c r="P106" s="73">
        <v>2411272</v>
      </c>
      <c r="Q106" s="72">
        <f>+O106+P106</f>
        <v>120623012</v>
      </c>
      <c r="R106" s="71">
        <f>+P106/O106</f>
        <v>2.0397906333161155E-2</v>
      </c>
      <c r="S106" s="61">
        <f>+T106/$AG106</f>
        <v>2.6488374048916338E-2</v>
      </c>
      <c r="T106" s="70">
        <v>26881305</v>
      </c>
      <c r="U106" s="73">
        <v>-619983</v>
      </c>
      <c r="V106" s="72">
        <f>+T106+U106</f>
        <v>26261322</v>
      </c>
      <c r="W106" s="71">
        <f>+U106/T106</f>
        <v>-2.3063724026791112E-2</v>
      </c>
      <c r="X106" s="61">
        <f>+Y106/$AG106</f>
        <v>0.66350988991362136</v>
      </c>
      <c r="Y106" s="70">
        <v>673352456</v>
      </c>
      <c r="Z106" s="73">
        <v>18139280</v>
      </c>
      <c r="AA106" s="72">
        <f>+Y106+Z106</f>
        <v>691491736</v>
      </c>
      <c r="AB106" s="71">
        <f>+Z106/Y106</f>
        <v>2.6938759691700002E-2</v>
      </c>
      <c r="AC106" s="61">
        <f>+AD106/$AG106</f>
        <v>2.2915069769763971E-2</v>
      </c>
      <c r="AD106" s="70">
        <v>23254994</v>
      </c>
      <c r="AE106" s="61">
        <f>AF106/$AG106</f>
        <v>1.0167563438702022E-3</v>
      </c>
      <c r="AF106" s="70">
        <v>1031839</v>
      </c>
      <c r="AG106" s="70">
        <v>1014834091</v>
      </c>
      <c r="AH106" s="73">
        <v>21241774</v>
      </c>
      <c r="AI106" s="72">
        <v>1036075865</v>
      </c>
      <c r="AJ106" s="71">
        <f>+AH106/AG106</f>
        <v>2.0931277524455966E-2</v>
      </c>
      <c r="AK106" s="70">
        <v>0</v>
      </c>
      <c r="AL106" s="70">
        <v>0</v>
      </c>
      <c r="AM106" s="69">
        <v>0</v>
      </c>
      <c r="AN106" s="68"/>
    </row>
    <row r="107" spans="1:40" x14ac:dyDescent="0.2">
      <c r="A107" s="75" t="s">
        <v>283</v>
      </c>
      <c r="B107" s="74" t="s">
        <v>284</v>
      </c>
      <c r="C107" s="65">
        <v>3</v>
      </c>
      <c r="D107" s="65"/>
      <c r="E107" s="64">
        <f>+F107/$AG107</f>
        <v>2.7510994297329932E-2</v>
      </c>
      <c r="F107" s="70">
        <v>17896983</v>
      </c>
      <c r="G107" s="63">
        <f>+H107/$AG107</f>
        <v>9.6150854996537704E-3</v>
      </c>
      <c r="H107" s="35">
        <v>6254991</v>
      </c>
      <c r="I107" s="63">
        <f>+J107/$AG107</f>
        <v>3.6998994469666945E-4</v>
      </c>
      <c r="J107" s="70">
        <v>240693</v>
      </c>
      <c r="K107" s="73">
        <v>2739</v>
      </c>
      <c r="L107" s="72">
        <f>+J107+K107</f>
        <v>243432</v>
      </c>
      <c r="M107" s="71">
        <f>+K107/J107</f>
        <v>1.1379641285787289E-2</v>
      </c>
      <c r="N107" s="61">
        <f>+O107/$AG107</f>
        <v>0.23723824335095783</v>
      </c>
      <c r="O107" s="70">
        <v>154332801</v>
      </c>
      <c r="P107" s="73">
        <v>1681524</v>
      </c>
      <c r="Q107" s="72">
        <f>+O107+P107</f>
        <v>156014325</v>
      </c>
      <c r="R107" s="71">
        <f>+P107/O107</f>
        <v>1.0895441468725757E-2</v>
      </c>
      <c r="S107" s="61">
        <f>+T107/$AG107</f>
        <v>4.7411821165282683E-2</v>
      </c>
      <c r="T107" s="70">
        <v>30843253</v>
      </c>
      <c r="U107" s="73">
        <v>144</v>
      </c>
      <c r="V107" s="72">
        <f>+T107+U107</f>
        <v>30843397</v>
      </c>
      <c r="W107" s="71">
        <f>+U107/T107</f>
        <v>4.6687682391996717E-6</v>
      </c>
      <c r="X107" s="61">
        <f>+Y107/$AG107</f>
        <v>0.66039107912405737</v>
      </c>
      <c r="Y107" s="70">
        <v>429610351</v>
      </c>
      <c r="Z107" s="73">
        <v>18678711</v>
      </c>
      <c r="AA107" s="72">
        <f>+Y107+Z107</f>
        <v>448289062</v>
      </c>
      <c r="AB107" s="71">
        <f>+Z107/Y107</f>
        <v>4.3478261071973098E-2</v>
      </c>
      <c r="AC107" s="61">
        <f>+AD107/$AG107</f>
        <v>1.7462786618021715E-2</v>
      </c>
      <c r="AD107" s="70">
        <v>11360229</v>
      </c>
      <c r="AE107" s="61">
        <f>AF107/$AG107</f>
        <v>0</v>
      </c>
      <c r="AF107" s="70">
        <v>0</v>
      </c>
      <c r="AG107" s="70">
        <v>650539301</v>
      </c>
      <c r="AH107" s="73">
        <v>20363118</v>
      </c>
      <c r="AI107" s="72">
        <v>670902419</v>
      </c>
      <c r="AJ107" s="71">
        <f>+AH107/AG107</f>
        <v>3.130190284998631E-2</v>
      </c>
      <c r="AK107" s="70">
        <v>0</v>
      </c>
      <c r="AL107" s="70">
        <v>40465</v>
      </c>
      <c r="AM107" s="69">
        <v>0</v>
      </c>
      <c r="AN107" s="68"/>
    </row>
    <row r="108" spans="1:40" x14ac:dyDescent="0.2">
      <c r="A108" s="75" t="s">
        <v>281</v>
      </c>
      <c r="B108" s="74" t="s">
        <v>282</v>
      </c>
      <c r="C108" s="65">
        <v>3</v>
      </c>
      <c r="D108" s="65"/>
      <c r="E108" s="64">
        <f>+F108/$AG108</f>
        <v>1.9001308397031003E-2</v>
      </c>
      <c r="F108" s="70">
        <v>16395622</v>
      </c>
      <c r="G108" s="63">
        <f>+H108/$AG108</f>
        <v>9.3592467151414546E-3</v>
      </c>
      <c r="H108" s="35">
        <v>8075795</v>
      </c>
      <c r="I108" s="63">
        <f>+J108/$AG108</f>
        <v>1.7920271736007508E-3</v>
      </c>
      <c r="J108" s="70">
        <v>1546283</v>
      </c>
      <c r="K108" s="73">
        <v>17594</v>
      </c>
      <c r="L108" s="72">
        <f>+J108+K108</f>
        <v>1563877</v>
      </c>
      <c r="M108" s="71">
        <f>+K108/J108</f>
        <v>1.1378253527976443E-2</v>
      </c>
      <c r="N108" s="61">
        <f>+O108/$AG108</f>
        <v>0.62687736727821886</v>
      </c>
      <c r="O108" s="70">
        <v>540912454</v>
      </c>
      <c r="P108" s="73">
        <v>8838369</v>
      </c>
      <c r="Q108" s="72">
        <f>+O108+P108</f>
        <v>549750823</v>
      </c>
      <c r="R108" s="71">
        <f>+P108/O108</f>
        <v>1.6339740256747722E-2</v>
      </c>
      <c r="S108" s="61">
        <f>+T108/$AG108</f>
        <v>2.2491729656733822E-2</v>
      </c>
      <c r="T108" s="70">
        <v>19407395</v>
      </c>
      <c r="U108" s="73">
        <v>364621</v>
      </c>
      <c r="V108" s="72">
        <f>+T108+U108</f>
        <v>19772016</v>
      </c>
      <c r="W108" s="71">
        <f>+U108/T108</f>
        <v>1.8787735293685732E-2</v>
      </c>
      <c r="X108" s="61">
        <f>+Y108/$AG108</f>
        <v>0.31410646128753306</v>
      </c>
      <c r="Y108" s="70">
        <v>271032431</v>
      </c>
      <c r="Z108" s="73">
        <v>-3241349</v>
      </c>
      <c r="AA108" s="72">
        <f>+Y108+Z108</f>
        <v>267791082</v>
      </c>
      <c r="AB108" s="71">
        <f>+Z108/Y108</f>
        <v>-1.1959266232608156E-2</v>
      </c>
      <c r="AC108" s="61">
        <f>+AD108/$AG108</f>
        <v>6.362034119297688E-3</v>
      </c>
      <c r="AD108" s="70">
        <v>5489596</v>
      </c>
      <c r="AE108" s="61">
        <f>AF108/$AG108</f>
        <v>9.8253724433283973E-6</v>
      </c>
      <c r="AF108" s="70">
        <v>8478</v>
      </c>
      <c r="AG108" s="70">
        <v>862868054</v>
      </c>
      <c r="AH108" s="73">
        <v>5979235</v>
      </c>
      <c r="AI108" s="72">
        <v>868847289</v>
      </c>
      <c r="AJ108" s="71">
        <f>+AH108/AG108</f>
        <v>6.9294893608380127E-3</v>
      </c>
      <c r="AK108" s="70">
        <v>30620</v>
      </c>
      <c r="AL108" s="70">
        <v>0</v>
      </c>
      <c r="AM108" s="69">
        <v>0</v>
      </c>
      <c r="AN108" s="68"/>
    </row>
    <row r="109" spans="1:40" x14ac:dyDescent="0.2">
      <c r="A109" s="75" t="s">
        <v>279</v>
      </c>
      <c r="B109" s="74" t="s">
        <v>280</v>
      </c>
      <c r="C109" s="65">
        <v>3</v>
      </c>
      <c r="D109" s="65"/>
      <c r="E109" s="64">
        <f>+F109/$AG109</f>
        <v>2.0606906789077381E-2</v>
      </c>
      <c r="F109" s="70">
        <v>17174789</v>
      </c>
      <c r="G109" s="63">
        <f>+H109/$AG109</f>
        <v>3.1423964399504803E-2</v>
      </c>
      <c r="H109" s="35">
        <v>26190246</v>
      </c>
      <c r="I109" s="63">
        <f>+J109/$AG109</f>
        <v>0.15099954828385478</v>
      </c>
      <c r="J109" s="70">
        <v>125850299</v>
      </c>
      <c r="K109" s="73">
        <v>1431925</v>
      </c>
      <c r="L109" s="72">
        <f>+J109+K109</f>
        <v>127282224</v>
      </c>
      <c r="M109" s="71">
        <f>+K109/J109</f>
        <v>1.1378002367717854E-2</v>
      </c>
      <c r="N109" s="61">
        <f>+O109/$AG109</f>
        <v>5.1773695032188573E-2</v>
      </c>
      <c r="O109" s="70">
        <v>43150692</v>
      </c>
      <c r="P109" s="73">
        <v>64852</v>
      </c>
      <c r="Q109" s="72">
        <f>+O109+P109</f>
        <v>43215544</v>
      </c>
      <c r="R109" s="71">
        <f>+P109/O109</f>
        <v>1.5029191188868998E-3</v>
      </c>
      <c r="S109" s="61">
        <f>+T109/$AG109</f>
        <v>4.3920966882617781E-3</v>
      </c>
      <c r="T109" s="70">
        <v>3660585</v>
      </c>
      <c r="U109" s="73">
        <v>-19549</v>
      </c>
      <c r="V109" s="72">
        <f>+T109+U109</f>
        <v>3641036</v>
      </c>
      <c r="W109" s="71">
        <f>+U109/T109</f>
        <v>-5.3404032415583849E-3</v>
      </c>
      <c r="X109" s="61">
        <f>+Y109/$AG109</f>
        <v>0.73233080973953102</v>
      </c>
      <c r="Y109" s="70">
        <v>610359782</v>
      </c>
      <c r="Z109" s="73">
        <v>14500147</v>
      </c>
      <c r="AA109" s="72">
        <f>+Y109+Z109</f>
        <v>624859929</v>
      </c>
      <c r="AB109" s="71">
        <f>+Z109/Y109</f>
        <v>2.3756720917106559E-2</v>
      </c>
      <c r="AC109" s="61">
        <f>+AD109/$AG109</f>
        <v>8.4652941267079271E-3</v>
      </c>
      <c r="AD109" s="70">
        <v>7055384</v>
      </c>
      <c r="AE109" s="61">
        <f>AF109/$AG109</f>
        <v>7.6849408737446862E-6</v>
      </c>
      <c r="AF109" s="70">
        <v>6405</v>
      </c>
      <c r="AG109" s="70">
        <v>833448182</v>
      </c>
      <c r="AH109" s="73">
        <v>15977375</v>
      </c>
      <c r="AI109" s="72">
        <v>849425557</v>
      </c>
      <c r="AJ109" s="71">
        <f>+AH109/AG109</f>
        <v>1.917020799260679E-2</v>
      </c>
      <c r="AK109" s="70">
        <v>0</v>
      </c>
      <c r="AL109" s="70">
        <v>0</v>
      </c>
      <c r="AM109" s="69">
        <v>0</v>
      </c>
      <c r="AN109" s="68"/>
    </row>
    <row r="110" spans="1:40" x14ac:dyDescent="0.2">
      <c r="A110" s="75" t="s">
        <v>277</v>
      </c>
      <c r="B110" s="74" t="s">
        <v>278</v>
      </c>
      <c r="C110" s="65">
        <v>3</v>
      </c>
      <c r="D110" s="65"/>
      <c r="E110" s="64">
        <f>+F110/$AG110</f>
        <v>3.8730879039674752E-2</v>
      </c>
      <c r="F110" s="70">
        <v>44142662</v>
      </c>
      <c r="G110" s="63">
        <f>+H110/$AG110</f>
        <v>5.9328724158777537E-3</v>
      </c>
      <c r="H110" s="35">
        <v>6761860</v>
      </c>
      <c r="I110" s="63">
        <f>+J110/$AG110</f>
        <v>8.0275645590670262E-3</v>
      </c>
      <c r="J110" s="70">
        <v>9149239</v>
      </c>
      <c r="K110" s="73">
        <v>104101</v>
      </c>
      <c r="L110" s="72">
        <f>+J110+K110</f>
        <v>9253340</v>
      </c>
      <c r="M110" s="71">
        <f>+K110/J110</f>
        <v>1.1378104780080616E-2</v>
      </c>
      <c r="N110" s="61">
        <f>+O110/$AG110</f>
        <v>0.10829575551054156</v>
      </c>
      <c r="O110" s="70">
        <v>123427690</v>
      </c>
      <c r="P110" s="73">
        <v>-488236</v>
      </c>
      <c r="Q110" s="72">
        <f>+O110+P110</f>
        <v>122939454</v>
      </c>
      <c r="R110" s="71">
        <f>+P110/O110</f>
        <v>-3.9556439888002439E-3</v>
      </c>
      <c r="S110" s="61">
        <f>+T110/$AG110</f>
        <v>1.7348044776194088E-2</v>
      </c>
      <c r="T110" s="70">
        <v>19772050</v>
      </c>
      <c r="U110" s="73">
        <v>0</v>
      </c>
      <c r="V110" s="72">
        <f>+T110+U110</f>
        <v>19772050</v>
      </c>
      <c r="W110" s="71">
        <f>+U110/T110</f>
        <v>0</v>
      </c>
      <c r="X110" s="61">
        <f>+Y110/$AG110</f>
        <v>0.77636737481428053</v>
      </c>
      <c r="Y110" s="70">
        <v>884847529</v>
      </c>
      <c r="Z110" s="73">
        <v>-17724510</v>
      </c>
      <c r="AA110" s="72">
        <f>+Y110+Z110</f>
        <v>867123019</v>
      </c>
      <c r="AB110" s="71">
        <f>+Z110/Y110</f>
        <v>-2.0031145953508109E-2</v>
      </c>
      <c r="AC110" s="61">
        <f>+AD110/$AG110</f>
        <v>4.529750888436427E-2</v>
      </c>
      <c r="AD110" s="70">
        <v>51626833</v>
      </c>
      <c r="AE110" s="61">
        <f>AF110/$AG110</f>
        <v>0</v>
      </c>
      <c r="AF110" s="70">
        <v>0</v>
      </c>
      <c r="AG110" s="70">
        <v>1139727863</v>
      </c>
      <c r="AH110" s="73">
        <v>-18108645</v>
      </c>
      <c r="AI110" s="72">
        <v>1121619218</v>
      </c>
      <c r="AJ110" s="71">
        <f>+AH110/AG110</f>
        <v>-1.5888569182062717E-2</v>
      </c>
      <c r="AK110" s="70">
        <v>2391235</v>
      </c>
      <c r="AL110" s="70">
        <v>3236055</v>
      </c>
      <c r="AM110" s="69">
        <v>0</v>
      </c>
      <c r="AN110" s="68"/>
    </row>
    <row r="111" spans="1:40" x14ac:dyDescent="0.2">
      <c r="A111" s="75" t="s">
        <v>275</v>
      </c>
      <c r="B111" s="74" t="s">
        <v>276</v>
      </c>
      <c r="C111" s="65">
        <v>3</v>
      </c>
      <c r="D111" s="65"/>
      <c r="E111" s="64">
        <f>+F111/$AG111</f>
        <v>4.3255054206769082E-2</v>
      </c>
      <c r="F111" s="70">
        <v>226805053</v>
      </c>
      <c r="G111" s="63">
        <f>+H111/$AG111</f>
        <v>1.1174660149325681E-2</v>
      </c>
      <c r="H111" s="35">
        <v>58593601</v>
      </c>
      <c r="I111" s="63">
        <f>+J111/$AG111</f>
        <v>1.0692914855378025E-2</v>
      </c>
      <c r="J111" s="70">
        <v>56067601</v>
      </c>
      <c r="K111" s="73">
        <v>637937</v>
      </c>
      <c r="L111" s="72">
        <f>+J111+K111</f>
        <v>56705538</v>
      </c>
      <c r="M111" s="71">
        <f>+K111/J111</f>
        <v>1.1377997071784827E-2</v>
      </c>
      <c r="N111" s="61">
        <f>+O111/$AG111</f>
        <v>0.64838353239732593</v>
      </c>
      <c r="O111" s="70">
        <v>3399756725</v>
      </c>
      <c r="P111" s="73">
        <v>72263345</v>
      </c>
      <c r="Q111" s="72">
        <f>+O111+P111</f>
        <v>3472020070</v>
      </c>
      <c r="R111" s="71">
        <f>+P111/O111</f>
        <v>2.1255445858409178E-2</v>
      </c>
      <c r="S111" s="61">
        <f>+T111/$AG111</f>
        <v>0.28399069194171084</v>
      </c>
      <c r="T111" s="70">
        <v>1489086654</v>
      </c>
      <c r="U111" s="73">
        <v>47018508</v>
      </c>
      <c r="V111" s="72">
        <f>+T111+U111</f>
        <v>1536105162</v>
      </c>
      <c r="W111" s="71">
        <f>+U111/T111</f>
        <v>3.1575400849707703E-2</v>
      </c>
      <c r="X111" s="61">
        <f>+Y111/$AG111</f>
        <v>2.4156602835356095E-3</v>
      </c>
      <c r="Y111" s="70">
        <v>12666357</v>
      </c>
      <c r="Z111" s="73">
        <v>178399</v>
      </c>
      <c r="AA111" s="72">
        <f>+Y111+Z111</f>
        <v>12844756</v>
      </c>
      <c r="AB111" s="71">
        <f>+Z111/Y111</f>
        <v>1.4084475907318893E-2</v>
      </c>
      <c r="AC111" s="61">
        <f>+AD111/$AG111</f>
        <v>8.7486165954877413E-5</v>
      </c>
      <c r="AD111" s="70">
        <v>458728</v>
      </c>
      <c r="AE111" s="61">
        <f>AF111/$AG111</f>
        <v>0</v>
      </c>
      <c r="AF111" s="70">
        <v>0</v>
      </c>
      <c r="AG111" s="70">
        <v>5243434719</v>
      </c>
      <c r="AH111" s="73">
        <v>120098189</v>
      </c>
      <c r="AI111" s="72">
        <v>5363532908</v>
      </c>
      <c r="AJ111" s="71">
        <f>+AH111/AG111</f>
        <v>2.2904488266977888E-2</v>
      </c>
      <c r="AK111" s="70">
        <v>3380207</v>
      </c>
      <c r="AL111" s="70">
        <v>31512693</v>
      </c>
      <c r="AM111" s="69">
        <v>0</v>
      </c>
      <c r="AN111" s="68"/>
    </row>
    <row r="112" spans="1:40" x14ac:dyDescent="0.2">
      <c r="A112" s="75" t="s">
        <v>273</v>
      </c>
      <c r="B112" s="74" t="s">
        <v>274</v>
      </c>
      <c r="C112" s="65">
        <v>3</v>
      </c>
      <c r="D112" s="65"/>
      <c r="E112" s="64">
        <f>+F112/$AG112</f>
        <v>5.753452288595011E-2</v>
      </c>
      <c r="F112" s="70">
        <v>78148495</v>
      </c>
      <c r="G112" s="63">
        <f>+H112/$AG112</f>
        <v>1.3056357154669117E-2</v>
      </c>
      <c r="H112" s="35">
        <v>17734303</v>
      </c>
      <c r="I112" s="63">
        <f>+J112/$AG112</f>
        <v>5.5248218146358538E-2</v>
      </c>
      <c r="J112" s="70">
        <v>75043033</v>
      </c>
      <c r="K112" s="73">
        <v>853840</v>
      </c>
      <c r="L112" s="72">
        <f>+J112+K112</f>
        <v>75896873</v>
      </c>
      <c r="M112" s="71">
        <f>+K112/J112</f>
        <v>1.1378004937513652E-2</v>
      </c>
      <c r="N112" s="61">
        <f>+O112/$AG112</f>
        <v>0.33245021502044442</v>
      </c>
      <c r="O112" s="70">
        <v>451563386</v>
      </c>
      <c r="P112" s="73">
        <v>8646238</v>
      </c>
      <c r="Q112" s="72">
        <f>+O112+P112</f>
        <v>460209624</v>
      </c>
      <c r="R112" s="71">
        <f>+P112/O112</f>
        <v>1.9147340701356156E-2</v>
      </c>
      <c r="S112" s="61">
        <f>+T112/$AG112</f>
        <v>0.10479851527474961</v>
      </c>
      <c r="T112" s="70">
        <v>142346644</v>
      </c>
      <c r="U112" s="73">
        <v>3680036</v>
      </c>
      <c r="V112" s="72">
        <f>+T112+U112</f>
        <v>146026680</v>
      </c>
      <c r="W112" s="71">
        <f>+U112/T112</f>
        <v>2.5852636188598867E-2</v>
      </c>
      <c r="X112" s="61">
        <f>+Y112/$AG112</f>
        <v>0.41317233926844865</v>
      </c>
      <c r="Y112" s="70">
        <v>561207339</v>
      </c>
      <c r="Z112" s="73">
        <v>-669145</v>
      </c>
      <c r="AA112" s="72">
        <f>+Y112+Z112</f>
        <v>560538194</v>
      </c>
      <c r="AB112" s="71">
        <f>+Z112/Y112</f>
        <v>-1.19233116443618E-3</v>
      </c>
      <c r="AC112" s="61">
        <f>+AD112/$AG112</f>
        <v>2.3719953560065826E-2</v>
      </c>
      <c r="AD112" s="70">
        <v>32218546</v>
      </c>
      <c r="AE112" s="61">
        <f>AF112/$AG112</f>
        <v>1.9878689313767834E-5</v>
      </c>
      <c r="AF112" s="70">
        <v>27001</v>
      </c>
      <c r="AG112" s="70">
        <v>1358288747</v>
      </c>
      <c r="AH112" s="73">
        <v>12510969</v>
      </c>
      <c r="AI112" s="72">
        <v>1370799716</v>
      </c>
      <c r="AJ112" s="71">
        <f>+AH112/AG112</f>
        <v>9.2108316642043123E-3</v>
      </c>
      <c r="AK112" s="70">
        <v>0</v>
      </c>
      <c r="AL112" s="70">
        <v>266720</v>
      </c>
      <c r="AM112" s="69">
        <v>0</v>
      </c>
      <c r="AN112" s="68"/>
    </row>
    <row r="113" spans="1:40" x14ac:dyDescent="0.2">
      <c r="A113" s="75" t="s">
        <v>271</v>
      </c>
      <c r="B113" s="74" t="s">
        <v>272</v>
      </c>
      <c r="C113" s="65">
        <v>3</v>
      </c>
      <c r="D113" s="65"/>
      <c r="E113" s="64">
        <f>+F113/$AG113</f>
        <v>7.3096703863179763E-2</v>
      </c>
      <c r="F113" s="70">
        <v>73449560</v>
      </c>
      <c r="G113" s="63">
        <f>+H113/$AG113</f>
        <v>9.5847639386921844E-3</v>
      </c>
      <c r="H113" s="35">
        <v>9631032</v>
      </c>
      <c r="I113" s="63">
        <f>+J113/$AG113</f>
        <v>4.7682602111275743E-2</v>
      </c>
      <c r="J113" s="70">
        <v>47912778</v>
      </c>
      <c r="K113" s="73">
        <v>545152</v>
      </c>
      <c r="L113" s="72">
        <f>+J113+K113</f>
        <v>48457930</v>
      </c>
      <c r="M113" s="71">
        <f>+K113/J113</f>
        <v>1.137800859720553E-2</v>
      </c>
      <c r="N113" s="61">
        <f>+O113/$AG113</f>
        <v>0.22657253251584036</v>
      </c>
      <c r="O113" s="70">
        <v>227666255</v>
      </c>
      <c r="P113" s="73">
        <v>4843964</v>
      </c>
      <c r="Q113" s="72">
        <f>+O113+P113</f>
        <v>232510219</v>
      </c>
      <c r="R113" s="71">
        <f>+P113/O113</f>
        <v>2.1276600697806531E-2</v>
      </c>
      <c r="S113" s="61">
        <f>+T113/$AG113</f>
        <v>7.4465654594393554E-2</v>
      </c>
      <c r="T113" s="70">
        <v>74825119</v>
      </c>
      <c r="U113" s="73">
        <v>2413713</v>
      </c>
      <c r="V113" s="72">
        <f>+T113+U113</f>
        <v>77238832</v>
      </c>
      <c r="W113" s="71">
        <f>+U113/T113</f>
        <v>3.2258057618324669E-2</v>
      </c>
      <c r="X113" s="61">
        <f>+Y113/$AG113</f>
        <v>0.5486064678793231</v>
      </c>
      <c r="Y113" s="70">
        <v>551254729</v>
      </c>
      <c r="Z113" s="73">
        <v>7764153</v>
      </c>
      <c r="AA113" s="72">
        <f>+Y113+Z113</f>
        <v>559018882</v>
      </c>
      <c r="AB113" s="71">
        <f>+Z113/Y113</f>
        <v>1.4084510465941055E-2</v>
      </c>
      <c r="AC113" s="61">
        <f>+AD113/$AG113</f>
        <v>1.9991275097295307E-2</v>
      </c>
      <c r="AD113" s="70">
        <v>20087778</v>
      </c>
      <c r="AE113" s="61">
        <f>AF113/$AG113</f>
        <v>0</v>
      </c>
      <c r="AF113" s="70">
        <v>0</v>
      </c>
      <c r="AG113" s="70">
        <v>1004827251</v>
      </c>
      <c r="AH113" s="73">
        <v>15566982</v>
      </c>
      <c r="AI113" s="72">
        <v>1020394233</v>
      </c>
      <c r="AJ113" s="71">
        <f>+AH113/AG113</f>
        <v>1.5492197275211041E-2</v>
      </c>
      <c r="AK113" s="70">
        <v>0</v>
      </c>
      <c r="AL113" s="70">
        <v>0</v>
      </c>
      <c r="AM113" s="69">
        <v>0</v>
      </c>
      <c r="AN113" s="68"/>
    </row>
    <row r="114" spans="1:40" x14ac:dyDescent="0.2">
      <c r="A114" s="75" t="s">
        <v>269</v>
      </c>
      <c r="B114" s="74" t="s">
        <v>270</v>
      </c>
      <c r="C114" s="65">
        <v>3</v>
      </c>
      <c r="D114" s="65"/>
      <c r="E114" s="64">
        <f>+F114/$AG114</f>
        <v>4.2124472399772309E-2</v>
      </c>
      <c r="F114" s="70">
        <v>38800826</v>
      </c>
      <c r="G114" s="63">
        <f>+H114/$AG114</f>
        <v>9.8587851204253417E-3</v>
      </c>
      <c r="H114" s="35">
        <v>9080921</v>
      </c>
      <c r="I114" s="63">
        <f>+J114/$AG114</f>
        <v>5.8311166362573896E-3</v>
      </c>
      <c r="J114" s="70">
        <v>5371038</v>
      </c>
      <c r="K114" s="73">
        <v>61111</v>
      </c>
      <c r="L114" s="72">
        <f>+J114+K114</f>
        <v>5432149</v>
      </c>
      <c r="M114" s="71">
        <f>+K114/J114</f>
        <v>1.1377875189116145E-2</v>
      </c>
      <c r="N114" s="61">
        <f>+O114/$AG114</f>
        <v>0.29734688871155635</v>
      </c>
      <c r="O114" s="70">
        <v>273886039</v>
      </c>
      <c r="P114" s="73">
        <v>5551296</v>
      </c>
      <c r="Q114" s="72">
        <f>+O114+P114</f>
        <v>279437335</v>
      </c>
      <c r="R114" s="71">
        <f>+P114/O114</f>
        <v>2.0268634430103245E-2</v>
      </c>
      <c r="S114" s="61">
        <f>+T114/$AG114</f>
        <v>5.2286158598862348E-2</v>
      </c>
      <c r="T114" s="70">
        <v>48160749</v>
      </c>
      <c r="U114" s="73">
        <v>1244395</v>
      </c>
      <c r="V114" s="72">
        <f>+T114+U114</f>
        <v>49405144</v>
      </c>
      <c r="W114" s="71">
        <f>+U114/T114</f>
        <v>2.5838364764634372E-2</v>
      </c>
      <c r="X114" s="61">
        <f>+Y114/$AG114</f>
        <v>0.57522099835406038</v>
      </c>
      <c r="Y114" s="70">
        <v>529835713</v>
      </c>
      <c r="Z114" s="73">
        <v>10061282</v>
      </c>
      <c r="AA114" s="72">
        <f>+Y114+Z114</f>
        <v>539896995</v>
      </c>
      <c r="AB114" s="71">
        <f>+Z114/Y114</f>
        <v>1.8989437203150553E-2</v>
      </c>
      <c r="AC114" s="61">
        <f>+AD114/$AG114</f>
        <v>1.7331580179065886E-2</v>
      </c>
      <c r="AD114" s="70">
        <v>15964108</v>
      </c>
      <c r="AE114" s="61">
        <f>AF114/$AG114</f>
        <v>0</v>
      </c>
      <c r="AF114" s="70">
        <v>0</v>
      </c>
      <c r="AG114" s="70">
        <v>921099394</v>
      </c>
      <c r="AH114" s="73">
        <v>16918084</v>
      </c>
      <c r="AI114" s="72">
        <v>938017478</v>
      </c>
      <c r="AJ114" s="71">
        <f>+AH114/AG114</f>
        <v>1.8367272967720571E-2</v>
      </c>
      <c r="AK114" s="70">
        <v>0</v>
      </c>
      <c r="AL114" s="70">
        <v>0</v>
      </c>
      <c r="AM114" s="69">
        <v>0</v>
      </c>
      <c r="AN114" s="68"/>
    </row>
    <row r="115" spans="1:40" x14ac:dyDescent="0.2">
      <c r="A115" s="75" t="s">
        <v>267</v>
      </c>
      <c r="B115" s="74" t="s">
        <v>268</v>
      </c>
      <c r="C115" s="65">
        <v>3</v>
      </c>
      <c r="D115" s="65"/>
      <c r="E115" s="64">
        <f>+F115/$AG115</f>
        <v>4.283646614673791E-2</v>
      </c>
      <c r="F115" s="70">
        <v>20311403</v>
      </c>
      <c r="G115" s="63">
        <f>+H115/$AG115</f>
        <v>6.6567171874070694E-3</v>
      </c>
      <c r="H115" s="35">
        <v>3156359</v>
      </c>
      <c r="I115" s="63">
        <f>+J115/$AG115</f>
        <v>9.4533655926374565E-3</v>
      </c>
      <c r="J115" s="70">
        <v>4482422</v>
      </c>
      <c r="K115" s="73">
        <v>51001</v>
      </c>
      <c r="L115" s="72">
        <f>+J115+K115</f>
        <v>4533423</v>
      </c>
      <c r="M115" s="71">
        <f>+K115/J115</f>
        <v>1.1378000554164691E-2</v>
      </c>
      <c r="N115" s="61">
        <f>+O115/$AG115</f>
        <v>0.14692156606329609</v>
      </c>
      <c r="O115" s="70">
        <v>69664550</v>
      </c>
      <c r="P115" s="73">
        <v>733311</v>
      </c>
      <c r="Q115" s="72">
        <f>+O115+P115</f>
        <v>70397861</v>
      </c>
      <c r="R115" s="71">
        <f>+P115/O115</f>
        <v>1.052631503397352E-2</v>
      </c>
      <c r="S115" s="61">
        <f>+T115/$AG115</f>
        <v>1.7876630679371123E-2</v>
      </c>
      <c r="T115" s="70">
        <v>8476410</v>
      </c>
      <c r="U115" s="73">
        <v>180349</v>
      </c>
      <c r="V115" s="72">
        <f>+T115+U115</f>
        <v>8656759</v>
      </c>
      <c r="W115" s="71">
        <f>+U115/T115</f>
        <v>2.1276578174014706E-2</v>
      </c>
      <c r="X115" s="61">
        <f>+Y115/$AG115</f>
        <v>0.75354688382238311</v>
      </c>
      <c r="Y115" s="70">
        <v>357302920</v>
      </c>
      <c r="Z115" s="73">
        <v>10208655</v>
      </c>
      <c r="AA115" s="72">
        <f>+Y115+Z115</f>
        <v>367511575</v>
      </c>
      <c r="AB115" s="71">
        <f>+Z115/Y115</f>
        <v>2.8571428971249382E-2</v>
      </c>
      <c r="AC115" s="61">
        <f>+AD115/$AG115</f>
        <v>2.2708370508167302E-2</v>
      </c>
      <c r="AD115" s="70">
        <v>10767435</v>
      </c>
      <c r="AE115" s="61">
        <f>AF115/$AG115</f>
        <v>0</v>
      </c>
      <c r="AF115" s="70">
        <v>0</v>
      </c>
      <c r="AG115" s="70">
        <v>474161499</v>
      </c>
      <c r="AH115" s="73">
        <v>11173316</v>
      </c>
      <c r="AI115" s="72">
        <v>485334815</v>
      </c>
      <c r="AJ115" s="71">
        <f>+AH115/AG115</f>
        <v>2.3564367886393912E-2</v>
      </c>
      <c r="AK115" s="70">
        <v>0</v>
      </c>
      <c r="AL115" s="70">
        <v>0</v>
      </c>
      <c r="AM115" s="69">
        <v>0</v>
      </c>
      <c r="AN115" s="68"/>
    </row>
    <row r="116" spans="1:40" x14ac:dyDescent="0.2">
      <c r="A116" s="75" t="s">
        <v>265</v>
      </c>
      <c r="B116" s="74" t="s">
        <v>266</v>
      </c>
      <c r="C116" s="65">
        <v>3</v>
      </c>
      <c r="D116" s="65"/>
      <c r="E116" s="64">
        <f>+F116/$AG116</f>
        <v>4.2041980131334242E-2</v>
      </c>
      <c r="F116" s="70">
        <v>19784926</v>
      </c>
      <c r="G116" s="63">
        <f>+H116/$AG116</f>
        <v>1.0184258884028491E-2</v>
      </c>
      <c r="H116" s="35">
        <v>4792705</v>
      </c>
      <c r="I116" s="63">
        <f>+J116/$AG116</f>
        <v>2.7437057969211982E-2</v>
      </c>
      <c r="J116" s="70">
        <v>12911860</v>
      </c>
      <c r="K116" s="73">
        <v>146911</v>
      </c>
      <c r="L116" s="72">
        <f>+J116+K116</f>
        <v>13058771</v>
      </c>
      <c r="M116" s="71">
        <f>+K116/J116</f>
        <v>1.1377988918715042E-2</v>
      </c>
      <c r="N116" s="61">
        <f>+O116/$AG116</f>
        <v>0.1465518658134822</v>
      </c>
      <c r="O116" s="70">
        <v>68967204</v>
      </c>
      <c r="P116" s="73">
        <v>716567</v>
      </c>
      <c r="Q116" s="72">
        <f>+O116+P116</f>
        <v>69683771</v>
      </c>
      <c r="R116" s="71">
        <f>+P116/O116</f>
        <v>1.0389967382177767E-2</v>
      </c>
      <c r="S116" s="61">
        <f>+T116/$AG116</f>
        <v>2.4430610594418874E-2</v>
      </c>
      <c r="T116" s="70">
        <v>11497028</v>
      </c>
      <c r="U116" s="73">
        <v>191459</v>
      </c>
      <c r="V116" s="72">
        <f>+T116+U116</f>
        <v>11688487</v>
      </c>
      <c r="W116" s="71">
        <f>+U116/T116</f>
        <v>1.6652912387444825E-2</v>
      </c>
      <c r="X116" s="61">
        <f>+Y116/$AG116</f>
        <v>0.72650637870703116</v>
      </c>
      <c r="Y116" s="70">
        <v>341893386</v>
      </c>
      <c r="Z116" s="73">
        <v>9492725</v>
      </c>
      <c r="AA116" s="72">
        <f>+Y116+Z116</f>
        <v>351386111</v>
      </c>
      <c r="AB116" s="71">
        <f>+Z116/Y116</f>
        <v>2.7765161271648582E-2</v>
      </c>
      <c r="AC116" s="61">
        <f>+AD116/$AG116</f>
        <v>2.2847847900493008E-2</v>
      </c>
      <c r="AD116" s="70">
        <v>10752181</v>
      </c>
      <c r="AE116" s="61">
        <f>AF116/$AG116</f>
        <v>0</v>
      </c>
      <c r="AF116" s="70">
        <v>0</v>
      </c>
      <c r="AG116" s="70">
        <v>470599290</v>
      </c>
      <c r="AH116" s="73">
        <v>10547662</v>
      </c>
      <c r="AI116" s="72">
        <v>481146952</v>
      </c>
      <c r="AJ116" s="71">
        <f>+AH116/AG116</f>
        <v>2.2413255234617971E-2</v>
      </c>
      <c r="AK116" s="70">
        <v>0</v>
      </c>
      <c r="AL116" s="70">
        <v>2300000</v>
      </c>
      <c r="AM116" s="69">
        <v>0</v>
      </c>
      <c r="AN116" s="68"/>
    </row>
    <row r="117" spans="1:40" x14ac:dyDescent="0.2">
      <c r="A117" s="75" t="s">
        <v>263</v>
      </c>
      <c r="B117" s="74" t="s">
        <v>264</v>
      </c>
      <c r="C117" s="65">
        <v>3</v>
      </c>
      <c r="D117" s="65"/>
      <c r="E117" s="64">
        <f>+F117/$AG117</f>
        <v>5.1921646341180745E-2</v>
      </c>
      <c r="F117" s="70">
        <v>117376713</v>
      </c>
      <c r="G117" s="63">
        <f>+H117/$AG117</f>
        <v>1.0158306039541449E-2</v>
      </c>
      <c r="H117" s="35">
        <v>22964383</v>
      </c>
      <c r="I117" s="63">
        <f>+J117/$AG117</f>
        <v>2.1710270469579532E-2</v>
      </c>
      <c r="J117" s="70">
        <v>49079341</v>
      </c>
      <c r="K117" s="73">
        <v>558425</v>
      </c>
      <c r="L117" s="72">
        <f>+J117+K117</f>
        <v>49637766</v>
      </c>
      <c r="M117" s="71">
        <f>+K117/J117</f>
        <v>1.1378005258872568E-2</v>
      </c>
      <c r="N117" s="61">
        <f>+O117/$AG117</f>
        <v>0.28249066859874977</v>
      </c>
      <c r="O117" s="70">
        <v>638612765</v>
      </c>
      <c r="P117" s="73">
        <v>6712081</v>
      </c>
      <c r="Q117" s="72">
        <f>+O117+P117</f>
        <v>645324846</v>
      </c>
      <c r="R117" s="71">
        <f>+P117/O117</f>
        <v>1.0510408447598131E-2</v>
      </c>
      <c r="S117" s="61">
        <f>+T117/$AG117</f>
        <v>0.11982413699879151</v>
      </c>
      <c r="T117" s="70">
        <v>270880535</v>
      </c>
      <c r="U117" s="73">
        <v>5763361</v>
      </c>
      <c r="V117" s="72">
        <f>+T117+U117</f>
        <v>276643896</v>
      </c>
      <c r="W117" s="71">
        <f>+U117/T117</f>
        <v>2.1276394038427311E-2</v>
      </c>
      <c r="X117" s="61">
        <f>+Y117/$AG117</f>
        <v>0.49676574732528178</v>
      </c>
      <c r="Y117" s="70">
        <v>1123013900</v>
      </c>
      <c r="Z117" s="73">
        <v>32084056</v>
      </c>
      <c r="AA117" s="72">
        <f>+Y117+Z117</f>
        <v>1155097956</v>
      </c>
      <c r="AB117" s="71">
        <f>+Z117/Y117</f>
        <v>2.8569598292594596E-2</v>
      </c>
      <c r="AC117" s="61">
        <f>+AD117/$AG117</f>
        <v>1.7126260478601853E-2</v>
      </c>
      <c r="AD117" s="70">
        <v>38716495</v>
      </c>
      <c r="AE117" s="61">
        <f>AF117/$AG117</f>
        <v>2.9637482733556439E-6</v>
      </c>
      <c r="AF117" s="70">
        <v>6700</v>
      </c>
      <c r="AG117" s="70">
        <v>2260650832</v>
      </c>
      <c r="AH117" s="73">
        <v>45117923</v>
      </c>
      <c r="AI117" s="72">
        <v>2305768755</v>
      </c>
      <c r="AJ117" s="71">
        <f>+AH117/AG117</f>
        <v>1.9957935281886999E-2</v>
      </c>
      <c r="AK117" s="70">
        <v>1329295</v>
      </c>
      <c r="AL117" s="70">
        <v>2625</v>
      </c>
      <c r="AM117" s="69">
        <v>0</v>
      </c>
      <c r="AN117" s="68"/>
    </row>
    <row r="118" spans="1:40" x14ac:dyDescent="0.2">
      <c r="A118" s="75" t="s">
        <v>261</v>
      </c>
      <c r="B118" s="74" t="s">
        <v>262</v>
      </c>
      <c r="C118" s="65">
        <v>3</v>
      </c>
      <c r="D118" s="65"/>
      <c r="E118" s="64">
        <f>+F118/$AG118</f>
        <v>2.4918229067943755E-2</v>
      </c>
      <c r="F118" s="70">
        <v>13948046</v>
      </c>
      <c r="G118" s="63">
        <f>+H118/$AG118</f>
        <v>6.1966668494854958E-3</v>
      </c>
      <c r="H118" s="35">
        <v>3468601</v>
      </c>
      <c r="I118" s="63">
        <f>+J118/$AG118</f>
        <v>1.3778423936141799E-3</v>
      </c>
      <c r="J118" s="70">
        <v>771251</v>
      </c>
      <c r="K118" s="73">
        <v>8775</v>
      </c>
      <c r="L118" s="72">
        <f>+J118+K118</f>
        <v>780026</v>
      </c>
      <c r="M118" s="71">
        <f>+K118/J118</f>
        <v>1.1377618959327119E-2</v>
      </c>
      <c r="N118" s="61">
        <f>+O118/$AG118</f>
        <v>0.41281286182272992</v>
      </c>
      <c r="O118" s="70">
        <v>231073114</v>
      </c>
      <c r="P118" s="73">
        <v>4910849</v>
      </c>
      <c r="Q118" s="72">
        <f>+O118+P118</f>
        <v>235983963</v>
      </c>
      <c r="R118" s="71">
        <f>+P118/O118</f>
        <v>2.1252359978149601E-2</v>
      </c>
      <c r="S118" s="61">
        <f>+T118/$AG118</f>
        <v>6.7667248411664646E-2</v>
      </c>
      <c r="T118" s="70">
        <v>37876925</v>
      </c>
      <c r="U118" s="73">
        <v>-1128247</v>
      </c>
      <c r="V118" s="72">
        <f>+T118+U118</f>
        <v>36748678</v>
      </c>
      <c r="W118" s="71">
        <f>+U118/T118</f>
        <v>-2.9787185733794387E-2</v>
      </c>
      <c r="X118" s="61">
        <f>+Y118/$AG118</f>
        <v>0.46248224260463594</v>
      </c>
      <c r="Y118" s="70">
        <v>258875684</v>
      </c>
      <c r="Z118" s="73">
        <v>10766256</v>
      </c>
      <c r="AA118" s="72">
        <f>+Y118+Z118</f>
        <v>269641940</v>
      </c>
      <c r="AB118" s="71">
        <f>+Z118/Y118</f>
        <v>4.158851783082107E-2</v>
      </c>
      <c r="AC118" s="61">
        <f>+AD118/$AG118</f>
        <v>1.9331427968100914E-2</v>
      </c>
      <c r="AD118" s="70">
        <v>10820819</v>
      </c>
      <c r="AE118" s="61">
        <f>AF118/$AG118</f>
        <v>5.213480881825135E-3</v>
      </c>
      <c r="AF118" s="70">
        <v>2918260</v>
      </c>
      <c r="AG118" s="70">
        <v>559752700</v>
      </c>
      <c r="AH118" s="73">
        <v>14557633</v>
      </c>
      <c r="AI118" s="72">
        <v>574310333</v>
      </c>
      <c r="AJ118" s="71">
        <f>+AH118/AG118</f>
        <v>2.6007258205275295E-2</v>
      </c>
      <c r="AK118" s="70">
        <v>314627</v>
      </c>
      <c r="AL118" s="70">
        <v>644781</v>
      </c>
      <c r="AM118" s="69">
        <v>0</v>
      </c>
      <c r="AN118" s="68"/>
    </row>
    <row r="119" spans="1:40" x14ac:dyDescent="0.2">
      <c r="A119" s="75" t="s">
        <v>259</v>
      </c>
      <c r="B119" s="74" t="s">
        <v>260</v>
      </c>
      <c r="C119" s="65">
        <v>3</v>
      </c>
      <c r="D119" s="65"/>
      <c r="E119" s="64">
        <f>+F119/$AG119</f>
        <v>3.9944593778379639E-2</v>
      </c>
      <c r="F119" s="70">
        <v>20521170</v>
      </c>
      <c r="G119" s="63">
        <f>+H119/$AG119</f>
        <v>5.9314320337856092E-3</v>
      </c>
      <c r="H119" s="35">
        <v>3047219</v>
      </c>
      <c r="I119" s="63">
        <f>+J119/$AG119</f>
        <v>6.7673612592010664E-4</v>
      </c>
      <c r="J119" s="70">
        <v>347667</v>
      </c>
      <c r="K119" s="73">
        <v>3956</v>
      </c>
      <c r="L119" s="72">
        <f>+J119+K119</f>
        <v>351623</v>
      </c>
      <c r="M119" s="71">
        <f>+K119/J119</f>
        <v>1.1378704334895172E-2</v>
      </c>
      <c r="N119" s="61">
        <f>+O119/$AG119</f>
        <v>6.6524597505200192E-2</v>
      </c>
      <c r="O119" s="70">
        <v>34176404</v>
      </c>
      <c r="P119" s="73">
        <v>-7994</v>
      </c>
      <c r="Q119" s="72">
        <f>+O119+P119</f>
        <v>34168410</v>
      </c>
      <c r="R119" s="71">
        <f>+P119/O119</f>
        <v>-2.3390407018830886E-4</v>
      </c>
      <c r="S119" s="61">
        <f>+T119/$AG119</f>
        <v>2.6366288976184826E-2</v>
      </c>
      <c r="T119" s="70">
        <v>13545440</v>
      </c>
      <c r="U119" s="73">
        <v>0</v>
      </c>
      <c r="V119" s="72">
        <f>+T119+U119</f>
        <v>13545440</v>
      </c>
      <c r="W119" s="71">
        <f>+U119/T119</f>
        <v>0</v>
      </c>
      <c r="X119" s="61">
        <f>+Y119/$AG119</f>
        <v>0.83625664535178956</v>
      </c>
      <c r="Y119" s="70">
        <v>429619209</v>
      </c>
      <c r="Z119" s="73">
        <v>-11270625</v>
      </c>
      <c r="AA119" s="72">
        <f>+Y119+Z119</f>
        <v>418348584</v>
      </c>
      <c r="AB119" s="71">
        <f>+Z119/Y119</f>
        <v>-2.6233987596211043E-2</v>
      </c>
      <c r="AC119" s="61">
        <f>+AD119/$AG119</f>
        <v>2.2575996733886425E-2</v>
      </c>
      <c r="AD119" s="70">
        <v>11598212</v>
      </c>
      <c r="AE119" s="61">
        <f>AF119/$AG119</f>
        <v>1.723709494853671E-3</v>
      </c>
      <c r="AF119" s="70">
        <v>885540</v>
      </c>
      <c r="AG119" s="70">
        <v>513740861</v>
      </c>
      <c r="AH119" s="73">
        <v>-11274663</v>
      </c>
      <c r="AI119" s="72">
        <v>502466198</v>
      </c>
      <c r="AJ119" s="71">
        <f>+AH119/AG119</f>
        <v>-2.1946206455242423E-2</v>
      </c>
      <c r="AK119" s="70">
        <v>0</v>
      </c>
      <c r="AL119" s="70">
        <v>0</v>
      </c>
      <c r="AM119" s="69">
        <v>0</v>
      </c>
      <c r="AN119" s="68"/>
    </row>
    <row r="120" spans="1:40" x14ac:dyDescent="0.2">
      <c r="A120" s="75" t="s">
        <v>257</v>
      </c>
      <c r="B120" s="74" t="s">
        <v>258</v>
      </c>
      <c r="C120" s="65">
        <v>3</v>
      </c>
      <c r="D120" s="65"/>
      <c r="E120" s="64">
        <f>+F120/$AG120</f>
        <v>4.7007204618332243E-2</v>
      </c>
      <c r="F120" s="70">
        <v>26565893</v>
      </c>
      <c r="G120" s="63">
        <f>+H120/$AG120</f>
        <v>1.4456500629701077E-2</v>
      </c>
      <c r="H120" s="35">
        <v>8170021</v>
      </c>
      <c r="I120" s="63">
        <f>+J120/$AG120</f>
        <v>3.0326533731905875E-2</v>
      </c>
      <c r="J120" s="70">
        <v>17138893</v>
      </c>
      <c r="K120" s="73">
        <v>195007</v>
      </c>
      <c r="L120" s="72">
        <f>+J120+K120</f>
        <v>17333900</v>
      </c>
      <c r="M120" s="71">
        <f>+K120/J120</f>
        <v>1.1378039410129931E-2</v>
      </c>
      <c r="N120" s="61">
        <f>+O120/$AG120</f>
        <v>0.20515716197397682</v>
      </c>
      <c r="O120" s="70">
        <v>115943572</v>
      </c>
      <c r="P120" s="73">
        <v>-2229889</v>
      </c>
      <c r="Q120" s="72">
        <f>+O120+P120</f>
        <v>113713683</v>
      </c>
      <c r="R120" s="71">
        <f>+P120/O120</f>
        <v>-1.9232536668785744E-2</v>
      </c>
      <c r="S120" s="61">
        <f>+T120/$AG120</f>
        <v>8.4553294438250798E-2</v>
      </c>
      <c r="T120" s="70">
        <v>47784883</v>
      </c>
      <c r="U120" s="73">
        <v>8043</v>
      </c>
      <c r="V120" s="72">
        <f>+T120+U120</f>
        <v>47792926</v>
      </c>
      <c r="W120" s="71">
        <f>+U120/T120</f>
        <v>1.6831682940397698E-4</v>
      </c>
      <c r="X120" s="61">
        <f>+Y120/$AG120</f>
        <v>0.56090609892625187</v>
      </c>
      <c r="Y120" s="70">
        <v>316993353</v>
      </c>
      <c r="Z120" s="73">
        <v>-10759444</v>
      </c>
      <c r="AA120" s="72">
        <f>+Y120+Z120</f>
        <v>306233909</v>
      </c>
      <c r="AB120" s="71">
        <f>+Z120/Y120</f>
        <v>-3.3942175437350577E-2</v>
      </c>
      <c r="AC120" s="61">
        <f>+AD120/$AG120</f>
        <v>3.0689275950327343E-2</v>
      </c>
      <c r="AD120" s="70">
        <v>17343895</v>
      </c>
      <c r="AE120" s="61">
        <f>AF120/$AG120</f>
        <v>2.6903929731253901E-2</v>
      </c>
      <c r="AF120" s="70">
        <v>15204625</v>
      </c>
      <c r="AG120" s="70">
        <v>565145135</v>
      </c>
      <c r="AH120" s="73">
        <v>-12786283</v>
      </c>
      <c r="AI120" s="72">
        <v>552358852</v>
      </c>
      <c r="AJ120" s="71">
        <f>+AH120/AG120</f>
        <v>-2.2624777615753516E-2</v>
      </c>
      <c r="AK120" s="70">
        <v>0</v>
      </c>
      <c r="AL120" s="70">
        <v>0</v>
      </c>
      <c r="AM120" s="69">
        <v>0</v>
      </c>
      <c r="AN120" s="68"/>
    </row>
    <row r="121" spans="1:40" x14ac:dyDescent="0.2">
      <c r="A121" s="75" t="s">
        <v>255</v>
      </c>
      <c r="B121" s="74" t="s">
        <v>256</v>
      </c>
      <c r="C121" s="65">
        <v>3</v>
      </c>
      <c r="D121" s="65"/>
      <c r="E121" s="64">
        <f>+F121/$AG121</f>
        <v>3.7443273268252295E-2</v>
      </c>
      <c r="F121" s="70">
        <v>57673628</v>
      </c>
      <c r="G121" s="63">
        <f>+H121/$AG121</f>
        <v>4.2763689374550893E-3</v>
      </c>
      <c r="H121" s="35">
        <v>6586863</v>
      </c>
      <c r="I121" s="63">
        <f>+J121/$AG121</f>
        <v>4.0038332046776525E-3</v>
      </c>
      <c r="J121" s="70">
        <v>6167078</v>
      </c>
      <c r="K121" s="73">
        <v>70169</v>
      </c>
      <c r="L121" s="72">
        <f>+J121+K121</f>
        <v>6237247</v>
      </c>
      <c r="M121" s="71">
        <f>+K121/J121</f>
        <v>1.1377997813551248E-2</v>
      </c>
      <c r="N121" s="61">
        <f>+O121/$AG121</f>
        <v>0.17943464973607448</v>
      </c>
      <c r="O121" s="70">
        <v>276382013</v>
      </c>
      <c r="P121" s="73">
        <v>2909286</v>
      </c>
      <c r="Q121" s="72">
        <f>+O121+P121</f>
        <v>279291299</v>
      </c>
      <c r="R121" s="71">
        <f>+P121/O121</f>
        <v>1.0526321768992977E-2</v>
      </c>
      <c r="S121" s="61">
        <f>+T121/$AG121</f>
        <v>7.5085734556805409E-2</v>
      </c>
      <c r="T121" s="70">
        <v>115654064</v>
      </c>
      <c r="U121" s="73">
        <v>2457996</v>
      </c>
      <c r="V121" s="72">
        <f>+T121+U121</f>
        <v>118112060</v>
      </c>
      <c r="W121" s="71">
        <f>+U121/T121</f>
        <v>2.1253001537412469E-2</v>
      </c>
      <c r="X121" s="61">
        <f>+Y121/$AG121</f>
        <v>0.68220459694421798</v>
      </c>
      <c r="Y121" s="70">
        <v>1050795262</v>
      </c>
      <c r="Z121" s="73">
        <v>45686750</v>
      </c>
      <c r="AA121" s="72">
        <f>+Y121+Z121</f>
        <v>1096482012</v>
      </c>
      <c r="AB121" s="71">
        <f>+Z121/Y121</f>
        <v>4.3478260373046869E-2</v>
      </c>
      <c r="AC121" s="61">
        <f>+AD121/$AG121</f>
        <v>1.7551543352517112E-2</v>
      </c>
      <c r="AD121" s="70">
        <v>27034527</v>
      </c>
      <c r="AE121" s="61">
        <f>AF121/$AG121</f>
        <v>0</v>
      </c>
      <c r="AF121" s="70">
        <v>0</v>
      </c>
      <c r="AG121" s="70">
        <v>1540293435</v>
      </c>
      <c r="AH121" s="73">
        <v>51124201</v>
      </c>
      <c r="AI121" s="72">
        <v>1591417636</v>
      </c>
      <c r="AJ121" s="71">
        <f>+AH121/AG121</f>
        <v>3.3191208790680847E-2</v>
      </c>
      <c r="AK121" s="70">
        <v>0</v>
      </c>
      <c r="AL121" s="70">
        <v>128281</v>
      </c>
      <c r="AM121" s="69">
        <v>0</v>
      </c>
      <c r="AN121" s="68"/>
    </row>
    <row r="122" spans="1:40" x14ac:dyDescent="0.2">
      <c r="A122" s="75" t="s">
        <v>253</v>
      </c>
      <c r="B122" s="74" t="s">
        <v>254</v>
      </c>
      <c r="C122" s="65">
        <v>3</v>
      </c>
      <c r="D122" s="65"/>
      <c r="E122" s="64">
        <f>+F122/$AG122</f>
        <v>6.0475913512746393E-2</v>
      </c>
      <c r="F122" s="70">
        <v>14834619</v>
      </c>
      <c r="G122" s="63">
        <f>+H122/$AG122</f>
        <v>3.8216173926557476E-3</v>
      </c>
      <c r="H122" s="35">
        <v>937435</v>
      </c>
      <c r="I122" s="63">
        <f>+J122/$AG122</f>
        <v>2.5256629413729398E-3</v>
      </c>
      <c r="J122" s="70">
        <v>619540</v>
      </c>
      <c r="K122" s="73">
        <v>7049</v>
      </c>
      <c r="L122" s="72">
        <f>+J122+K122</f>
        <v>626589</v>
      </c>
      <c r="M122" s="71">
        <f>+K122/J122</f>
        <v>1.1377796429609064E-2</v>
      </c>
      <c r="N122" s="61">
        <f>+O122/$AG122</f>
        <v>0.18309560593066948</v>
      </c>
      <c r="O122" s="70">
        <v>44912981</v>
      </c>
      <c r="P122" s="73">
        <v>472768</v>
      </c>
      <c r="Q122" s="72">
        <f>+O122+P122</f>
        <v>45385749</v>
      </c>
      <c r="R122" s="71">
        <f>+P122/O122</f>
        <v>1.0526310867675429E-2</v>
      </c>
      <c r="S122" s="61">
        <f>+T122/$AG122</f>
        <v>2.4268928630731081E-2</v>
      </c>
      <c r="T122" s="70">
        <v>5953119</v>
      </c>
      <c r="U122" s="73">
        <v>126662</v>
      </c>
      <c r="V122" s="72">
        <f>+T122+U122</f>
        <v>6079781</v>
      </c>
      <c r="W122" s="71">
        <f>+U122/T122</f>
        <v>2.1276577874556179E-2</v>
      </c>
      <c r="X122" s="61">
        <f>+Y122/$AG122</f>
        <v>0.69076718787235958</v>
      </c>
      <c r="Y122" s="70">
        <v>169443791</v>
      </c>
      <c r="Z122" s="73">
        <v>7367121</v>
      </c>
      <c r="AA122" s="72">
        <f>+Y122+Z122</f>
        <v>176810912</v>
      </c>
      <c r="AB122" s="71">
        <f>+Z122/Y122</f>
        <v>4.3478258816813178E-2</v>
      </c>
      <c r="AC122" s="61">
        <f>+AD122/$AG122</f>
        <v>3.5045083719464735E-2</v>
      </c>
      <c r="AD122" s="70">
        <v>8596488</v>
      </c>
      <c r="AE122" s="61">
        <f>AF122/$AG122</f>
        <v>0</v>
      </c>
      <c r="AF122" s="70">
        <v>0</v>
      </c>
      <c r="AG122" s="70">
        <v>245297973</v>
      </c>
      <c r="AH122" s="73">
        <v>7973600</v>
      </c>
      <c r="AI122" s="72">
        <v>253271573</v>
      </c>
      <c r="AJ122" s="71">
        <f>+AH122/AG122</f>
        <v>3.2505772071748838E-2</v>
      </c>
      <c r="AK122" s="70">
        <v>0</v>
      </c>
      <c r="AL122" s="70">
        <v>0</v>
      </c>
      <c r="AM122" s="69">
        <v>0</v>
      </c>
      <c r="AN122" s="68"/>
    </row>
    <row r="123" spans="1:40" x14ac:dyDescent="0.2">
      <c r="A123" s="75" t="s">
        <v>251</v>
      </c>
      <c r="B123" s="74" t="s">
        <v>252</v>
      </c>
      <c r="C123" s="65">
        <v>3</v>
      </c>
      <c r="D123" s="65"/>
      <c r="E123" s="64">
        <f>+F123/$AG123</f>
        <v>2.8237151226413761E-2</v>
      </c>
      <c r="F123" s="70">
        <v>11306506</v>
      </c>
      <c r="G123" s="63">
        <f>+H123/$AG123</f>
        <v>2.996345632817012E-3</v>
      </c>
      <c r="H123" s="35">
        <v>1199774</v>
      </c>
      <c r="I123" s="63">
        <f>+J123/$AG123</f>
        <v>2.1330257544609918E-4</v>
      </c>
      <c r="J123" s="70">
        <v>85409</v>
      </c>
      <c r="K123" s="73">
        <v>972</v>
      </c>
      <c r="L123" s="72">
        <f>+J123+K123</f>
        <v>86381</v>
      </c>
      <c r="M123" s="71">
        <f>+K123/J123</f>
        <v>1.13805336674121E-2</v>
      </c>
      <c r="N123" s="61">
        <f>+O123/$AG123</f>
        <v>7.3737653161396202E-2</v>
      </c>
      <c r="O123" s="70">
        <v>29525472</v>
      </c>
      <c r="P123" s="73">
        <v>317602</v>
      </c>
      <c r="Q123" s="72">
        <f>+O123+P123</f>
        <v>29843074</v>
      </c>
      <c r="R123" s="71">
        <f>+P123/O123</f>
        <v>1.0756881380253634E-2</v>
      </c>
      <c r="S123" s="61">
        <f>+T123/$AG123</f>
        <v>5.3368524649502758E-3</v>
      </c>
      <c r="T123" s="70">
        <v>2136942</v>
      </c>
      <c r="U123" s="73">
        <v>45467</v>
      </c>
      <c r="V123" s="72">
        <f>+T123+U123</f>
        <v>2182409</v>
      </c>
      <c r="W123" s="71">
        <f>+U123/T123</f>
        <v>2.127666544061561E-2</v>
      </c>
      <c r="X123" s="61">
        <f>+Y123/$AG123</f>
        <v>0.86676645977548084</v>
      </c>
      <c r="Y123" s="70">
        <v>347064054</v>
      </c>
      <c r="Z123" s="73">
        <v>14916800</v>
      </c>
      <c r="AA123" s="72">
        <f>+Y123+Z123</f>
        <v>361980854</v>
      </c>
      <c r="AB123" s="71">
        <f>+Z123/Y123</f>
        <v>4.2979962425034081E-2</v>
      </c>
      <c r="AC123" s="61">
        <f>+AD123/$AG123</f>
        <v>2.2712235163495853E-2</v>
      </c>
      <c r="AD123" s="70">
        <v>9094261</v>
      </c>
      <c r="AE123" s="61">
        <f>AF123/$AG123</f>
        <v>0</v>
      </c>
      <c r="AF123" s="70">
        <v>0</v>
      </c>
      <c r="AG123" s="70">
        <v>400412418</v>
      </c>
      <c r="AH123" s="73">
        <v>15280841</v>
      </c>
      <c r="AI123" s="72">
        <v>415693259</v>
      </c>
      <c r="AJ123" s="71">
        <f>+AH123/AG123</f>
        <v>3.8162754982289285E-2</v>
      </c>
      <c r="AK123" s="70">
        <v>0</v>
      </c>
      <c r="AL123" s="70">
        <v>0</v>
      </c>
      <c r="AM123" s="69">
        <v>0</v>
      </c>
      <c r="AN123" s="68"/>
    </row>
    <row r="124" spans="1:40" x14ac:dyDescent="0.2">
      <c r="A124" s="75" t="s">
        <v>249</v>
      </c>
      <c r="B124" s="74" t="s">
        <v>250</v>
      </c>
      <c r="C124" s="65">
        <v>3</v>
      </c>
      <c r="D124" s="65"/>
      <c r="E124" s="64">
        <f>+F124/$AG124</f>
        <v>5.8435335820976771E-2</v>
      </c>
      <c r="F124" s="70">
        <v>80888258</v>
      </c>
      <c r="G124" s="63">
        <f>+H124/$AG124</f>
        <v>4.1835667370663998E-3</v>
      </c>
      <c r="H124" s="35">
        <v>5791041</v>
      </c>
      <c r="I124" s="63">
        <f>+J124/$AG124</f>
        <v>8.04819060256948E-4</v>
      </c>
      <c r="J124" s="70">
        <v>1114059</v>
      </c>
      <c r="K124" s="73">
        <v>12676</v>
      </c>
      <c r="L124" s="72">
        <f>+J124+K124</f>
        <v>1126735</v>
      </c>
      <c r="M124" s="71">
        <f>+K124/J124</f>
        <v>1.1378212464510408E-2</v>
      </c>
      <c r="N124" s="61">
        <f>+O124/$AG124</f>
        <v>9.9643619997748969E-2</v>
      </c>
      <c r="O124" s="70">
        <v>137930222</v>
      </c>
      <c r="P124" s="73">
        <v>1451898</v>
      </c>
      <c r="Q124" s="72">
        <f>+O124+P124</f>
        <v>139382120</v>
      </c>
      <c r="R124" s="71">
        <f>+P124/O124</f>
        <v>1.0526322505302717E-2</v>
      </c>
      <c r="S124" s="61">
        <f>+T124/$AG124</f>
        <v>2.3533331822318614E-2</v>
      </c>
      <c r="T124" s="70">
        <v>32575670</v>
      </c>
      <c r="U124" s="73">
        <v>676919</v>
      </c>
      <c r="V124" s="72">
        <f>+T124+U124</f>
        <v>33252589</v>
      </c>
      <c r="W124" s="71">
        <f>+U124/T124</f>
        <v>2.0779894933857079E-2</v>
      </c>
      <c r="X124" s="61">
        <f>+Y124/$AG124</f>
        <v>0.77244897829000547</v>
      </c>
      <c r="Y124" s="70">
        <v>1069251188</v>
      </c>
      <c r="Z124" s="73">
        <v>46489181</v>
      </c>
      <c r="AA124" s="72">
        <f>+Y124+Z124</f>
        <v>1115740369</v>
      </c>
      <c r="AB124" s="71">
        <f>+Z124/Y124</f>
        <v>4.3478259853006587E-2</v>
      </c>
      <c r="AC124" s="61">
        <f>+AD124/$AG124</f>
        <v>4.0950348271626795E-2</v>
      </c>
      <c r="AD124" s="70">
        <v>56684920</v>
      </c>
      <c r="AE124" s="61">
        <f>AF124/$AG124</f>
        <v>0</v>
      </c>
      <c r="AF124" s="70">
        <v>0</v>
      </c>
      <c r="AG124" s="70">
        <v>1384235358</v>
      </c>
      <c r="AH124" s="73">
        <v>48630674</v>
      </c>
      <c r="AI124" s="72">
        <v>1432866032</v>
      </c>
      <c r="AJ124" s="71">
        <f>+AH124/AG124</f>
        <v>3.5131795845948909E-2</v>
      </c>
      <c r="AK124" s="70">
        <v>0</v>
      </c>
      <c r="AL124" s="70">
        <v>760478</v>
      </c>
      <c r="AM124" s="69">
        <v>0</v>
      </c>
      <c r="AN124" s="68"/>
    </row>
    <row r="125" spans="1:40" x14ac:dyDescent="0.2">
      <c r="A125" s="75" t="s">
        <v>247</v>
      </c>
      <c r="B125" s="74" t="s">
        <v>248</v>
      </c>
      <c r="C125" s="65">
        <v>3</v>
      </c>
      <c r="D125" s="65"/>
      <c r="E125" s="64">
        <f>+F125/$AG125</f>
        <v>1.3384746659341465E-2</v>
      </c>
      <c r="F125" s="70">
        <v>10444481</v>
      </c>
      <c r="G125" s="63">
        <f>+H125/$AG125</f>
        <v>2.3597952958021834E-2</v>
      </c>
      <c r="H125" s="35">
        <v>18414123</v>
      </c>
      <c r="I125" s="63">
        <f>+J125/$AG125</f>
        <v>0.10503770845420839</v>
      </c>
      <c r="J125" s="70">
        <v>81963774</v>
      </c>
      <c r="K125" s="73">
        <v>932585</v>
      </c>
      <c r="L125" s="72">
        <f>+J125+K125</f>
        <v>82896359</v>
      </c>
      <c r="M125" s="71">
        <f>+K125/J125</f>
        <v>1.1378014389625348E-2</v>
      </c>
      <c r="N125" s="61">
        <f>+O125/$AG125</f>
        <v>8.4529954330666651E-2</v>
      </c>
      <c r="O125" s="70">
        <v>65961017</v>
      </c>
      <c r="P125" s="73">
        <v>-947644</v>
      </c>
      <c r="Q125" s="72">
        <f>+O125+P125</f>
        <v>65013373</v>
      </c>
      <c r="R125" s="71">
        <f>+P125/O125</f>
        <v>-1.4366728153994351E-2</v>
      </c>
      <c r="S125" s="61">
        <f>+T125/$AG125</f>
        <v>2.9472810822441554E-2</v>
      </c>
      <c r="T125" s="70">
        <v>22998434</v>
      </c>
      <c r="U125" s="73">
        <v>1273</v>
      </c>
      <c r="V125" s="72">
        <f>+T125+U125</f>
        <v>22999707</v>
      </c>
      <c r="W125" s="71">
        <f>+U125/T125</f>
        <v>5.5351594808585665E-5</v>
      </c>
      <c r="X125" s="61">
        <f>+Y125/$AG125</f>
        <v>0.73749791199750847</v>
      </c>
      <c r="Y125" s="70">
        <v>575489632</v>
      </c>
      <c r="Z125" s="73">
        <v>16304051</v>
      </c>
      <c r="AA125" s="72">
        <f>+Y125+Z125</f>
        <v>591793683</v>
      </c>
      <c r="AB125" s="71">
        <f>+Z125/Y125</f>
        <v>2.8330746712740083E-2</v>
      </c>
      <c r="AC125" s="61">
        <f>+AD125/$AG125</f>
        <v>6.4789147778116351E-3</v>
      </c>
      <c r="AD125" s="70">
        <v>5055673</v>
      </c>
      <c r="AE125" s="61">
        <f>AF125/$AG125</f>
        <v>0</v>
      </c>
      <c r="AF125" s="70">
        <v>0</v>
      </c>
      <c r="AG125" s="70">
        <v>780327134</v>
      </c>
      <c r="AH125" s="73">
        <v>16290265</v>
      </c>
      <c r="AI125" s="72">
        <v>796617399</v>
      </c>
      <c r="AJ125" s="71">
        <f>+AH125/AG125</f>
        <v>2.0876199596565611E-2</v>
      </c>
      <c r="AK125" s="70">
        <v>0</v>
      </c>
      <c r="AL125" s="70">
        <v>0</v>
      </c>
      <c r="AM125" s="69">
        <v>0</v>
      </c>
      <c r="AN125" s="68"/>
    </row>
    <row r="126" spans="1:40" x14ac:dyDescent="0.2">
      <c r="A126" s="75" t="s">
        <v>245</v>
      </c>
      <c r="B126" s="74" t="s">
        <v>246</v>
      </c>
      <c r="C126" s="65">
        <v>3</v>
      </c>
      <c r="D126" s="65"/>
      <c r="E126" s="64">
        <f>+F126/$AG126</f>
        <v>3.8971647420339636E-2</v>
      </c>
      <c r="F126" s="70">
        <v>32728257</v>
      </c>
      <c r="G126" s="63">
        <f>+H126/$AG126</f>
        <v>5.1475416785445429E-3</v>
      </c>
      <c r="H126" s="35">
        <v>4322888</v>
      </c>
      <c r="I126" s="63">
        <f>+J126/$AG126</f>
        <v>1.3321055360309865E-2</v>
      </c>
      <c r="J126" s="70">
        <v>11186977</v>
      </c>
      <c r="K126" s="73">
        <v>127286</v>
      </c>
      <c r="L126" s="72">
        <f>+J126+K126</f>
        <v>11314263</v>
      </c>
      <c r="M126" s="71">
        <f>+K126/J126</f>
        <v>1.1378051461087299E-2</v>
      </c>
      <c r="N126" s="61">
        <f>+O126/$AG126</f>
        <v>0.38770932747286663</v>
      </c>
      <c r="O126" s="70">
        <v>325596975</v>
      </c>
      <c r="P126" s="73">
        <v>3421732</v>
      </c>
      <c r="Q126" s="72">
        <f>+O126+P126</f>
        <v>329018707</v>
      </c>
      <c r="R126" s="71">
        <f>+P126/O126</f>
        <v>1.0509102549248193E-2</v>
      </c>
      <c r="S126" s="61">
        <f>+T126/$AG126</f>
        <v>5.1977874166196911E-2</v>
      </c>
      <c r="T126" s="70">
        <v>43650842</v>
      </c>
      <c r="U126" s="73">
        <v>928511</v>
      </c>
      <c r="V126" s="72">
        <f>+T126+U126</f>
        <v>44579353</v>
      </c>
      <c r="W126" s="71">
        <f>+U126/T126</f>
        <v>2.1271319348204098E-2</v>
      </c>
      <c r="X126" s="61">
        <f>+Y126/$AG126</f>
        <v>0.4705377004384157</v>
      </c>
      <c r="Y126" s="70">
        <v>395155961</v>
      </c>
      <c r="Z126" s="73">
        <v>-10679892</v>
      </c>
      <c r="AA126" s="72">
        <f>+Y126+Z126</f>
        <v>384476069</v>
      </c>
      <c r="AB126" s="71">
        <f>+Z126/Y126</f>
        <v>-2.702702996804849E-2</v>
      </c>
      <c r="AC126" s="61">
        <f>+AD126/$AG126</f>
        <v>3.2334853463326714E-2</v>
      </c>
      <c r="AD126" s="70">
        <v>27154700</v>
      </c>
      <c r="AE126" s="61">
        <f>AF126/$AG126</f>
        <v>0</v>
      </c>
      <c r="AF126" s="70">
        <v>0</v>
      </c>
      <c r="AG126" s="70">
        <v>839796600</v>
      </c>
      <c r="AH126" s="73">
        <v>-6202363</v>
      </c>
      <c r="AI126" s="72">
        <v>833594237</v>
      </c>
      <c r="AJ126" s="71">
        <f>+AH126/AG126</f>
        <v>-7.3855538352977377E-3</v>
      </c>
      <c r="AK126" s="70">
        <v>306075</v>
      </c>
      <c r="AL126" s="70">
        <v>10846</v>
      </c>
      <c r="AM126" s="69">
        <v>0</v>
      </c>
      <c r="AN126" s="68"/>
    </row>
    <row r="127" spans="1:40" x14ac:dyDescent="0.2">
      <c r="A127" s="75" t="s">
        <v>243</v>
      </c>
      <c r="B127" s="74" t="s">
        <v>244</v>
      </c>
      <c r="C127" s="65">
        <v>3</v>
      </c>
      <c r="D127" s="65"/>
      <c r="E127" s="64">
        <f>+F127/$AG127</f>
        <v>3.2337714423161593E-2</v>
      </c>
      <c r="F127" s="70">
        <v>24548979</v>
      </c>
      <c r="G127" s="63">
        <f>+H127/$AG127</f>
        <v>1.2804294230847094E-2</v>
      </c>
      <c r="H127" s="35">
        <v>9720302</v>
      </c>
      <c r="I127" s="63">
        <f>+J127/$AG127</f>
        <v>4.0192889066062734E-2</v>
      </c>
      <c r="J127" s="70">
        <v>30512187</v>
      </c>
      <c r="K127" s="73">
        <v>347168</v>
      </c>
      <c r="L127" s="72">
        <f>+J127+K127</f>
        <v>30859355</v>
      </c>
      <c r="M127" s="71">
        <f>+K127/J127</f>
        <v>1.1378011022284308E-2</v>
      </c>
      <c r="N127" s="61">
        <f>+O127/$AG127</f>
        <v>0.33195368144104104</v>
      </c>
      <c r="O127" s="70">
        <v>252000616</v>
      </c>
      <c r="P127" s="73">
        <v>4006105</v>
      </c>
      <c r="Q127" s="72">
        <f>+O127+P127</f>
        <v>256006721</v>
      </c>
      <c r="R127" s="71">
        <f>+P127/O127</f>
        <v>1.589720320366201E-2</v>
      </c>
      <c r="S127" s="61">
        <f>+T127/$AG127</f>
        <v>1.7379897024557705E-2</v>
      </c>
      <c r="T127" s="70">
        <v>13193843</v>
      </c>
      <c r="U127" s="73">
        <v>372122</v>
      </c>
      <c r="V127" s="72">
        <f>+T127+U127</f>
        <v>13565965</v>
      </c>
      <c r="W127" s="71">
        <f>+U127/T127</f>
        <v>2.8204216163554469E-2</v>
      </c>
      <c r="X127" s="61">
        <f>+Y127/$AG127</f>
        <v>0.53414090151346816</v>
      </c>
      <c r="Y127" s="70">
        <v>405489813</v>
      </c>
      <c r="Z127" s="73">
        <v>-4539672</v>
      </c>
      <c r="AA127" s="72">
        <f>+Y127+Z127</f>
        <v>400950141</v>
      </c>
      <c r="AB127" s="71">
        <f>+Z127/Y127</f>
        <v>-1.1195526630899602E-2</v>
      </c>
      <c r="AC127" s="61">
        <f>+AD127/$AG127</f>
        <v>3.1190622300861739E-2</v>
      </c>
      <c r="AD127" s="70">
        <v>23678171</v>
      </c>
      <c r="AE127" s="61">
        <f>AF127/$AG127</f>
        <v>0</v>
      </c>
      <c r="AF127" s="70">
        <v>0</v>
      </c>
      <c r="AG127" s="70">
        <v>759143911</v>
      </c>
      <c r="AH127" s="73">
        <v>185723</v>
      </c>
      <c r="AI127" s="72">
        <v>759329634</v>
      </c>
      <c r="AJ127" s="71">
        <f>+AH127/AG127</f>
        <v>2.4464794791721647E-4</v>
      </c>
      <c r="AK127" s="70">
        <v>0</v>
      </c>
      <c r="AL127" s="70">
        <v>224620</v>
      </c>
      <c r="AM127" s="69">
        <v>0</v>
      </c>
      <c r="AN127" s="68"/>
    </row>
    <row r="128" spans="1:40" x14ac:dyDescent="0.2">
      <c r="A128" s="75" t="s">
        <v>241</v>
      </c>
      <c r="B128" s="74" t="s">
        <v>242</v>
      </c>
      <c r="C128" s="65">
        <v>3</v>
      </c>
      <c r="D128" s="65"/>
      <c r="E128" s="64">
        <f>+F128/$AG128</f>
        <v>3.4201973133380081E-2</v>
      </c>
      <c r="F128" s="70">
        <v>6861863</v>
      </c>
      <c r="G128" s="63">
        <f>+H128/$AG128</f>
        <v>1.2366303726742731E-2</v>
      </c>
      <c r="H128" s="35">
        <v>2481023</v>
      </c>
      <c r="I128" s="63">
        <f>+J128/$AG128</f>
        <v>3.4466433133603182E-2</v>
      </c>
      <c r="J128" s="70">
        <v>6914921</v>
      </c>
      <c r="K128" s="73">
        <v>78678</v>
      </c>
      <c r="L128" s="72">
        <f>+J128+K128</f>
        <v>6993599</v>
      </c>
      <c r="M128" s="71">
        <f>+K128/J128</f>
        <v>1.1378004173872702E-2</v>
      </c>
      <c r="N128" s="61">
        <f>+O128/$AG128</f>
        <v>0.16036851323227591</v>
      </c>
      <c r="O128" s="70">
        <v>32174365</v>
      </c>
      <c r="P128" s="73">
        <v>333592</v>
      </c>
      <c r="Q128" s="72">
        <f>+O128+P128</f>
        <v>32507957</v>
      </c>
      <c r="R128" s="71">
        <f>+P128/O128</f>
        <v>1.0368254354048635E-2</v>
      </c>
      <c r="S128" s="61">
        <f>+T128/$AG128</f>
        <v>1.3798359263402589E-2</v>
      </c>
      <c r="T128" s="70">
        <v>2768333</v>
      </c>
      <c r="U128" s="73">
        <v>58901</v>
      </c>
      <c r="V128" s="72">
        <f>+T128+U128</f>
        <v>2827234</v>
      </c>
      <c r="W128" s="71">
        <f>+U128/T128</f>
        <v>2.1276703344575959E-2</v>
      </c>
      <c r="X128" s="61">
        <f>+Y128/$AG128</f>
        <v>0.70302790301721751</v>
      </c>
      <c r="Y128" s="70">
        <v>141046867</v>
      </c>
      <c r="Z128" s="73">
        <v>-3812078</v>
      </c>
      <c r="AA128" s="72">
        <f>+Y128+Z128</f>
        <v>137234789</v>
      </c>
      <c r="AB128" s="71">
        <f>+Z128/Y128</f>
        <v>-2.7027030667756698E-2</v>
      </c>
      <c r="AC128" s="61">
        <f>+AD128/$AG128</f>
        <v>4.1770514493377965E-2</v>
      </c>
      <c r="AD128" s="70">
        <v>8380322</v>
      </c>
      <c r="AE128" s="61">
        <f>AF128/$AG128</f>
        <v>0</v>
      </c>
      <c r="AF128" s="70">
        <v>0</v>
      </c>
      <c r="AG128" s="70">
        <v>200627694</v>
      </c>
      <c r="AH128" s="73">
        <v>-3340907</v>
      </c>
      <c r="AI128" s="72">
        <v>197286787</v>
      </c>
      <c r="AJ128" s="71">
        <f>+AH128/AG128</f>
        <v>-1.665227234282023E-2</v>
      </c>
      <c r="AK128" s="70">
        <v>0</v>
      </c>
      <c r="AL128" s="70">
        <v>0</v>
      </c>
      <c r="AM128" s="69">
        <v>0</v>
      </c>
      <c r="AN128" s="68"/>
    </row>
    <row r="129" spans="1:40" x14ac:dyDescent="0.2">
      <c r="A129" s="75" t="s">
        <v>239</v>
      </c>
      <c r="B129" s="74" t="s">
        <v>240</v>
      </c>
      <c r="C129" s="65">
        <v>3</v>
      </c>
      <c r="D129" s="65"/>
      <c r="E129" s="64">
        <f>+F129/$AG129</f>
        <v>5.2905368741749566E-2</v>
      </c>
      <c r="F129" s="70">
        <v>85366150</v>
      </c>
      <c r="G129" s="63">
        <f>+H129/$AG129</f>
        <v>2.2158285803867406E-2</v>
      </c>
      <c r="H129" s="35">
        <v>35753792</v>
      </c>
      <c r="I129" s="63">
        <f>+J129/$AG129</f>
        <v>5.0483017836268858E-2</v>
      </c>
      <c r="J129" s="70">
        <v>81457534</v>
      </c>
      <c r="K129" s="73">
        <v>926824</v>
      </c>
      <c r="L129" s="72">
        <f>+J129+K129</f>
        <v>82384358</v>
      </c>
      <c r="M129" s="71">
        <f>+K129/J129</f>
        <v>1.137800218700458E-2</v>
      </c>
      <c r="N129" s="61">
        <f>+O129/$AG129</f>
        <v>0.20062425634879966</v>
      </c>
      <c r="O129" s="70">
        <v>323719894</v>
      </c>
      <c r="P129" s="73">
        <v>0</v>
      </c>
      <c r="Q129" s="72">
        <f>+O129+P129</f>
        <v>323719894</v>
      </c>
      <c r="R129" s="71">
        <f>+P129/O129</f>
        <v>0</v>
      </c>
      <c r="S129" s="61">
        <f>+T129/$AG129</f>
        <v>6.2041278664973921E-2</v>
      </c>
      <c r="T129" s="70">
        <v>100107517</v>
      </c>
      <c r="U129" s="73">
        <v>0</v>
      </c>
      <c r="V129" s="72">
        <f>+T129+U129</f>
        <v>100107517</v>
      </c>
      <c r="W129" s="71">
        <f>+U129/T129</f>
        <v>0</v>
      </c>
      <c r="X129" s="61">
        <f>+Y129/$AG129</f>
        <v>0.55819607821531192</v>
      </c>
      <c r="Y129" s="70">
        <v>900684586</v>
      </c>
      <c r="Z129" s="73">
        <v>12685701</v>
      </c>
      <c r="AA129" s="72">
        <f>+Y129+Z129</f>
        <v>913370287</v>
      </c>
      <c r="AB129" s="71">
        <f>+Z129/Y129</f>
        <v>1.4084509935201666E-2</v>
      </c>
      <c r="AC129" s="61">
        <f>+AD129/$AG129</f>
        <v>5.3591714389028676E-2</v>
      </c>
      <c r="AD129" s="70">
        <v>86473612</v>
      </c>
      <c r="AE129" s="61">
        <f>AF129/$AG129</f>
        <v>0</v>
      </c>
      <c r="AF129" s="70">
        <v>0</v>
      </c>
      <c r="AG129" s="70">
        <v>1613563085</v>
      </c>
      <c r="AH129" s="73">
        <v>13612525</v>
      </c>
      <c r="AI129" s="72">
        <v>1627175610</v>
      </c>
      <c r="AJ129" s="71">
        <f>+AH129/AG129</f>
        <v>8.4363140967618263E-3</v>
      </c>
      <c r="AK129" s="70">
        <v>50452</v>
      </c>
      <c r="AL129" s="70">
        <v>352440</v>
      </c>
      <c r="AM129" s="69">
        <v>0</v>
      </c>
      <c r="AN129" s="68"/>
    </row>
    <row r="130" spans="1:40" x14ac:dyDescent="0.2">
      <c r="A130" s="75" t="s">
        <v>237</v>
      </c>
      <c r="B130" s="74" t="s">
        <v>238</v>
      </c>
      <c r="C130" s="65">
        <v>3</v>
      </c>
      <c r="D130" s="65"/>
      <c r="E130" s="64">
        <f>+F130/$AG130</f>
        <v>7.2462046842270783E-2</v>
      </c>
      <c r="F130" s="70">
        <v>87243370</v>
      </c>
      <c r="G130" s="63">
        <f>+H130/$AG130</f>
        <v>2.6606878817028525E-2</v>
      </c>
      <c r="H130" s="35">
        <v>32034339</v>
      </c>
      <c r="I130" s="63">
        <f>+J130/$AG130</f>
        <v>1.6925550876228032E-2</v>
      </c>
      <c r="J130" s="70">
        <v>20378145</v>
      </c>
      <c r="K130" s="73">
        <v>231862</v>
      </c>
      <c r="L130" s="72">
        <f>+J130+K130</f>
        <v>20610007</v>
      </c>
      <c r="M130" s="71">
        <f>+K130/J130</f>
        <v>1.1377973804779581E-2</v>
      </c>
      <c r="N130" s="61">
        <f>+O130/$AG130</f>
        <v>0.15777005020332008</v>
      </c>
      <c r="O130" s="70">
        <v>189953106</v>
      </c>
      <c r="P130" s="73">
        <v>490670</v>
      </c>
      <c r="Q130" s="72">
        <f>+O130+P130</f>
        <v>190443776</v>
      </c>
      <c r="R130" s="71">
        <f>+P130/O130</f>
        <v>2.583111223251069E-3</v>
      </c>
      <c r="S130" s="61">
        <f>+T130/$AG130</f>
        <v>3.4407427478220377E-2</v>
      </c>
      <c r="T130" s="70">
        <v>41426099</v>
      </c>
      <c r="U130" s="73">
        <v>-556941</v>
      </c>
      <c r="V130" s="72">
        <f>+T130+U130</f>
        <v>40869158</v>
      </c>
      <c r="W130" s="71">
        <f>+U130/T130</f>
        <v>-1.3444205789205495E-2</v>
      </c>
      <c r="X130" s="61">
        <f>+Y130/$AG130</f>
        <v>0.65820478367997137</v>
      </c>
      <c r="Y130" s="70">
        <v>792470072</v>
      </c>
      <c r="Z130" s="73">
        <v>8738391</v>
      </c>
      <c r="AA130" s="72">
        <f>+Y130+Z130</f>
        <v>801208463</v>
      </c>
      <c r="AB130" s="71">
        <f>+Z130/Y130</f>
        <v>1.1026777298916091E-2</v>
      </c>
      <c r="AC130" s="61">
        <f>+AD130/$AG130</f>
        <v>3.3623262102960814E-2</v>
      </c>
      <c r="AD130" s="70">
        <v>40481974</v>
      </c>
      <c r="AE130" s="61">
        <f>AF130/$AG130</f>
        <v>0</v>
      </c>
      <c r="AF130" s="70">
        <v>0</v>
      </c>
      <c r="AG130" s="70">
        <v>1203987105</v>
      </c>
      <c r="AH130" s="73">
        <v>8903982</v>
      </c>
      <c r="AI130" s="72">
        <v>1212891087</v>
      </c>
      <c r="AJ130" s="71">
        <f>+AH130/AG130</f>
        <v>7.3954130929001936E-3</v>
      </c>
      <c r="AK130" s="70">
        <v>0</v>
      </c>
      <c r="AL130" s="70">
        <v>0</v>
      </c>
      <c r="AM130" s="69">
        <v>0</v>
      </c>
      <c r="AN130" s="68"/>
    </row>
    <row r="131" spans="1:40" x14ac:dyDescent="0.2">
      <c r="A131" s="75" t="s">
        <v>235</v>
      </c>
      <c r="B131" s="74" t="s">
        <v>236</v>
      </c>
      <c r="C131" s="65">
        <v>3</v>
      </c>
      <c r="D131" s="65"/>
      <c r="E131" s="64">
        <f>+F131/$AG131</f>
        <v>2.4201131727705882E-2</v>
      </c>
      <c r="F131" s="70">
        <v>13858845</v>
      </c>
      <c r="G131" s="63">
        <f>+H131/$AG131</f>
        <v>1.5043603255805461E-2</v>
      </c>
      <c r="H131" s="35">
        <v>8614761</v>
      </c>
      <c r="I131" s="63">
        <f>+J131/$AG131</f>
        <v>6.0585660491833997E-2</v>
      </c>
      <c r="J131" s="70">
        <v>34694546</v>
      </c>
      <c r="K131" s="73">
        <v>394754</v>
      </c>
      <c r="L131" s="72">
        <f>+J131+K131</f>
        <v>35089300</v>
      </c>
      <c r="M131" s="71">
        <f>+K131/J131</f>
        <v>1.1377984309118789E-2</v>
      </c>
      <c r="N131" s="61">
        <f>+O131/$AG131</f>
        <v>0.10904088972660422</v>
      </c>
      <c r="O131" s="70">
        <v>62442567</v>
      </c>
      <c r="P131" s="73">
        <v>-334604</v>
      </c>
      <c r="Q131" s="72">
        <f>+O131+P131</f>
        <v>62107963</v>
      </c>
      <c r="R131" s="71">
        <f>+P131/O131</f>
        <v>-5.3585881566976575E-3</v>
      </c>
      <c r="S131" s="61">
        <f>+T131/$AG131</f>
        <v>1.5557513286432834E-2</v>
      </c>
      <c r="T131" s="70">
        <v>8909053</v>
      </c>
      <c r="U131" s="73">
        <v>-7466</v>
      </c>
      <c r="V131" s="72">
        <f>+T131+U131</f>
        <v>8901587</v>
      </c>
      <c r="W131" s="71">
        <f>+U131/T131</f>
        <v>-8.380239740407875E-4</v>
      </c>
      <c r="X131" s="61">
        <f>+Y131/$AG131</f>
        <v>0.75554782835982637</v>
      </c>
      <c r="Y131" s="70">
        <v>432666553</v>
      </c>
      <c r="Z131" s="73">
        <v>4079413</v>
      </c>
      <c r="AA131" s="72">
        <f>+Y131+Z131</f>
        <v>436745966</v>
      </c>
      <c r="AB131" s="71">
        <f>+Z131/Y131</f>
        <v>9.4285379161259085E-3</v>
      </c>
      <c r="AC131" s="61">
        <f>+AD131/$AG131</f>
        <v>2.0023373151791209E-2</v>
      </c>
      <c r="AD131" s="70">
        <v>11466440</v>
      </c>
      <c r="AE131" s="61">
        <f>AF131/$AG131</f>
        <v>0</v>
      </c>
      <c r="AF131" s="70">
        <v>0</v>
      </c>
      <c r="AG131" s="70">
        <v>572652765</v>
      </c>
      <c r="AH131" s="73">
        <v>4132097</v>
      </c>
      <c r="AI131" s="72">
        <v>576784862</v>
      </c>
      <c r="AJ131" s="71">
        <f>+AH131/AG131</f>
        <v>7.2157112521756533E-3</v>
      </c>
      <c r="AK131" s="70">
        <v>0</v>
      </c>
      <c r="AL131" s="70">
        <v>0</v>
      </c>
      <c r="AM131" s="69">
        <v>0</v>
      </c>
      <c r="AN131" s="68"/>
    </row>
    <row r="132" spans="1:40" x14ac:dyDescent="0.2">
      <c r="A132" s="75" t="s">
        <v>233</v>
      </c>
      <c r="B132" s="74" t="s">
        <v>234</v>
      </c>
      <c r="C132" s="65">
        <v>3</v>
      </c>
      <c r="D132" s="65"/>
      <c r="E132" s="64">
        <f>+F132/$AG132</f>
        <v>1.8840250494537549E-2</v>
      </c>
      <c r="F132" s="70">
        <v>8898409</v>
      </c>
      <c r="G132" s="63">
        <f>+H132/$AG132</f>
        <v>1.5575701473356955E-2</v>
      </c>
      <c r="H132" s="35">
        <v>7356535</v>
      </c>
      <c r="I132" s="63">
        <f>+J132/$AG132</f>
        <v>2.9892121995884879E-2</v>
      </c>
      <c r="J132" s="70">
        <v>14118301</v>
      </c>
      <c r="K132" s="73">
        <v>160638</v>
      </c>
      <c r="L132" s="72">
        <f>+J132+K132</f>
        <v>14278939</v>
      </c>
      <c r="M132" s="71">
        <f>+K132/J132</f>
        <v>1.1377997961652751E-2</v>
      </c>
      <c r="N132" s="61">
        <f>+O132/$AG132</f>
        <v>0.26799957154268239</v>
      </c>
      <c r="O132" s="70">
        <v>126578455</v>
      </c>
      <c r="P132" s="73">
        <v>274535</v>
      </c>
      <c r="Q132" s="72">
        <f>+O132+P132</f>
        <v>126852990</v>
      </c>
      <c r="R132" s="71">
        <f>+P132/O132</f>
        <v>2.1688920124676827E-3</v>
      </c>
      <c r="S132" s="61">
        <f>+T132/$AG132</f>
        <v>1.2107148044658098E-2</v>
      </c>
      <c r="T132" s="70">
        <v>5718308</v>
      </c>
      <c r="U132" s="73">
        <v>12566</v>
      </c>
      <c r="V132" s="72">
        <f>+T132+U132</f>
        <v>5730874</v>
      </c>
      <c r="W132" s="71">
        <f>+U132/T132</f>
        <v>2.1975031775133482E-3</v>
      </c>
      <c r="X132" s="61">
        <f>+Y132/$AG132</f>
        <v>0.63100843111578386</v>
      </c>
      <c r="Y132" s="70">
        <v>298030597</v>
      </c>
      <c r="Z132" s="73">
        <v>4197614</v>
      </c>
      <c r="AA132" s="72">
        <f>+Y132+Z132</f>
        <v>302228211</v>
      </c>
      <c r="AB132" s="71">
        <f>+Z132/Y132</f>
        <v>1.4084506900477739E-2</v>
      </c>
      <c r="AC132" s="61">
        <f>+AD132/$AG132</f>
        <v>2.4576775333096271E-2</v>
      </c>
      <c r="AD132" s="70">
        <v>11607818</v>
      </c>
      <c r="AE132" s="61">
        <f>AF132/$AG132</f>
        <v>0</v>
      </c>
      <c r="AF132" s="70">
        <v>0</v>
      </c>
      <c r="AG132" s="70">
        <v>472308423</v>
      </c>
      <c r="AH132" s="73">
        <v>4645353</v>
      </c>
      <c r="AI132" s="72">
        <v>476953776</v>
      </c>
      <c r="AJ132" s="71">
        <f>+AH132/AG132</f>
        <v>9.8354227318109885E-3</v>
      </c>
      <c r="AK132" s="70">
        <v>0</v>
      </c>
      <c r="AL132" s="70">
        <v>0</v>
      </c>
      <c r="AM132" s="69">
        <v>0</v>
      </c>
      <c r="AN132" s="68"/>
    </row>
    <row r="133" spans="1:40" x14ac:dyDescent="0.2">
      <c r="A133" s="75" t="s">
        <v>231</v>
      </c>
      <c r="B133" s="74" t="s">
        <v>232</v>
      </c>
      <c r="C133" s="65">
        <v>3</v>
      </c>
      <c r="D133" s="65"/>
      <c r="E133" s="64">
        <f>+F133/$AG133</f>
        <v>2.6519547262578588E-2</v>
      </c>
      <c r="F133" s="70">
        <v>28397837</v>
      </c>
      <c r="G133" s="63">
        <f>+H133/$AG133</f>
        <v>1.009399080923478E-2</v>
      </c>
      <c r="H133" s="35">
        <v>10808914</v>
      </c>
      <c r="I133" s="63">
        <f>+J133/$AG133</f>
        <v>1.5274463471637249E-2</v>
      </c>
      <c r="J133" s="70">
        <v>16356302</v>
      </c>
      <c r="K133" s="73">
        <v>186102</v>
      </c>
      <c r="L133" s="72">
        <f>+J133+K133</f>
        <v>16542404</v>
      </c>
      <c r="M133" s="71">
        <f>+K133/J133</f>
        <v>1.1377999745908335E-2</v>
      </c>
      <c r="N133" s="61">
        <f>+O133/$AG133</f>
        <v>0.22232843943865593</v>
      </c>
      <c r="O133" s="70">
        <v>238075210</v>
      </c>
      <c r="P133" s="73">
        <v>5545</v>
      </c>
      <c r="Q133" s="72">
        <f>+O133+P133</f>
        <v>238080755</v>
      </c>
      <c r="R133" s="71">
        <f>+P133/O133</f>
        <v>2.3290959188905053E-5</v>
      </c>
      <c r="S133" s="61">
        <f>+T133/$AG133</f>
        <v>3.4627917830215599E-2</v>
      </c>
      <c r="T133" s="70">
        <v>37080496</v>
      </c>
      <c r="U133" s="73">
        <v>181350</v>
      </c>
      <c r="V133" s="72">
        <f>+T133+U133</f>
        <v>37261846</v>
      </c>
      <c r="W133" s="71">
        <f>+U133/T133</f>
        <v>4.8907112785114846E-3</v>
      </c>
      <c r="X133" s="61">
        <f>+Y133/$AG133</f>
        <v>0.65642482621374221</v>
      </c>
      <c r="Y133" s="70">
        <v>702917174</v>
      </c>
      <c r="Z133" s="73">
        <v>9953791</v>
      </c>
      <c r="AA133" s="72">
        <f>+Y133+Z133</f>
        <v>712870965</v>
      </c>
      <c r="AB133" s="71">
        <f>+Z133/Y133</f>
        <v>1.4160688297537598E-2</v>
      </c>
      <c r="AC133" s="61">
        <f>+AD133/$AG133</f>
        <v>3.4730814973935639E-2</v>
      </c>
      <c r="AD133" s="70">
        <v>37190681</v>
      </c>
      <c r="AE133" s="61">
        <f>AF133/$AG133</f>
        <v>0</v>
      </c>
      <c r="AF133" s="70">
        <v>0</v>
      </c>
      <c r="AG133" s="70">
        <v>1070826614</v>
      </c>
      <c r="AH133" s="73">
        <v>10326788</v>
      </c>
      <c r="AI133" s="72">
        <v>1081153402</v>
      </c>
      <c r="AJ133" s="71">
        <f>+AH133/AG133</f>
        <v>9.6437535871703693E-3</v>
      </c>
      <c r="AK133" s="70">
        <v>72000</v>
      </c>
      <c r="AL133" s="70">
        <v>39638</v>
      </c>
      <c r="AM133" s="69">
        <v>0</v>
      </c>
      <c r="AN133" s="68"/>
    </row>
    <row r="134" spans="1:40" x14ac:dyDescent="0.2">
      <c r="A134" s="75" t="s">
        <v>229</v>
      </c>
      <c r="B134" s="74" t="s">
        <v>230</v>
      </c>
      <c r="C134" s="65">
        <v>3</v>
      </c>
      <c r="D134" s="65"/>
      <c r="E134" s="64">
        <f>+F134/$AG134</f>
        <v>4.2412645411919102E-2</v>
      </c>
      <c r="F134" s="70">
        <v>41845512</v>
      </c>
      <c r="G134" s="63">
        <f>+H134/$AG134</f>
        <v>1.8815006503969785E-2</v>
      </c>
      <c r="H134" s="35">
        <v>18563416</v>
      </c>
      <c r="I134" s="63">
        <f>+J134/$AG134</f>
        <v>2.294362759953547E-3</v>
      </c>
      <c r="J134" s="70">
        <v>2263683</v>
      </c>
      <c r="K134" s="73">
        <v>25756</v>
      </c>
      <c r="L134" s="72">
        <f>+J134+K134</f>
        <v>2289439</v>
      </c>
      <c r="M134" s="71">
        <f>+K134/J134</f>
        <v>1.137791819791022E-2</v>
      </c>
      <c r="N134" s="61">
        <f>+O134/$AG134</f>
        <v>0.10212639269787747</v>
      </c>
      <c r="O134" s="70">
        <v>100760779</v>
      </c>
      <c r="P134" s="73">
        <v>3409686</v>
      </c>
      <c r="Q134" s="72">
        <f>+O134+P134</f>
        <v>104170465</v>
      </c>
      <c r="R134" s="71">
        <f>+P134/O134</f>
        <v>3.3839416823087484E-2</v>
      </c>
      <c r="S134" s="61">
        <f>+T134/$AG134</f>
        <v>1.3081111000070747E-2</v>
      </c>
      <c r="T134" s="70">
        <v>12906193</v>
      </c>
      <c r="U134" s="73">
        <v>-151195</v>
      </c>
      <c r="V134" s="72">
        <f>+T134+U134</f>
        <v>12754998</v>
      </c>
      <c r="W134" s="71">
        <f>+U134/T134</f>
        <v>-1.1714918566613717E-2</v>
      </c>
      <c r="X134" s="61">
        <f>+Y134/$AG134</f>
        <v>0.78302872855245775</v>
      </c>
      <c r="Y134" s="70">
        <v>772558225</v>
      </c>
      <c r="Z134" s="73">
        <v>11797740</v>
      </c>
      <c r="AA134" s="72">
        <f>+Y134+Z134</f>
        <v>784355965</v>
      </c>
      <c r="AB134" s="71">
        <f>+Z134/Y134</f>
        <v>1.5271004331097505E-2</v>
      </c>
      <c r="AC134" s="61">
        <f>+AD134/$AG134</f>
        <v>2.8941542518245475E-2</v>
      </c>
      <c r="AD134" s="70">
        <v>28554542</v>
      </c>
      <c r="AE134" s="61">
        <f>AF134/$AG134</f>
        <v>9.3002105555061165E-3</v>
      </c>
      <c r="AF134" s="70">
        <v>9175850</v>
      </c>
      <c r="AG134" s="70">
        <v>986628200</v>
      </c>
      <c r="AH134" s="73">
        <v>15081987</v>
      </c>
      <c r="AI134" s="72">
        <v>1001710187</v>
      </c>
      <c r="AJ134" s="71">
        <f>+AH134/AG134</f>
        <v>1.5286393597912567E-2</v>
      </c>
      <c r="AK134" s="70">
        <v>0</v>
      </c>
      <c r="AL134" s="70">
        <v>0</v>
      </c>
      <c r="AM134" s="69">
        <v>0</v>
      </c>
      <c r="AN134" s="68"/>
    </row>
    <row r="135" spans="1:40" x14ac:dyDescent="0.2">
      <c r="A135" s="75" t="s">
        <v>227</v>
      </c>
      <c r="B135" s="74" t="s">
        <v>228</v>
      </c>
      <c r="C135" s="65">
        <v>3</v>
      </c>
      <c r="D135" s="65"/>
      <c r="E135" s="64">
        <f>+F135/$AG135</f>
        <v>3.620203893719947E-2</v>
      </c>
      <c r="F135" s="70">
        <v>27319248</v>
      </c>
      <c r="G135" s="63">
        <f>+H135/$AG135</f>
        <v>6.733677133630764E-3</v>
      </c>
      <c r="H135" s="35">
        <v>5081454</v>
      </c>
      <c r="I135" s="63">
        <f>+J135/$AG135</f>
        <v>1.0004522000304373E-2</v>
      </c>
      <c r="J135" s="70">
        <v>7549741</v>
      </c>
      <c r="K135" s="73">
        <v>85901</v>
      </c>
      <c r="L135" s="72">
        <f>+J135+K135</f>
        <v>7635642</v>
      </c>
      <c r="M135" s="71">
        <f>+K135/J135</f>
        <v>1.1378006212398544E-2</v>
      </c>
      <c r="N135" s="61">
        <f>+O135/$AG135</f>
        <v>0.17704215780533436</v>
      </c>
      <c r="O135" s="70">
        <v>133601829</v>
      </c>
      <c r="P135" s="73">
        <v>3770888</v>
      </c>
      <c r="Q135" s="72">
        <f>+O135+P135</f>
        <v>137372717</v>
      </c>
      <c r="R135" s="71">
        <f>+P135/O135</f>
        <v>2.8224823179628777E-2</v>
      </c>
      <c r="S135" s="61">
        <f>+T135/$AG135</f>
        <v>2.4760134516009114E-2</v>
      </c>
      <c r="T135" s="70">
        <v>18684811</v>
      </c>
      <c r="U135" s="73">
        <v>17723</v>
      </c>
      <c r="V135" s="72">
        <f>+T135+U135</f>
        <v>18702534</v>
      </c>
      <c r="W135" s="71">
        <f>+U135/T135</f>
        <v>9.4852444587210439E-4</v>
      </c>
      <c r="X135" s="61">
        <f>+Y135/$AG135</f>
        <v>0.72862972551069216</v>
      </c>
      <c r="Y135" s="70">
        <v>549847930</v>
      </c>
      <c r="Z135" s="73">
        <v>13219066</v>
      </c>
      <c r="AA135" s="72">
        <f>+Y135+Z135</f>
        <v>563066996</v>
      </c>
      <c r="AB135" s="71">
        <f>+Z135/Y135</f>
        <v>2.4041312658938264E-2</v>
      </c>
      <c r="AC135" s="61">
        <f>+AD135/$AG135</f>
        <v>1.6627744096829711E-2</v>
      </c>
      <c r="AD135" s="70">
        <v>12547842</v>
      </c>
      <c r="AE135" s="61">
        <f>AF135/$AG135</f>
        <v>0</v>
      </c>
      <c r="AF135" s="70">
        <v>0</v>
      </c>
      <c r="AG135" s="70">
        <v>754632855</v>
      </c>
      <c r="AH135" s="73">
        <v>17093578</v>
      </c>
      <c r="AI135" s="72">
        <v>771726433</v>
      </c>
      <c r="AJ135" s="71">
        <f>+AH135/AG135</f>
        <v>2.2651515749337471E-2</v>
      </c>
      <c r="AK135" s="70">
        <v>387485</v>
      </c>
      <c r="AL135" s="70">
        <v>0</v>
      </c>
      <c r="AM135" s="69">
        <v>0</v>
      </c>
      <c r="AN135" s="68"/>
    </row>
    <row r="136" spans="1:40" x14ac:dyDescent="0.2">
      <c r="A136" s="75" t="s">
        <v>225</v>
      </c>
      <c r="B136" s="74" t="s">
        <v>226</v>
      </c>
      <c r="C136" s="65">
        <v>3</v>
      </c>
      <c r="D136" s="65"/>
      <c r="E136" s="64">
        <f>+F136/$AG136</f>
        <v>4.6271640730431766E-2</v>
      </c>
      <c r="F136" s="70">
        <v>80838580</v>
      </c>
      <c r="G136" s="63">
        <f>+H136/$AG136</f>
        <v>7.4210449044202348E-3</v>
      </c>
      <c r="H136" s="35">
        <v>12964890</v>
      </c>
      <c r="I136" s="63">
        <f>+J136/$AG136</f>
        <v>8.487763478049257E-3</v>
      </c>
      <c r="J136" s="70">
        <v>14828494</v>
      </c>
      <c r="K136" s="73">
        <v>168718</v>
      </c>
      <c r="L136" s="72">
        <f>+J136+K136</f>
        <v>14997212</v>
      </c>
      <c r="M136" s="71">
        <f>+K136/J136</f>
        <v>1.1377959218245628E-2</v>
      </c>
      <c r="N136" s="61">
        <f>+O136/$AG136</f>
        <v>0.20812515275018295</v>
      </c>
      <c r="O136" s="70">
        <v>363603744</v>
      </c>
      <c r="P136" s="73">
        <v>11857500</v>
      </c>
      <c r="Q136" s="72">
        <f>+O136+P136</f>
        <v>375461244</v>
      </c>
      <c r="R136" s="71">
        <f>+P136/O136</f>
        <v>3.2611050341659849E-2</v>
      </c>
      <c r="S136" s="61">
        <f>+T136/$AG136</f>
        <v>5.2345395378636812E-2</v>
      </c>
      <c r="T136" s="70">
        <v>91449695</v>
      </c>
      <c r="U136" s="73">
        <v>0</v>
      </c>
      <c r="V136" s="72">
        <f>+T136+U136</f>
        <v>91449695</v>
      </c>
      <c r="W136" s="71">
        <f>+U136/T136</f>
        <v>0</v>
      </c>
      <c r="X136" s="61">
        <f>+Y136/$AG136</f>
        <v>0.66220797767390061</v>
      </c>
      <c r="Y136" s="70">
        <v>1156906298</v>
      </c>
      <c r="Z136" s="73">
        <v>27459130</v>
      </c>
      <c r="AA136" s="72">
        <f>+Y136+Z136</f>
        <v>1184365428</v>
      </c>
      <c r="AB136" s="71">
        <f>+Z136/Y136</f>
        <v>2.3734964575324664E-2</v>
      </c>
      <c r="AC136" s="61">
        <f>+AD136/$AG136</f>
        <v>1.514102508437834E-2</v>
      </c>
      <c r="AD136" s="70">
        <v>26452033</v>
      </c>
      <c r="AE136" s="61">
        <f>AF136/$AG136</f>
        <v>0</v>
      </c>
      <c r="AF136" s="70">
        <v>0</v>
      </c>
      <c r="AG136" s="70">
        <v>1747043734</v>
      </c>
      <c r="AH136" s="73">
        <v>39485348</v>
      </c>
      <c r="AI136" s="72">
        <v>1786529082</v>
      </c>
      <c r="AJ136" s="71">
        <f>+AH136/AG136</f>
        <v>2.2601236151996638E-2</v>
      </c>
      <c r="AK136" s="70">
        <v>237295</v>
      </c>
      <c r="AL136" s="70">
        <v>120310</v>
      </c>
      <c r="AM136" s="69">
        <v>0</v>
      </c>
      <c r="AN136" s="68"/>
    </row>
    <row r="137" spans="1:40" x14ac:dyDescent="0.2">
      <c r="A137" s="75" t="s">
        <v>223</v>
      </c>
      <c r="B137" s="74" t="s">
        <v>224</v>
      </c>
      <c r="C137" s="65">
        <v>3</v>
      </c>
      <c r="D137" s="65"/>
      <c r="E137" s="64">
        <f>+F137/$AG137</f>
        <v>2.658344471981175E-2</v>
      </c>
      <c r="F137" s="70">
        <v>46461442</v>
      </c>
      <c r="G137" s="63">
        <f>+H137/$AG137</f>
        <v>1.7681442056423219E-2</v>
      </c>
      <c r="H137" s="35">
        <v>30902891</v>
      </c>
      <c r="I137" s="63">
        <f>+J137/$AG137</f>
        <v>7.5708337556838229E-2</v>
      </c>
      <c r="J137" s="70">
        <v>132319892</v>
      </c>
      <c r="K137" s="73">
        <v>1505536</v>
      </c>
      <c r="L137" s="72">
        <f>+J137+K137</f>
        <v>133825428</v>
      </c>
      <c r="M137" s="71">
        <f>+K137/J137</f>
        <v>1.1378002031621972E-2</v>
      </c>
      <c r="N137" s="61">
        <f>+O137/$AG137</f>
        <v>0.52155071628545113</v>
      </c>
      <c r="O137" s="70">
        <v>911544708</v>
      </c>
      <c r="P137" s="73">
        <v>29366656</v>
      </c>
      <c r="Q137" s="72">
        <f>+O137+P137</f>
        <v>940911364</v>
      </c>
      <c r="R137" s="71">
        <f>+P137/O137</f>
        <v>3.2216363873619244E-2</v>
      </c>
      <c r="S137" s="61">
        <f>+T137/$AG137</f>
        <v>9.5297950542961737E-2</v>
      </c>
      <c r="T137" s="70">
        <v>166557805</v>
      </c>
      <c r="U137" s="73">
        <v>-3302117</v>
      </c>
      <c r="V137" s="72">
        <f>+T137+U137</f>
        <v>163255688</v>
      </c>
      <c r="W137" s="71">
        <f>+U137/T137</f>
        <v>-1.9825651520803844E-2</v>
      </c>
      <c r="X137" s="61">
        <f>+Y137/$AG137</f>
        <v>0.24684282300051383</v>
      </c>
      <c r="Y137" s="70">
        <v>431421647</v>
      </c>
      <c r="Z137" s="73">
        <v>0</v>
      </c>
      <c r="AA137" s="72">
        <f>+Y137+Z137</f>
        <v>431421647</v>
      </c>
      <c r="AB137" s="71">
        <f>+Z137/Y137</f>
        <v>0</v>
      </c>
      <c r="AC137" s="61">
        <f>+AD137/$AG137</f>
        <v>1.6259119709512274E-2</v>
      </c>
      <c r="AD137" s="70">
        <v>28417015</v>
      </c>
      <c r="AE137" s="61">
        <f>AF137/$AG137</f>
        <v>7.6166128487818789E-5</v>
      </c>
      <c r="AF137" s="70">
        <v>133120</v>
      </c>
      <c r="AG137" s="70">
        <v>1747758520</v>
      </c>
      <c r="AH137" s="73">
        <v>27570075</v>
      </c>
      <c r="AI137" s="72">
        <v>1775328595</v>
      </c>
      <c r="AJ137" s="71">
        <f>+AH137/AG137</f>
        <v>1.5774533314819716E-2</v>
      </c>
      <c r="AK137" s="70">
        <v>134955</v>
      </c>
      <c r="AL137" s="70">
        <v>4754025</v>
      </c>
      <c r="AM137" s="69">
        <v>0</v>
      </c>
      <c r="AN137" s="68"/>
    </row>
    <row r="138" spans="1:40" x14ac:dyDescent="0.2">
      <c r="A138" s="75" t="s">
        <v>221</v>
      </c>
      <c r="B138" s="74" t="s">
        <v>222</v>
      </c>
      <c r="C138" s="65">
        <v>3</v>
      </c>
      <c r="D138" s="65"/>
      <c r="E138" s="64">
        <f>+F138/$AG138</f>
        <v>4.5459080799417281E-2</v>
      </c>
      <c r="F138" s="70">
        <v>30535500</v>
      </c>
      <c r="G138" s="63">
        <f>+H138/$AG138</f>
        <v>2.0094122561195235E-2</v>
      </c>
      <c r="H138" s="35">
        <v>13497503</v>
      </c>
      <c r="I138" s="63">
        <f>+J138/$AG138</f>
        <v>0.10571076578072937</v>
      </c>
      <c r="J138" s="70">
        <v>71007399</v>
      </c>
      <c r="K138" s="73">
        <v>807923</v>
      </c>
      <c r="L138" s="72">
        <f>+J138+K138</f>
        <v>71815322</v>
      </c>
      <c r="M138" s="71">
        <f>+K138/J138</f>
        <v>1.1378011466100877E-2</v>
      </c>
      <c r="N138" s="61">
        <f>+O138/$AG138</f>
        <v>0.1255943046640009</v>
      </c>
      <c r="O138" s="70">
        <v>84363450</v>
      </c>
      <c r="P138" s="73">
        <v>2530366</v>
      </c>
      <c r="Q138" s="72">
        <f>+O138+P138</f>
        <v>86893816</v>
      </c>
      <c r="R138" s="71">
        <f>+P138/O138</f>
        <v>2.9993628757477318E-2</v>
      </c>
      <c r="S138" s="61">
        <f>+T138/$AG138</f>
        <v>2.4610765208759731E-2</v>
      </c>
      <c r="T138" s="70">
        <v>16531395</v>
      </c>
      <c r="U138" s="73">
        <v>-337832</v>
      </c>
      <c r="V138" s="72">
        <f>+T138+U138</f>
        <v>16193563</v>
      </c>
      <c r="W138" s="71">
        <f>+U138/T138</f>
        <v>-2.0435782945117456E-2</v>
      </c>
      <c r="X138" s="61">
        <f>+Y138/$AG138</f>
        <v>0.64095405500107072</v>
      </c>
      <c r="Y138" s="70">
        <v>430537798</v>
      </c>
      <c r="Z138" s="73">
        <v>0</v>
      </c>
      <c r="AA138" s="72">
        <f>+Y138+Z138</f>
        <v>430537798</v>
      </c>
      <c r="AB138" s="71">
        <f>+Z138/Y138</f>
        <v>0</v>
      </c>
      <c r="AC138" s="61">
        <f>+AD138/$AG138</f>
        <v>3.7574047625371879E-2</v>
      </c>
      <c r="AD138" s="70">
        <v>25239013</v>
      </c>
      <c r="AE138" s="61">
        <f>AF138/$AG138</f>
        <v>2.8583594548928681E-6</v>
      </c>
      <c r="AF138" s="70">
        <v>1920</v>
      </c>
      <c r="AG138" s="70">
        <v>671713978</v>
      </c>
      <c r="AH138" s="73">
        <v>3000457</v>
      </c>
      <c r="AI138" s="72">
        <v>674714435</v>
      </c>
      <c r="AJ138" s="71">
        <f>+AH138/AG138</f>
        <v>4.4668669973695263E-3</v>
      </c>
      <c r="AK138" s="70">
        <v>165735</v>
      </c>
      <c r="AL138" s="70">
        <v>0</v>
      </c>
      <c r="AM138" s="69">
        <v>0</v>
      </c>
      <c r="AN138" s="68"/>
    </row>
    <row r="139" spans="1:40" x14ac:dyDescent="0.2">
      <c r="A139" s="75" t="s">
        <v>219</v>
      </c>
      <c r="B139" s="74" t="s">
        <v>220</v>
      </c>
      <c r="C139" s="65">
        <v>3</v>
      </c>
      <c r="D139" s="65"/>
      <c r="E139" s="64">
        <f>+F139/$AG139</f>
        <v>2.6362754276745913E-2</v>
      </c>
      <c r="F139" s="70">
        <v>18720711</v>
      </c>
      <c r="G139" s="63">
        <f>+H139/$AG139</f>
        <v>8.0732587033419188E-4</v>
      </c>
      <c r="H139" s="35">
        <v>573298</v>
      </c>
      <c r="I139" s="63">
        <f>+J139/$AG139</f>
        <v>1.6754921882225674E-5</v>
      </c>
      <c r="J139" s="70">
        <v>11898</v>
      </c>
      <c r="K139" s="73">
        <v>135</v>
      </c>
      <c r="L139" s="72">
        <f>+J139+K139</f>
        <v>12033</v>
      </c>
      <c r="M139" s="71">
        <f>+K139/J139</f>
        <v>1.1346444780635401E-2</v>
      </c>
      <c r="N139" s="61">
        <f>+O139/$AG139</f>
        <v>6.5013553898140439E-2</v>
      </c>
      <c r="O139" s="70">
        <v>46167405</v>
      </c>
      <c r="P139" s="73">
        <v>-924556</v>
      </c>
      <c r="Q139" s="72">
        <f>+O139+P139</f>
        <v>45242849</v>
      </c>
      <c r="R139" s="71">
        <f>+P139/O139</f>
        <v>-2.0026163480490185E-2</v>
      </c>
      <c r="S139" s="61">
        <f>+T139/$AG139</f>
        <v>4.7732023610092978E-3</v>
      </c>
      <c r="T139" s="70">
        <v>3389545</v>
      </c>
      <c r="U139" s="73">
        <v>0</v>
      </c>
      <c r="V139" s="72">
        <f>+T139+U139</f>
        <v>3389545</v>
      </c>
      <c r="W139" s="71">
        <f>+U139/T139</f>
        <v>0</v>
      </c>
      <c r="X139" s="61">
        <f>+Y139/$AG139</f>
        <v>0.87931381607337877</v>
      </c>
      <c r="Y139" s="70">
        <v>624418058</v>
      </c>
      <c r="Z139" s="73">
        <v>26734697</v>
      </c>
      <c r="AA139" s="72">
        <f>+Y139+Z139</f>
        <v>651152755</v>
      </c>
      <c r="AB139" s="71">
        <f>+Z139/Y139</f>
        <v>4.281538090943552E-2</v>
      </c>
      <c r="AC139" s="61">
        <f>+AD139/$AG139</f>
        <v>2.3712592598509174E-2</v>
      </c>
      <c r="AD139" s="70">
        <v>16838779</v>
      </c>
      <c r="AE139" s="61">
        <f>AF139/$AG139</f>
        <v>0</v>
      </c>
      <c r="AF139" s="70">
        <v>0</v>
      </c>
      <c r="AG139" s="70">
        <v>710119694</v>
      </c>
      <c r="AH139" s="73">
        <v>25810276</v>
      </c>
      <c r="AI139" s="72">
        <v>735929970</v>
      </c>
      <c r="AJ139" s="71">
        <f>+AH139/AG139</f>
        <v>3.6346374024095157E-2</v>
      </c>
      <c r="AK139" s="70">
        <v>0</v>
      </c>
      <c r="AL139" s="70">
        <v>0</v>
      </c>
      <c r="AM139" s="69">
        <v>0</v>
      </c>
      <c r="AN139" s="68"/>
    </row>
    <row r="140" spans="1:40" x14ac:dyDescent="0.2">
      <c r="A140" s="75" t="s">
        <v>217</v>
      </c>
      <c r="B140" s="74" t="s">
        <v>218</v>
      </c>
      <c r="C140" s="65">
        <v>3</v>
      </c>
      <c r="D140" s="65"/>
      <c r="E140" s="64">
        <f>+F140/$AG140</f>
        <v>0.20165535068846804</v>
      </c>
      <c r="F140" s="70">
        <v>201297846</v>
      </c>
      <c r="G140" s="63">
        <f>+H140/$AG140</f>
        <v>3.8565813402290247E-2</v>
      </c>
      <c r="H140" s="35">
        <v>38497442</v>
      </c>
      <c r="I140" s="63">
        <f>+J140/$AG140</f>
        <v>7.940927272915789E-2</v>
      </c>
      <c r="J140" s="70">
        <v>79268492</v>
      </c>
      <c r="K140" s="73">
        <v>901917</v>
      </c>
      <c r="L140" s="72">
        <f>+J140+K140</f>
        <v>80170409</v>
      </c>
      <c r="M140" s="71">
        <f>+K140/J140</f>
        <v>1.1378001236607352E-2</v>
      </c>
      <c r="N140" s="61">
        <f>+O140/$AG140</f>
        <v>0.23703839852482472</v>
      </c>
      <c r="O140" s="70">
        <v>236618165</v>
      </c>
      <c r="P140" s="73">
        <v>0</v>
      </c>
      <c r="Q140" s="72">
        <f>+O140+P140</f>
        <v>236618165</v>
      </c>
      <c r="R140" s="71">
        <f>+P140/O140</f>
        <v>0</v>
      </c>
      <c r="S140" s="61">
        <f>+T140/$AG140</f>
        <v>0.18165205684898472</v>
      </c>
      <c r="T140" s="70">
        <v>181330015</v>
      </c>
      <c r="U140" s="73">
        <v>0</v>
      </c>
      <c r="V140" s="72">
        <f>+T140+U140</f>
        <v>181330015</v>
      </c>
      <c r="W140" s="71">
        <f>+U140/T140</f>
        <v>0</v>
      </c>
      <c r="X140" s="61">
        <f>+Y140/$AG140</f>
        <v>0.23358590777660174</v>
      </c>
      <c r="Y140" s="70">
        <v>233171795</v>
      </c>
      <c r="Z140" s="73">
        <v>6662052</v>
      </c>
      <c r="AA140" s="72">
        <f>+Y140+Z140</f>
        <v>239833847</v>
      </c>
      <c r="AB140" s="71">
        <f>+Z140/Y140</f>
        <v>2.8571431634773835E-2</v>
      </c>
      <c r="AC140" s="61">
        <f>+AD140/$AG140</f>
        <v>1.0249595996261972E-2</v>
      </c>
      <c r="AD140" s="70">
        <v>10231425</v>
      </c>
      <c r="AE140" s="61">
        <f>AF140/$AG140</f>
        <v>1.7843604033410631E-2</v>
      </c>
      <c r="AF140" s="70">
        <v>17811970</v>
      </c>
      <c r="AG140" s="70">
        <v>998227150</v>
      </c>
      <c r="AH140" s="73">
        <v>7563969</v>
      </c>
      <c r="AI140" s="72">
        <v>1005791119</v>
      </c>
      <c r="AJ140" s="71">
        <f>+AH140/AG140</f>
        <v>7.5774025981962118E-3</v>
      </c>
      <c r="AK140" s="70">
        <v>0</v>
      </c>
      <c r="AL140" s="70">
        <v>0</v>
      </c>
      <c r="AM140" s="69">
        <v>0</v>
      </c>
      <c r="AN140" s="68"/>
    </row>
    <row r="141" spans="1:40" x14ac:dyDescent="0.2">
      <c r="A141" s="75" t="s">
        <v>215</v>
      </c>
      <c r="B141" s="74" t="s">
        <v>216</v>
      </c>
      <c r="C141" s="65">
        <v>3</v>
      </c>
      <c r="D141" s="65"/>
      <c r="E141" s="64">
        <f>+F141/$AG141</f>
        <v>3.0863063281277154E-2</v>
      </c>
      <c r="F141" s="70">
        <v>22157097</v>
      </c>
      <c r="G141" s="63">
        <f>+H141/$AG141</f>
        <v>6.2340315130262128E-3</v>
      </c>
      <c r="H141" s="35">
        <v>4475513</v>
      </c>
      <c r="I141" s="63">
        <f>+J141/$AG141</f>
        <v>7.4597272774654805E-4</v>
      </c>
      <c r="J141" s="70">
        <v>535546</v>
      </c>
      <c r="K141" s="73">
        <v>6093</v>
      </c>
      <c r="L141" s="72">
        <f>+J141+K141</f>
        <v>541639</v>
      </c>
      <c r="M141" s="71">
        <f>+K141/J141</f>
        <v>1.1377173949576694E-2</v>
      </c>
      <c r="N141" s="61">
        <f>+O141/$AG141</f>
        <v>0.15895458268210494</v>
      </c>
      <c r="O141" s="70">
        <v>114116090</v>
      </c>
      <c r="P141" s="73">
        <v>2783308</v>
      </c>
      <c r="Q141" s="72">
        <f>+O141+P141</f>
        <v>116899398</v>
      </c>
      <c r="R141" s="71">
        <f>+P141/O141</f>
        <v>2.4390145158320792E-2</v>
      </c>
      <c r="S141" s="61">
        <f>+T141/$AG141</f>
        <v>1.3123242443159037E-2</v>
      </c>
      <c r="T141" s="70">
        <v>9421390</v>
      </c>
      <c r="U141" s="73">
        <v>291548</v>
      </c>
      <c r="V141" s="72">
        <f>+T141+U141</f>
        <v>9712938</v>
      </c>
      <c r="W141" s="71">
        <f>+U141/T141</f>
        <v>3.0945327600279789E-2</v>
      </c>
      <c r="X141" s="61">
        <f>+Y141/$AG141</f>
        <v>0.75756831305156858</v>
      </c>
      <c r="Y141" s="70">
        <v>543870660</v>
      </c>
      <c r="Z141" s="73">
        <v>2071296</v>
      </c>
      <c r="AA141" s="72">
        <f>+Y141+Z141</f>
        <v>545941956</v>
      </c>
      <c r="AB141" s="71">
        <f>+Z141/Y141</f>
        <v>3.8084348951642291E-3</v>
      </c>
      <c r="AC141" s="61">
        <f>+AD141/$AG141</f>
        <v>3.2510794301117481E-2</v>
      </c>
      <c r="AD141" s="70">
        <v>23340030</v>
      </c>
      <c r="AE141" s="61">
        <f>AF141/$AG141</f>
        <v>0</v>
      </c>
      <c r="AF141" s="70">
        <v>0</v>
      </c>
      <c r="AG141" s="70">
        <v>717916326</v>
      </c>
      <c r="AH141" s="73">
        <v>5152245</v>
      </c>
      <c r="AI141" s="72">
        <v>723068571</v>
      </c>
      <c r="AJ141" s="71">
        <f>+AH141/AG141</f>
        <v>7.1766650421598022E-3</v>
      </c>
      <c r="AK141" s="70">
        <v>0</v>
      </c>
      <c r="AL141" s="70">
        <v>7755</v>
      </c>
      <c r="AM141" s="69">
        <v>0</v>
      </c>
      <c r="AN141" s="68"/>
    </row>
    <row r="142" spans="1:40" x14ac:dyDescent="0.2">
      <c r="A142" s="75" t="s">
        <v>213</v>
      </c>
      <c r="B142" s="74" t="s">
        <v>214</v>
      </c>
      <c r="C142" s="65">
        <v>3</v>
      </c>
      <c r="D142" s="65"/>
      <c r="E142" s="64">
        <f>+F142/$AG142</f>
        <v>2.599058343070984E-2</v>
      </c>
      <c r="F142" s="70">
        <v>23418032</v>
      </c>
      <c r="G142" s="63">
        <f>+H142/$AG142</f>
        <v>4.7090104892315438E-3</v>
      </c>
      <c r="H142" s="35">
        <v>4242912</v>
      </c>
      <c r="I142" s="63">
        <f>+J142/$AG142</f>
        <v>6.2306839303363369E-4</v>
      </c>
      <c r="J142" s="70">
        <v>561397</v>
      </c>
      <c r="K142" s="73">
        <v>6388</v>
      </c>
      <c r="L142" s="72">
        <f>+J142+K142</f>
        <v>567785</v>
      </c>
      <c r="M142" s="71">
        <f>+K142/J142</f>
        <v>1.137875692246307E-2</v>
      </c>
      <c r="N142" s="61">
        <f>+O142/$AG142</f>
        <v>0.34685478843814971</v>
      </c>
      <c r="O142" s="70">
        <v>312523055</v>
      </c>
      <c r="P142" s="73">
        <v>10081387</v>
      </c>
      <c r="Q142" s="72">
        <f>+O142+P142</f>
        <v>322604442</v>
      </c>
      <c r="R142" s="71">
        <f>+P142/O142</f>
        <v>3.2258058529473929E-2</v>
      </c>
      <c r="S142" s="61">
        <f>+T142/$AG142</f>
        <v>3.1614214153187159E-2</v>
      </c>
      <c r="T142" s="70">
        <v>28485035</v>
      </c>
      <c r="U142" s="73">
        <v>646927</v>
      </c>
      <c r="V142" s="72">
        <f>+T142+U142</f>
        <v>29131962</v>
      </c>
      <c r="W142" s="71">
        <f>+U142/T142</f>
        <v>2.2711118311773183E-2</v>
      </c>
      <c r="X142" s="61">
        <f>+Y142/$AG142</f>
        <v>0.56366599579503607</v>
      </c>
      <c r="Y142" s="70">
        <v>507874260</v>
      </c>
      <c r="Z142" s="73">
        <v>7233436</v>
      </c>
      <c r="AA142" s="72">
        <f>+Y142+Z142</f>
        <v>515107696</v>
      </c>
      <c r="AB142" s="71">
        <f>+Z142/Y142</f>
        <v>1.424257256116898E-2</v>
      </c>
      <c r="AC142" s="61">
        <f>+AD142/$AG142</f>
        <v>2.6542339300652001E-2</v>
      </c>
      <c r="AD142" s="70">
        <v>23915175</v>
      </c>
      <c r="AE142" s="61">
        <f>AF142/$AG142</f>
        <v>0</v>
      </c>
      <c r="AF142" s="70">
        <v>0</v>
      </c>
      <c r="AG142" s="70">
        <v>901019866</v>
      </c>
      <c r="AH142" s="73">
        <v>17968138</v>
      </c>
      <c r="AI142" s="72">
        <v>918988004</v>
      </c>
      <c r="AJ142" s="71">
        <f>+AH142/AG142</f>
        <v>1.9941999813797667E-2</v>
      </c>
      <c r="AK142" s="70">
        <v>0</v>
      </c>
      <c r="AL142" s="70">
        <v>62610</v>
      </c>
      <c r="AM142" s="69">
        <v>0</v>
      </c>
      <c r="AN142" s="68"/>
    </row>
    <row r="143" spans="1:40" x14ac:dyDescent="0.2">
      <c r="A143" s="75" t="s">
        <v>211</v>
      </c>
      <c r="B143" s="74" t="s">
        <v>212</v>
      </c>
      <c r="C143" s="65">
        <v>3</v>
      </c>
      <c r="D143" s="65"/>
      <c r="E143" s="64">
        <f>+F143/$AG143</f>
        <v>3.0011114013175594E-2</v>
      </c>
      <c r="F143" s="70">
        <v>8595687</v>
      </c>
      <c r="G143" s="63">
        <f>+H143/$AG143</f>
        <v>8.4178479312064913E-3</v>
      </c>
      <c r="H143" s="35">
        <v>2411013</v>
      </c>
      <c r="I143" s="63">
        <f>+J143/$AG143</f>
        <v>8.9658500190170414E-4</v>
      </c>
      <c r="J143" s="70">
        <v>256797</v>
      </c>
      <c r="K143" s="73">
        <v>2922</v>
      </c>
      <c r="L143" s="72">
        <f>+J143+K143</f>
        <v>259719</v>
      </c>
      <c r="M143" s="71">
        <f>+K143/J143</f>
        <v>1.1378637600906552E-2</v>
      </c>
      <c r="N143" s="61">
        <f>+O143/$AG143</f>
        <v>0.23344155045211176</v>
      </c>
      <c r="O143" s="70">
        <v>66861580</v>
      </c>
      <c r="P143" s="73">
        <v>2156825</v>
      </c>
      <c r="Q143" s="72">
        <f>+O143+P143</f>
        <v>69018405</v>
      </c>
      <c r="R143" s="71">
        <f>+P143/O143</f>
        <v>3.2258062103827041E-2</v>
      </c>
      <c r="S143" s="61">
        <f>+T143/$AG143</f>
        <v>1.5281209489979903E-2</v>
      </c>
      <c r="T143" s="70">
        <v>4376795</v>
      </c>
      <c r="U143" s="73">
        <v>141187</v>
      </c>
      <c r="V143" s="72">
        <f>+T143+U143</f>
        <v>4517982</v>
      </c>
      <c r="W143" s="71">
        <f>+U143/T143</f>
        <v>3.2258079256624994E-2</v>
      </c>
      <c r="X143" s="61">
        <f>+Y143/$AG143</f>
        <v>0.67893267933815837</v>
      </c>
      <c r="Y143" s="70">
        <v>194457720</v>
      </c>
      <c r="Z143" s="73">
        <v>0</v>
      </c>
      <c r="AA143" s="72">
        <f>+Y143+Z143</f>
        <v>194457720</v>
      </c>
      <c r="AB143" s="71">
        <f>+Z143/Y143</f>
        <v>0</v>
      </c>
      <c r="AC143" s="61">
        <f>+AD143/$AG143</f>
        <v>3.3019013773466187E-2</v>
      </c>
      <c r="AD143" s="70">
        <v>9457200</v>
      </c>
      <c r="AE143" s="61">
        <f>AF143/$AG143</f>
        <v>0</v>
      </c>
      <c r="AF143" s="70">
        <v>0</v>
      </c>
      <c r="AG143" s="70">
        <v>286416792</v>
      </c>
      <c r="AH143" s="73">
        <v>2300934</v>
      </c>
      <c r="AI143" s="72">
        <v>288717726</v>
      </c>
      <c r="AJ143" s="71">
        <f>+AH143/AG143</f>
        <v>8.0335164147778033E-3</v>
      </c>
      <c r="AK143" s="70">
        <v>0</v>
      </c>
      <c r="AL143" s="70">
        <v>0</v>
      </c>
      <c r="AM143" s="69">
        <v>0</v>
      </c>
      <c r="AN143" s="68"/>
    </row>
    <row r="144" spans="1:40" x14ac:dyDescent="0.2">
      <c r="A144" s="75" t="s">
        <v>209</v>
      </c>
      <c r="B144" s="74" t="s">
        <v>210</v>
      </c>
      <c r="C144" s="65">
        <v>3</v>
      </c>
      <c r="D144" s="65"/>
      <c r="E144" s="64">
        <f>+F144/$AG144</f>
        <v>1.3948448020508586E-3</v>
      </c>
      <c r="F144" s="70">
        <v>12103</v>
      </c>
      <c r="G144" s="63">
        <f>+H144/$AG144</f>
        <v>1.2116007108948754E-2</v>
      </c>
      <c r="H144" s="35">
        <v>105130</v>
      </c>
      <c r="I144" s="63">
        <f>+J144/$AG144</f>
        <v>1.3729477093969991E-3</v>
      </c>
      <c r="J144" s="70">
        <v>11913</v>
      </c>
      <c r="K144" s="73">
        <v>136</v>
      </c>
      <c r="L144" s="72">
        <f>+J144+K144</f>
        <v>12049</v>
      </c>
      <c r="M144" s="71">
        <f>+K144/J144</f>
        <v>1.1416100058759338E-2</v>
      </c>
      <c r="N144" s="61">
        <f>+O144/$AG144</f>
        <v>0.2918018091838942</v>
      </c>
      <c r="O144" s="70">
        <v>2531950</v>
      </c>
      <c r="P144" s="73">
        <v>81676</v>
      </c>
      <c r="Q144" s="72">
        <f>+O144+P144</f>
        <v>2613626</v>
      </c>
      <c r="R144" s="71">
        <f>+P144/O144</f>
        <v>3.2258140958549737E-2</v>
      </c>
      <c r="S144" s="61">
        <f>+T144/$AG144</f>
        <v>2.3078383178607325E-3</v>
      </c>
      <c r="T144" s="70">
        <v>20025</v>
      </c>
      <c r="U144" s="73">
        <v>646</v>
      </c>
      <c r="V144" s="72">
        <f>+T144+U144</f>
        <v>20671</v>
      </c>
      <c r="W144" s="71">
        <f>+U144/T144</f>
        <v>3.2259675405742823E-2</v>
      </c>
      <c r="X144" s="61">
        <f>+Y144/$AG144</f>
        <v>0.6910065528778484</v>
      </c>
      <c r="Y144" s="70">
        <v>5995830</v>
      </c>
      <c r="Z144" s="73">
        <v>0</v>
      </c>
      <c r="AA144" s="72">
        <f>+Y144+Z144</f>
        <v>5995830</v>
      </c>
      <c r="AB144" s="71">
        <f>+Z144/Y144</f>
        <v>0</v>
      </c>
      <c r="AC144" s="61">
        <f>+AD144/$AG144</f>
        <v>0</v>
      </c>
      <c r="AD144" s="70">
        <v>0</v>
      </c>
      <c r="AE144" s="61">
        <f>AF144/$AG144</f>
        <v>0</v>
      </c>
      <c r="AF144" s="70">
        <v>0</v>
      </c>
      <c r="AG144" s="70">
        <v>8676951</v>
      </c>
      <c r="AH144" s="73">
        <v>82458</v>
      </c>
      <c r="AI144" s="72">
        <v>8759409</v>
      </c>
      <c r="AJ144" s="71">
        <f>+AH144/AG144</f>
        <v>9.5031077160629349E-3</v>
      </c>
      <c r="AK144" s="70">
        <v>0</v>
      </c>
      <c r="AL144" s="70">
        <v>0</v>
      </c>
      <c r="AM144" s="69">
        <v>0</v>
      </c>
      <c r="AN144" s="68"/>
    </row>
    <row r="145" spans="1:40" x14ac:dyDescent="0.2">
      <c r="A145" s="75" t="s">
        <v>207</v>
      </c>
      <c r="B145" s="74" t="s">
        <v>208</v>
      </c>
      <c r="C145" s="65">
        <v>3</v>
      </c>
      <c r="D145" s="65"/>
      <c r="E145" s="64">
        <f>+F145/$AG145</f>
        <v>2.4122106739604784E-2</v>
      </c>
      <c r="F145" s="70">
        <v>13163086</v>
      </c>
      <c r="G145" s="63">
        <f>+H145/$AG145</f>
        <v>5.5539839545844854E-3</v>
      </c>
      <c r="H145" s="35">
        <v>3030729</v>
      </c>
      <c r="I145" s="63">
        <f>+J145/$AG145</f>
        <v>6.7833567193275408E-4</v>
      </c>
      <c r="J145" s="70">
        <v>370158</v>
      </c>
      <c r="K145" s="73">
        <v>4212</v>
      </c>
      <c r="L145" s="72">
        <f>+J145+K145</f>
        <v>374370</v>
      </c>
      <c r="M145" s="71">
        <f>+K145/J145</f>
        <v>1.137892467540888E-2</v>
      </c>
      <c r="N145" s="61">
        <f>+O145/$AG145</f>
        <v>0.11236084725037672</v>
      </c>
      <c r="O145" s="70">
        <v>61313695</v>
      </c>
      <c r="P145" s="73">
        <v>1962049</v>
      </c>
      <c r="Q145" s="72">
        <f>+O145+P145</f>
        <v>63275744</v>
      </c>
      <c r="R145" s="71">
        <f>+P145/O145</f>
        <v>3.2000175490973101E-2</v>
      </c>
      <c r="S145" s="61">
        <f>+T145/$AG145</f>
        <v>9.2585182953374978E-3</v>
      </c>
      <c r="T145" s="70">
        <v>5052240</v>
      </c>
      <c r="U145" s="73">
        <v>144460</v>
      </c>
      <c r="V145" s="72">
        <f>+T145+U145</f>
        <v>5196700</v>
      </c>
      <c r="W145" s="71">
        <f>+U145/T145</f>
        <v>2.8593257644134087E-2</v>
      </c>
      <c r="X145" s="61">
        <f>+Y145/$AG145</f>
        <v>0.81681505761152706</v>
      </c>
      <c r="Y145" s="70">
        <v>445724205</v>
      </c>
      <c r="Z145" s="73">
        <v>3504870</v>
      </c>
      <c r="AA145" s="72">
        <f>+Y145+Z145</f>
        <v>449229075</v>
      </c>
      <c r="AB145" s="71">
        <f>+Z145/Y145</f>
        <v>7.8633153880435999E-3</v>
      </c>
      <c r="AC145" s="61">
        <f>+AD145/$AG145</f>
        <v>3.121115047663674E-2</v>
      </c>
      <c r="AD145" s="70">
        <v>17031475</v>
      </c>
      <c r="AE145" s="61">
        <f>AF145/$AG145</f>
        <v>0</v>
      </c>
      <c r="AF145" s="70">
        <v>0</v>
      </c>
      <c r="AG145" s="70">
        <v>545685588</v>
      </c>
      <c r="AH145" s="73">
        <v>5615591</v>
      </c>
      <c r="AI145" s="72">
        <v>551301179</v>
      </c>
      <c r="AJ145" s="71">
        <f>+AH145/AG145</f>
        <v>1.0290891171565997E-2</v>
      </c>
      <c r="AK145" s="70">
        <v>0</v>
      </c>
      <c r="AL145" s="70">
        <v>0</v>
      </c>
      <c r="AM145" s="69">
        <v>0</v>
      </c>
      <c r="AN145" s="68"/>
    </row>
    <row r="146" spans="1:40" x14ac:dyDescent="0.2">
      <c r="A146" s="75" t="s">
        <v>205</v>
      </c>
      <c r="B146" s="74" t="s">
        <v>206</v>
      </c>
      <c r="C146" s="65">
        <v>3</v>
      </c>
      <c r="D146" s="65"/>
      <c r="E146" s="64">
        <f>+F146/$AG146</f>
        <v>2.8378311866703886E-2</v>
      </c>
      <c r="F146" s="70">
        <v>12172107</v>
      </c>
      <c r="G146" s="63">
        <f>+H146/$AG146</f>
        <v>7.7666970572898173E-3</v>
      </c>
      <c r="H146" s="35">
        <v>3331314</v>
      </c>
      <c r="I146" s="63">
        <f>+J146/$AG146</f>
        <v>9.4516993009682621E-4</v>
      </c>
      <c r="J146" s="70">
        <v>405405</v>
      </c>
      <c r="K146" s="73">
        <v>4613</v>
      </c>
      <c r="L146" s="72">
        <f>+J146+K146</f>
        <v>410018</v>
      </c>
      <c r="M146" s="71">
        <f>+K146/J146</f>
        <v>1.1378744712078045E-2</v>
      </c>
      <c r="N146" s="61">
        <f>+O146/$AG146</f>
        <v>0.16427449027310087</v>
      </c>
      <c r="O146" s="70">
        <v>70461086</v>
      </c>
      <c r="P146" s="73">
        <v>2271116</v>
      </c>
      <c r="Q146" s="72">
        <f>+O146+P146</f>
        <v>72732202</v>
      </c>
      <c r="R146" s="71">
        <f>+P146/O146</f>
        <v>3.2232202608969154E-2</v>
      </c>
      <c r="S146" s="61">
        <f>+T146/$AG146</f>
        <v>1.2308355084194146E-2</v>
      </c>
      <c r="T146" s="70">
        <v>5279335</v>
      </c>
      <c r="U146" s="73">
        <v>157864</v>
      </c>
      <c r="V146" s="72">
        <f>+T146+U146</f>
        <v>5437199</v>
      </c>
      <c r="W146" s="71">
        <f>+U146/T146</f>
        <v>2.9902250946378665E-2</v>
      </c>
      <c r="X146" s="61">
        <f>+Y146/$AG146</f>
        <v>0.75671993252138803</v>
      </c>
      <c r="Y146" s="70">
        <v>324574486</v>
      </c>
      <c r="Z146" s="73">
        <v>78684</v>
      </c>
      <c r="AA146" s="72">
        <f>+Y146+Z146</f>
        <v>324653170</v>
      </c>
      <c r="AB146" s="71">
        <f>+Z146/Y146</f>
        <v>2.4242201218490107E-4</v>
      </c>
      <c r="AC146" s="61">
        <f>+AD146/$AG146</f>
        <v>2.9607043267226477E-2</v>
      </c>
      <c r="AD146" s="70">
        <v>12699138</v>
      </c>
      <c r="AE146" s="61">
        <f>AF146/$AG146</f>
        <v>0</v>
      </c>
      <c r="AF146" s="70">
        <v>0</v>
      </c>
      <c r="AG146" s="70">
        <v>428922871</v>
      </c>
      <c r="AH146" s="73">
        <v>2512277</v>
      </c>
      <c r="AI146" s="72">
        <v>431435148</v>
      </c>
      <c r="AJ146" s="71">
        <f>+AH146/AG146</f>
        <v>5.8571765924787913E-3</v>
      </c>
      <c r="AK146" s="70">
        <v>0</v>
      </c>
      <c r="AL146" s="70">
        <v>385565</v>
      </c>
      <c r="AM146" s="69">
        <v>0</v>
      </c>
      <c r="AN146" s="68"/>
    </row>
    <row r="147" spans="1:40" x14ac:dyDescent="0.2">
      <c r="A147" s="75" t="s">
        <v>203</v>
      </c>
      <c r="B147" s="74" t="s">
        <v>204</v>
      </c>
      <c r="C147" s="65">
        <v>3</v>
      </c>
      <c r="D147" s="65"/>
      <c r="E147" s="64">
        <f>+F147/$AG147</f>
        <v>4.4534373427101918E-2</v>
      </c>
      <c r="F147" s="70">
        <v>40331100</v>
      </c>
      <c r="G147" s="63">
        <f>+H147/$AG147</f>
        <v>7.0250191172911329E-3</v>
      </c>
      <c r="H147" s="35">
        <v>6361979</v>
      </c>
      <c r="I147" s="63">
        <f>+J147/$AG147</f>
        <v>8.7505282943340171E-4</v>
      </c>
      <c r="J147" s="70">
        <v>792463</v>
      </c>
      <c r="K147" s="73">
        <v>9017</v>
      </c>
      <c r="L147" s="72">
        <f>+J147+K147</f>
        <v>801480</v>
      </c>
      <c r="M147" s="71">
        <f>+K147/J147</f>
        <v>1.137844921466365E-2</v>
      </c>
      <c r="N147" s="61">
        <f>+O147/$AG147</f>
        <v>0.1113743272680025</v>
      </c>
      <c r="O147" s="70">
        <v>100862520</v>
      </c>
      <c r="P147" s="73">
        <v>3253629</v>
      </c>
      <c r="Q147" s="72">
        <f>+O147+P147</f>
        <v>104116149</v>
      </c>
      <c r="R147" s="71">
        <f>+P147/O147</f>
        <v>3.2258057799864605E-2</v>
      </c>
      <c r="S147" s="61">
        <f>+T147/$AG147</f>
        <v>5.9060619425740181E-2</v>
      </c>
      <c r="T147" s="70">
        <v>53486320</v>
      </c>
      <c r="U147" s="73">
        <v>1725365</v>
      </c>
      <c r="V147" s="72">
        <f>+T147+U147</f>
        <v>55211685</v>
      </c>
      <c r="W147" s="71">
        <f>+U147/T147</f>
        <v>3.2258061500585571E-2</v>
      </c>
      <c r="X147" s="61">
        <f>+Y147/$AG147</f>
        <v>0.73801109890872874</v>
      </c>
      <c r="Y147" s="70">
        <v>668355635</v>
      </c>
      <c r="Z147" s="73">
        <v>493141</v>
      </c>
      <c r="AA147" s="72">
        <f>+Y147+Z147</f>
        <v>668848776</v>
      </c>
      <c r="AB147" s="71">
        <f>+Z147/Y147</f>
        <v>7.3784221180389989E-4</v>
      </c>
      <c r="AC147" s="61">
        <f>+AD147/$AG147</f>
        <v>3.9119509023702176E-2</v>
      </c>
      <c r="AD147" s="70">
        <v>35427305</v>
      </c>
      <c r="AE147" s="61">
        <f>AF147/$AG147</f>
        <v>0</v>
      </c>
      <c r="AF147" s="70">
        <v>0</v>
      </c>
      <c r="AG147" s="70">
        <v>905617322</v>
      </c>
      <c r="AH147" s="73">
        <v>5481152</v>
      </c>
      <c r="AI147" s="72">
        <v>911098474</v>
      </c>
      <c r="AJ147" s="71">
        <f>+AH147/AG147</f>
        <v>6.0523930658649659E-3</v>
      </c>
      <c r="AK147" s="70">
        <v>0</v>
      </c>
      <c r="AL147" s="70">
        <v>0</v>
      </c>
      <c r="AM147" s="69">
        <v>0</v>
      </c>
      <c r="AN147" s="68"/>
    </row>
    <row r="148" spans="1:40" x14ac:dyDescent="0.2">
      <c r="A148" s="75" t="s">
        <v>201</v>
      </c>
      <c r="B148" s="74" t="s">
        <v>202</v>
      </c>
      <c r="C148" s="65">
        <v>4</v>
      </c>
      <c r="D148" s="65"/>
      <c r="E148" s="64">
        <f>+F148/$AG148</f>
        <v>2.3792740312916269E-2</v>
      </c>
      <c r="F148" s="70">
        <v>943437748</v>
      </c>
      <c r="G148" s="63">
        <f>+H148/$AG148</f>
        <v>1.2304172303276488E-2</v>
      </c>
      <c r="H148" s="35">
        <v>487889182</v>
      </c>
      <c r="I148" s="63">
        <f>+J148/$AG148</f>
        <v>4.8790201408312368E-3</v>
      </c>
      <c r="J148" s="70">
        <v>193464549</v>
      </c>
      <c r="K148" s="73">
        <v>2201240</v>
      </c>
      <c r="L148" s="72">
        <f>+J148+K148</f>
        <v>195665789</v>
      </c>
      <c r="M148" s="71">
        <f>+K148/J148</f>
        <v>1.1378001868445675E-2</v>
      </c>
      <c r="N148" s="61">
        <f>+O148/$AG148</f>
        <v>0.69039591359647845</v>
      </c>
      <c r="O148" s="70">
        <v>27375811167</v>
      </c>
      <c r="P148" s="73">
        <v>-280692000</v>
      </c>
      <c r="Q148" s="72">
        <f>+O148+P148</f>
        <v>27095119167</v>
      </c>
      <c r="R148" s="71">
        <f>+P148/O148</f>
        <v>-1.025328521911922E-2</v>
      </c>
      <c r="S148" s="61">
        <f>+T148/$AG148</f>
        <v>0.26646314378030217</v>
      </c>
      <c r="T148" s="70">
        <v>10565886274</v>
      </c>
      <c r="U148" s="73">
        <v>106056290</v>
      </c>
      <c r="V148" s="72">
        <f>+T148+U148</f>
        <v>10671942564</v>
      </c>
      <c r="W148" s="71">
        <f>+U148/T148</f>
        <v>1.0037614190584085E-2</v>
      </c>
      <c r="X148" s="61">
        <f>+Y148/$AG148</f>
        <v>2.04435115077463E-3</v>
      </c>
      <c r="Y148" s="70">
        <v>81063300</v>
      </c>
      <c r="Z148" s="73">
        <v>-3231648</v>
      </c>
      <c r="AA148" s="72">
        <f>+Y148+Z148</f>
        <v>77831652</v>
      </c>
      <c r="AB148" s="71">
        <f>+Z148/Y148</f>
        <v>-3.9865734555588041E-2</v>
      </c>
      <c r="AC148" s="61">
        <f>+AD148/$AG148</f>
        <v>1.2065871542074082E-4</v>
      </c>
      <c r="AD148" s="70">
        <v>4784400</v>
      </c>
      <c r="AE148" s="61">
        <f>AF148/$AG148</f>
        <v>0</v>
      </c>
      <c r="AF148" s="70">
        <v>0</v>
      </c>
      <c r="AG148" s="70">
        <v>39652336620</v>
      </c>
      <c r="AH148" s="73">
        <v>-175666118</v>
      </c>
      <c r="AI148" s="72">
        <v>39476670502</v>
      </c>
      <c r="AJ148" s="71">
        <f>+AH148/AG148</f>
        <v>-4.430158042978906E-3</v>
      </c>
      <c r="AK148" s="70">
        <v>148691567</v>
      </c>
      <c r="AL148" s="70">
        <v>490542774</v>
      </c>
      <c r="AM148" s="69">
        <v>272100</v>
      </c>
      <c r="AN148" s="68"/>
    </row>
    <row r="149" spans="1:40" x14ac:dyDescent="0.2">
      <c r="A149" s="75" t="s">
        <v>199</v>
      </c>
      <c r="B149" s="74" t="s">
        <v>200</v>
      </c>
      <c r="C149" s="65">
        <v>3</v>
      </c>
      <c r="D149" s="65"/>
      <c r="E149" s="64">
        <f>+F149/$AG149</f>
        <v>3.3522384943194879E-2</v>
      </c>
      <c r="F149" s="70">
        <v>97143758</v>
      </c>
      <c r="G149" s="63">
        <f>+H149/$AG149</f>
        <v>1.1247648795801028E-2</v>
      </c>
      <c r="H149" s="35">
        <v>32594306</v>
      </c>
      <c r="I149" s="63">
        <f>+J149/$AG149</f>
        <v>5.7917825104981521E-3</v>
      </c>
      <c r="J149" s="70">
        <v>16783875</v>
      </c>
      <c r="K149" s="73">
        <v>190967</v>
      </c>
      <c r="L149" s="72">
        <f>+J149+K149</f>
        <v>16974842</v>
      </c>
      <c r="M149" s="71">
        <f>+K149/J149</f>
        <v>1.1378004185565014E-2</v>
      </c>
      <c r="N149" s="61">
        <f>+O149/$AG149</f>
        <v>0.60921765552371532</v>
      </c>
      <c r="O149" s="70">
        <v>1765438008</v>
      </c>
      <c r="P149" s="73">
        <v>1376133</v>
      </c>
      <c r="Q149" s="72">
        <f>+O149+P149</f>
        <v>1766814141</v>
      </c>
      <c r="R149" s="71">
        <f>+P149/O149</f>
        <v>7.7948531399240164E-4</v>
      </c>
      <c r="S149" s="61">
        <f>+T149/$AG149</f>
        <v>5.510141426833895E-2</v>
      </c>
      <c r="T149" s="70">
        <v>159677137</v>
      </c>
      <c r="U149" s="73">
        <v>743502</v>
      </c>
      <c r="V149" s="72">
        <f>+T149+U149</f>
        <v>160420639</v>
      </c>
      <c r="W149" s="71">
        <f>+U149/T149</f>
        <v>4.6562833851411054E-3</v>
      </c>
      <c r="X149" s="61">
        <f>+Y149/$AG149</f>
        <v>0.27183475159220244</v>
      </c>
      <c r="Y149" s="70">
        <v>787743753</v>
      </c>
      <c r="Z149" s="73">
        <v>-19435052</v>
      </c>
      <c r="AA149" s="72">
        <f>+Y149+Z149</f>
        <v>768308701</v>
      </c>
      <c r="AB149" s="71">
        <f>+Z149/Y149</f>
        <v>-2.4671794509299017E-2</v>
      </c>
      <c r="AC149" s="61">
        <f>+AD149/$AG149</f>
        <v>1.3284362366249249E-2</v>
      </c>
      <c r="AD149" s="70">
        <v>38496452</v>
      </c>
      <c r="AE149" s="61">
        <f>AF149/$AG149</f>
        <v>0</v>
      </c>
      <c r="AF149" s="70">
        <v>0</v>
      </c>
      <c r="AG149" s="70">
        <v>2897877289</v>
      </c>
      <c r="AH149" s="73">
        <v>-17124450</v>
      </c>
      <c r="AI149" s="72">
        <v>2880752839</v>
      </c>
      <c r="AJ149" s="71">
        <f>+AH149/AG149</f>
        <v>-5.9093081908617694E-3</v>
      </c>
      <c r="AK149" s="70">
        <v>8097700</v>
      </c>
      <c r="AL149" s="70">
        <v>55844935</v>
      </c>
      <c r="AM149" s="69">
        <v>0</v>
      </c>
      <c r="AN149" s="68"/>
    </row>
    <row r="150" spans="1:40" x14ac:dyDescent="0.2">
      <c r="A150" s="75" t="s">
        <v>197</v>
      </c>
      <c r="B150" s="74" t="s">
        <v>198</v>
      </c>
      <c r="C150" s="65">
        <v>3</v>
      </c>
      <c r="D150" s="65"/>
      <c r="E150" s="64">
        <f>+F150/$AG150</f>
        <v>1.2132204881635286E-2</v>
      </c>
      <c r="F150" s="70">
        <v>7918310</v>
      </c>
      <c r="G150" s="63">
        <f>+H150/$AG150</f>
        <v>9.3467593881800988E-3</v>
      </c>
      <c r="H150" s="35">
        <v>6100337</v>
      </c>
      <c r="I150" s="63">
        <f>+J150/$AG150</f>
        <v>1.2890310830732265E-2</v>
      </c>
      <c r="J150" s="70">
        <v>8413102</v>
      </c>
      <c r="K150" s="73">
        <v>95724</v>
      </c>
      <c r="L150" s="72">
        <f>+J150+K150</f>
        <v>8508826</v>
      </c>
      <c r="M150" s="71">
        <f>+K150/J150</f>
        <v>1.13779673656637E-2</v>
      </c>
      <c r="N150" s="61">
        <f>+O150/$AG150</f>
        <v>0.63574483094383816</v>
      </c>
      <c r="O150" s="70">
        <v>414930732</v>
      </c>
      <c r="P150" s="73">
        <v>-3884110</v>
      </c>
      <c r="Q150" s="72">
        <f>+O150+P150</f>
        <v>411046622</v>
      </c>
      <c r="R150" s="71">
        <f>+P150/O150</f>
        <v>-9.3608636344632099E-3</v>
      </c>
      <c r="S150" s="61">
        <f>+T150/$AG150</f>
        <v>3.3236619227445433E-2</v>
      </c>
      <c r="T150" s="70">
        <v>21692500</v>
      </c>
      <c r="U150" s="73">
        <v>227953</v>
      </c>
      <c r="V150" s="72">
        <f>+T150+U150</f>
        <v>21920453</v>
      </c>
      <c r="W150" s="71">
        <f>+U150/T150</f>
        <v>1.0508378471822058E-2</v>
      </c>
      <c r="X150" s="61">
        <f>+Y150/$AG150</f>
        <v>0.27963730901818012</v>
      </c>
      <c r="Y150" s="70">
        <v>182510510</v>
      </c>
      <c r="Z150" s="73">
        <v>-6939405</v>
      </c>
      <c r="AA150" s="72">
        <f>+Y150+Z150</f>
        <v>175571105</v>
      </c>
      <c r="AB150" s="71">
        <f>+Z150/Y150</f>
        <v>-3.8021947338813526E-2</v>
      </c>
      <c r="AC150" s="61">
        <f>+AD150/$AG150</f>
        <v>1.70119657099887E-2</v>
      </c>
      <c r="AD150" s="70">
        <v>11103177</v>
      </c>
      <c r="AE150" s="61">
        <f>AF150/$AG150</f>
        <v>0</v>
      </c>
      <c r="AF150" s="70">
        <v>0</v>
      </c>
      <c r="AG150" s="70">
        <v>652668668</v>
      </c>
      <c r="AH150" s="73">
        <v>-10499838</v>
      </c>
      <c r="AI150" s="72">
        <v>642168830</v>
      </c>
      <c r="AJ150" s="71">
        <f>+AH150/AG150</f>
        <v>-1.6087547196305736E-2</v>
      </c>
      <c r="AK150" s="70">
        <v>0</v>
      </c>
      <c r="AL150" s="70">
        <v>37000</v>
      </c>
      <c r="AM150" s="69">
        <v>0</v>
      </c>
      <c r="AN150" s="68"/>
    </row>
    <row r="151" spans="1:40" x14ac:dyDescent="0.2">
      <c r="A151" s="75" t="s">
        <v>195</v>
      </c>
      <c r="B151" s="74" t="s">
        <v>196</v>
      </c>
      <c r="C151" s="65">
        <v>3</v>
      </c>
      <c r="D151" s="65"/>
      <c r="E151" s="64">
        <f>+F151/$AG151</f>
        <v>1.458827862239895E-2</v>
      </c>
      <c r="F151" s="70">
        <v>40056822</v>
      </c>
      <c r="G151" s="63">
        <f>+H151/$AG151</f>
        <v>1.0946017180204465E-2</v>
      </c>
      <c r="H151" s="35">
        <v>30055819</v>
      </c>
      <c r="I151" s="63">
        <f>+J151/$AG151</f>
        <v>1.173854950563381E-2</v>
      </c>
      <c r="J151" s="70">
        <v>32231972</v>
      </c>
      <c r="K151" s="73">
        <v>366736</v>
      </c>
      <c r="L151" s="72">
        <f>+J151+K151</f>
        <v>32598708</v>
      </c>
      <c r="M151" s="71">
        <f>+K151/J151</f>
        <v>1.1378019315727874E-2</v>
      </c>
      <c r="N151" s="61">
        <f>+O151/$AG151</f>
        <v>0.68063986775313579</v>
      </c>
      <c r="O151" s="70">
        <v>1868916185</v>
      </c>
      <c r="P151" s="73">
        <v>-14123585</v>
      </c>
      <c r="Q151" s="72">
        <f>+O151+P151</f>
        <v>1854792600</v>
      </c>
      <c r="R151" s="71">
        <f>+P151/O151</f>
        <v>-7.5570991965057009E-3</v>
      </c>
      <c r="S151" s="61">
        <f>+T151/$AG151</f>
        <v>4.3310780278309952E-2</v>
      </c>
      <c r="T151" s="70">
        <v>118923710</v>
      </c>
      <c r="U151" s="73">
        <v>619363</v>
      </c>
      <c r="V151" s="72">
        <f>+T151+U151</f>
        <v>119543073</v>
      </c>
      <c r="W151" s="71">
        <f>+U151/T151</f>
        <v>5.2080699466910338E-3</v>
      </c>
      <c r="X151" s="61">
        <f>+Y151/$AG151</f>
        <v>0.22713042052791044</v>
      </c>
      <c r="Y151" s="70">
        <v>623659793</v>
      </c>
      <c r="Z151" s="73">
        <v>-18073892</v>
      </c>
      <c r="AA151" s="72">
        <f>+Y151+Z151</f>
        <v>605585901</v>
      </c>
      <c r="AB151" s="71">
        <f>+Z151/Y151</f>
        <v>-2.8980370713107682E-2</v>
      </c>
      <c r="AC151" s="61">
        <f>+AD151/$AG151</f>
        <v>1.1646086132406558E-2</v>
      </c>
      <c r="AD151" s="70">
        <v>31978084</v>
      </c>
      <c r="AE151" s="61">
        <f>AF151/$AG151</f>
        <v>0</v>
      </c>
      <c r="AF151" s="70">
        <v>0</v>
      </c>
      <c r="AG151" s="70">
        <v>2745822385</v>
      </c>
      <c r="AH151" s="73">
        <v>-31211378</v>
      </c>
      <c r="AI151" s="72">
        <v>2714611007</v>
      </c>
      <c r="AJ151" s="71">
        <f>+AH151/AG151</f>
        <v>-1.1366859768680923E-2</v>
      </c>
      <c r="AK151" s="70">
        <v>513100</v>
      </c>
      <c r="AL151" s="70">
        <v>6800</v>
      </c>
      <c r="AM151" s="69">
        <v>0</v>
      </c>
      <c r="AN151" s="68"/>
    </row>
    <row r="152" spans="1:40" x14ac:dyDescent="0.2">
      <c r="A152" s="75" t="s">
        <v>193</v>
      </c>
      <c r="B152" s="74" t="s">
        <v>194</v>
      </c>
      <c r="C152" s="65">
        <v>3</v>
      </c>
      <c r="D152" s="65"/>
      <c r="E152" s="64">
        <f>+F152/$AG152</f>
        <v>1.6165786981759599E-2</v>
      </c>
      <c r="F152" s="70">
        <v>19489397</v>
      </c>
      <c r="G152" s="63">
        <f>+H152/$AG152</f>
        <v>5.2331474228559374E-3</v>
      </c>
      <c r="H152" s="35">
        <v>6309058</v>
      </c>
      <c r="I152" s="63">
        <f>+J152/$AG152</f>
        <v>7.9705295005327633E-3</v>
      </c>
      <c r="J152" s="70">
        <v>9609233</v>
      </c>
      <c r="K152" s="73">
        <v>109334</v>
      </c>
      <c r="L152" s="72">
        <f>+J152+K152</f>
        <v>9718567</v>
      </c>
      <c r="M152" s="71">
        <f>+K152/J152</f>
        <v>1.1378015290086108E-2</v>
      </c>
      <c r="N152" s="61">
        <f>+O152/$AG152</f>
        <v>0.55650406510538919</v>
      </c>
      <c r="O152" s="70">
        <v>670918692</v>
      </c>
      <c r="P152" s="73">
        <v>7079500</v>
      </c>
      <c r="Q152" s="72">
        <f>+O152+P152</f>
        <v>677998192</v>
      </c>
      <c r="R152" s="71">
        <f>+P152/O152</f>
        <v>1.0551949266603531E-2</v>
      </c>
      <c r="S152" s="61">
        <f>+T152/$AG152</f>
        <v>2.2717187705852657E-2</v>
      </c>
      <c r="T152" s="70">
        <v>27387735</v>
      </c>
      <c r="U152" s="73">
        <v>-77528</v>
      </c>
      <c r="V152" s="72">
        <f>+T152+U152</f>
        <v>27310207</v>
      </c>
      <c r="W152" s="71">
        <f>+U152/T152</f>
        <v>-2.830756176076627E-3</v>
      </c>
      <c r="X152" s="61">
        <f>+Y152/$AG152</f>
        <v>0.37046376636872658</v>
      </c>
      <c r="Y152" s="70">
        <v>446629380</v>
      </c>
      <c r="Z152" s="73">
        <v>-9194606</v>
      </c>
      <c r="AA152" s="72">
        <f>+Y152+Z152</f>
        <v>437434774</v>
      </c>
      <c r="AB152" s="71">
        <f>+Z152/Y152</f>
        <v>-2.0586657330961971E-2</v>
      </c>
      <c r="AC152" s="61">
        <f>+AD152/$AG152</f>
        <v>2.0945516914883291E-2</v>
      </c>
      <c r="AD152" s="70">
        <v>25251817</v>
      </c>
      <c r="AE152" s="61">
        <f>AF152/$AG152</f>
        <v>0</v>
      </c>
      <c r="AF152" s="70">
        <v>0</v>
      </c>
      <c r="AG152" s="70">
        <v>1205595312</v>
      </c>
      <c r="AH152" s="73">
        <v>-2083300</v>
      </c>
      <c r="AI152" s="72">
        <v>1203512012</v>
      </c>
      <c r="AJ152" s="71">
        <f>+AH152/AG152</f>
        <v>-1.7280259629941228E-3</v>
      </c>
      <c r="AK152" s="70">
        <v>0</v>
      </c>
      <c r="AL152" s="70">
        <v>0</v>
      </c>
      <c r="AM152" s="69">
        <v>0</v>
      </c>
      <c r="AN152" s="68"/>
    </row>
    <row r="153" spans="1:40" x14ac:dyDescent="0.2">
      <c r="A153" s="75" t="s">
        <v>191</v>
      </c>
      <c r="B153" s="74" t="s">
        <v>192</v>
      </c>
      <c r="C153" s="65">
        <v>3</v>
      </c>
      <c r="D153" s="65"/>
      <c r="E153" s="64">
        <f>+F153/$AG153</f>
        <v>2.3658952182283515E-2</v>
      </c>
      <c r="F153" s="70">
        <v>79469904</v>
      </c>
      <c r="G153" s="63">
        <f>+H153/$AG153</f>
        <v>2.2542042275264872E-2</v>
      </c>
      <c r="H153" s="35">
        <v>75718228</v>
      </c>
      <c r="I153" s="63">
        <f>+J153/$AG153</f>
        <v>8.0738850612132623E-2</v>
      </c>
      <c r="J153" s="70">
        <v>271200037</v>
      </c>
      <c r="K153" s="73">
        <v>3085715</v>
      </c>
      <c r="L153" s="72">
        <f>+J153+K153</f>
        <v>274285752</v>
      </c>
      <c r="M153" s="71">
        <f>+K153/J153</f>
        <v>1.1378003609933136E-2</v>
      </c>
      <c r="N153" s="61">
        <f>+O153/$AG153</f>
        <v>0.60062025934438235</v>
      </c>
      <c r="O153" s="70">
        <v>2017470342</v>
      </c>
      <c r="P153" s="73">
        <v>0</v>
      </c>
      <c r="Q153" s="72">
        <f>+O153+P153</f>
        <v>2017470342</v>
      </c>
      <c r="R153" s="71">
        <f>+P153/O153</f>
        <v>0</v>
      </c>
      <c r="S153" s="61">
        <f>+T153/$AG153</f>
        <v>0.21538879698597291</v>
      </c>
      <c r="T153" s="70">
        <v>723486268</v>
      </c>
      <c r="U153" s="73">
        <v>0</v>
      </c>
      <c r="V153" s="72">
        <f>+T153+U153</f>
        <v>723486268</v>
      </c>
      <c r="W153" s="71">
        <f>+U153/T153</f>
        <v>0</v>
      </c>
      <c r="X153" s="61">
        <f>+Y153/$AG153</f>
        <v>5.4030381145310773E-2</v>
      </c>
      <c r="Y153" s="70">
        <v>181486871</v>
      </c>
      <c r="Z153" s="73">
        <v>0</v>
      </c>
      <c r="AA153" s="72">
        <f>+Y153+Z153</f>
        <v>181486871</v>
      </c>
      <c r="AB153" s="71">
        <f>+Z153/Y153</f>
        <v>0</v>
      </c>
      <c r="AC153" s="61">
        <f>+AD153/$AG153</f>
        <v>3.0207174546529221E-3</v>
      </c>
      <c r="AD153" s="70">
        <v>10146524</v>
      </c>
      <c r="AE153" s="61">
        <f>AF153/$AG153</f>
        <v>0</v>
      </c>
      <c r="AF153" s="70">
        <v>0</v>
      </c>
      <c r="AG153" s="70">
        <v>3358978174</v>
      </c>
      <c r="AH153" s="73">
        <v>3085715</v>
      </c>
      <c r="AI153" s="72">
        <v>3362063889</v>
      </c>
      <c r="AJ153" s="71">
        <f>+AH153/AG153</f>
        <v>9.1864693372669705E-4</v>
      </c>
      <c r="AK153" s="70">
        <v>870870</v>
      </c>
      <c r="AL153" s="70">
        <v>8777151</v>
      </c>
      <c r="AM153" s="69">
        <v>0</v>
      </c>
      <c r="AN153" s="68"/>
    </row>
    <row r="154" spans="1:40" x14ac:dyDescent="0.2">
      <c r="A154" s="75" t="s">
        <v>189</v>
      </c>
      <c r="B154" s="74" t="s">
        <v>190</v>
      </c>
      <c r="C154" s="65">
        <v>3</v>
      </c>
      <c r="D154" s="65"/>
      <c r="E154" s="64">
        <f>+F154/$AG154</f>
        <v>1.0613251969405355E-2</v>
      </c>
      <c r="F154" s="70">
        <v>4505061</v>
      </c>
      <c r="G154" s="63">
        <f>+H154/$AG154</f>
        <v>2.5793125354764641E-2</v>
      </c>
      <c r="H154" s="35">
        <v>10948539</v>
      </c>
      <c r="I154" s="63">
        <f>+J154/$AG154</f>
        <v>0.123917961808651</v>
      </c>
      <c r="J154" s="70">
        <v>52600087</v>
      </c>
      <c r="K154" s="73">
        <v>598484</v>
      </c>
      <c r="L154" s="72">
        <f>+J154+K154</f>
        <v>53198571</v>
      </c>
      <c r="M154" s="71">
        <f>+K154/J154</f>
        <v>1.1378003994556131E-2</v>
      </c>
      <c r="N154" s="61">
        <f>+O154/$AG154</f>
        <v>0.3095207859574664</v>
      </c>
      <c r="O154" s="70">
        <v>131383861</v>
      </c>
      <c r="P154" s="73">
        <v>0</v>
      </c>
      <c r="Q154" s="72">
        <f>+O154+P154</f>
        <v>131383861</v>
      </c>
      <c r="R154" s="71">
        <f>+P154/O154</f>
        <v>0</v>
      </c>
      <c r="S154" s="61">
        <f>+T154/$AG154</f>
        <v>6.1488108741327716E-3</v>
      </c>
      <c r="T154" s="70">
        <v>2610017</v>
      </c>
      <c r="U154" s="73">
        <v>0</v>
      </c>
      <c r="V154" s="72">
        <f>+T154+U154</f>
        <v>2610017</v>
      </c>
      <c r="W154" s="71">
        <f>+U154/T154</f>
        <v>0</v>
      </c>
      <c r="X154" s="61">
        <f>+Y154/$AG154</f>
        <v>0.51067180899914399</v>
      </c>
      <c r="Y154" s="70">
        <v>216767458</v>
      </c>
      <c r="Z154" s="73">
        <v>0</v>
      </c>
      <c r="AA154" s="72">
        <f>+Y154+Z154</f>
        <v>216767458</v>
      </c>
      <c r="AB154" s="71">
        <f>+Z154/Y154</f>
        <v>0</v>
      </c>
      <c r="AC154" s="61">
        <f>+AD154/$AG154</f>
        <v>1.3334255036435802E-2</v>
      </c>
      <c r="AD154" s="70">
        <v>5660059</v>
      </c>
      <c r="AE154" s="61">
        <f>AF154/$AG154</f>
        <v>0</v>
      </c>
      <c r="AF154" s="70">
        <v>0</v>
      </c>
      <c r="AG154" s="70">
        <v>424475082</v>
      </c>
      <c r="AH154" s="73">
        <v>598484</v>
      </c>
      <c r="AI154" s="72">
        <v>425073566</v>
      </c>
      <c r="AJ154" s="71">
        <f>+AH154/AG154</f>
        <v>1.409939064456085E-3</v>
      </c>
      <c r="AK154" s="70">
        <v>0</v>
      </c>
      <c r="AL154" s="70">
        <v>0</v>
      </c>
      <c r="AM154" s="69">
        <v>0</v>
      </c>
      <c r="AN154" s="68"/>
    </row>
    <row r="155" spans="1:40" x14ac:dyDescent="0.2">
      <c r="A155" s="75" t="s">
        <v>187</v>
      </c>
      <c r="B155" s="74" t="s">
        <v>188</v>
      </c>
      <c r="C155" s="65">
        <v>3</v>
      </c>
      <c r="D155" s="65"/>
      <c r="E155" s="64">
        <f>+F155/$AG155</f>
        <v>2.2416069952688984E-2</v>
      </c>
      <c r="F155" s="70">
        <v>9195210</v>
      </c>
      <c r="G155" s="63">
        <f>+H155/$AG155</f>
        <v>2.3294750075682068E-2</v>
      </c>
      <c r="H155" s="35">
        <v>9555650</v>
      </c>
      <c r="I155" s="63">
        <f>+J155/$AG155</f>
        <v>0.12238440758085055</v>
      </c>
      <c r="J155" s="70">
        <v>50202838</v>
      </c>
      <c r="K155" s="73">
        <v>571208</v>
      </c>
      <c r="L155" s="72">
        <f>+J155+K155</f>
        <v>50774046</v>
      </c>
      <c r="M155" s="71">
        <f>+K155/J155</f>
        <v>1.1378002175892925E-2</v>
      </c>
      <c r="N155" s="61">
        <f>+O155/$AG155</f>
        <v>0.21118598460055796</v>
      </c>
      <c r="O155" s="70">
        <v>86629792</v>
      </c>
      <c r="P155" s="73">
        <v>0</v>
      </c>
      <c r="Q155" s="72">
        <f>+O155+P155</f>
        <v>86629792</v>
      </c>
      <c r="R155" s="71">
        <f>+P155/O155</f>
        <v>0</v>
      </c>
      <c r="S155" s="61">
        <f>+T155/$AG155</f>
        <v>5.330325840717931E-2</v>
      </c>
      <c r="T155" s="70">
        <v>21865325</v>
      </c>
      <c r="U155" s="73">
        <v>0</v>
      </c>
      <c r="V155" s="72">
        <f>+T155+U155</f>
        <v>21865325</v>
      </c>
      <c r="W155" s="71">
        <f>+U155/T155</f>
        <v>0</v>
      </c>
      <c r="X155" s="61">
        <f>+Y155/$AG155</f>
        <v>0.5529239771705915</v>
      </c>
      <c r="Y155" s="70">
        <v>226812822</v>
      </c>
      <c r="Z155" s="73">
        <v>0</v>
      </c>
      <c r="AA155" s="72">
        <f>+Y155+Z155</f>
        <v>226812822</v>
      </c>
      <c r="AB155" s="71">
        <f>+Z155/Y155</f>
        <v>0</v>
      </c>
      <c r="AC155" s="61">
        <f>+AD155/$AG155</f>
        <v>1.4491552212449584E-2</v>
      </c>
      <c r="AD155" s="70">
        <v>5944524</v>
      </c>
      <c r="AE155" s="61">
        <f>AF155/$AG155</f>
        <v>0</v>
      </c>
      <c r="AF155" s="70">
        <v>0</v>
      </c>
      <c r="AG155" s="70">
        <v>410206161</v>
      </c>
      <c r="AH155" s="73">
        <v>571208</v>
      </c>
      <c r="AI155" s="72">
        <v>410777369</v>
      </c>
      <c r="AJ155" s="71">
        <f>+AH155/AG155</f>
        <v>1.3924900557502841E-3</v>
      </c>
      <c r="AK155" s="70">
        <v>0</v>
      </c>
      <c r="AL155" s="70">
        <v>0</v>
      </c>
      <c r="AM155" s="69">
        <v>0</v>
      </c>
      <c r="AN155" s="68"/>
    </row>
    <row r="156" spans="1:40" x14ac:dyDescent="0.2">
      <c r="A156" s="75" t="s">
        <v>185</v>
      </c>
      <c r="B156" s="74" t="s">
        <v>186</v>
      </c>
      <c r="C156" s="65">
        <v>3</v>
      </c>
      <c r="D156" s="65"/>
      <c r="E156" s="64">
        <f>+F156/$AG156</f>
        <v>4.67432106768308E-2</v>
      </c>
      <c r="F156" s="70">
        <v>32746274</v>
      </c>
      <c r="G156" s="63">
        <f>+H156/$AG156</f>
        <v>1.6247796085193368E-2</v>
      </c>
      <c r="H156" s="35">
        <v>11382504</v>
      </c>
      <c r="I156" s="63">
        <f>+J156/$AG156</f>
        <v>0.10326340591730294</v>
      </c>
      <c r="J156" s="70">
        <v>72341881</v>
      </c>
      <c r="K156" s="73">
        <v>823106</v>
      </c>
      <c r="L156" s="72">
        <f>+J156+K156</f>
        <v>73164987</v>
      </c>
      <c r="M156" s="71">
        <f>+K156/J156</f>
        <v>1.1378001077964783E-2</v>
      </c>
      <c r="N156" s="61">
        <f>+O156/$AG156</f>
        <v>0.30475227934338023</v>
      </c>
      <c r="O156" s="70">
        <v>213496281</v>
      </c>
      <c r="P156" s="73">
        <v>0</v>
      </c>
      <c r="Q156" s="72">
        <f>+O156+P156</f>
        <v>213496281</v>
      </c>
      <c r="R156" s="71">
        <f>+P156/O156</f>
        <v>0</v>
      </c>
      <c r="S156" s="61">
        <f>+T156/$AG156</f>
        <v>1.4522930944422868E-2</v>
      </c>
      <c r="T156" s="70">
        <v>10174138</v>
      </c>
      <c r="U156" s="73">
        <v>0</v>
      </c>
      <c r="V156" s="72">
        <f>+T156+U156</f>
        <v>10174138</v>
      </c>
      <c r="W156" s="71">
        <f>+U156/T156</f>
        <v>0</v>
      </c>
      <c r="X156" s="61">
        <f>+Y156/$AG156</f>
        <v>0.49602877452914246</v>
      </c>
      <c r="Y156" s="70">
        <v>347496330</v>
      </c>
      <c r="Z156" s="73">
        <v>0</v>
      </c>
      <c r="AA156" s="72">
        <f>+Y156+Z156</f>
        <v>347496330</v>
      </c>
      <c r="AB156" s="71">
        <f>+Z156/Y156</f>
        <v>0</v>
      </c>
      <c r="AC156" s="61">
        <f>+AD156/$AG156</f>
        <v>1.8441602503727329E-2</v>
      </c>
      <c r="AD156" s="70">
        <v>12919390</v>
      </c>
      <c r="AE156" s="61">
        <f>AF156/$AG156</f>
        <v>0</v>
      </c>
      <c r="AF156" s="70">
        <v>0</v>
      </c>
      <c r="AG156" s="70">
        <v>700556798</v>
      </c>
      <c r="AH156" s="73">
        <v>823106</v>
      </c>
      <c r="AI156" s="72">
        <v>701379904</v>
      </c>
      <c r="AJ156" s="71">
        <f>+AH156/AG156</f>
        <v>1.1749311438413877E-3</v>
      </c>
      <c r="AK156" s="70">
        <v>0</v>
      </c>
      <c r="AL156" s="70">
        <v>0</v>
      </c>
      <c r="AM156" s="69">
        <v>0</v>
      </c>
      <c r="AN156" s="68"/>
    </row>
    <row r="157" spans="1:40" x14ac:dyDescent="0.2">
      <c r="A157" s="75" t="s">
        <v>183</v>
      </c>
      <c r="B157" s="74" t="s">
        <v>184</v>
      </c>
      <c r="C157" s="65">
        <v>3</v>
      </c>
      <c r="D157" s="65"/>
      <c r="E157" s="64">
        <f>+F157/$AG157</f>
        <v>4.1425691756898288E-2</v>
      </c>
      <c r="F157" s="70">
        <v>21553824</v>
      </c>
      <c r="G157" s="63">
        <f>+H157/$AG157</f>
        <v>2.4185884381826044E-2</v>
      </c>
      <c r="H157" s="35">
        <v>12583937</v>
      </c>
      <c r="I157" s="63">
        <f>+J157/$AG157</f>
        <v>0.10153322957170534</v>
      </c>
      <c r="J157" s="70">
        <v>52827829</v>
      </c>
      <c r="K157" s="73">
        <v>601075</v>
      </c>
      <c r="L157" s="72">
        <f>+J157+K157</f>
        <v>53428904</v>
      </c>
      <c r="M157" s="71">
        <f>+K157/J157</f>
        <v>1.1377999273829709E-2</v>
      </c>
      <c r="N157" s="61">
        <f>+O157/$AG157</f>
        <v>0.26249851472960117</v>
      </c>
      <c r="O157" s="70">
        <v>136578209</v>
      </c>
      <c r="P157" s="73">
        <v>0</v>
      </c>
      <c r="Q157" s="72">
        <f>+O157+P157</f>
        <v>136578209</v>
      </c>
      <c r="R157" s="71">
        <f>+P157/O157</f>
        <v>0</v>
      </c>
      <c r="S157" s="61">
        <f>+T157/$AG157</f>
        <v>3.0561333873423389E-2</v>
      </c>
      <c r="T157" s="70">
        <v>15901089</v>
      </c>
      <c r="U157" s="73">
        <v>0</v>
      </c>
      <c r="V157" s="72">
        <f>+T157+U157</f>
        <v>15901089</v>
      </c>
      <c r="W157" s="71">
        <f>+U157/T157</f>
        <v>0</v>
      </c>
      <c r="X157" s="61">
        <f>+Y157/$AG157</f>
        <v>0.52422623699448923</v>
      </c>
      <c r="Y157" s="70">
        <v>272755374</v>
      </c>
      <c r="Z157" s="73">
        <v>0</v>
      </c>
      <c r="AA157" s="72">
        <f>+Y157+Z157</f>
        <v>272755374</v>
      </c>
      <c r="AB157" s="71">
        <f>+Z157/Y157</f>
        <v>0</v>
      </c>
      <c r="AC157" s="61">
        <f>+AD157/$AG157</f>
        <v>1.5569108692056554E-2</v>
      </c>
      <c r="AD157" s="70">
        <v>8100621</v>
      </c>
      <c r="AE157" s="61">
        <f>AF157/$AG157</f>
        <v>0</v>
      </c>
      <c r="AF157" s="70">
        <v>0</v>
      </c>
      <c r="AG157" s="70">
        <v>520300883</v>
      </c>
      <c r="AH157" s="73">
        <v>601075</v>
      </c>
      <c r="AI157" s="72">
        <v>520901958</v>
      </c>
      <c r="AJ157" s="71">
        <f>+AH157/AG157</f>
        <v>1.1552450123364483E-3</v>
      </c>
      <c r="AK157" s="70">
        <v>0</v>
      </c>
      <c r="AL157" s="70">
        <v>10490</v>
      </c>
      <c r="AM157" s="69">
        <v>0</v>
      </c>
      <c r="AN157" s="68"/>
    </row>
    <row r="158" spans="1:40" x14ac:dyDescent="0.2">
      <c r="A158" s="75" t="s">
        <v>181</v>
      </c>
      <c r="B158" s="74" t="s">
        <v>182</v>
      </c>
      <c r="C158" s="65">
        <v>3</v>
      </c>
      <c r="D158" s="65"/>
      <c r="E158" s="64">
        <f>+F158/$AG158</f>
        <v>5.7570927053374424E-2</v>
      </c>
      <c r="F158" s="70">
        <v>36164638</v>
      </c>
      <c r="G158" s="63">
        <f>+H158/$AG158</f>
        <v>2.5557953949874982E-2</v>
      </c>
      <c r="H158" s="35">
        <v>16054877</v>
      </c>
      <c r="I158" s="63">
        <f>+J158/$AG158</f>
        <v>4.3938638198391111E-3</v>
      </c>
      <c r="J158" s="70">
        <v>2760117</v>
      </c>
      <c r="K158" s="73">
        <v>31405</v>
      </c>
      <c r="L158" s="72">
        <f>+J158+K158</f>
        <v>2791522</v>
      </c>
      <c r="M158" s="71">
        <f>+K158/J158</f>
        <v>1.1378140854173935E-2</v>
      </c>
      <c r="N158" s="61">
        <f>+O158/$AG158</f>
        <v>8.867093694026329E-2</v>
      </c>
      <c r="O158" s="70">
        <v>55700898</v>
      </c>
      <c r="P158" s="73">
        <v>0</v>
      </c>
      <c r="Q158" s="72">
        <f>+O158+P158</f>
        <v>55700898</v>
      </c>
      <c r="R158" s="71">
        <f>+P158/O158</f>
        <v>0</v>
      </c>
      <c r="S158" s="61">
        <f>+T158/$AG158</f>
        <v>3.7472099968365043E-2</v>
      </c>
      <c r="T158" s="70">
        <v>23539050</v>
      </c>
      <c r="U158" s="73">
        <v>-380167</v>
      </c>
      <c r="V158" s="72">
        <f>+T158+U158</f>
        <v>23158883</v>
      </c>
      <c r="W158" s="71">
        <f>+U158/T158</f>
        <v>-1.6150481858868561E-2</v>
      </c>
      <c r="X158" s="61">
        <f>+Y158/$AG158</f>
        <v>0.75214260989729387</v>
      </c>
      <c r="Y158" s="70">
        <v>472477457</v>
      </c>
      <c r="Z158" s="73">
        <v>-350134</v>
      </c>
      <c r="AA158" s="72">
        <f>+Y158+Z158</f>
        <v>472127323</v>
      </c>
      <c r="AB158" s="71">
        <f>+Z158/Y158</f>
        <v>-7.4105969462157854E-4</v>
      </c>
      <c r="AC158" s="61">
        <f>+AD158/$AG158</f>
        <v>3.4191608370989231E-2</v>
      </c>
      <c r="AD158" s="70">
        <v>21478326</v>
      </c>
      <c r="AE158" s="61">
        <f>AF158/$AG158</f>
        <v>0</v>
      </c>
      <c r="AF158" s="70">
        <v>0</v>
      </c>
      <c r="AG158" s="70">
        <v>628175363</v>
      </c>
      <c r="AH158" s="73">
        <v>-698896</v>
      </c>
      <c r="AI158" s="72">
        <v>627476467</v>
      </c>
      <c r="AJ158" s="71">
        <f>+AH158/AG158</f>
        <v>-1.1125810421189664E-3</v>
      </c>
      <c r="AK158" s="70">
        <v>0</v>
      </c>
      <c r="AL158" s="70">
        <v>0</v>
      </c>
      <c r="AM158" s="69">
        <v>0</v>
      </c>
      <c r="AN158" s="68"/>
    </row>
    <row r="159" spans="1:40" x14ac:dyDescent="0.2">
      <c r="A159" s="75" t="s">
        <v>179</v>
      </c>
      <c r="B159" s="74" t="s">
        <v>180</v>
      </c>
      <c r="C159" s="65">
        <v>3</v>
      </c>
      <c r="D159" s="65"/>
      <c r="E159" s="64">
        <f>+F159/$AG159</f>
        <v>4.1902920905904917E-2</v>
      </c>
      <c r="F159" s="70">
        <v>19296274</v>
      </c>
      <c r="G159" s="63">
        <f>+H159/$AG159</f>
        <v>6.4569429920571658E-3</v>
      </c>
      <c r="H159" s="35">
        <v>2973419</v>
      </c>
      <c r="I159" s="63">
        <f>+J159/$AG159</f>
        <v>8.161355277224114E-4</v>
      </c>
      <c r="J159" s="70">
        <v>375830</v>
      </c>
      <c r="K159" s="73">
        <v>4276</v>
      </c>
      <c r="L159" s="72">
        <f>+J159+K159</f>
        <v>380106</v>
      </c>
      <c r="M159" s="71">
        <f>+K159/J159</f>
        <v>1.1377484500971183E-2</v>
      </c>
      <c r="N159" s="61">
        <f>+O159/$AG159</f>
        <v>0.10853323907105158</v>
      </c>
      <c r="O159" s="70">
        <v>49979502</v>
      </c>
      <c r="P159" s="73">
        <v>926306</v>
      </c>
      <c r="Q159" s="72">
        <f>+O159+P159</f>
        <v>50905808</v>
      </c>
      <c r="R159" s="71">
        <f>+P159/O159</f>
        <v>1.8533718083065333E-2</v>
      </c>
      <c r="S159" s="61">
        <f>+T159/$AG159</f>
        <v>7.9288425368247463E-3</v>
      </c>
      <c r="T159" s="70">
        <v>3651228</v>
      </c>
      <c r="U159" s="73">
        <v>0</v>
      </c>
      <c r="V159" s="72">
        <f>+T159+U159</f>
        <v>3651228</v>
      </c>
      <c r="W159" s="71">
        <f>+U159/T159</f>
        <v>0</v>
      </c>
      <c r="X159" s="61">
        <f>+Y159/$AG159</f>
        <v>0.81261563245529456</v>
      </c>
      <c r="Y159" s="70">
        <v>374209090</v>
      </c>
      <c r="Z159" s="73">
        <v>11816254</v>
      </c>
      <c r="AA159" s="72">
        <f>+Y159+Z159</f>
        <v>386025344</v>
      </c>
      <c r="AB159" s="71">
        <f>+Z159/Y159</f>
        <v>3.1576608681526147E-2</v>
      </c>
      <c r="AC159" s="61">
        <f>+AD159/$AG159</f>
        <v>2.1746286511144658E-2</v>
      </c>
      <c r="AD159" s="70">
        <v>10014154</v>
      </c>
      <c r="AE159" s="61">
        <f>AF159/$AG159</f>
        <v>0</v>
      </c>
      <c r="AF159" s="70">
        <v>0</v>
      </c>
      <c r="AG159" s="70">
        <v>460499497</v>
      </c>
      <c r="AH159" s="73">
        <v>12746836</v>
      </c>
      <c r="AI159" s="72">
        <v>473246333</v>
      </c>
      <c r="AJ159" s="71">
        <f>+AH159/AG159</f>
        <v>2.7680455859433871E-2</v>
      </c>
      <c r="AK159" s="70">
        <v>0</v>
      </c>
      <c r="AL159" s="70">
        <v>0</v>
      </c>
      <c r="AM159" s="69">
        <v>0</v>
      </c>
      <c r="AN159" s="68"/>
    </row>
    <row r="160" spans="1:40" x14ac:dyDescent="0.2">
      <c r="A160" s="75" t="s">
        <v>177</v>
      </c>
      <c r="B160" s="74" t="s">
        <v>178</v>
      </c>
      <c r="C160" s="65">
        <v>3</v>
      </c>
      <c r="D160" s="65"/>
      <c r="E160" s="64">
        <f>+F160/$AG160</f>
        <v>1.7727167779006334E-2</v>
      </c>
      <c r="F160" s="70">
        <v>7952980</v>
      </c>
      <c r="G160" s="63">
        <f>+H160/$AG160</f>
        <v>4.6245823447704209E-3</v>
      </c>
      <c r="H160" s="35">
        <v>2074737</v>
      </c>
      <c r="I160" s="63">
        <f>+J160/$AG160</f>
        <v>1.8043284119600511E-4</v>
      </c>
      <c r="J160" s="70">
        <v>80948</v>
      </c>
      <c r="K160" s="73">
        <v>922</v>
      </c>
      <c r="L160" s="72">
        <f>+J160+K160</f>
        <v>81870</v>
      </c>
      <c r="M160" s="71">
        <f>+K160/J160</f>
        <v>1.1390028166230172E-2</v>
      </c>
      <c r="N160" s="61">
        <f>+O160/$AG160</f>
        <v>0.18786842044945329</v>
      </c>
      <c r="O160" s="70">
        <v>84283841</v>
      </c>
      <c r="P160" s="73">
        <v>31248</v>
      </c>
      <c r="Q160" s="72">
        <f>+O160+P160</f>
        <v>84315089</v>
      </c>
      <c r="R160" s="71">
        <f>+P160/O160</f>
        <v>3.7074722306497637E-4</v>
      </c>
      <c r="S160" s="61">
        <f>+T160/$AG160</f>
        <v>8.6841496389191072E-3</v>
      </c>
      <c r="T160" s="70">
        <v>3895990</v>
      </c>
      <c r="U160" s="73">
        <v>0</v>
      </c>
      <c r="V160" s="72">
        <f>+T160+U160</f>
        <v>3895990</v>
      </c>
      <c r="W160" s="71">
        <f>+U160/T160</f>
        <v>0</v>
      </c>
      <c r="X160" s="61">
        <f>+Y160/$AG160</f>
        <v>0.75819614253050538</v>
      </c>
      <c r="Y160" s="70">
        <v>340151277</v>
      </c>
      <c r="Z160" s="73">
        <v>413145</v>
      </c>
      <c r="AA160" s="72">
        <f>+Y160+Z160</f>
        <v>340564422</v>
      </c>
      <c r="AB160" s="71">
        <f>+Z160/Y160</f>
        <v>1.2145919416906967E-3</v>
      </c>
      <c r="AC160" s="61">
        <f>+AD160/$AG160</f>
        <v>2.2719104416149515E-2</v>
      </c>
      <c r="AD160" s="70">
        <v>10192524</v>
      </c>
      <c r="AE160" s="61">
        <f>AF160/$AG160</f>
        <v>0</v>
      </c>
      <c r="AF160" s="70">
        <v>0</v>
      </c>
      <c r="AG160" s="70">
        <v>448632297</v>
      </c>
      <c r="AH160" s="73">
        <v>445315</v>
      </c>
      <c r="AI160" s="72">
        <v>449077612</v>
      </c>
      <c r="AJ160" s="71">
        <f>+AH160/AG160</f>
        <v>9.9260575526509626E-4</v>
      </c>
      <c r="AK160" s="70">
        <v>0</v>
      </c>
      <c r="AL160" s="70">
        <v>0</v>
      </c>
      <c r="AM160" s="69">
        <v>0</v>
      </c>
      <c r="AN160" s="68"/>
    </row>
    <row r="161" spans="1:40" x14ac:dyDescent="0.2">
      <c r="A161" s="75" t="s">
        <v>175</v>
      </c>
      <c r="B161" s="74" t="s">
        <v>176</v>
      </c>
      <c r="C161" s="65">
        <v>3</v>
      </c>
      <c r="D161" s="65"/>
      <c r="E161" s="64">
        <f>+F161/$AG161</f>
        <v>4.5418847489083015E-2</v>
      </c>
      <c r="F161" s="70">
        <v>52127257</v>
      </c>
      <c r="G161" s="63">
        <f>+H161/$AG161</f>
        <v>3.7961716278253643E-3</v>
      </c>
      <c r="H161" s="35">
        <v>4356870</v>
      </c>
      <c r="I161" s="63">
        <f>+J161/$AG161</f>
        <v>1.0482379057457776E-2</v>
      </c>
      <c r="J161" s="70">
        <v>12030637</v>
      </c>
      <c r="K161" s="73">
        <v>136885</v>
      </c>
      <c r="L161" s="72">
        <f>+J161+K161</f>
        <v>12167522</v>
      </c>
      <c r="M161" s="71">
        <f>+K161/J161</f>
        <v>1.1378034263688615E-2</v>
      </c>
      <c r="N161" s="61">
        <f>+O161/$AG161</f>
        <v>0.17509717058216365</v>
      </c>
      <c r="O161" s="70">
        <v>200959199</v>
      </c>
      <c r="P161" s="73">
        <v>-2018724</v>
      </c>
      <c r="Q161" s="72">
        <f>+O161+P161</f>
        <v>198940475</v>
      </c>
      <c r="R161" s="71">
        <f>+P161/O161</f>
        <v>-1.0045442109868283E-2</v>
      </c>
      <c r="S161" s="61">
        <f>+T161/$AG161</f>
        <v>2.8830468735486611E-2</v>
      </c>
      <c r="T161" s="70">
        <v>33088758</v>
      </c>
      <c r="U161" s="73">
        <v>703125</v>
      </c>
      <c r="V161" s="72">
        <f>+T161+U161</f>
        <v>33791883</v>
      </c>
      <c r="W161" s="71">
        <f>+U161/T161</f>
        <v>2.1249664311969643E-2</v>
      </c>
      <c r="X161" s="61">
        <f>+Y161/$AG161</f>
        <v>0.70609687197041904</v>
      </c>
      <c r="Y161" s="70">
        <v>810388091</v>
      </c>
      <c r="Z161" s="73">
        <v>10013940</v>
      </c>
      <c r="AA161" s="72">
        <f>+Y161+Z161</f>
        <v>820402031</v>
      </c>
      <c r="AB161" s="71">
        <f>+Z161/Y161</f>
        <v>1.2356968360237169E-2</v>
      </c>
      <c r="AC161" s="61">
        <f>+AD161/$AG161</f>
        <v>3.0278090537564546E-2</v>
      </c>
      <c r="AD161" s="70">
        <v>34750195</v>
      </c>
      <c r="AE161" s="61">
        <f>AF161/$AG161</f>
        <v>0</v>
      </c>
      <c r="AF161" s="70">
        <v>0</v>
      </c>
      <c r="AG161" s="70">
        <v>1147701007</v>
      </c>
      <c r="AH161" s="73">
        <v>8835226</v>
      </c>
      <c r="AI161" s="72">
        <v>1156536233</v>
      </c>
      <c r="AJ161" s="71">
        <f>+AH161/AG161</f>
        <v>7.6981948661825998E-3</v>
      </c>
      <c r="AK161" s="70">
        <v>29101</v>
      </c>
      <c r="AL161" s="70">
        <v>0</v>
      </c>
      <c r="AM161" s="69">
        <v>0</v>
      </c>
      <c r="AN161" s="68"/>
    </row>
    <row r="162" spans="1:40" x14ac:dyDescent="0.2">
      <c r="A162" s="75" t="s">
        <v>173</v>
      </c>
      <c r="B162" s="74" t="s">
        <v>174</v>
      </c>
      <c r="C162" s="65">
        <v>3</v>
      </c>
      <c r="D162" s="65"/>
      <c r="E162" s="64">
        <f>+F162/$AG162</f>
        <v>0.10769657489355437</v>
      </c>
      <c r="F162" s="70">
        <v>462340941</v>
      </c>
      <c r="G162" s="63">
        <f>+H162/$AG162</f>
        <v>1.1020164584252357E-2</v>
      </c>
      <c r="H162" s="35">
        <v>47309520</v>
      </c>
      <c r="I162" s="63">
        <f>+J162/$AG162</f>
        <v>4.2697544932943712E-3</v>
      </c>
      <c r="J162" s="70">
        <v>18330038</v>
      </c>
      <c r="K162" s="73">
        <v>208559</v>
      </c>
      <c r="L162" s="72">
        <f>+J162+K162</f>
        <v>18538597</v>
      </c>
      <c r="M162" s="71">
        <f>+K162/J162</f>
        <v>1.137799059663706E-2</v>
      </c>
      <c r="N162" s="61">
        <f>+O162/$AG162</f>
        <v>0.5563199304569546</v>
      </c>
      <c r="O162" s="70">
        <v>2388279111</v>
      </c>
      <c r="P162" s="73">
        <v>-20979770</v>
      </c>
      <c r="Q162" s="72">
        <f>+O162+P162</f>
        <v>2367299341</v>
      </c>
      <c r="R162" s="71">
        <f>+P162/O162</f>
        <v>-8.7844715901800648E-3</v>
      </c>
      <c r="S162" s="61">
        <f>+T162/$AG162</f>
        <v>0.23534539723603617</v>
      </c>
      <c r="T162" s="70">
        <v>1010336796</v>
      </c>
      <c r="U162" s="73">
        <v>20178775</v>
      </c>
      <c r="V162" s="72">
        <f>+T162+U162</f>
        <v>1030515571</v>
      </c>
      <c r="W162" s="71">
        <f>+U162/T162</f>
        <v>1.9972325149286159E-2</v>
      </c>
      <c r="X162" s="61">
        <f>+Y162/$AG162</f>
        <v>8.0727240175306247E-2</v>
      </c>
      <c r="Y162" s="70">
        <v>346561701</v>
      </c>
      <c r="Z162" s="73">
        <v>-1258438</v>
      </c>
      <c r="AA162" s="72">
        <f>+Y162+Z162</f>
        <v>345303263</v>
      </c>
      <c r="AB162" s="71">
        <f>+Z162/Y162</f>
        <v>-3.6312090931248054E-3</v>
      </c>
      <c r="AC162" s="61">
        <f>+AD162/$AG162</f>
        <v>4.6209381606018467E-3</v>
      </c>
      <c r="AD162" s="70">
        <v>19837668</v>
      </c>
      <c r="AE162" s="61">
        <f>AF162/$AG162</f>
        <v>0</v>
      </c>
      <c r="AF162" s="70">
        <v>0</v>
      </c>
      <c r="AG162" s="70">
        <v>4292995775</v>
      </c>
      <c r="AH162" s="73">
        <v>-1850874</v>
      </c>
      <c r="AI162" s="72">
        <v>4291144901</v>
      </c>
      <c r="AJ162" s="71">
        <f>+AH162/AG162</f>
        <v>-4.3113809027683003E-4</v>
      </c>
      <c r="AK162" s="70">
        <v>4883408</v>
      </c>
      <c r="AL162" s="70">
        <v>17302600</v>
      </c>
      <c r="AM162" s="69">
        <v>0</v>
      </c>
      <c r="AN162" s="68"/>
    </row>
    <row r="163" spans="1:40" x14ac:dyDescent="0.2">
      <c r="A163" s="75" t="s">
        <v>171</v>
      </c>
      <c r="B163" s="74" t="s">
        <v>172</v>
      </c>
      <c r="C163" s="65">
        <v>3</v>
      </c>
      <c r="D163" s="65"/>
      <c r="E163" s="64">
        <f>+F163/$AG163</f>
        <v>3.6962388503451675E-2</v>
      </c>
      <c r="F163" s="70">
        <v>33939605</v>
      </c>
      <c r="G163" s="63">
        <f>+H163/$AG163</f>
        <v>2.7998507464469706E-3</v>
      </c>
      <c r="H163" s="35">
        <v>2570879</v>
      </c>
      <c r="I163" s="63">
        <f>+J163/$AG163</f>
        <v>2.9373079981548692E-3</v>
      </c>
      <c r="J163" s="70">
        <v>2697095</v>
      </c>
      <c r="K163" s="73">
        <v>30688</v>
      </c>
      <c r="L163" s="72">
        <f>+J163+K163</f>
        <v>2727783</v>
      </c>
      <c r="M163" s="71">
        <f>+K163/J163</f>
        <v>1.1378167991857906E-2</v>
      </c>
      <c r="N163" s="61">
        <f>+O163/$AG163</f>
        <v>0.30179412544869405</v>
      </c>
      <c r="O163" s="70">
        <v>277113407</v>
      </c>
      <c r="P163" s="73">
        <v>-2841053</v>
      </c>
      <c r="Q163" s="72">
        <f>+O163+P163</f>
        <v>274272354</v>
      </c>
      <c r="R163" s="71">
        <f>+P163/O163</f>
        <v>-1.025231161045918E-2</v>
      </c>
      <c r="S163" s="61">
        <f>+T163/$AG163</f>
        <v>3.7029992126603795E-2</v>
      </c>
      <c r="T163" s="70">
        <v>34001680</v>
      </c>
      <c r="U163" s="73">
        <v>723440</v>
      </c>
      <c r="V163" s="72">
        <f>+T163+U163</f>
        <v>34725120</v>
      </c>
      <c r="W163" s="71">
        <f>+U163/T163</f>
        <v>2.1276595744680851E-2</v>
      </c>
      <c r="X163" s="61">
        <f>+Y163/$AG163</f>
        <v>0.59785383332587483</v>
      </c>
      <c r="Y163" s="70">
        <v>548961357</v>
      </c>
      <c r="Z163" s="73">
        <v>7102055</v>
      </c>
      <c r="AA163" s="72">
        <f>+Y163+Z163</f>
        <v>556063412</v>
      </c>
      <c r="AB163" s="71">
        <f>+Z163/Y163</f>
        <v>1.2937258532753154E-2</v>
      </c>
      <c r="AC163" s="61">
        <f>+AD163/$AG163</f>
        <v>2.0622501850773745E-2</v>
      </c>
      <c r="AD163" s="70">
        <v>18935994</v>
      </c>
      <c r="AE163" s="61">
        <f>AF163/$AG163</f>
        <v>0</v>
      </c>
      <c r="AF163" s="70">
        <v>0</v>
      </c>
      <c r="AG163" s="70">
        <v>918220017</v>
      </c>
      <c r="AH163" s="73">
        <v>5015130</v>
      </c>
      <c r="AI163" s="72">
        <v>923235147</v>
      </c>
      <c r="AJ163" s="71">
        <f>+AH163/AG163</f>
        <v>5.4617955469816338E-3</v>
      </c>
      <c r="AK163" s="70">
        <v>0</v>
      </c>
      <c r="AL163" s="70">
        <v>0</v>
      </c>
      <c r="AM163" s="69">
        <v>0</v>
      </c>
      <c r="AN163" s="68"/>
    </row>
    <row r="164" spans="1:40" x14ac:dyDescent="0.2">
      <c r="A164" s="75" t="s">
        <v>169</v>
      </c>
      <c r="B164" s="74" t="s">
        <v>170</v>
      </c>
      <c r="C164" s="65">
        <v>3</v>
      </c>
      <c r="D164" s="65"/>
      <c r="E164" s="64">
        <f>+F164/$AG164</f>
        <v>3.3568125784599966E-2</v>
      </c>
      <c r="F164" s="70">
        <v>29563542</v>
      </c>
      <c r="G164" s="63">
        <f>+H164/$AG164</f>
        <v>1.497410950063427E-3</v>
      </c>
      <c r="H164" s="35">
        <v>1318774</v>
      </c>
      <c r="I164" s="63">
        <f>+J164/$AG164</f>
        <v>1.7945781706840943E-4</v>
      </c>
      <c r="J164" s="70">
        <v>158049</v>
      </c>
      <c r="K164" s="73">
        <v>1798</v>
      </c>
      <c r="L164" s="72">
        <f>+J164+K164</f>
        <v>159847</v>
      </c>
      <c r="M164" s="71">
        <f>+K164/J164</f>
        <v>1.1376218767597391E-2</v>
      </c>
      <c r="N164" s="61">
        <f>+O164/$AG164</f>
        <v>0.12195840111050221</v>
      </c>
      <c r="O164" s="70">
        <v>107409104</v>
      </c>
      <c r="P164" s="73">
        <v>-954252</v>
      </c>
      <c r="Q164" s="72">
        <f>+O164+P164</f>
        <v>106454852</v>
      </c>
      <c r="R164" s="71">
        <f>+P164/O164</f>
        <v>-8.8842748376338748E-3</v>
      </c>
      <c r="S164" s="61">
        <f>+T164/$AG164</f>
        <v>6.9762785774486746E-3</v>
      </c>
      <c r="T164" s="70">
        <v>6144028</v>
      </c>
      <c r="U164" s="73">
        <v>111669</v>
      </c>
      <c r="V164" s="72">
        <f>+T164+U164</f>
        <v>6255697</v>
      </c>
      <c r="W164" s="71">
        <f>+U164/T164</f>
        <v>1.8175210139016292E-2</v>
      </c>
      <c r="X164" s="61">
        <f>+Y164/$AG164</f>
        <v>0.80296218410181508</v>
      </c>
      <c r="Y164" s="70">
        <v>707171035</v>
      </c>
      <c r="Z164" s="73">
        <v>6272309</v>
      </c>
      <c r="AA164" s="72">
        <f>+Y164+Z164</f>
        <v>713443344</v>
      </c>
      <c r="AB164" s="71">
        <f>+Z164/Y164</f>
        <v>8.8695784888870623E-3</v>
      </c>
      <c r="AC164" s="61">
        <f>+AD164/$AG164</f>
        <v>3.2858141658502232E-2</v>
      </c>
      <c r="AD164" s="70">
        <v>28938257</v>
      </c>
      <c r="AE164" s="61">
        <f>AF164/$AG164</f>
        <v>0</v>
      </c>
      <c r="AF164" s="70">
        <v>0</v>
      </c>
      <c r="AG164" s="70">
        <v>880702789</v>
      </c>
      <c r="AH164" s="73">
        <v>5431524</v>
      </c>
      <c r="AI164" s="72">
        <v>886134313</v>
      </c>
      <c r="AJ164" s="71">
        <f>+AH164/AG164</f>
        <v>6.167261041795111E-3</v>
      </c>
      <c r="AK164" s="70">
        <v>7115</v>
      </c>
      <c r="AL164" s="70">
        <v>530693</v>
      </c>
      <c r="AM164" s="69">
        <v>0</v>
      </c>
      <c r="AN164" s="68"/>
    </row>
    <row r="165" spans="1:40" x14ac:dyDescent="0.2">
      <c r="A165" s="75" t="s">
        <v>167</v>
      </c>
      <c r="B165" s="74" t="s">
        <v>168</v>
      </c>
      <c r="C165" s="65">
        <v>3</v>
      </c>
      <c r="D165" s="65"/>
      <c r="E165" s="64">
        <f>+F165/$AG165</f>
        <v>3.0859057213767093E-2</v>
      </c>
      <c r="F165" s="70">
        <v>31803198</v>
      </c>
      <c r="G165" s="63">
        <f>+H165/$AG165</f>
        <v>1.6122168122883181E-3</v>
      </c>
      <c r="H165" s="35">
        <v>1661543</v>
      </c>
      <c r="I165" s="63">
        <f>+J165/$AG165</f>
        <v>1.1865860935162444E-4</v>
      </c>
      <c r="J165" s="70">
        <v>122289</v>
      </c>
      <c r="K165" s="73">
        <v>1390</v>
      </c>
      <c r="L165" s="72">
        <f>+J165+K165</f>
        <v>123679</v>
      </c>
      <c r="M165" s="71">
        <f>+K165/J165</f>
        <v>1.1366517021154805E-2</v>
      </c>
      <c r="N165" s="61">
        <f>+O165/$AG165</f>
        <v>0.15148587570105612</v>
      </c>
      <c r="O165" s="70">
        <v>156120625</v>
      </c>
      <c r="P165" s="73">
        <v>-1883442</v>
      </c>
      <c r="Q165" s="72">
        <f>+O165+P165</f>
        <v>154237183</v>
      </c>
      <c r="R165" s="71">
        <f>+P165/O165</f>
        <v>-1.2064017806743984E-2</v>
      </c>
      <c r="S165" s="61">
        <f>+T165/$AG165</f>
        <v>2.0159669723766253E-2</v>
      </c>
      <c r="T165" s="70">
        <v>20776460</v>
      </c>
      <c r="U165" s="73">
        <v>441660</v>
      </c>
      <c r="V165" s="72">
        <f>+T165+U165</f>
        <v>21218120</v>
      </c>
      <c r="W165" s="71">
        <f>+U165/T165</f>
        <v>2.1257711852741036E-2</v>
      </c>
      <c r="X165" s="61">
        <f>+Y165/$AG165</f>
        <v>0.77210081222021387</v>
      </c>
      <c r="Y165" s="70">
        <v>795723435</v>
      </c>
      <c r="Z165" s="73">
        <v>6183608</v>
      </c>
      <c r="AA165" s="72">
        <f>+Y165+Z165</f>
        <v>801907043</v>
      </c>
      <c r="AB165" s="71">
        <f>+Z165/Y165</f>
        <v>7.7710517599623042E-3</v>
      </c>
      <c r="AC165" s="61">
        <f>+AD165/$AG165</f>
        <v>2.3663709719556763E-2</v>
      </c>
      <c r="AD165" s="70">
        <v>24387707</v>
      </c>
      <c r="AE165" s="61">
        <f>AF165/$AG165</f>
        <v>0</v>
      </c>
      <c r="AF165" s="70">
        <v>0</v>
      </c>
      <c r="AG165" s="70">
        <v>1030595257</v>
      </c>
      <c r="AH165" s="73">
        <v>4743216</v>
      </c>
      <c r="AI165" s="72">
        <v>1035338473</v>
      </c>
      <c r="AJ165" s="71">
        <f>+AH165/AG165</f>
        <v>4.6024042588816219E-3</v>
      </c>
      <c r="AK165" s="70">
        <v>28169</v>
      </c>
      <c r="AL165" s="70">
        <v>18460</v>
      </c>
      <c r="AM165" s="69">
        <v>0</v>
      </c>
      <c r="AN165" s="68"/>
    </row>
    <row r="166" spans="1:40" x14ac:dyDescent="0.2">
      <c r="A166" s="75" t="s">
        <v>165</v>
      </c>
      <c r="B166" s="74" t="s">
        <v>166</v>
      </c>
      <c r="C166" s="65">
        <v>3</v>
      </c>
      <c r="D166" s="65"/>
      <c r="E166" s="64">
        <f>+F166/$AG166</f>
        <v>1.0487914999525123E-2</v>
      </c>
      <c r="F166" s="70">
        <v>4306684</v>
      </c>
      <c r="G166" s="63">
        <f>+H166/$AG166</f>
        <v>6.807511817121371E-3</v>
      </c>
      <c r="H166" s="35">
        <v>2795389</v>
      </c>
      <c r="I166" s="63">
        <f>+J166/$AG166</f>
        <v>8.2278092603370898E-4</v>
      </c>
      <c r="J166" s="70">
        <v>337861</v>
      </c>
      <c r="K166" s="73">
        <v>3844</v>
      </c>
      <c r="L166" s="72">
        <f>+J166+K166</f>
        <v>341705</v>
      </c>
      <c r="M166" s="71">
        <f>+K166/J166</f>
        <v>1.137745996134505E-2</v>
      </c>
      <c r="N166" s="61">
        <f>+O166/$AG166</f>
        <v>5.1958846463874067E-2</v>
      </c>
      <c r="O166" s="70">
        <v>21336017</v>
      </c>
      <c r="P166" s="73">
        <v>0</v>
      </c>
      <c r="Q166" s="72">
        <f>+O166+P166</f>
        <v>21336017</v>
      </c>
      <c r="R166" s="71">
        <f>+P166/O166</f>
        <v>0</v>
      </c>
      <c r="S166" s="61">
        <f>+T166/$AG166</f>
        <v>1.4653888021664114E-3</v>
      </c>
      <c r="T166" s="70">
        <v>601737</v>
      </c>
      <c r="U166" s="73">
        <v>0</v>
      </c>
      <c r="V166" s="72">
        <f>+T166+U166</f>
        <v>601737</v>
      </c>
      <c r="W166" s="71">
        <f>+U166/T166</f>
        <v>0</v>
      </c>
      <c r="X166" s="61">
        <f>+Y166/$AG166</f>
        <v>0.91812441279682833</v>
      </c>
      <c r="Y166" s="70">
        <v>377012182</v>
      </c>
      <c r="Z166" s="73">
        <v>0</v>
      </c>
      <c r="AA166" s="72">
        <f>+Y166+Z166</f>
        <v>377012182</v>
      </c>
      <c r="AB166" s="71">
        <f>+Z166/Y166</f>
        <v>0</v>
      </c>
      <c r="AC166" s="61">
        <f>+AD166/$AG166</f>
        <v>1.0333144194451006E-2</v>
      </c>
      <c r="AD166" s="70">
        <v>4243130</v>
      </c>
      <c r="AE166" s="61">
        <f>AF166/$AG166</f>
        <v>0</v>
      </c>
      <c r="AF166" s="70">
        <v>0</v>
      </c>
      <c r="AG166" s="70">
        <v>410633000</v>
      </c>
      <c r="AH166" s="73">
        <v>3844</v>
      </c>
      <c r="AI166" s="72">
        <v>410636844</v>
      </c>
      <c r="AJ166" s="71">
        <f>+AH166/AG166</f>
        <v>9.3611570429069267E-6</v>
      </c>
      <c r="AK166" s="70">
        <v>0</v>
      </c>
      <c r="AL166" s="70">
        <v>0</v>
      </c>
      <c r="AM166" s="69">
        <v>0</v>
      </c>
      <c r="AN166" s="68"/>
    </row>
    <row r="167" spans="1:40" x14ac:dyDescent="0.2">
      <c r="A167" s="75" t="s">
        <v>163</v>
      </c>
      <c r="B167" s="74" t="s">
        <v>164</v>
      </c>
      <c r="C167" s="65">
        <v>3</v>
      </c>
      <c r="D167" s="65"/>
      <c r="E167" s="64">
        <f>+F167/$AG167</f>
        <v>6.9434790859636886E-2</v>
      </c>
      <c r="F167" s="70">
        <v>94767769</v>
      </c>
      <c r="G167" s="63">
        <f>+H167/$AG167</f>
        <v>1.0754907344636843E-2</v>
      </c>
      <c r="H167" s="35">
        <v>14678788</v>
      </c>
      <c r="I167" s="63">
        <f>+J167/$AG167</f>
        <v>4.1539439241612151E-2</v>
      </c>
      <c r="J167" s="70">
        <v>56694921</v>
      </c>
      <c r="K167" s="73">
        <v>645075</v>
      </c>
      <c r="L167" s="72">
        <f>+J167+K167</f>
        <v>57339996</v>
      </c>
      <c r="M167" s="71">
        <f>+K167/J167</f>
        <v>1.1378003331197869E-2</v>
      </c>
      <c r="N167" s="61">
        <f>+O167/$AG167</f>
        <v>0.33540479523382399</v>
      </c>
      <c r="O167" s="70">
        <v>457775760</v>
      </c>
      <c r="P167" s="73">
        <v>8666712</v>
      </c>
      <c r="Q167" s="72">
        <f>+O167+P167</f>
        <v>466442472</v>
      </c>
      <c r="R167" s="71">
        <f>+P167/O167</f>
        <v>1.8932221312897825E-2</v>
      </c>
      <c r="S167" s="61">
        <f>+T167/$AG167</f>
        <v>6.7218918241259848E-2</v>
      </c>
      <c r="T167" s="70">
        <v>91743445</v>
      </c>
      <c r="U167" s="73">
        <v>-1778476</v>
      </c>
      <c r="V167" s="72">
        <f>+T167+U167</f>
        <v>89964969</v>
      </c>
      <c r="W167" s="71">
        <f>+U167/T167</f>
        <v>-1.9385319572422857E-2</v>
      </c>
      <c r="X167" s="61">
        <f>+Y167/$AG167</f>
        <v>0.45997945747127855</v>
      </c>
      <c r="Y167" s="70">
        <v>627800940</v>
      </c>
      <c r="Z167" s="73">
        <v>-6771763</v>
      </c>
      <c r="AA167" s="72">
        <f>+Y167+Z167</f>
        <v>621029177</v>
      </c>
      <c r="AB167" s="71">
        <f>+Z167/Y167</f>
        <v>-1.0786481141617914E-2</v>
      </c>
      <c r="AC167" s="61">
        <f>+AD167/$AG167</f>
        <v>1.5667262987841418E-2</v>
      </c>
      <c r="AD167" s="70">
        <v>21383395</v>
      </c>
      <c r="AE167" s="61">
        <f>AF167/$AG167</f>
        <v>4.2861991035040173E-7</v>
      </c>
      <c r="AF167" s="70">
        <v>585</v>
      </c>
      <c r="AG167" s="70">
        <v>1364845603</v>
      </c>
      <c r="AH167" s="73">
        <v>761548</v>
      </c>
      <c r="AI167" s="72">
        <v>1365607151</v>
      </c>
      <c r="AJ167" s="71">
        <f>+AH167/AG167</f>
        <v>5.5797373587611581E-4</v>
      </c>
      <c r="AK167" s="70">
        <v>253920</v>
      </c>
      <c r="AL167" s="70">
        <v>316100</v>
      </c>
      <c r="AM167" s="69">
        <v>113555</v>
      </c>
      <c r="AN167" s="68"/>
    </row>
    <row r="168" spans="1:40" x14ac:dyDescent="0.2">
      <c r="A168" s="75" t="s">
        <v>161</v>
      </c>
      <c r="B168" s="74" t="s">
        <v>162</v>
      </c>
      <c r="C168" s="65">
        <v>3</v>
      </c>
      <c r="D168" s="65"/>
      <c r="E168" s="64">
        <f>+F168/$AG168</f>
        <v>3.6634132324295736E-2</v>
      </c>
      <c r="F168" s="70">
        <v>14406226</v>
      </c>
      <c r="G168" s="63">
        <f>+H168/$AG168</f>
        <v>2.515000788310625E-3</v>
      </c>
      <c r="H168" s="35">
        <v>989014</v>
      </c>
      <c r="I168" s="63">
        <f>+J168/$AG168</f>
        <v>1.2985256048376843E-3</v>
      </c>
      <c r="J168" s="70">
        <v>510640</v>
      </c>
      <c r="K168" s="73">
        <v>5810</v>
      </c>
      <c r="L168" s="72">
        <f>+J168+K168</f>
        <v>516450</v>
      </c>
      <c r="M168" s="71">
        <f>+K168/J168</f>
        <v>1.1377878740404199E-2</v>
      </c>
      <c r="N168" s="61">
        <f>+O168/$AG168</f>
        <v>0.21650498924337438</v>
      </c>
      <c r="O168" s="70">
        <v>85139721</v>
      </c>
      <c r="P168" s="73">
        <v>1781510</v>
      </c>
      <c r="Q168" s="72">
        <f>+O168+P168</f>
        <v>86921231</v>
      </c>
      <c r="R168" s="71">
        <f>+P168/O168</f>
        <v>2.0924545900261993E-2</v>
      </c>
      <c r="S168" s="61">
        <f>+T168/$AG168</f>
        <v>1.754535329030683E-2</v>
      </c>
      <c r="T168" s="70">
        <v>6899640</v>
      </c>
      <c r="U168" s="73">
        <v>-140809</v>
      </c>
      <c r="V168" s="72">
        <f>+T168+U168</f>
        <v>6758831</v>
      </c>
      <c r="W168" s="71">
        <f>+U168/T168</f>
        <v>-2.0408166223165266E-2</v>
      </c>
      <c r="X168" s="61">
        <f>+Y168/$AG168</f>
        <v>0.68732082462377242</v>
      </c>
      <c r="Y168" s="70">
        <v>270286165</v>
      </c>
      <c r="Z168" s="73">
        <v>-5381688</v>
      </c>
      <c r="AA168" s="72">
        <f>+Y168+Z168</f>
        <v>264904477</v>
      </c>
      <c r="AB168" s="71">
        <f>+Z168/Y168</f>
        <v>-1.9911074619746075E-2</v>
      </c>
      <c r="AC168" s="61">
        <f>+AD168/$AG168</f>
        <v>3.818117412510235E-2</v>
      </c>
      <c r="AD168" s="70">
        <v>15014594</v>
      </c>
      <c r="AE168" s="61">
        <f>AF168/$AG168</f>
        <v>0</v>
      </c>
      <c r="AF168" s="70">
        <v>0</v>
      </c>
      <c r="AG168" s="70">
        <v>393246000</v>
      </c>
      <c r="AH168" s="73">
        <v>-3735177</v>
      </c>
      <c r="AI168" s="72">
        <v>389510823</v>
      </c>
      <c r="AJ168" s="71">
        <f>+AH168/AG168</f>
        <v>-9.4983216612502096E-3</v>
      </c>
      <c r="AK168" s="70">
        <v>64885</v>
      </c>
      <c r="AL168" s="70">
        <v>0</v>
      </c>
      <c r="AM168" s="69">
        <v>0</v>
      </c>
      <c r="AN168" s="68"/>
    </row>
    <row r="169" spans="1:40" x14ac:dyDescent="0.2">
      <c r="A169" s="75" t="s">
        <v>159</v>
      </c>
      <c r="B169" s="74" t="s">
        <v>160</v>
      </c>
      <c r="C169" s="65">
        <v>3</v>
      </c>
      <c r="D169" s="65"/>
      <c r="E169" s="64">
        <f>+F169/$AG169</f>
        <v>4.5633431991940136E-2</v>
      </c>
      <c r="F169" s="70">
        <v>19091720</v>
      </c>
      <c r="G169" s="63">
        <f>+H169/$AG169</f>
        <v>2.3124449792017061E-2</v>
      </c>
      <c r="H169" s="35">
        <v>9674607</v>
      </c>
      <c r="I169" s="63">
        <f>+J169/$AG169</f>
        <v>0.11225090185312837</v>
      </c>
      <c r="J169" s="70">
        <v>46962560</v>
      </c>
      <c r="K169" s="73">
        <v>534340</v>
      </c>
      <c r="L169" s="72">
        <f>+J169+K169</f>
        <v>47496900</v>
      </c>
      <c r="M169" s="71">
        <f>+K169/J169</f>
        <v>1.1377999836465473E-2</v>
      </c>
      <c r="N169" s="61">
        <f>+O169/$AG169</f>
        <v>0.28341686733807753</v>
      </c>
      <c r="O169" s="70">
        <v>118573494</v>
      </c>
      <c r="P169" s="73">
        <v>-1490572</v>
      </c>
      <c r="Q169" s="72">
        <f>+O169+P169</f>
        <v>117082922</v>
      </c>
      <c r="R169" s="71">
        <f>+P169/O169</f>
        <v>-1.2570870181155326E-2</v>
      </c>
      <c r="S169" s="61">
        <f>+T169/$AG169</f>
        <v>2.0532393641172427E-2</v>
      </c>
      <c r="T169" s="70">
        <v>8590165</v>
      </c>
      <c r="U169" s="73">
        <v>31208</v>
      </c>
      <c r="V169" s="72">
        <f>+T169+U169</f>
        <v>8621373</v>
      </c>
      <c r="W169" s="71">
        <f>+U169/T169</f>
        <v>3.6329919157548195E-3</v>
      </c>
      <c r="X169" s="61">
        <f>+Y169/$AG169</f>
        <v>0.47536216737677189</v>
      </c>
      <c r="Y169" s="70">
        <v>198877906</v>
      </c>
      <c r="Z169" s="73">
        <v>3364100</v>
      </c>
      <c r="AA169" s="72">
        <f>+Y169+Z169</f>
        <v>202242006</v>
      </c>
      <c r="AB169" s="71">
        <f>+Z169/Y169</f>
        <v>1.691540336310661E-2</v>
      </c>
      <c r="AC169" s="61">
        <f>+AD169/$AG169</f>
        <v>3.9552508733282296E-2</v>
      </c>
      <c r="AD169" s="70">
        <v>16547636</v>
      </c>
      <c r="AE169" s="61">
        <f>AF169/$AG169</f>
        <v>1.2727927361027777E-4</v>
      </c>
      <c r="AF169" s="70">
        <v>53250</v>
      </c>
      <c r="AG169" s="70">
        <v>418371338</v>
      </c>
      <c r="AH169" s="73">
        <v>2439076</v>
      </c>
      <c r="AI169" s="72">
        <v>420810414</v>
      </c>
      <c r="AJ169" s="71">
        <f>+AH169/AG169</f>
        <v>5.8299309213194718E-3</v>
      </c>
      <c r="AK169" s="70">
        <v>0</v>
      </c>
      <c r="AL169" s="70">
        <v>33340</v>
      </c>
      <c r="AM169" s="69">
        <v>0</v>
      </c>
      <c r="AN169" s="68"/>
    </row>
    <row r="170" spans="1:40" x14ac:dyDescent="0.2">
      <c r="A170" s="75" t="s">
        <v>157</v>
      </c>
      <c r="B170" s="74" t="s">
        <v>158</v>
      </c>
      <c r="C170" s="65">
        <v>3</v>
      </c>
      <c r="D170" s="65"/>
      <c r="E170" s="64">
        <f>+F170/$AG170</f>
        <v>6.2651356419866258E-2</v>
      </c>
      <c r="F170" s="70">
        <v>51354755</v>
      </c>
      <c r="G170" s="63">
        <f>+H170/$AG170</f>
        <v>3.211416127827052E-2</v>
      </c>
      <c r="H170" s="35">
        <v>26323690</v>
      </c>
      <c r="I170" s="63">
        <f>+J170/$AG170</f>
        <v>0.15586292153065789</v>
      </c>
      <c r="J170" s="70">
        <v>127759439</v>
      </c>
      <c r="K170" s="73">
        <v>1453648</v>
      </c>
      <c r="L170" s="72">
        <f>+J170+K170</f>
        <v>129213087</v>
      </c>
      <c r="M170" s="71">
        <f>+K170/J170</f>
        <v>1.1378008633866966E-2</v>
      </c>
      <c r="N170" s="61">
        <f>+O170/$AG170</f>
        <v>0.18968933040614258</v>
      </c>
      <c r="O170" s="70">
        <v>155486643</v>
      </c>
      <c r="P170" s="73">
        <v>-3166002</v>
      </c>
      <c r="Q170" s="72">
        <f>+O170+P170</f>
        <v>152320641</v>
      </c>
      <c r="R170" s="71">
        <f>+P170/O170</f>
        <v>-2.0361890506569107E-2</v>
      </c>
      <c r="S170" s="61">
        <f>+T170/$AG170</f>
        <v>6.6480457724466119E-2</v>
      </c>
      <c r="T170" s="70">
        <v>54493435</v>
      </c>
      <c r="U170" s="73">
        <v>0</v>
      </c>
      <c r="V170" s="72">
        <f>+T170+U170</f>
        <v>54493435</v>
      </c>
      <c r="W170" s="71">
        <f>+U170/T170</f>
        <v>0</v>
      </c>
      <c r="X170" s="61">
        <f>+Y170/$AG170</f>
        <v>0.4497411800401398</v>
      </c>
      <c r="Y170" s="70">
        <v>368648812</v>
      </c>
      <c r="Z170" s="73">
        <v>5276862</v>
      </c>
      <c r="AA170" s="72">
        <f>+Y170+Z170</f>
        <v>373925674</v>
      </c>
      <c r="AB170" s="71">
        <f>+Z170/Y170</f>
        <v>1.4314062132390651E-2</v>
      </c>
      <c r="AC170" s="61">
        <f>+AD170/$AG170</f>
        <v>4.2447052171726091E-2</v>
      </c>
      <c r="AD170" s="70">
        <v>34793468</v>
      </c>
      <c r="AE170" s="61">
        <f>AF170/$AG170</f>
        <v>1.0135404287307122E-3</v>
      </c>
      <c r="AF170" s="70">
        <v>830790</v>
      </c>
      <c r="AG170" s="70">
        <v>819691032</v>
      </c>
      <c r="AH170" s="73">
        <v>3564508</v>
      </c>
      <c r="AI170" s="72">
        <v>823255540</v>
      </c>
      <c r="AJ170" s="71">
        <f>+AH170/AG170</f>
        <v>4.3485994854705204E-3</v>
      </c>
      <c r="AK170" s="70">
        <v>0</v>
      </c>
      <c r="AL170" s="70">
        <v>843245</v>
      </c>
      <c r="AM170" s="69">
        <v>0</v>
      </c>
      <c r="AN170" s="68"/>
    </row>
    <row r="171" spans="1:40" x14ac:dyDescent="0.2">
      <c r="A171" s="75" t="s">
        <v>155</v>
      </c>
      <c r="B171" s="74" t="s">
        <v>156</v>
      </c>
      <c r="C171" s="65">
        <v>3</v>
      </c>
      <c r="D171" s="65"/>
      <c r="E171" s="64">
        <f>+F171/$AG171</f>
        <v>3.4765816599808173E-2</v>
      </c>
      <c r="F171" s="70">
        <v>23656636</v>
      </c>
      <c r="G171" s="63">
        <f>+H171/$AG171</f>
        <v>4.5737128957538762E-3</v>
      </c>
      <c r="H171" s="35">
        <v>3112214</v>
      </c>
      <c r="I171" s="63">
        <f>+J171/$AG171</f>
        <v>1.9394245416532261E-2</v>
      </c>
      <c r="J171" s="70">
        <v>13196946</v>
      </c>
      <c r="K171" s="73">
        <v>150155</v>
      </c>
      <c r="L171" s="72">
        <f>+J171+K171</f>
        <v>13347101</v>
      </c>
      <c r="M171" s="71">
        <f>+K171/J171</f>
        <v>1.1378011245935234E-2</v>
      </c>
      <c r="N171" s="61">
        <f>+O171/$AG171</f>
        <v>0.16655165544523165</v>
      </c>
      <c r="O171" s="70">
        <v>113331205</v>
      </c>
      <c r="P171" s="73">
        <v>4882884</v>
      </c>
      <c r="Q171" s="72">
        <f>+O171+P171</f>
        <v>118214089</v>
      </c>
      <c r="R171" s="71">
        <f>+P171/O171</f>
        <v>4.3085079700687909E-2</v>
      </c>
      <c r="S171" s="61">
        <f>+T171/$AG171</f>
        <v>2.1482987888940035E-2</v>
      </c>
      <c r="T171" s="70">
        <v>14618245</v>
      </c>
      <c r="U171" s="73">
        <v>0</v>
      </c>
      <c r="V171" s="72">
        <f>+T171+U171</f>
        <v>14618245</v>
      </c>
      <c r="W171" s="71">
        <f>+U171/T171</f>
        <v>0</v>
      </c>
      <c r="X171" s="61">
        <f>+Y171/$AG171</f>
        <v>0.73139652889436735</v>
      </c>
      <c r="Y171" s="70">
        <v>497683735</v>
      </c>
      <c r="Z171" s="73">
        <v>-13048381</v>
      </c>
      <c r="AA171" s="72">
        <f>+Y171+Z171</f>
        <v>484635354</v>
      </c>
      <c r="AB171" s="71">
        <f>+Z171/Y171</f>
        <v>-2.6218218684602983E-2</v>
      </c>
      <c r="AC171" s="61">
        <f>+AD171/$AG171</f>
        <v>2.1835052859366644E-2</v>
      </c>
      <c r="AD171" s="70">
        <v>14857810</v>
      </c>
      <c r="AE171" s="61">
        <f>AF171/$AG171</f>
        <v>0</v>
      </c>
      <c r="AF171" s="70">
        <v>0</v>
      </c>
      <c r="AG171" s="70">
        <v>680456791</v>
      </c>
      <c r="AH171" s="73">
        <v>-8015342</v>
      </c>
      <c r="AI171" s="72">
        <v>672441449</v>
      </c>
      <c r="AJ171" s="71">
        <f>+AH171/AG171</f>
        <v>-1.177935484811702E-2</v>
      </c>
      <c r="AK171" s="70">
        <v>39500</v>
      </c>
      <c r="AL171" s="70">
        <v>107820</v>
      </c>
      <c r="AM171" s="69">
        <v>0</v>
      </c>
      <c r="AN171" s="68"/>
    </row>
    <row r="172" spans="1:40" x14ac:dyDescent="0.2">
      <c r="A172" s="75" t="s">
        <v>153</v>
      </c>
      <c r="B172" s="74" t="s">
        <v>154</v>
      </c>
      <c r="C172" s="65">
        <v>3</v>
      </c>
      <c r="D172" s="65"/>
      <c r="E172" s="64">
        <f>+F172/$AG172</f>
        <v>3.9787257654703194E-2</v>
      </c>
      <c r="F172" s="70">
        <v>53258523</v>
      </c>
      <c r="G172" s="63">
        <f>+H172/$AG172</f>
        <v>6.2098328613618917E-3</v>
      </c>
      <c r="H172" s="35">
        <v>8312373</v>
      </c>
      <c r="I172" s="63">
        <f>+J172/$AG172</f>
        <v>3.9123541325140565E-2</v>
      </c>
      <c r="J172" s="70">
        <v>52370084</v>
      </c>
      <c r="K172" s="73">
        <v>595867</v>
      </c>
      <c r="L172" s="72">
        <f>+J172+K172</f>
        <v>52965951</v>
      </c>
      <c r="M172" s="71">
        <f>+K172/J172</f>
        <v>1.1378003518191798E-2</v>
      </c>
      <c r="N172" s="61">
        <f>+O172/$AG172</f>
        <v>0.17828866888347353</v>
      </c>
      <c r="O172" s="70">
        <v>238654075</v>
      </c>
      <c r="P172" s="73">
        <v>4084170</v>
      </c>
      <c r="Q172" s="72">
        <f>+O172+P172</f>
        <v>242738245</v>
      </c>
      <c r="R172" s="71">
        <f>+P172/O172</f>
        <v>1.7113347006540745E-2</v>
      </c>
      <c r="S172" s="61">
        <f>+T172/$AG172</f>
        <v>3.7413101240795929E-2</v>
      </c>
      <c r="T172" s="70">
        <v>50080519</v>
      </c>
      <c r="U172" s="73">
        <v>-104827</v>
      </c>
      <c r="V172" s="72">
        <f>+T172+U172</f>
        <v>49975692</v>
      </c>
      <c r="W172" s="71">
        <f>+U172/T172</f>
        <v>-2.0931692021801929E-3</v>
      </c>
      <c r="X172" s="61">
        <f>+Y172/$AG172</f>
        <v>0.64323767997177406</v>
      </c>
      <c r="Y172" s="70">
        <v>861026640</v>
      </c>
      <c r="Z172" s="73">
        <v>-5754524</v>
      </c>
      <c r="AA172" s="72">
        <f>+Y172+Z172</f>
        <v>855272116</v>
      </c>
      <c r="AB172" s="71">
        <f>+Z172/Y172</f>
        <v>-6.683328636614542E-3</v>
      </c>
      <c r="AC172" s="61">
        <f>+AD172/$AG172</f>
        <v>5.5798884533970014E-2</v>
      </c>
      <c r="AD172" s="70">
        <v>74691405</v>
      </c>
      <c r="AE172" s="61">
        <f>AF172/$AG172</f>
        <v>1.4103352878079518E-4</v>
      </c>
      <c r="AF172" s="70">
        <v>188785</v>
      </c>
      <c r="AG172" s="70">
        <v>1338582404</v>
      </c>
      <c r="AH172" s="73">
        <v>-1179314</v>
      </c>
      <c r="AI172" s="72">
        <v>1337403090</v>
      </c>
      <c r="AJ172" s="71">
        <f>+AH172/AG172</f>
        <v>-8.8101710920144443E-4</v>
      </c>
      <c r="AK172" s="70">
        <v>27820</v>
      </c>
      <c r="AL172" s="70">
        <v>0</v>
      </c>
      <c r="AM172" s="69">
        <v>0</v>
      </c>
      <c r="AN172" s="68"/>
    </row>
    <row r="173" spans="1:40" x14ac:dyDescent="0.2">
      <c r="A173" s="75" t="s">
        <v>151</v>
      </c>
      <c r="B173" s="74" t="s">
        <v>152</v>
      </c>
      <c r="C173" s="65">
        <v>3</v>
      </c>
      <c r="D173" s="65"/>
      <c r="E173" s="64">
        <f>+F173/$AG173</f>
        <v>3.9552220314559697E-2</v>
      </c>
      <c r="F173" s="70">
        <v>26880548</v>
      </c>
      <c r="G173" s="63">
        <f>+H173/$AG173</f>
        <v>9.5152624021492428E-3</v>
      </c>
      <c r="H173" s="35">
        <v>6466779</v>
      </c>
      <c r="I173" s="63">
        <f>+J173/$AG173</f>
        <v>3.7055863959144803E-3</v>
      </c>
      <c r="J173" s="70">
        <v>2518397</v>
      </c>
      <c r="K173" s="73">
        <v>28654</v>
      </c>
      <c r="L173" s="72">
        <f>+J173+K173</f>
        <v>2547051</v>
      </c>
      <c r="M173" s="71">
        <f>+K173/J173</f>
        <v>1.1377872511760458E-2</v>
      </c>
      <c r="N173" s="61">
        <f>+O173/$AG173</f>
        <v>0.17623814612634806</v>
      </c>
      <c r="O173" s="70">
        <v>119775272</v>
      </c>
      <c r="P173" s="73">
        <v>-1216142</v>
      </c>
      <c r="Q173" s="72">
        <f>+O173+P173</f>
        <v>118559130</v>
      </c>
      <c r="R173" s="71">
        <f>+P173/O173</f>
        <v>-1.0153531523601968E-2</v>
      </c>
      <c r="S173" s="61">
        <f>+T173/$AG173</f>
        <v>5.9952130429262911E-3</v>
      </c>
      <c r="T173" s="70">
        <v>4074477</v>
      </c>
      <c r="U173" s="73">
        <v>0</v>
      </c>
      <c r="V173" s="72">
        <f>+T173+U173</f>
        <v>4074477</v>
      </c>
      <c r="W173" s="71">
        <f>+U173/T173</f>
        <v>0</v>
      </c>
      <c r="X173" s="61">
        <f>+Y173/$AG173</f>
        <v>0.73034490422113052</v>
      </c>
      <c r="Y173" s="70">
        <v>496358260</v>
      </c>
      <c r="Z173" s="73">
        <v>1033924</v>
      </c>
      <c r="AA173" s="72">
        <f>+Y173+Z173</f>
        <v>497392184</v>
      </c>
      <c r="AB173" s="71">
        <f>+Z173/Y173</f>
        <v>2.0830196318280267E-3</v>
      </c>
      <c r="AC173" s="61">
        <f>+AD173/$AG173</f>
        <v>3.4648667496971701E-2</v>
      </c>
      <c r="AD173" s="70">
        <v>23547987</v>
      </c>
      <c r="AE173" s="61">
        <f>AF173/$AG173</f>
        <v>0</v>
      </c>
      <c r="AF173" s="70">
        <v>0</v>
      </c>
      <c r="AG173" s="70">
        <v>679621720</v>
      </c>
      <c r="AH173" s="73">
        <v>-153564</v>
      </c>
      <c r="AI173" s="72">
        <v>679468156</v>
      </c>
      <c r="AJ173" s="71">
        <f>+AH173/AG173</f>
        <v>-2.2595510926284111E-4</v>
      </c>
      <c r="AK173" s="70">
        <v>0</v>
      </c>
      <c r="AL173" s="70">
        <v>0</v>
      </c>
      <c r="AM173" s="69">
        <v>0</v>
      </c>
      <c r="AN173" s="68"/>
    </row>
    <row r="174" spans="1:40" x14ac:dyDescent="0.2">
      <c r="A174" s="75" t="s">
        <v>149</v>
      </c>
      <c r="B174" s="74" t="s">
        <v>150</v>
      </c>
      <c r="C174" s="65">
        <v>3</v>
      </c>
      <c r="D174" s="65"/>
      <c r="E174" s="64">
        <f>+F174/$AG174</f>
        <v>3.2579657771557351E-2</v>
      </c>
      <c r="F174" s="70">
        <v>30779504</v>
      </c>
      <c r="G174" s="63">
        <f>+H174/$AG174</f>
        <v>1.4046881238134504E-2</v>
      </c>
      <c r="H174" s="35">
        <v>13270736</v>
      </c>
      <c r="I174" s="63">
        <f>+J174/$AG174</f>
        <v>1.9154378476855517E-2</v>
      </c>
      <c r="J174" s="70">
        <v>18096024</v>
      </c>
      <c r="K174" s="73">
        <v>205897</v>
      </c>
      <c r="L174" s="72">
        <f>+J174+K174</f>
        <v>18301921</v>
      </c>
      <c r="M174" s="71">
        <f>+K174/J174</f>
        <v>1.1378024255493915E-2</v>
      </c>
      <c r="N174" s="61">
        <f>+O174/$AG174</f>
        <v>0.29978814804948634</v>
      </c>
      <c r="O174" s="70">
        <v>283223678</v>
      </c>
      <c r="P174" s="73">
        <v>-2554154</v>
      </c>
      <c r="Q174" s="72">
        <f>+O174+P174</f>
        <v>280669524</v>
      </c>
      <c r="R174" s="71">
        <f>+P174/O174</f>
        <v>-9.018151370804528E-3</v>
      </c>
      <c r="S174" s="61">
        <f>+T174/$AG174</f>
        <v>4.0142044262155556E-2</v>
      </c>
      <c r="T174" s="70">
        <v>37924039</v>
      </c>
      <c r="U174" s="73">
        <v>0</v>
      </c>
      <c r="V174" s="72">
        <f>+T174+U174</f>
        <v>37924039</v>
      </c>
      <c r="W174" s="71">
        <f>+U174/T174</f>
        <v>0</v>
      </c>
      <c r="X174" s="61">
        <f>+Y174/$AG174</f>
        <v>0.57473935581215707</v>
      </c>
      <c r="Y174" s="70">
        <v>542982754</v>
      </c>
      <c r="Z174" s="73">
        <v>-16924</v>
      </c>
      <c r="AA174" s="72">
        <f>+Y174+Z174</f>
        <v>542965830</v>
      </c>
      <c r="AB174" s="71">
        <f>+Z174/Y174</f>
        <v>-3.1168577409366485E-5</v>
      </c>
      <c r="AC174" s="61">
        <f>+AD174/$AG174</f>
        <v>1.9549534389653636E-2</v>
      </c>
      <c r="AD174" s="70">
        <v>18469346</v>
      </c>
      <c r="AE174" s="61">
        <f>AF174/$AG174</f>
        <v>0</v>
      </c>
      <c r="AF174" s="70">
        <v>0</v>
      </c>
      <c r="AG174" s="70">
        <v>944746081</v>
      </c>
      <c r="AH174" s="73">
        <v>-2365181</v>
      </c>
      <c r="AI174" s="72">
        <v>942380900</v>
      </c>
      <c r="AJ174" s="71">
        <f>+AH174/AG174</f>
        <v>-2.5035097234766936E-3</v>
      </c>
      <c r="AK174" s="70">
        <v>35470760</v>
      </c>
      <c r="AL174" s="70">
        <v>15392249</v>
      </c>
      <c r="AM174" s="69">
        <v>0</v>
      </c>
      <c r="AN174" s="68"/>
    </row>
    <row r="175" spans="1:40" x14ac:dyDescent="0.2">
      <c r="A175" s="75" t="s">
        <v>147</v>
      </c>
      <c r="B175" s="74" t="s">
        <v>148</v>
      </c>
      <c r="C175" s="65">
        <v>3</v>
      </c>
      <c r="D175" s="65"/>
      <c r="E175" s="64">
        <f>+F175/$AG175</f>
        <v>3.4921504603286149E-2</v>
      </c>
      <c r="F175" s="70">
        <v>20159247</v>
      </c>
      <c r="G175" s="63">
        <f>+H175/$AG175</f>
        <v>2.424418834611624E-2</v>
      </c>
      <c r="H175" s="35">
        <v>13995519</v>
      </c>
      <c r="I175" s="63">
        <f>+J175/$AG175</f>
        <v>2.9867004848801639E-3</v>
      </c>
      <c r="J175" s="70">
        <v>1724142</v>
      </c>
      <c r="K175" s="73">
        <v>19617</v>
      </c>
      <c r="L175" s="72">
        <f>+J175+K175</f>
        <v>1743759</v>
      </c>
      <c r="M175" s="71">
        <f>+K175/J175</f>
        <v>1.137783314831377E-2</v>
      </c>
      <c r="N175" s="61">
        <f>+O175/$AG175</f>
        <v>0.1104867373261917</v>
      </c>
      <c r="O175" s="70">
        <v>63781027</v>
      </c>
      <c r="P175" s="73">
        <v>-1074110</v>
      </c>
      <c r="Q175" s="72">
        <f>+O175+P175</f>
        <v>62706917</v>
      </c>
      <c r="R175" s="71">
        <f>+P175/O175</f>
        <v>-1.6840588032550809E-2</v>
      </c>
      <c r="S175" s="61">
        <f>+T175/$AG175</f>
        <v>1.0764271626414166E-2</v>
      </c>
      <c r="T175" s="70">
        <v>6213925</v>
      </c>
      <c r="U175" s="73">
        <v>-64061</v>
      </c>
      <c r="V175" s="72">
        <f>+T175+U175</f>
        <v>6149864</v>
      </c>
      <c r="W175" s="71">
        <f>+U175/T175</f>
        <v>-1.0309265078030391E-2</v>
      </c>
      <c r="X175" s="61">
        <f>+Y175/$AG175</f>
        <v>0.78210933111628467</v>
      </c>
      <c r="Y175" s="70">
        <v>451490718</v>
      </c>
      <c r="Z175" s="73">
        <v>5355663</v>
      </c>
      <c r="AA175" s="72">
        <f>+Y175+Z175</f>
        <v>456846381</v>
      </c>
      <c r="AB175" s="71">
        <f>+Z175/Y175</f>
        <v>1.1862177419115846E-2</v>
      </c>
      <c r="AC175" s="61">
        <f>+AD175/$AG175</f>
        <v>3.4487266496826909E-2</v>
      </c>
      <c r="AD175" s="70">
        <v>19908573</v>
      </c>
      <c r="AE175" s="61">
        <f>AF175/$AG175</f>
        <v>0</v>
      </c>
      <c r="AF175" s="70">
        <v>0</v>
      </c>
      <c r="AG175" s="70">
        <v>577273151</v>
      </c>
      <c r="AH175" s="73">
        <v>4237109</v>
      </c>
      <c r="AI175" s="72">
        <v>581510260</v>
      </c>
      <c r="AJ175" s="71">
        <f>+AH175/AG175</f>
        <v>7.3398684706886706E-3</v>
      </c>
      <c r="AK175" s="70">
        <v>0</v>
      </c>
      <c r="AL175" s="70">
        <v>0</v>
      </c>
      <c r="AM175" s="69">
        <v>0</v>
      </c>
      <c r="AN175" s="68"/>
    </row>
    <row r="176" spans="1:40" x14ac:dyDescent="0.2">
      <c r="A176" s="75" t="s">
        <v>145</v>
      </c>
      <c r="B176" s="74" t="s">
        <v>146</v>
      </c>
      <c r="C176" s="65">
        <v>3</v>
      </c>
      <c r="D176" s="65"/>
      <c r="E176" s="64">
        <f>+F176/$AG176</f>
        <v>4.8851442770784126E-2</v>
      </c>
      <c r="F176" s="70">
        <v>31880424</v>
      </c>
      <c r="G176" s="63">
        <f>+H176/$AG176</f>
        <v>7.1835367016774435E-3</v>
      </c>
      <c r="H176" s="35">
        <v>4687972</v>
      </c>
      <c r="I176" s="63">
        <f>+J176/$AG176</f>
        <v>1.6422790779120441E-2</v>
      </c>
      <c r="J176" s="70">
        <v>10717504</v>
      </c>
      <c r="K176" s="73">
        <v>121944</v>
      </c>
      <c r="L176" s="72">
        <f>+J176+K176</f>
        <v>10839448</v>
      </c>
      <c r="M176" s="71">
        <f>+K176/J176</f>
        <v>1.1378022345501341E-2</v>
      </c>
      <c r="N176" s="61">
        <f>+O176/$AG176</f>
        <v>0.16165415901462715</v>
      </c>
      <c r="O176" s="70">
        <v>105495413</v>
      </c>
      <c r="P176" s="73">
        <v>-1522035</v>
      </c>
      <c r="Q176" s="72">
        <f>+O176+P176</f>
        <v>103973378</v>
      </c>
      <c r="R176" s="71">
        <f>+P176/O176</f>
        <v>-1.4427499326439908E-2</v>
      </c>
      <c r="S176" s="61">
        <f>+T176/$AG176</f>
        <v>5.4932532917481715E-2</v>
      </c>
      <c r="T176" s="70">
        <v>35848940</v>
      </c>
      <c r="U176" s="73">
        <v>-362880</v>
      </c>
      <c r="V176" s="72">
        <f>+T176+U176</f>
        <v>35486060</v>
      </c>
      <c r="W176" s="71">
        <f>+U176/T176</f>
        <v>-1.0122475029945097E-2</v>
      </c>
      <c r="X176" s="61">
        <f>+Y176/$AG176</f>
        <v>0.68116248571198579</v>
      </c>
      <c r="Y176" s="70">
        <v>444526254</v>
      </c>
      <c r="Z176" s="73">
        <v>1877031</v>
      </c>
      <c r="AA176" s="72">
        <f>+Y176+Z176</f>
        <v>446403285</v>
      </c>
      <c r="AB176" s="71">
        <f>+Z176/Y176</f>
        <v>4.2225425002681621E-3</v>
      </c>
      <c r="AC176" s="61">
        <f>+AD176/$AG176</f>
        <v>2.97930521043233E-2</v>
      </c>
      <c r="AD176" s="70">
        <v>19442929</v>
      </c>
      <c r="AE176" s="61">
        <f>AF176/$AG176</f>
        <v>0</v>
      </c>
      <c r="AF176" s="70">
        <v>0</v>
      </c>
      <c r="AG176" s="70">
        <v>652599436</v>
      </c>
      <c r="AH176" s="73">
        <v>114060</v>
      </c>
      <c r="AI176" s="72">
        <v>652713496</v>
      </c>
      <c r="AJ176" s="71">
        <f>+AH176/AG176</f>
        <v>1.7477796287890141E-4</v>
      </c>
      <c r="AK176" s="70">
        <v>20000</v>
      </c>
      <c r="AL176" s="70">
        <v>649640</v>
      </c>
      <c r="AM176" s="69">
        <v>0</v>
      </c>
      <c r="AN176" s="68"/>
    </row>
    <row r="177" spans="1:40" x14ac:dyDescent="0.2">
      <c r="A177" s="75" t="s">
        <v>143</v>
      </c>
      <c r="B177" s="74" t="s">
        <v>144</v>
      </c>
      <c r="C177" s="65">
        <v>3</v>
      </c>
      <c r="D177" s="65"/>
      <c r="E177" s="64">
        <f>+F177/$AG177</f>
        <v>2.416032842355513E-2</v>
      </c>
      <c r="F177" s="70">
        <v>30265559</v>
      </c>
      <c r="G177" s="63">
        <f>+H177/$AG177</f>
        <v>1.09939406185268E-2</v>
      </c>
      <c r="H177" s="35">
        <v>13772071</v>
      </c>
      <c r="I177" s="63">
        <f>+J177/$AG177</f>
        <v>9.8168254969172881E-3</v>
      </c>
      <c r="J177" s="70">
        <v>12297503</v>
      </c>
      <c r="K177" s="73">
        <v>139921</v>
      </c>
      <c r="L177" s="72">
        <f>+J177+K177</f>
        <v>12437424</v>
      </c>
      <c r="M177" s="71">
        <f>+K177/J177</f>
        <v>1.1378000883594011E-2</v>
      </c>
      <c r="N177" s="61">
        <f>+O177/$AG177</f>
        <v>0.32451119329616779</v>
      </c>
      <c r="O177" s="70">
        <v>406514038</v>
      </c>
      <c r="P177" s="73">
        <v>17674523</v>
      </c>
      <c r="Q177" s="72">
        <f>+O177+P177</f>
        <v>424188561</v>
      </c>
      <c r="R177" s="71">
        <f>+P177/O177</f>
        <v>4.3478259906980135E-2</v>
      </c>
      <c r="S177" s="61">
        <f>+T177/$AG177</f>
        <v>3.5242658368203353E-2</v>
      </c>
      <c r="T177" s="70">
        <v>44148355</v>
      </c>
      <c r="U177" s="73">
        <v>1362514</v>
      </c>
      <c r="V177" s="72">
        <f>+T177+U177</f>
        <v>45510869</v>
      </c>
      <c r="W177" s="71">
        <f>+U177/T177</f>
        <v>3.0862169156699044E-2</v>
      </c>
      <c r="X177" s="61">
        <f>+Y177/$AG177</f>
        <v>0.58411053954037295</v>
      </c>
      <c r="Y177" s="70">
        <v>731713232</v>
      </c>
      <c r="Z177" s="73">
        <v>10305823</v>
      </c>
      <c r="AA177" s="72">
        <f>+Y177+Z177</f>
        <v>742019055</v>
      </c>
      <c r="AB177" s="71">
        <f>+Z177/Y177</f>
        <v>1.4084510911236329E-2</v>
      </c>
      <c r="AC177" s="61">
        <f>+AD177/$AG177</f>
        <v>1.1164514256256735E-2</v>
      </c>
      <c r="AD177" s="70">
        <v>13985748</v>
      </c>
      <c r="AE177" s="61">
        <f>AF177/$AG177</f>
        <v>0</v>
      </c>
      <c r="AF177" s="70">
        <v>0</v>
      </c>
      <c r="AG177" s="70">
        <v>1252696506</v>
      </c>
      <c r="AH177" s="73">
        <v>29482781</v>
      </c>
      <c r="AI177" s="72">
        <v>1282179287</v>
      </c>
      <c r="AJ177" s="71">
        <f>+AH177/AG177</f>
        <v>2.3535454005648836E-2</v>
      </c>
      <c r="AK177" s="70">
        <v>0</v>
      </c>
      <c r="AL177" s="70">
        <v>443070</v>
      </c>
      <c r="AM177" s="69">
        <v>0</v>
      </c>
      <c r="AN177" s="68"/>
    </row>
    <row r="178" spans="1:40" x14ac:dyDescent="0.2">
      <c r="A178" s="75" t="s">
        <v>141</v>
      </c>
      <c r="B178" s="74" t="s">
        <v>142</v>
      </c>
      <c r="C178" s="65">
        <v>3</v>
      </c>
      <c r="D178" s="65"/>
      <c r="E178" s="64">
        <f>+F178/$AG178</f>
        <v>4.4399196575586213E-2</v>
      </c>
      <c r="F178" s="70">
        <v>61526044</v>
      </c>
      <c r="G178" s="63">
        <f>+H178/$AG178</f>
        <v>1.2547586011469497E-2</v>
      </c>
      <c r="H178" s="35">
        <v>17387777</v>
      </c>
      <c r="I178" s="63">
        <f>+J178/$AG178</f>
        <v>2.5545771660519103E-2</v>
      </c>
      <c r="J178" s="70">
        <v>35399971</v>
      </c>
      <c r="K178" s="73">
        <v>402781</v>
      </c>
      <c r="L178" s="72">
        <f>+J178+K178</f>
        <v>35802752</v>
      </c>
      <c r="M178" s="71">
        <f>+K178/J178</f>
        <v>1.1378003671245945E-2</v>
      </c>
      <c r="N178" s="61">
        <f>+O178/$AG178</f>
        <v>0.46568567580593639</v>
      </c>
      <c r="O178" s="70">
        <v>645322429</v>
      </c>
      <c r="P178" s="73">
        <v>28042866</v>
      </c>
      <c r="Q178" s="72">
        <f>+O178+P178</f>
        <v>673365295</v>
      </c>
      <c r="R178" s="71">
        <f>+P178/O178</f>
        <v>4.3455588617081833E-2</v>
      </c>
      <c r="S178" s="61">
        <f>+T178/$AG178</f>
        <v>9.961960676730762E-2</v>
      </c>
      <c r="T178" s="70">
        <v>138047550</v>
      </c>
      <c r="U178" s="73">
        <v>4363552</v>
      </c>
      <c r="V178" s="72">
        <f>+T178+U178</f>
        <v>142411102</v>
      </c>
      <c r="W178" s="71">
        <f>+U178/T178</f>
        <v>3.1609050649576906E-2</v>
      </c>
      <c r="X178" s="61">
        <f>+Y178/$AG178</f>
        <v>0.34221375539079635</v>
      </c>
      <c r="Y178" s="70">
        <v>474221612</v>
      </c>
      <c r="Z178" s="73">
        <v>6662889</v>
      </c>
      <c r="AA178" s="72">
        <f>+Y178+Z178</f>
        <v>480884501</v>
      </c>
      <c r="AB178" s="71">
        <f>+Z178/Y178</f>
        <v>1.4050158894909244E-2</v>
      </c>
      <c r="AC178" s="61">
        <f>+AD178/$AG178</f>
        <v>9.988407788384791E-3</v>
      </c>
      <c r="AD178" s="70">
        <v>13841404</v>
      </c>
      <c r="AE178" s="61">
        <f>AF178/$AG178</f>
        <v>0</v>
      </c>
      <c r="AF178" s="70">
        <v>0</v>
      </c>
      <c r="AG178" s="70">
        <v>1385746787</v>
      </c>
      <c r="AH178" s="73">
        <v>39472088</v>
      </c>
      <c r="AI178" s="72">
        <v>1425218875</v>
      </c>
      <c r="AJ178" s="71">
        <f>+AH178/AG178</f>
        <v>2.8484343871691763E-2</v>
      </c>
      <c r="AK178" s="70">
        <v>0</v>
      </c>
      <c r="AL178" s="70">
        <v>1178710</v>
      </c>
      <c r="AM178" s="69">
        <v>0</v>
      </c>
      <c r="AN178" s="68"/>
    </row>
    <row r="179" spans="1:40" x14ac:dyDescent="0.2">
      <c r="A179" s="75" t="s">
        <v>139</v>
      </c>
      <c r="B179" s="74" t="s">
        <v>140</v>
      </c>
      <c r="C179" s="65">
        <v>3</v>
      </c>
      <c r="D179" s="65"/>
      <c r="E179" s="64">
        <f>+F179/$AG179</f>
        <v>2.0995738252157971E-2</v>
      </c>
      <c r="F179" s="70">
        <v>19962660</v>
      </c>
      <c r="G179" s="63">
        <f>+H179/$AG179</f>
        <v>3.723513035415011E-2</v>
      </c>
      <c r="H179" s="35">
        <v>35403006</v>
      </c>
      <c r="I179" s="63">
        <f>+J179/$AG179</f>
        <v>1.4768063576619962E-2</v>
      </c>
      <c r="J179" s="70">
        <v>14041413</v>
      </c>
      <c r="K179" s="73">
        <v>159764</v>
      </c>
      <c r="L179" s="72">
        <f>+J179+K179</f>
        <v>14201177</v>
      </c>
      <c r="M179" s="71">
        <f>+K179/J179</f>
        <v>1.1378057179857896E-2</v>
      </c>
      <c r="N179" s="61">
        <f>+O179/$AG179</f>
        <v>0.53407927400504784</v>
      </c>
      <c r="O179" s="70">
        <v>507800337</v>
      </c>
      <c r="P179" s="73">
        <v>5594336</v>
      </c>
      <c r="Q179" s="72">
        <f>+O179+P179</f>
        <v>513394673</v>
      </c>
      <c r="R179" s="71">
        <f>+P179/O179</f>
        <v>1.101680245635599E-2</v>
      </c>
      <c r="S179" s="61">
        <f>+T179/$AG179</f>
        <v>3.2859324374053929E-2</v>
      </c>
      <c r="T179" s="70">
        <v>31242508</v>
      </c>
      <c r="U179" s="73">
        <v>724663</v>
      </c>
      <c r="V179" s="72">
        <f>+T179+U179</f>
        <v>31967171</v>
      </c>
      <c r="W179" s="71">
        <f>+U179/T179</f>
        <v>2.3194776808571193E-2</v>
      </c>
      <c r="X179" s="61">
        <f>+Y179/$AG179</f>
        <v>0.34604284941886132</v>
      </c>
      <c r="Y179" s="70">
        <v>329016092</v>
      </c>
      <c r="Z179" s="73">
        <v>-834887</v>
      </c>
      <c r="AA179" s="72">
        <f>+Y179+Z179</f>
        <v>328181205</v>
      </c>
      <c r="AB179" s="71">
        <f>+Z179/Y179</f>
        <v>-2.5375263408088868E-3</v>
      </c>
      <c r="AC179" s="61">
        <f>+AD179/$AG179</f>
        <v>1.4019620019108793E-2</v>
      </c>
      <c r="AD179" s="70">
        <v>13329796</v>
      </c>
      <c r="AE179" s="61">
        <f>AF179/$AG179</f>
        <v>0</v>
      </c>
      <c r="AF179" s="70">
        <v>0</v>
      </c>
      <c r="AG179" s="70">
        <v>950795812</v>
      </c>
      <c r="AH179" s="73">
        <v>5643876</v>
      </c>
      <c r="AI179" s="72">
        <v>956439688</v>
      </c>
      <c r="AJ179" s="71">
        <f>+AH179/AG179</f>
        <v>5.9359495790458948E-3</v>
      </c>
      <c r="AK179" s="70">
        <v>0</v>
      </c>
      <c r="AL179" s="70">
        <v>0</v>
      </c>
      <c r="AM179" s="69">
        <v>0</v>
      </c>
      <c r="AN179" s="68"/>
    </row>
    <row r="180" spans="1:40" x14ac:dyDescent="0.2">
      <c r="A180" s="75" t="s">
        <v>137</v>
      </c>
      <c r="B180" s="74" t="s">
        <v>138</v>
      </c>
      <c r="C180" s="65">
        <v>3</v>
      </c>
      <c r="D180" s="65"/>
      <c r="E180" s="64">
        <f>+F180/$AG180</f>
        <v>2.9683566723016593E-2</v>
      </c>
      <c r="F180" s="70">
        <v>13399115</v>
      </c>
      <c r="G180" s="63">
        <f>+H180/$AG180</f>
        <v>6.1843172263147681E-3</v>
      </c>
      <c r="H180" s="35">
        <v>2791591</v>
      </c>
      <c r="I180" s="63">
        <f>+J180/$AG180</f>
        <v>6.5498501882204213E-3</v>
      </c>
      <c r="J180" s="70">
        <v>2956592</v>
      </c>
      <c r="K180" s="73">
        <v>33640</v>
      </c>
      <c r="L180" s="72">
        <f>+J180+K180</f>
        <v>2990232</v>
      </c>
      <c r="M180" s="71">
        <f>+K180/J180</f>
        <v>1.1377964900128256E-2</v>
      </c>
      <c r="N180" s="61">
        <f>+O180/$AG180</f>
        <v>0.17182500037837969</v>
      </c>
      <c r="O180" s="70">
        <v>77561533</v>
      </c>
      <c r="P180" s="73">
        <v>2501985</v>
      </c>
      <c r="Q180" s="72">
        <f>+O180+P180</f>
        <v>80063518</v>
      </c>
      <c r="R180" s="71">
        <f>+P180/O180</f>
        <v>3.2258065347934781E-2</v>
      </c>
      <c r="S180" s="61">
        <f>+T180/$AG180</f>
        <v>7.004307919414586E-2</v>
      </c>
      <c r="T180" s="70">
        <v>31617335</v>
      </c>
      <c r="U180" s="73">
        <v>0</v>
      </c>
      <c r="V180" s="72">
        <f>+T180+U180</f>
        <v>31617335</v>
      </c>
      <c r="W180" s="71">
        <f>+U180/T180</f>
        <v>0</v>
      </c>
      <c r="X180" s="61">
        <f>+Y180/$AG180</f>
        <v>0.687810601444379</v>
      </c>
      <c r="Y180" s="70">
        <v>310476616</v>
      </c>
      <c r="Z180" s="73">
        <v>8363934</v>
      </c>
      <c r="AA180" s="72">
        <f>+Y180+Z180</f>
        <v>318840550</v>
      </c>
      <c r="AB180" s="71">
        <f>+Z180/Y180</f>
        <v>2.6939014305669962E-2</v>
      </c>
      <c r="AC180" s="61">
        <f>+AD180/$AG180</f>
        <v>2.790358484554363E-2</v>
      </c>
      <c r="AD180" s="70">
        <v>12595634</v>
      </c>
      <c r="AE180" s="61">
        <f>AF180/$AG180</f>
        <v>0</v>
      </c>
      <c r="AF180" s="70">
        <v>0</v>
      </c>
      <c r="AG180" s="70">
        <v>451398416</v>
      </c>
      <c r="AH180" s="73">
        <v>10899559</v>
      </c>
      <c r="AI180" s="72">
        <v>462297975</v>
      </c>
      <c r="AJ180" s="71">
        <f>+AH180/AG180</f>
        <v>2.4146205688058951E-2</v>
      </c>
      <c r="AK180" s="70">
        <v>0</v>
      </c>
      <c r="AL180" s="70">
        <v>0</v>
      </c>
      <c r="AM180" s="69">
        <v>0</v>
      </c>
      <c r="AN180" s="68"/>
    </row>
    <row r="181" spans="1:40" x14ac:dyDescent="0.2">
      <c r="A181" s="75" t="s">
        <v>135</v>
      </c>
      <c r="B181" s="74" t="s">
        <v>136</v>
      </c>
      <c r="C181" s="65">
        <v>3</v>
      </c>
      <c r="D181" s="65"/>
      <c r="E181" s="64">
        <f>+F181/$AG181</f>
        <v>2.3280034024146769E-2</v>
      </c>
      <c r="F181" s="70">
        <v>14333991</v>
      </c>
      <c r="G181" s="63">
        <f>+H181/$AG181</f>
        <v>3.5466100054904305E-3</v>
      </c>
      <c r="H181" s="35">
        <v>2183720</v>
      </c>
      <c r="I181" s="63">
        <f>+J181/$AG181</f>
        <v>6.9168737237296793E-4</v>
      </c>
      <c r="J181" s="70">
        <v>425886</v>
      </c>
      <c r="K181" s="73">
        <v>4845</v>
      </c>
      <c r="L181" s="72">
        <f>+J181+K181</f>
        <v>430731</v>
      </c>
      <c r="M181" s="71">
        <f>+K181/J181</f>
        <v>1.13762837942548E-2</v>
      </c>
      <c r="N181" s="61">
        <f>+O181/$AG181</f>
        <v>9.9058309039553399E-2</v>
      </c>
      <c r="O181" s="70">
        <v>60992218</v>
      </c>
      <c r="P181" s="73">
        <v>1051619</v>
      </c>
      <c r="Q181" s="72">
        <f>+O181+P181</f>
        <v>62043837</v>
      </c>
      <c r="R181" s="71">
        <f>+P181/O181</f>
        <v>1.7241855346201707E-2</v>
      </c>
      <c r="S181" s="61">
        <f>+T181/$AG181</f>
        <v>1.4325236795847209E-2</v>
      </c>
      <c r="T181" s="70">
        <v>8820340</v>
      </c>
      <c r="U181" s="73">
        <v>-109010</v>
      </c>
      <c r="V181" s="72">
        <f>+T181+U181</f>
        <v>8711330</v>
      </c>
      <c r="W181" s="71">
        <f>+U181/T181</f>
        <v>-1.2358934009346579E-2</v>
      </c>
      <c r="X181" s="61">
        <f>+Y181/$AG181</f>
        <v>0.83695765800099098</v>
      </c>
      <c r="Y181" s="70">
        <v>515331873</v>
      </c>
      <c r="Z181" s="73">
        <v>11154730</v>
      </c>
      <c r="AA181" s="72">
        <f>+Y181+Z181</f>
        <v>526486603</v>
      </c>
      <c r="AB181" s="71">
        <f>+Z181/Y181</f>
        <v>2.1645721106018218E-2</v>
      </c>
      <c r="AC181" s="61">
        <f>+AD181/$AG181</f>
        <v>2.2138515824918398E-2</v>
      </c>
      <c r="AD181" s="70">
        <v>13631135</v>
      </c>
      <c r="AE181" s="61">
        <f>AF181/$AG181</f>
        <v>1.948936679880441E-6</v>
      </c>
      <c r="AF181" s="70">
        <v>1200</v>
      </c>
      <c r="AG181" s="70">
        <v>615720363</v>
      </c>
      <c r="AH181" s="73">
        <v>12102184</v>
      </c>
      <c r="AI181" s="72">
        <v>627822547</v>
      </c>
      <c r="AJ181" s="71">
        <f>+AH181/AG181</f>
        <v>1.965532525355183E-2</v>
      </c>
      <c r="AK181" s="70">
        <v>0</v>
      </c>
      <c r="AL181" s="70">
        <v>0</v>
      </c>
      <c r="AM181" s="69">
        <v>0</v>
      </c>
      <c r="AN181" s="68"/>
    </row>
    <row r="182" spans="1:40" x14ac:dyDescent="0.2">
      <c r="A182" s="75" t="s">
        <v>133</v>
      </c>
      <c r="B182" s="74" t="s">
        <v>134</v>
      </c>
      <c r="C182" s="65">
        <v>3</v>
      </c>
      <c r="D182" s="65"/>
      <c r="E182" s="64">
        <f>+F182/$AG182</f>
        <v>5.872915450757555E-2</v>
      </c>
      <c r="F182" s="70">
        <v>91961045</v>
      </c>
      <c r="G182" s="63">
        <f>+H182/$AG182</f>
        <v>1.4525003283951265E-2</v>
      </c>
      <c r="H182" s="35">
        <v>22743976</v>
      </c>
      <c r="I182" s="63">
        <f>+J182/$AG182</f>
        <v>2.5015691589503255E-3</v>
      </c>
      <c r="J182" s="70">
        <v>3917082</v>
      </c>
      <c r="K182" s="73">
        <v>44568</v>
      </c>
      <c r="L182" s="72">
        <f>+J182+K182</f>
        <v>3961650</v>
      </c>
      <c r="M182" s="71">
        <f>+K182/J182</f>
        <v>1.1377857292750062E-2</v>
      </c>
      <c r="N182" s="61">
        <f>+O182/$AG182</f>
        <v>0.13857800155928476</v>
      </c>
      <c r="O182" s="70">
        <v>216992360</v>
      </c>
      <c r="P182" s="73">
        <v>183047</v>
      </c>
      <c r="Q182" s="72">
        <f>+O182+P182</f>
        <v>217175407</v>
      </c>
      <c r="R182" s="71">
        <f>+P182/O182</f>
        <v>8.4356426189382888E-4</v>
      </c>
      <c r="S182" s="61">
        <f>+T182/$AG182</f>
        <v>4.4759730630975332E-2</v>
      </c>
      <c r="T182" s="70">
        <v>70087023</v>
      </c>
      <c r="U182" s="73">
        <v>-2020047</v>
      </c>
      <c r="V182" s="72">
        <f>+T182+U182</f>
        <v>68066976</v>
      </c>
      <c r="W182" s="71">
        <f>+U182/T182</f>
        <v>-2.8821983207932802E-2</v>
      </c>
      <c r="X182" s="61">
        <f>+Y182/$AG182</f>
        <v>0.71895844328120695</v>
      </c>
      <c r="Y182" s="70">
        <v>1125781059</v>
      </c>
      <c r="Z182" s="73">
        <v>0</v>
      </c>
      <c r="AA182" s="72">
        <f>+Y182+Z182</f>
        <v>1125781059</v>
      </c>
      <c r="AB182" s="71">
        <f>+Z182/Y182</f>
        <v>0</v>
      </c>
      <c r="AC182" s="61">
        <f>+AD182/$AG182</f>
        <v>2.1929185165940543E-2</v>
      </c>
      <c r="AD182" s="70">
        <v>34337814</v>
      </c>
      <c r="AE182" s="61">
        <f>AF182/$AG182</f>
        <v>1.8912412115231424E-5</v>
      </c>
      <c r="AF182" s="70">
        <v>29614</v>
      </c>
      <c r="AG182" s="70">
        <v>1565849973</v>
      </c>
      <c r="AH182" s="73">
        <v>-1792432</v>
      </c>
      <c r="AI182" s="72">
        <v>1564057541</v>
      </c>
      <c r="AJ182" s="71">
        <f>+AH182/AG182</f>
        <v>-1.144702258139005E-3</v>
      </c>
      <c r="AK182" s="70">
        <v>6650</v>
      </c>
      <c r="AL182" s="70">
        <v>3327836</v>
      </c>
      <c r="AM182" s="69">
        <v>0</v>
      </c>
      <c r="AN182" s="68"/>
    </row>
    <row r="183" spans="1:40" x14ac:dyDescent="0.2">
      <c r="A183" s="75" t="s">
        <v>131</v>
      </c>
      <c r="B183" s="74" t="s">
        <v>132</v>
      </c>
      <c r="C183" s="65">
        <v>3</v>
      </c>
      <c r="D183" s="65"/>
      <c r="E183" s="64">
        <f>+F183/$AG183</f>
        <v>5.5882259571617847E-2</v>
      </c>
      <c r="F183" s="70">
        <v>89084127</v>
      </c>
      <c r="G183" s="63">
        <f>+H183/$AG183</f>
        <v>1.6268901928269117E-2</v>
      </c>
      <c r="H183" s="35">
        <v>25934902</v>
      </c>
      <c r="I183" s="63">
        <f>+J183/$AG183</f>
        <v>1.0296578949766844E-2</v>
      </c>
      <c r="J183" s="70">
        <v>16414185</v>
      </c>
      <c r="K183" s="73">
        <v>186760</v>
      </c>
      <c r="L183" s="72">
        <f>+J183+K183</f>
        <v>16600945</v>
      </c>
      <c r="M183" s="71">
        <f>+K183/J183</f>
        <v>1.137796363328426E-2</v>
      </c>
      <c r="N183" s="61">
        <f>+O183/$AG183</f>
        <v>0.32882942810996713</v>
      </c>
      <c r="O183" s="70">
        <v>524200037</v>
      </c>
      <c r="P183" s="73">
        <v>5598376</v>
      </c>
      <c r="Q183" s="72">
        <f>+O183+P183</f>
        <v>529798413</v>
      </c>
      <c r="R183" s="71">
        <f>+P183/O183</f>
        <v>1.0679846632670116E-2</v>
      </c>
      <c r="S183" s="61">
        <f>+T183/$AG183</f>
        <v>9.6105388752846119E-2</v>
      </c>
      <c r="T183" s="70">
        <v>153205413</v>
      </c>
      <c r="U183" s="73">
        <v>1598442</v>
      </c>
      <c r="V183" s="72">
        <f>+T183+U183</f>
        <v>154803855</v>
      </c>
      <c r="W183" s="71">
        <f>+U183/T183</f>
        <v>1.0433325877330457E-2</v>
      </c>
      <c r="X183" s="61">
        <f>+Y183/$AG183</f>
        <v>0.47512767094906871</v>
      </c>
      <c r="Y183" s="70">
        <v>757419870</v>
      </c>
      <c r="Z183" s="73">
        <v>12704214</v>
      </c>
      <c r="AA183" s="72">
        <f>+Y183+Z183</f>
        <v>770124084</v>
      </c>
      <c r="AB183" s="71">
        <f>+Z183/Y183</f>
        <v>1.6773013889904948E-2</v>
      </c>
      <c r="AC183" s="61">
        <f>+AD183/$AG183</f>
        <v>1.7489771738464225E-2</v>
      </c>
      <c r="AD183" s="70">
        <v>27881139</v>
      </c>
      <c r="AE183" s="61">
        <f>AF183/$AG183</f>
        <v>0</v>
      </c>
      <c r="AF183" s="70">
        <v>0</v>
      </c>
      <c r="AG183" s="70">
        <v>1594139673</v>
      </c>
      <c r="AH183" s="73">
        <v>20087792</v>
      </c>
      <c r="AI183" s="72">
        <v>1614227465</v>
      </c>
      <c r="AJ183" s="71">
        <f>+AH183/AG183</f>
        <v>1.2601023825093649E-2</v>
      </c>
      <c r="AK183" s="70">
        <v>638988</v>
      </c>
      <c r="AL183" s="70">
        <v>1344028</v>
      </c>
      <c r="AM183" s="69">
        <v>0</v>
      </c>
      <c r="AN183" s="68"/>
    </row>
    <row r="184" spans="1:40" x14ac:dyDescent="0.2">
      <c r="A184" s="75" t="s">
        <v>129</v>
      </c>
      <c r="B184" s="74" t="s">
        <v>130</v>
      </c>
      <c r="C184" s="65">
        <v>3</v>
      </c>
      <c r="D184" s="65"/>
      <c r="E184" s="64">
        <f>+F184/$AG184</f>
        <v>5.8020698793015267E-2</v>
      </c>
      <c r="F184" s="70">
        <v>46920106</v>
      </c>
      <c r="G184" s="63">
        <f>+H184/$AG184</f>
        <v>1.2988552053538759E-2</v>
      </c>
      <c r="H184" s="35">
        <v>10503566</v>
      </c>
      <c r="I184" s="63">
        <f>+J184/$AG184</f>
        <v>2.2017321545857319E-3</v>
      </c>
      <c r="J184" s="70">
        <v>1780494</v>
      </c>
      <c r="K184" s="73">
        <v>20259</v>
      </c>
      <c r="L184" s="72">
        <f>+J184+K184</f>
        <v>1800753</v>
      </c>
      <c r="M184" s="71">
        <f>+K184/J184</f>
        <v>1.1378302875494104E-2</v>
      </c>
      <c r="N184" s="61">
        <f>+O184/$AG184</f>
        <v>0.1355535450964436</v>
      </c>
      <c r="O184" s="70">
        <v>109619271</v>
      </c>
      <c r="P184" s="73">
        <v>1494445</v>
      </c>
      <c r="Q184" s="72">
        <f>+O184+P184</f>
        <v>111113716</v>
      </c>
      <c r="R184" s="71">
        <f>+P184/O184</f>
        <v>1.3633049977134038E-2</v>
      </c>
      <c r="S184" s="61">
        <f>+T184/$AG184</f>
        <v>1.1379365457714941E-2</v>
      </c>
      <c r="T184" s="70">
        <v>9202251</v>
      </c>
      <c r="U184" s="73">
        <v>120014</v>
      </c>
      <c r="V184" s="72">
        <f>+T184+U184</f>
        <v>9322265</v>
      </c>
      <c r="W184" s="71">
        <f>+U184/T184</f>
        <v>1.3041809009556466E-2</v>
      </c>
      <c r="X184" s="61">
        <f>+Y184/$AG184</f>
        <v>0.7622516410710124</v>
      </c>
      <c r="Y184" s="70">
        <v>616416702</v>
      </c>
      <c r="Z184" s="73">
        <v>-213235</v>
      </c>
      <c r="AA184" s="72">
        <f>+Y184+Z184</f>
        <v>616203467</v>
      </c>
      <c r="AB184" s="71">
        <f>+Z184/Y184</f>
        <v>-3.459267072228033E-4</v>
      </c>
      <c r="AC184" s="61">
        <f>+AD184/$AG184</f>
        <v>1.7599279136242714E-2</v>
      </c>
      <c r="AD184" s="70">
        <v>14232163</v>
      </c>
      <c r="AE184" s="61">
        <f>AF184/$AG184</f>
        <v>5.1862374466482674E-6</v>
      </c>
      <c r="AF184" s="70">
        <v>4194</v>
      </c>
      <c r="AG184" s="70">
        <v>808678747</v>
      </c>
      <c r="AH184" s="73">
        <v>1421483</v>
      </c>
      <c r="AI184" s="72">
        <v>810100230</v>
      </c>
      <c r="AJ184" s="71">
        <f>+AH184/AG184</f>
        <v>1.7577845408616878E-3</v>
      </c>
      <c r="AK184" s="70">
        <v>0</v>
      </c>
      <c r="AL184" s="70">
        <v>0</v>
      </c>
      <c r="AM184" s="69">
        <v>0</v>
      </c>
      <c r="AN184" s="68"/>
    </row>
    <row r="185" spans="1:40" x14ac:dyDescent="0.2">
      <c r="A185" s="75" t="s">
        <v>127</v>
      </c>
      <c r="B185" s="74" t="s">
        <v>128</v>
      </c>
      <c r="C185" s="65">
        <v>3</v>
      </c>
      <c r="D185" s="65"/>
      <c r="E185" s="64">
        <f>+F185/$AG185</f>
        <v>4.2772256210766829E-2</v>
      </c>
      <c r="F185" s="70">
        <v>28964144</v>
      </c>
      <c r="G185" s="63">
        <f>+H185/$AG185</f>
        <v>1.6168684540159153E-2</v>
      </c>
      <c r="H185" s="35">
        <v>10948969</v>
      </c>
      <c r="I185" s="63">
        <f>+J185/$AG185</f>
        <v>3.2521387513279286E-3</v>
      </c>
      <c r="J185" s="70">
        <v>2202255</v>
      </c>
      <c r="K185" s="73">
        <v>25057</v>
      </c>
      <c r="L185" s="72">
        <f>+J185+K185</f>
        <v>2227312</v>
      </c>
      <c r="M185" s="71">
        <f>+K185/J185</f>
        <v>1.1377883124343003E-2</v>
      </c>
      <c r="N185" s="61">
        <f>+O185/$AG185</f>
        <v>0.11195290157102525</v>
      </c>
      <c r="O185" s="70">
        <v>75811291</v>
      </c>
      <c r="P185" s="73">
        <v>809028</v>
      </c>
      <c r="Q185" s="72">
        <f>+O185+P185</f>
        <v>76620319</v>
      </c>
      <c r="R185" s="71">
        <f>+P185/O185</f>
        <v>1.0671602993807348E-2</v>
      </c>
      <c r="S185" s="61">
        <f>+T185/$AG185</f>
        <v>2.6403982583479042E-2</v>
      </c>
      <c r="T185" s="70">
        <v>17880019</v>
      </c>
      <c r="U185" s="73">
        <v>187187</v>
      </c>
      <c r="V185" s="72">
        <f>+T185+U185</f>
        <v>18067206</v>
      </c>
      <c r="W185" s="71">
        <f>+U185/T185</f>
        <v>1.0469060463526353E-2</v>
      </c>
      <c r="X185" s="61">
        <f>+Y185/$AG185</f>
        <v>0.78408985477192972</v>
      </c>
      <c r="Y185" s="70">
        <v>530963140</v>
      </c>
      <c r="Z185" s="73">
        <v>8202488</v>
      </c>
      <c r="AA185" s="72">
        <f>+Y185+Z185</f>
        <v>539165628</v>
      </c>
      <c r="AB185" s="71">
        <f>+Z185/Y185</f>
        <v>1.5448319067873525E-2</v>
      </c>
      <c r="AC185" s="61">
        <f>+AD185/$AG185</f>
        <v>1.5360181571312092E-2</v>
      </c>
      <c r="AD185" s="70">
        <v>10401474</v>
      </c>
      <c r="AE185" s="61">
        <f>AF185/$AG185</f>
        <v>0</v>
      </c>
      <c r="AF185" s="70">
        <v>0</v>
      </c>
      <c r="AG185" s="70">
        <v>677171292</v>
      </c>
      <c r="AH185" s="73">
        <v>9223760</v>
      </c>
      <c r="AI185" s="72">
        <v>686395052</v>
      </c>
      <c r="AJ185" s="71">
        <f>+AH185/AG185</f>
        <v>1.3621014518731251E-2</v>
      </c>
      <c r="AK185" s="70">
        <v>0</v>
      </c>
      <c r="AL185" s="70">
        <v>97287</v>
      </c>
      <c r="AM185" s="69">
        <v>0</v>
      </c>
      <c r="AN185" s="68"/>
    </row>
    <row r="186" spans="1:40" x14ac:dyDescent="0.2">
      <c r="A186" s="75" t="s">
        <v>125</v>
      </c>
      <c r="B186" s="74" t="s">
        <v>126</v>
      </c>
      <c r="C186" s="65">
        <v>3</v>
      </c>
      <c r="D186" s="65"/>
      <c r="E186" s="64">
        <f>+F186/$AG186</f>
        <v>3.1363052316624063E-2</v>
      </c>
      <c r="F186" s="70">
        <v>38744531</v>
      </c>
      <c r="G186" s="63">
        <f>+H186/$AG186</f>
        <v>8.1645647119060905E-3</v>
      </c>
      <c r="H186" s="35">
        <v>10086143</v>
      </c>
      <c r="I186" s="63">
        <f>+J186/$AG186</f>
        <v>3.0612474270845275E-4</v>
      </c>
      <c r="J186" s="70">
        <v>378173</v>
      </c>
      <c r="K186" s="73">
        <v>4302</v>
      </c>
      <c r="L186" s="72">
        <f>+J186+K186</f>
        <v>382475</v>
      </c>
      <c r="M186" s="71">
        <f>+K186/J186</f>
        <v>1.1375746021000971E-2</v>
      </c>
      <c r="N186" s="61">
        <f>+O186/$AG186</f>
        <v>0.28159104309664446</v>
      </c>
      <c r="O186" s="70">
        <v>347865150</v>
      </c>
      <c r="P186" s="73">
        <v>7301330</v>
      </c>
      <c r="Q186" s="72">
        <f>+O186+P186</f>
        <v>355166480</v>
      </c>
      <c r="R186" s="71">
        <f>+P186/O186</f>
        <v>2.0988966557874508E-2</v>
      </c>
      <c r="S186" s="61">
        <f>+T186/$AG186</f>
        <v>2.1183612339750094E-2</v>
      </c>
      <c r="T186" s="70">
        <v>26169300</v>
      </c>
      <c r="U186" s="73">
        <v>293923</v>
      </c>
      <c r="V186" s="72">
        <f>+T186+U186</f>
        <v>26463223</v>
      </c>
      <c r="W186" s="71">
        <f>+U186/T186</f>
        <v>1.1231595801186886E-2</v>
      </c>
      <c r="X186" s="61">
        <f>+Y186/$AG186</f>
        <v>0.6329890556711214</v>
      </c>
      <c r="Y186" s="70">
        <v>781966750</v>
      </c>
      <c r="Z186" s="73">
        <v>-20317778</v>
      </c>
      <c r="AA186" s="72">
        <f>+Y186+Z186</f>
        <v>761648972</v>
      </c>
      <c r="AB186" s="71">
        <f>+Z186/Y186</f>
        <v>-2.5982918071644351E-2</v>
      </c>
      <c r="AC186" s="61">
        <f>+AD186/$AG186</f>
        <v>2.4402547121245451E-2</v>
      </c>
      <c r="AD186" s="70">
        <v>30145830</v>
      </c>
      <c r="AE186" s="61">
        <f>AF186/$AG186</f>
        <v>0</v>
      </c>
      <c r="AF186" s="70">
        <v>0</v>
      </c>
      <c r="AG186" s="70">
        <v>1235355877</v>
      </c>
      <c r="AH186" s="73">
        <v>-12718223</v>
      </c>
      <c r="AI186" s="72">
        <v>1222637654</v>
      </c>
      <c r="AJ186" s="71">
        <f>+AH186/AG186</f>
        <v>-1.0295189618464899E-2</v>
      </c>
      <c r="AK186" s="70">
        <v>0</v>
      </c>
      <c r="AL186" s="70">
        <v>0</v>
      </c>
      <c r="AM186" s="69">
        <v>0</v>
      </c>
      <c r="AN186" s="68"/>
    </row>
    <row r="187" spans="1:40" x14ac:dyDescent="0.2">
      <c r="A187" s="75" t="s">
        <v>123</v>
      </c>
      <c r="B187" s="74" t="s">
        <v>124</v>
      </c>
      <c r="C187" s="65">
        <v>3</v>
      </c>
      <c r="D187" s="65"/>
      <c r="E187" s="64">
        <f>+F187/$AG187</f>
        <v>5.9636385457123298E-2</v>
      </c>
      <c r="F187" s="70">
        <v>62958645</v>
      </c>
      <c r="G187" s="63">
        <f>+H187/$AG187</f>
        <v>4.9699386743652556E-3</v>
      </c>
      <c r="H187" s="35">
        <v>5246807</v>
      </c>
      <c r="I187" s="63">
        <f>+J187/$AG187</f>
        <v>7.9208770298925292E-3</v>
      </c>
      <c r="J187" s="70">
        <v>8362138</v>
      </c>
      <c r="K187" s="73">
        <v>95144</v>
      </c>
      <c r="L187" s="72">
        <f>+J187+K187</f>
        <v>8457282</v>
      </c>
      <c r="M187" s="71">
        <f>+K187/J187</f>
        <v>1.1377951428211302E-2</v>
      </c>
      <c r="N187" s="61">
        <f>+O187/$AG187</f>
        <v>0.14755160183406671</v>
      </c>
      <c r="O187" s="70">
        <v>155771495</v>
      </c>
      <c r="P187" s="73">
        <v>1503335</v>
      </c>
      <c r="Q187" s="72">
        <f>+O187+P187</f>
        <v>157274830</v>
      </c>
      <c r="R187" s="71">
        <f>+P187/O187</f>
        <v>9.6508992226080909E-3</v>
      </c>
      <c r="S187" s="61">
        <f>+T187/$AG187</f>
        <v>6.0246615401257503E-2</v>
      </c>
      <c r="T187" s="70">
        <v>63602870</v>
      </c>
      <c r="U187" s="73">
        <v>835005</v>
      </c>
      <c r="V187" s="72">
        <f>+T187+U187</f>
        <v>64437875</v>
      </c>
      <c r="W187" s="71">
        <f>+U187/T187</f>
        <v>1.3128417003823884E-2</v>
      </c>
      <c r="X187" s="61">
        <f>+Y187/$AG187</f>
        <v>0.6923292374429838</v>
      </c>
      <c r="Y187" s="70">
        <v>730897930</v>
      </c>
      <c r="Z187" s="73">
        <v>-9023134</v>
      </c>
      <c r="AA187" s="72">
        <f>+Y187+Z187</f>
        <v>721874796</v>
      </c>
      <c r="AB187" s="71">
        <f>+Z187/Y187</f>
        <v>-1.2345272341926047E-2</v>
      </c>
      <c r="AC187" s="61">
        <f>+AD187/$AG187</f>
        <v>2.7345344160310904E-2</v>
      </c>
      <c r="AD187" s="70">
        <v>28868715</v>
      </c>
      <c r="AE187" s="61">
        <f>AF187/$AG187</f>
        <v>0</v>
      </c>
      <c r="AF187" s="70">
        <v>0</v>
      </c>
      <c r="AG187" s="70">
        <v>1055708600</v>
      </c>
      <c r="AH187" s="73">
        <v>-6589650</v>
      </c>
      <c r="AI187" s="72">
        <v>1049118950</v>
      </c>
      <c r="AJ187" s="71">
        <f>+AH187/AG187</f>
        <v>-6.2419213029049877E-3</v>
      </c>
      <c r="AK187" s="70">
        <v>0</v>
      </c>
      <c r="AL187" s="70">
        <v>0</v>
      </c>
      <c r="AM187" s="69">
        <v>0</v>
      </c>
      <c r="AN187" s="68"/>
    </row>
    <row r="188" spans="1:40" x14ac:dyDescent="0.2">
      <c r="A188" s="75" t="s">
        <v>121</v>
      </c>
      <c r="B188" s="74" t="s">
        <v>122</v>
      </c>
      <c r="C188" s="65">
        <v>3</v>
      </c>
      <c r="D188" s="65"/>
      <c r="E188" s="64">
        <f>+F188/$AG188</f>
        <v>5.8251081938443319E-2</v>
      </c>
      <c r="F188" s="70">
        <v>34670155</v>
      </c>
      <c r="G188" s="63">
        <f>+H188/$AG188</f>
        <v>5.9334938693715398E-3</v>
      </c>
      <c r="H188" s="35">
        <v>3531525</v>
      </c>
      <c r="I188" s="63">
        <f>+J188/$AG188</f>
        <v>9.7666633888608499E-3</v>
      </c>
      <c r="J188" s="70">
        <v>5812969</v>
      </c>
      <c r="K188" s="73">
        <v>66140</v>
      </c>
      <c r="L188" s="72">
        <f>+J188+K188</f>
        <v>5879109</v>
      </c>
      <c r="M188" s="71">
        <f>+K188/J188</f>
        <v>1.1378006660623857E-2</v>
      </c>
      <c r="N188" s="61">
        <f>+O188/$AG188</f>
        <v>0.15256069090844079</v>
      </c>
      <c r="O188" s="70">
        <v>90801795</v>
      </c>
      <c r="P188" s="73">
        <v>1937670</v>
      </c>
      <c r="Q188" s="72">
        <f>+O188+P188</f>
        <v>92739465</v>
      </c>
      <c r="R188" s="71">
        <f>+P188/O188</f>
        <v>2.133955611780582E-2</v>
      </c>
      <c r="S188" s="61">
        <f>+T188/$AG188</f>
        <v>4.1637408313992402E-2</v>
      </c>
      <c r="T188" s="70">
        <v>24781950</v>
      </c>
      <c r="U188" s="73">
        <v>260841</v>
      </c>
      <c r="V188" s="72">
        <f>+T188+U188</f>
        <v>25042791</v>
      </c>
      <c r="W188" s="71">
        <f>+U188/T188</f>
        <v>1.0525442913087954E-2</v>
      </c>
      <c r="X188" s="61">
        <f>+Y188/$AG188</f>
        <v>0.70168665732539892</v>
      </c>
      <c r="Y188" s="70">
        <v>417633190</v>
      </c>
      <c r="Z188" s="73">
        <v>-10850198</v>
      </c>
      <c r="AA188" s="72">
        <f>+Y188+Z188</f>
        <v>406782992</v>
      </c>
      <c r="AB188" s="71">
        <f>+Z188/Y188</f>
        <v>-2.5980210049876544E-2</v>
      </c>
      <c r="AC188" s="61">
        <f>+AD188/$AG188</f>
        <v>3.0164004255492177E-2</v>
      </c>
      <c r="AD188" s="70">
        <v>17953155</v>
      </c>
      <c r="AE188" s="61">
        <f>AF188/$AG188</f>
        <v>0</v>
      </c>
      <c r="AF188" s="70">
        <v>0</v>
      </c>
      <c r="AG188" s="70">
        <v>595184739</v>
      </c>
      <c r="AH188" s="73">
        <v>-8585547</v>
      </c>
      <c r="AI188" s="72">
        <v>586599192</v>
      </c>
      <c r="AJ188" s="71">
        <f>+AH188/AG188</f>
        <v>-1.4425011996149317E-2</v>
      </c>
      <c r="AK188" s="70">
        <v>13320</v>
      </c>
      <c r="AL188" s="70">
        <v>2020</v>
      </c>
      <c r="AM188" s="69">
        <v>0</v>
      </c>
      <c r="AN188" s="68"/>
    </row>
    <row r="189" spans="1:40" x14ac:dyDescent="0.2">
      <c r="A189" s="75" t="s">
        <v>119</v>
      </c>
      <c r="B189" s="74" t="s">
        <v>120</v>
      </c>
      <c r="C189" s="65">
        <v>3</v>
      </c>
      <c r="D189" s="65"/>
      <c r="E189" s="64">
        <f>+F189/$AG189</f>
        <v>3.8753372508577882E-2</v>
      </c>
      <c r="F189" s="70">
        <v>119242603</v>
      </c>
      <c r="G189" s="63">
        <f>+H189/$AG189</f>
        <v>1.0978234249246427E-2</v>
      </c>
      <c r="H189" s="35">
        <v>33779595</v>
      </c>
      <c r="I189" s="63">
        <f>+J189/$AG189</f>
        <v>1.7200423955110362E-2</v>
      </c>
      <c r="J189" s="70">
        <v>52925028</v>
      </c>
      <c r="K189" s="73">
        <v>602182</v>
      </c>
      <c r="L189" s="72">
        <f>+J189+K189</f>
        <v>53527210</v>
      </c>
      <c r="M189" s="71">
        <f>+K189/J189</f>
        <v>1.1378019488246656E-2</v>
      </c>
      <c r="N189" s="61">
        <f>+O189/$AG189</f>
        <v>0.70687547192693734</v>
      </c>
      <c r="O189" s="70">
        <v>2175028025</v>
      </c>
      <c r="P189" s="73">
        <v>-21904525</v>
      </c>
      <c r="Q189" s="72">
        <f>+O189+P189</f>
        <v>2153123500</v>
      </c>
      <c r="R189" s="71">
        <f>+P189/O189</f>
        <v>-1.0070916212677306E-2</v>
      </c>
      <c r="S189" s="61">
        <f>+T189/$AG189</f>
        <v>0.17883554656512252</v>
      </c>
      <c r="T189" s="70">
        <v>550269943</v>
      </c>
      <c r="U189" s="73">
        <v>4647165</v>
      </c>
      <c r="V189" s="72">
        <f>+T189+U189</f>
        <v>554917108</v>
      </c>
      <c r="W189" s="71">
        <f>+U189/T189</f>
        <v>8.4452459363203846E-3</v>
      </c>
      <c r="X189" s="61">
        <f>+Y189/$AG189</f>
        <v>4.4279787640015493E-2</v>
      </c>
      <c r="Y189" s="70">
        <v>136247165</v>
      </c>
      <c r="Z189" s="73">
        <v>181721</v>
      </c>
      <c r="AA189" s="72">
        <f>+Y189+Z189</f>
        <v>136428886</v>
      </c>
      <c r="AB189" s="71">
        <f>+Z189/Y189</f>
        <v>1.3337598620859377E-3</v>
      </c>
      <c r="AC189" s="61">
        <f>+AD189/$AG189</f>
        <v>3.077163154989941E-3</v>
      </c>
      <c r="AD189" s="70">
        <v>9468310</v>
      </c>
      <c r="AE189" s="61">
        <f>AF189/$AG189</f>
        <v>0</v>
      </c>
      <c r="AF189" s="70">
        <v>0</v>
      </c>
      <c r="AG189" s="70">
        <v>3076960669</v>
      </c>
      <c r="AH189" s="73">
        <v>-16473457</v>
      </c>
      <c r="AI189" s="72">
        <v>3060487212</v>
      </c>
      <c r="AJ189" s="71">
        <f>+AH189/AG189</f>
        <v>-5.3538081152508877E-3</v>
      </c>
      <c r="AK189" s="70">
        <v>12843150</v>
      </c>
      <c r="AL189" s="70">
        <v>109982300</v>
      </c>
      <c r="AM189" s="69">
        <v>0</v>
      </c>
      <c r="AN189" s="68"/>
    </row>
    <row r="190" spans="1:40" x14ac:dyDescent="0.2">
      <c r="A190" s="75" t="s">
        <v>117</v>
      </c>
      <c r="B190" s="74" t="s">
        <v>118</v>
      </c>
      <c r="C190" s="65">
        <v>3</v>
      </c>
      <c r="D190" s="65"/>
      <c r="E190" s="64">
        <f>+F190/$AG190</f>
        <v>7.6759199112747201E-2</v>
      </c>
      <c r="F190" s="70">
        <v>161816480</v>
      </c>
      <c r="G190" s="63">
        <f>+H190/$AG190</f>
        <v>3.4959300886407492E-3</v>
      </c>
      <c r="H190" s="35">
        <v>7369789</v>
      </c>
      <c r="I190" s="63">
        <f>+J190/$AG190</f>
        <v>1.2520940532947895E-2</v>
      </c>
      <c r="J190" s="70">
        <v>26395462</v>
      </c>
      <c r="K190" s="73">
        <v>300328</v>
      </c>
      <c r="L190" s="72">
        <f>+J190+K190</f>
        <v>26695790</v>
      </c>
      <c r="M190" s="71">
        <f>+K190/J190</f>
        <v>1.1378016418125206E-2</v>
      </c>
      <c r="N190" s="61">
        <f>+O190/$AG190</f>
        <v>0.31961728239455384</v>
      </c>
      <c r="O190" s="70">
        <v>673786910</v>
      </c>
      <c r="P190" s="73">
        <v>-6913122</v>
      </c>
      <c r="Q190" s="72">
        <f>+O190+P190</f>
        <v>666873788</v>
      </c>
      <c r="R190" s="71">
        <f>+P190/O190</f>
        <v>-1.0260101372405706E-2</v>
      </c>
      <c r="S190" s="61">
        <f>+T190/$AG190</f>
        <v>0.13445663284425236</v>
      </c>
      <c r="T190" s="70">
        <v>283448750</v>
      </c>
      <c r="U190" s="73">
        <v>2983672</v>
      </c>
      <c r="V190" s="72">
        <f>+T190+U190</f>
        <v>286432422</v>
      </c>
      <c r="W190" s="71">
        <f>+U190/T190</f>
        <v>1.0526319131765443E-2</v>
      </c>
      <c r="X190" s="61">
        <f>+Y190/$AG190</f>
        <v>0.42782434027211425</v>
      </c>
      <c r="Y190" s="70">
        <v>901898790</v>
      </c>
      <c r="Z190" s="73">
        <v>25574</v>
      </c>
      <c r="AA190" s="72">
        <f>+Y190+Z190</f>
        <v>901924364</v>
      </c>
      <c r="AB190" s="71">
        <f>+Z190/Y190</f>
        <v>2.8355731578262788E-5</v>
      </c>
      <c r="AC190" s="61">
        <f>+AD190/$AG190</f>
        <v>2.5325674754743711E-2</v>
      </c>
      <c r="AD190" s="70">
        <v>53389191</v>
      </c>
      <c r="AE190" s="61">
        <f>AF190/$AG190</f>
        <v>0</v>
      </c>
      <c r="AF190" s="70">
        <v>0</v>
      </c>
      <c r="AG190" s="70">
        <v>2108105372</v>
      </c>
      <c r="AH190" s="73">
        <v>-3603548</v>
      </c>
      <c r="AI190" s="72">
        <v>2104501824</v>
      </c>
      <c r="AJ190" s="71">
        <f>+AH190/AG190</f>
        <v>-1.709377551930075E-3</v>
      </c>
      <c r="AK190" s="70">
        <v>0</v>
      </c>
      <c r="AL190" s="70">
        <v>0</v>
      </c>
      <c r="AM190" s="69">
        <v>0</v>
      </c>
      <c r="AN190" s="68"/>
    </row>
    <row r="191" spans="1:40" x14ac:dyDescent="0.2">
      <c r="A191" s="75" t="s">
        <v>115</v>
      </c>
      <c r="B191" s="74" t="s">
        <v>116</v>
      </c>
      <c r="C191" s="65">
        <v>3</v>
      </c>
      <c r="D191" s="65"/>
      <c r="E191" s="64">
        <f>+F191/$AG191</f>
        <v>6.6461118057830032E-2</v>
      </c>
      <c r="F191" s="70">
        <v>83435183</v>
      </c>
      <c r="G191" s="63">
        <f>+H191/$AG191</f>
        <v>2.8062851816894026E-3</v>
      </c>
      <c r="H191" s="35">
        <v>3523006</v>
      </c>
      <c r="I191" s="63">
        <f>+J191/$AG191</f>
        <v>9.0394656907113249E-3</v>
      </c>
      <c r="J191" s="70">
        <v>11348131</v>
      </c>
      <c r="K191" s="73">
        <v>129119</v>
      </c>
      <c r="L191" s="72">
        <f>+J191+K191</f>
        <v>11477250</v>
      </c>
      <c r="M191" s="71">
        <f>+K191/J191</f>
        <v>1.1377996958265638E-2</v>
      </c>
      <c r="N191" s="61">
        <f>+O191/$AG191</f>
        <v>0.21621064785371971</v>
      </c>
      <c r="O191" s="70">
        <v>271430507</v>
      </c>
      <c r="P191" s="73">
        <v>-2798253</v>
      </c>
      <c r="Q191" s="72">
        <f>+O191+P191</f>
        <v>268632254</v>
      </c>
      <c r="R191" s="71">
        <f>+P191/O191</f>
        <v>-1.0309279641879016E-2</v>
      </c>
      <c r="S191" s="61">
        <f>+T191/$AG191</f>
        <v>4.2606824170098173E-2</v>
      </c>
      <c r="T191" s="70">
        <v>53488540</v>
      </c>
      <c r="U191" s="73">
        <v>563037</v>
      </c>
      <c r="V191" s="72">
        <f>+T191+U191</f>
        <v>54051577</v>
      </c>
      <c r="W191" s="71">
        <f>+U191/T191</f>
        <v>1.0526310869580661E-2</v>
      </c>
      <c r="X191" s="61">
        <f>+Y191/$AG191</f>
        <v>0.60808207672549686</v>
      </c>
      <c r="Y191" s="70">
        <v>763385282</v>
      </c>
      <c r="Z191" s="73">
        <v>289173</v>
      </c>
      <c r="AA191" s="72">
        <f>+Y191+Z191</f>
        <v>763674455</v>
      </c>
      <c r="AB191" s="71">
        <f>+Z191/Y191</f>
        <v>3.7880347816294417E-4</v>
      </c>
      <c r="AC191" s="61">
        <f>+AD191/$AG191</f>
        <v>5.4793582320454497E-2</v>
      </c>
      <c r="AD191" s="70">
        <v>68787777</v>
      </c>
      <c r="AE191" s="61">
        <f>AF191/$AG191</f>
        <v>0</v>
      </c>
      <c r="AF191" s="70">
        <v>0</v>
      </c>
      <c r="AG191" s="70">
        <v>1255398426</v>
      </c>
      <c r="AH191" s="73">
        <v>-1816924</v>
      </c>
      <c r="AI191" s="72">
        <v>1253581502</v>
      </c>
      <c r="AJ191" s="71">
        <f>+AH191/AG191</f>
        <v>-1.4472887350903847E-3</v>
      </c>
      <c r="AK191" s="70">
        <v>0</v>
      </c>
      <c r="AL191" s="70">
        <v>0</v>
      </c>
      <c r="AM191" s="69">
        <v>0</v>
      </c>
      <c r="AN191" s="68"/>
    </row>
    <row r="192" spans="1:40" x14ac:dyDescent="0.2">
      <c r="A192" s="75" t="s">
        <v>113</v>
      </c>
      <c r="B192" s="74" t="s">
        <v>114</v>
      </c>
      <c r="C192" s="65">
        <v>3</v>
      </c>
      <c r="D192" s="65"/>
      <c r="E192" s="64">
        <f>+F192/$AG192</f>
        <v>3.9508853247844256E-2</v>
      </c>
      <c r="F192" s="70">
        <v>44569708</v>
      </c>
      <c r="G192" s="63">
        <f>+H192/$AG192</f>
        <v>3.7435490925471875E-3</v>
      </c>
      <c r="H192" s="35">
        <v>4223076</v>
      </c>
      <c r="I192" s="63">
        <f>+J192/$AG192</f>
        <v>8.9534198870689155E-3</v>
      </c>
      <c r="J192" s="70">
        <v>10100301</v>
      </c>
      <c r="K192" s="73">
        <v>114921</v>
      </c>
      <c r="L192" s="72">
        <f>+J192+K192</f>
        <v>10215222</v>
      </c>
      <c r="M192" s="71">
        <f>+K192/J192</f>
        <v>1.1377977745415706E-2</v>
      </c>
      <c r="N192" s="61">
        <f>+O192/$AG192</f>
        <v>0.15375090020740689</v>
      </c>
      <c r="O192" s="70">
        <v>173445498</v>
      </c>
      <c r="P192" s="73">
        <v>1293267</v>
      </c>
      <c r="Q192" s="72">
        <f>+O192+P192</f>
        <v>174738765</v>
      </c>
      <c r="R192" s="71">
        <f>+P192/O192</f>
        <v>7.4563307489249444E-3</v>
      </c>
      <c r="S192" s="61">
        <f>+T192/$AG192</f>
        <v>9.4918501021096034E-3</v>
      </c>
      <c r="T192" s="70">
        <v>10707701</v>
      </c>
      <c r="U192" s="73">
        <v>-82942</v>
      </c>
      <c r="V192" s="72">
        <f>+T192+U192</f>
        <v>10624759</v>
      </c>
      <c r="W192" s="71">
        <f>+U192/T192</f>
        <v>-7.7460138268709592E-3</v>
      </c>
      <c r="X192" s="61">
        <f>+Y192/$AG192</f>
        <v>0.75329184634267177</v>
      </c>
      <c r="Y192" s="70">
        <v>849784159</v>
      </c>
      <c r="Z192" s="73">
        <v>22004515</v>
      </c>
      <c r="AA192" s="72">
        <f>+Y192+Z192</f>
        <v>871788674</v>
      </c>
      <c r="AB192" s="71">
        <f>+Z192/Y192</f>
        <v>2.5894240045489011E-2</v>
      </c>
      <c r="AC192" s="61">
        <f>+AD192/$AG192</f>
        <v>3.125958112035139E-2</v>
      </c>
      <c r="AD192" s="70">
        <v>35263752</v>
      </c>
      <c r="AE192" s="61">
        <f>AF192/$AG192</f>
        <v>0</v>
      </c>
      <c r="AF192" s="70">
        <v>0</v>
      </c>
      <c r="AG192" s="70">
        <v>1128094195</v>
      </c>
      <c r="AH192" s="73">
        <v>23329761</v>
      </c>
      <c r="AI192" s="72">
        <v>1151423956</v>
      </c>
      <c r="AJ192" s="71">
        <f>+AH192/AG192</f>
        <v>2.0680685268485047E-2</v>
      </c>
      <c r="AK192" s="70">
        <v>8689610</v>
      </c>
      <c r="AL192" s="70">
        <v>4063038</v>
      </c>
      <c r="AM192" s="69">
        <v>0</v>
      </c>
      <c r="AN192" s="68"/>
    </row>
    <row r="193" spans="1:40" x14ac:dyDescent="0.2">
      <c r="A193" s="75" t="s">
        <v>111</v>
      </c>
      <c r="B193" s="74" t="s">
        <v>112</v>
      </c>
      <c r="C193" s="65">
        <v>3</v>
      </c>
      <c r="D193" s="65"/>
      <c r="E193" s="64">
        <f>+F193/$AG193</f>
        <v>3.2408337226054691E-2</v>
      </c>
      <c r="F193" s="70">
        <v>23158537</v>
      </c>
      <c r="G193" s="63">
        <f>+H193/$AG193</f>
        <v>4.3515461380954261E-3</v>
      </c>
      <c r="H193" s="35">
        <v>3109553</v>
      </c>
      <c r="I193" s="63">
        <f>+J193/$AG193</f>
        <v>7.7040897519564701E-3</v>
      </c>
      <c r="J193" s="70">
        <v>5505233</v>
      </c>
      <c r="K193" s="73">
        <v>62639</v>
      </c>
      <c r="L193" s="72">
        <f>+J193+K193</f>
        <v>5567872</v>
      </c>
      <c r="M193" s="71">
        <f>+K193/J193</f>
        <v>1.1378083361775969E-2</v>
      </c>
      <c r="N193" s="61">
        <f>+O193/$AG193</f>
        <v>0.22696506715550632</v>
      </c>
      <c r="O193" s="70">
        <v>162186010</v>
      </c>
      <c r="P193" s="73">
        <v>1707222</v>
      </c>
      <c r="Q193" s="72">
        <f>+O193+P193</f>
        <v>163893232</v>
      </c>
      <c r="R193" s="71">
        <f>+P193/O193</f>
        <v>1.0526320981692565E-2</v>
      </c>
      <c r="S193" s="61">
        <f>+T193/$AG193</f>
        <v>1.5208921411201545E-2</v>
      </c>
      <c r="T193" s="70">
        <v>10868079</v>
      </c>
      <c r="U193" s="73">
        <v>0</v>
      </c>
      <c r="V193" s="72">
        <f>+T193+U193</f>
        <v>10868079</v>
      </c>
      <c r="W193" s="71">
        <f>+U193/T193</f>
        <v>0</v>
      </c>
      <c r="X193" s="61">
        <f>+Y193/$AG193</f>
        <v>0.68018649718950053</v>
      </c>
      <c r="Y193" s="70">
        <v>486051600</v>
      </c>
      <c r="Z193" s="73">
        <v>21132678</v>
      </c>
      <c r="AA193" s="72">
        <f>+Y193+Z193</f>
        <v>507184278</v>
      </c>
      <c r="AB193" s="71">
        <f>+Z193/Y193</f>
        <v>4.3478260332853548E-2</v>
      </c>
      <c r="AC193" s="61">
        <f>+AD193/$AG193</f>
        <v>3.3175541127685074E-2</v>
      </c>
      <c r="AD193" s="70">
        <v>23706770</v>
      </c>
      <c r="AE193" s="61">
        <f>AF193/$AG193</f>
        <v>0</v>
      </c>
      <c r="AF193" s="70">
        <v>0</v>
      </c>
      <c r="AG193" s="70">
        <v>714585782</v>
      </c>
      <c r="AH193" s="73">
        <v>22902539</v>
      </c>
      <c r="AI193" s="72">
        <v>737488321</v>
      </c>
      <c r="AJ193" s="71">
        <f>+AH193/AG193</f>
        <v>3.2050090523631496E-2</v>
      </c>
      <c r="AK193" s="70">
        <v>0</v>
      </c>
      <c r="AL193" s="70">
        <v>481355</v>
      </c>
      <c r="AM193" s="69">
        <v>0</v>
      </c>
      <c r="AN193" s="68"/>
    </row>
    <row r="194" spans="1:40" x14ac:dyDescent="0.2">
      <c r="A194" s="75" t="s">
        <v>109</v>
      </c>
      <c r="B194" s="74" t="s">
        <v>110</v>
      </c>
      <c r="C194" s="65">
        <v>3</v>
      </c>
      <c r="D194" s="65"/>
      <c r="E194" s="64">
        <f>+F194/$AG194</f>
        <v>4.5512446879843703E-2</v>
      </c>
      <c r="F194" s="70">
        <v>49080525</v>
      </c>
      <c r="G194" s="63">
        <f>+H194/$AG194</f>
        <v>5.898758034712074E-3</v>
      </c>
      <c r="H194" s="35">
        <v>6361208</v>
      </c>
      <c r="I194" s="63">
        <f>+J194/$AG194</f>
        <v>1.017752397175813E-2</v>
      </c>
      <c r="J194" s="70">
        <v>10975420</v>
      </c>
      <c r="K194" s="73">
        <v>124879</v>
      </c>
      <c r="L194" s="72">
        <f>+J194+K194</f>
        <v>11100299</v>
      </c>
      <c r="M194" s="71">
        <f>+K194/J194</f>
        <v>1.1378061158479584E-2</v>
      </c>
      <c r="N194" s="61">
        <f>+O194/$AG194</f>
        <v>0.18986578509072755</v>
      </c>
      <c r="O194" s="70">
        <v>204750855</v>
      </c>
      <c r="P194" s="73">
        <v>3583284</v>
      </c>
      <c r="Q194" s="72">
        <f>+O194+P194</f>
        <v>208334139</v>
      </c>
      <c r="R194" s="71">
        <f>+P194/O194</f>
        <v>1.7500703476915885E-2</v>
      </c>
      <c r="S194" s="61">
        <f>+T194/$AG194</f>
        <v>3.1510754500732485E-2</v>
      </c>
      <c r="T194" s="70">
        <v>33981130</v>
      </c>
      <c r="U194" s="73">
        <v>188208</v>
      </c>
      <c r="V194" s="72">
        <f>+T194+U194</f>
        <v>34169338</v>
      </c>
      <c r="W194" s="71">
        <f>+U194/T194</f>
        <v>5.5386033366165276E-3</v>
      </c>
      <c r="X194" s="61">
        <f>+Y194/$AG194</f>
        <v>0.65851165043074322</v>
      </c>
      <c r="Y194" s="70">
        <v>710137550</v>
      </c>
      <c r="Z194" s="73">
        <v>26461060</v>
      </c>
      <c r="AA194" s="72">
        <f>+Y194+Z194</f>
        <v>736598610</v>
      </c>
      <c r="AB194" s="71">
        <f>+Z194/Y194</f>
        <v>3.7261879758365125E-2</v>
      </c>
      <c r="AC194" s="61">
        <f>+AD194/$AG194</f>
        <v>5.7898112302714314E-2</v>
      </c>
      <c r="AD194" s="70">
        <v>62437200</v>
      </c>
      <c r="AE194" s="61">
        <f>AF194/$AG194</f>
        <v>6.2496878876853621E-4</v>
      </c>
      <c r="AF194" s="70">
        <v>673965</v>
      </c>
      <c r="AG194" s="70">
        <v>1078397853</v>
      </c>
      <c r="AH194" s="73">
        <v>30357431</v>
      </c>
      <c r="AI194" s="72">
        <v>1108755284</v>
      </c>
      <c r="AJ194" s="71">
        <f>+AH194/AG194</f>
        <v>2.8150492803327196E-2</v>
      </c>
      <c r="AK194" s="70">
        <v>0</v>
      </c>
      <c r="AL194" s="70">
        <v>0</v>
      </c>
      <c r="AM194" s="69">
        <v>0</v>
      </c>
      <c r="AN194" s="68"/>
    </row>
    <row r="195" spans="1:40" x14ac:dyDescent="0.2">
      <c r="A195" s="75" t="s">
        <v>107</v>
      </c>
      <c r="B195" s="74" t="s">
        <v>108</v>
      </c>
      <c r="C195" s="65">
        <v>3</v>
      </c>
      <c r="D195" s="65"/>
      <c r="E195" s="64">
        <f>+F195/$AG195</f>
        <v>3.4046476461454173E-2</v>
      </c>
      <c r="F195" s="70">
        <v>38444736</v>
      </c>
      <c r="G195" s="63">
        <f>+H195/$AG195</f>
        <v>7.2065917520016971E-3</v>
      </c>
      <c r="H195" s="35">
        <v>8137568</v>
      </c>
      <c r="I195" s="63">
        <f>+J195/$AG195</f>
        <v>3.7087434394415864E-2</v>
      </c>
      <c r="J195" s="70">
        <v>41878537</v>
      </c>
      <c r="K195" s="73">
        <v>476494</v>
      </c>
      <c r="L195" s="72">
        <f>+J195+K195</f>
        <v>42355031</v>
      </c>
      <c r="M195" s="71">
        <f>+K195/J195</f>
        <v>1.1378000143605781E-2</v>
      </c>
      <c r="N195" s="61">
        <f>+O195/$AG195</f>
        <v>0.19634598502001782</v>
      </c>
      <c r="O195" s="70">
        <v>221710742</v>
      </c>
      <c r="P195" s="73">
        <v>3589303</v>
      </c>
      <c r="Q195" s="72">
        <f>+O195+P195</f>
        <v>225300045</v>
      </c>
      <c r="R195" s="71">
        <f>+P195/O195</f>
        <v>1.6189125378507821E-2</v>
      </c>
      <c r="S195" s="61">
        <f>+T195/$AG195</f>
        <v>1.8422170574424E-2</v>
      </c>
      <c r="T195" s="70">
        <v>20802020</v>
      </c>
      <c r="U195" s="73">
        <v>-219808</v>
      </c>
      <c r="V195" s="72">
        <f>+T195+U195</f>
        <v>20582212</v>
      </c>
      <c r="W195" s="71">
        <f>+U195/T195</f>
        <v>-1.0566666121847782E-2</v>
      </c>
      <c r="X195" s="61">
        <f>+Y195/$AG195</f>
        <v>0.6769990714338735</v>
      </c>
      <c r="Y195" s="70">
        <v>764456510</v>
      </c>
      <c r="Z195" s="73">
        <v>11633970</v>
      </c>
      <c r="AA195" s="72">
        <f>+Y195+Z195</f>
        <v>776090480</v>
      </c>
      <c r="AB195" s="71">
        <f>+Z195/Y195</f>
        <v>1.5218615902688826E-2</v>
      </c>
      <c r="AC195" s="61">
        <f>+AD195/$AG195</f>
        <v>2.9892270363812971E-2</v>
      </c>
      <c r="AD195" s="70">
        <v>33753873</v>
      </c>
      <c r="AE195" s="61">
        <f>AF195/$AG195</f>
        <v>0</v>
      </c>
      <c r="AF195" s="70">
        <v>0</v>
      </c>
      <c r="AG195" s="70">
        <v>1129183986</v>
      </c>
      <c r="AH195" s="73">
        <v>15479959</v>
      </c>
      <c r="AI195" s="72">
        <v>1144663945</v>
      </c>
      <c r="AJ195" s="71">
        <f>+AH195/AG195</f>
        <v>1.370897851185077E-2</v>
      </c>
      <c r="AK195" s="70">
        <v>0</v>
      </c>
      <c r="AL195" s="70">
        <v>0</v>
      </c>
      <c r="AM195" s="69">
        <v>0</v>
      </c>
      <c r="AN195" s="68"/>
    </row>
    <row r="196" spans="1:40" x14ac:dyDescent="0.2">
      <c r="A196" s="75" t="s">
        <v>105</v>
      </c>
      <c r="B196" s="74" t="s">
        <v>106</v>
      </c>
      <c r="C196" s="65">
        <v>3</v>
      </c>
      <c r="D196" s="65"/>
      <c r="E196" s="64">
        <f>+F196/$AG196</f>
        <v>5.3030833600260792E-2</v>
      </c>
      <c r="F196" s="70">
        <v>59606200</v>
      </c>
      <c r="G196" s="63">
        <f>+H196/$AG196</f>
        <v>1.4307765382575001E-2</v>
      </c>
      <c r="H196" s="35">
        <v>16081805</v>
      </c>
      <c r="I196" s="63">
        <f>+J196/$AG196</f>
        <v>1.2300341629932229E-2</v>
      </c>
      <c r="J196" s="70">
        <v>13825478</v>
      </c>
      <c r="K196" s="73">
        <v>157306</v>
      </c>
      <c r="L196" s="72">
        <f>+J196+K196</f>
        <v>13982784</v>
      </c>
      <c r="M196" s="71">
        <f>+K196/J196</f>
        <v>1.1377979119419958E-2</v>
      </c>
      <c r="N196" s="61">
        <f>+O196/$AG196</f>
        <v>0.51558932369501986</v>
      </c>
      <c r="O196" s="70">
        <v>579517957</v>
      </c>
      <c r="P196" s="73">
        <v>5860533</v>
      </c>
      <c r="Q196" s="72">
        <f>+O196+P196</f>
        <v>585378490</v>
      </c>
      <c r="R196" s="71">
        <f>+P196/O196</f>
        <v>1.011277205341197E-2</v>
      </c>
      <c r="S196" s="61">
        <f>+T196/$AG196</f>
        <v>0.15573353376855914</v>
      </c>
      <c r="T196" s="70">
        <v>175043150</v>
      </c>
      <c r="U196" s="73">
        <v>5570646</v>
      </c>
      <c r="V196" s="72">
        <f>+T196+U196</f>
        <v>180613796</v>
      </c>
      <c r="W196" s="71">
        <f>+U196/T196</f>
        <v>3.1824415865459463E-2</v>
      </c>
      <c r="X196" s="61">
        <f>+Y196/$AG196</f>
        <v>0.23283749587251062</v>
      </c>
      <c r="Y196" s="70">
        <v>261707339</v>
      </c>
      <c r="Z196" s="73">
        <v>8704951</v>
      </c>
      <c r="AA196" s="72">
        <f>+Y196+Z196</f>
        <v>270412290</v>
      </c>
      <c r="AB196" s="71">
        <f>+Z196/Y196</f>
        <v>3.3262158536562857E-2</v>
      </c>
      <c r="AC196" s="61">
        <f>+AD196/$AG196</f>
        <v>1.4597152832443023E-2</v>
      </c>
      <c r="AD196" s="70">
        <v>16407074</v>
      </c>
      <c r="AE196" s="61">
        <f>AF196/$AG196</f>
        <v>1.6035532186993644E-3</v>
      </c>
      <c r="AF196" s="70">
        <v>1802380</v>
      </c>
      <c r="AG196" s="70">
        <v>1123991383</v>
      </c>
      <c r="AH196" s="73">
        <v>20293436</v>
      </c>
      <c r="AI196" s="72">
        <v>1144284819</v>
      </c>
      <c r="AJ196" s="71">
        <f>+AH196/AG196</f>
        <v>1.8054796777743624E-2</v>
      </c>
      <c r="AK196" s="70">
        <v>173256</v>
      </c>
      <c r="AL196" s="70">
        <v>1123431</v>
      </c>
      <c r="AM196" s="69">
        <v>0</v>
      </c>
      <c r="AN196" s="68"/>
    </row>
    <row r="197" spans="1:40" x14ac:dyDescent="0.2">
      <c r="A197" s="75" t="s">
        <v>103</v>
      </c>
      <c r="B197" s="74" t="s">
        <v>104</v>
      </c>
      <c r="C197" s="65">
        <v>3</v>
      </c>
      <c r="D197" s="65"/>
      <c r="E197" s="64">
        <f>+F197/$AG197</f>
        <v>5.2784904678482431E-2</v>
      </c>
      <c r="F197" s="70">
        <v>48844904</v>
      </c>
      <c r="G197" s="63">
        <f>+H197/$AG197</f>
        <v>1.1403660467698085E-2</v>
      </c>
      <c r="H197" s="35">
        <v>10552462</v>
      </c>
      <c r="I197" s="63">
        <f>+J197/$AG197</f>
        <v>1.5012951184641424E-2</v>
      </c>
      <c r="J197" s="70">
        <v>13892346</v>
      </c>
      <c r="K197" s="73">
        <v>158068</v>
      </c>
      <c r="L197" s="72">
        <f>+J197+K197</f>
        <v>14050414</v>
      </c>
      <c r="M197" s="71">
        <f>+K197/J197</f>
        <v>1.1378063863367642E-2</v>
      </c>
      <c r="N197" s="61">
        <f>+O197/$AG197</f>
        <v>0.14564202318210151</v>
      </c>
      <c r="O197" s="70">
        <v>134770929</v>
      </c>
      <c r="P197" s="73">
        <v>1343987</v>
      </c>
      <c r="Q197" s="72">
        <f>+O197+P197</f>
        <v>136114916</v>
      </c>
      <c r="R197" s="71">
        <f>+P197/O197</f>
        <v>9.9723806162974517E-3</v>
      </c>
      <c r="S197" s="61">
        <f>+T197/$AG197</f>
        <v>1.3340684943002593E-2</v>
      </c>
      <c r="T197" s="70">
        <v>12344902</v>
      </c>
      <c r="U197" s="73">
        <v>377639</v>
      </c>
      <c r="V197" s="72">
        <f>+T197+U197</f>
        <v>12722541</v>
      </c>
      <c r="W197" s="71">
        <f>+U197/T197</f>
        <v>3.0590684316489512E-2</v>
      </c>
      <c r="X197" s="61">
        <f>+Y197/$AG197</f>
        <v>0.72430777951224867</v>
      </c>
      <c r="Y197" s="70">
        <v>670243589</v>
      </c>
      <c r="Z197" s="73">
        <v>21251791</v>
      </c>
      <c r="AA197" s="72">
        <f>+Y197+Z197</f>
        <v>691495380</v>
      </c>
      <c r="AB197" s="71">
        <f>+Z197/Y197</f>
        <v>3.1707563263242193E-2</v>
      </c>
      <c r="AC197" s="61">
        <f>+AD197/$AG197</f>
        <v>2.992034423973694E-2</v>
      </c>
      <c r="AD197" s="70">
        <v>27687013</v>
      </c>
      <c r="AE197" s="61">
        <f>AF197/$AG197</f>
        <v>7.5876517920883185E-3</v>
      </c>
      <c r="AF197" s="70">
        <v>7021290</v>
      </c>
      <c r="AG197" s="70">
        <v>925357435</v>
      </c>
      <c r="AH197" s="73">
        <v>23131485</v>
      </c>
      <c r="AI197" s="72">
        <v>948488920</v>
      </c>
      <c r="AJ197" s="71">
        <f>+AH197/AG197</f>
        <v>2.4997351428856247E-2</v>
      </c>
      <c r="AK197" s="70">
        <v>0</v>
      </c>
      <c r="AL197" s="70">
        <v>281517</v>
      </c>
      <c r="AM197" s="69">
        <v>0</v>
      </c>
      <c r="AN197" s="68"/>
    </row>
    <row r="198" spans="1:40" x14ac:dyDescent="0.2">
      <c r="A198" s="75" t="s">
        <v>101</v>
      </c>
      <c r="B198" s="74" t="s">
        <v>102</v>
      </c>
      <c r="C198" s="65">
        <v>3</v>
      </c>
      <c r="D198" s="65"/>
      <c r="E198" s="64">
        <f>+F198/$AG198</f>
        <v>3.51234640425966E-2</v>
      </c>
      <c r="F198" s="70">
        <v>48069703</v>
      </c>
      <c r="G198" s="63">
        <f>+H198/$AG198</f>
        <v>1.0984664186876818E-2</v>
      </c>
      <c r="H198" s="35">
        <v>15033527</v>
      </c>
      <c r="I198" s="63">
        <f>+J198/$AG198</f>
        <v>3.5416325543654446E-2</v>
      </c>
      <c r="J198" s="70">
        <v>48470511</v>
      </c>
      <c r="K198" s="73">
        <v>551498</v>
      </c>
      <c r="L198" s="72">
        <f>+J198+K198</f>
        <v>49022009</v>
      </c>
      <c r="M198" s="71">
        <f>+K198/J198</f>
        <v>1.1378010848699325E-2</v>
      </c>
      <c r="N198" s="61">
        <f>+O198/$AG198</f>
        <v>0.19601745959240063</v>
      </c>
      <c r="O198" s="70">
        <v>268267989</v>
      </c>
      <c r="P198" s="73">
        <v>8605705</v>
      </c>
      <c r="Q198" s="72">
        <f>+O198+P198</f>
        <v>276873694</v>
      </c>
      <c r="R198" s="71">
        <f>+P198/O198</f>
        <v>3.2078762106797616E-2</v>
      </c>
      <c r="S198" s="61">
        <f>+T198/$AG198</f>
        <v>3.4269625403917585E-2</v>
      </c>
      <c r="T198" s="70">
        <v>46901146</v>
      </c>
      <c r="U198" s="73">
        <v>479047</v>
      </c>
      <c r="V198" s="72">
        <f>+T198+U198</f>
        <v>47380193</v>
      </c>
      <c r="W198" s="71">
        <f>+U198/T198</f>
        <v>1.0213972170317545E-2</v>
      </c>
      <c r="X198" s="61">
        <f>+Y198/$AG198</f>
        <v>0.657098676856812</v>
      </c>
      <c r="Y198" s="70">
        <v>899300200</v>
      </c>
      <c r="Z198" s="73">
        <v>-35007286</v>
      </c>
      <c r="AA198" s="72">
        <f>+Y198+Z198</f>
        <v>864292914</v>
      </c>
      <c r="AB198" s="71">
        <f>+Z198/Y198</f>
        <v>-3.8927252545924045E-2</v>
      </c>
      <c r="AC198" s="61">
        <f>+AD198/$AG198</f>
        <v>2.7023460213552741E-2</v>
      </c>
      <c r="AD198" s="70">
        <v>36984100</v>
      </c>
      <c r="AE198" s="61">
        <f>AF198/$AG198</f>
        <v>4.0663241601891324E-3</v>
      </c>
      <c r="AF198" s="70">
        <v>5565140</v>
      </c>
      <c r="AG198" s="70">
        <v>1368592316</v>
      </c>
      <c r="AH198" s="73">
        <v>-25371036</v>
      </c>
      <c r="AI198" s="72">
        <v>1343221280</v>
      </c>
      <c r="AJ198" s="71">
        <f>+AH198/AG198</f>
        <v>-1.8538052350134632E-2</v>
      </c>
      <c r="AK198" s="70">
        <v>0</v>
      </c>
      <c r="AL198" s="70">
        <v>1391732</v>
      </c>
      <c r="AM198" s="69">
        <v>0</v>
      </c>
      <c r="AN198" s="68"/>
    </row>
    <row r="199" spans="1:40" x14ac:dyDescent="0.2">
      <c r="A199" s="75" t="s">
        <v>99</v>
      </c>
      <c r="B199" s="74" t="s">
        <v>100</v>
      </c>
      <c r="C199" s="65">
        <v>3</v>
      </c>
      <c r="D199" s="65"/>
      <c r="E199" s="64">
        <f>+F199/$AG199</f>
        <v>2.3489861909202717E-2</v>
      </c>
      <c r="F199" s="70">
        <v>26141854</v>
      </c>
      <c r="G199" s="63">
        <f>+H199/$AG199</f>
        <v>1.3655819698849644E-2</v>
      </c>
      <c r="H199" s="35">
        <v>15197554</v>
      </c>
      <c r="I199" s="63">
        <f>+J199/$AG199</f>
        <v>4.0519486903180045E-2</v>
      </c>
      <c r="J199" s="70">
        <v>45094114</v>
      </c>
      <c r="K199" s="73">
        <v>513080</v>
      </c>
      <c r="L199" s="72">
        <f>+J199+K199</f>
        <v>45607194</v>
      </c>
      <c r="M199" s="71">
        <f>+K199/J199</f>
        <v>1.1377981614185833E-2</v>
      </c>
      <c r="N199" s="61">
        <f>+O199/$AG199</f>
        <v>0.13316807485515181</v>
      </c>
      <c r="O199" s="70">
        <v>148202675</v>
      </c>
      <c r="P199" s="73">
        <v>3926535</v>
      </c>
      <c r="Q199" s="72">
        <f>+O199+P199</f>
        <v>152129210</v>
      </c>
      <c r="R199" s="71">
        <f>+P199/O199</f>
        <v>2.6494359835272877E-2</v>
      </c>
      <c r="S199" s="61">
        <f>+T199/$AG199</f>
        <v>1.1720514552548973E-2</v>
      </c>
      <c r="T199" s="70">
        <v>13043754</v>
      </c>
      <c r="U199" s="73">
        <v>100149</v>
      </c>
      <c r="V199" s="72">
        <f>+T199+U199</f>
        <v>13143903</v>
      </c>
      <c r="W199" s="71">
        <f>+U199/T199</f>
        <v>7.6779276886086625E-3</v>
      </c>
      <c r="X199" s="61">
        <f>+Y199/$AG199</f>
        <v>0.74445483700772086</v>
      </c>
      <c r="Y199" s="70">
        <v>828503366</v>
      </c>
      <c r="Z199" s="73">
        <v>-16083352</v>
      </c>
      <c r="AA199" s="72">
        <f>+Y199+Z199</f>
        <v>812420014</v>
      </c>
      <c r="AB199" s="71">
        <f>+Z199/Y199</f>
        <v>-1.9412536701751915E-2</v>
      </c>
      <c r="AC199" s="61">
        <f>+AD199/$AG199</f>
        <v>3.2594909229322969E-2</v>
      </c>
      <c r="AD199" s="70">
        <v>36274856</v>
      </c>
      <c r="AE199" s="61">
        <f>AF199/$AG199</f>
        <v>3.9649584402295224E-4</v>
      </c>
      <c r="AF199" s="70">
        <v>441260</v>
      </c>
      <c r="AG199" s="70">
        <v>1112899433</v>
      </c>
      <c r="AH199" s="73">
        <v>-11543588</v>
      </c>
      <c r="AI199" s="72">
        <v>1101355845</v>
      </c>
      <c r="AJ199" s="71">
        <f>+AH199/AG199</f>
        <v>-1.0372534712217793E-2</v>
      </c>
      <c r="AK199" s="70">
        <v>0</v>
      </c>
      <c r="AL199" s="70">
        <v>0</v>
      </c>
      <c r="AM199" s="69">
        <v>0</v>
      </c>
      <c r="AN199" s="68"/>
    </row>
    <row r="200" spans="1:40" x14ac:dyDescent="0.2">
      <c r="A200" s="75" t="s">
        <v>97</v>
      </c>
      <c r="B200" s="74" t="s">
        <v>98</v>
      </c>
      <c r="C200" s="65">
        <v>3</v>
      </c>
      <c r="D200" s="65"/>
      <c r="E200" s="64">
        <f>+F200/$AG200</f>
        <v>2.623484297143153E-2</v>
      </c>
      <c r="F200" s="70">
        <v>22841155</v>
      </c>
      <c r="G200" s="63">
        <f>+H200/$AG200</f>
        <v>2.0482472590604168E-3</v>
      </c>
      <c r="H200" s="35">
        <v>1783290</v>
      </c>
      <c r="I200" s="63">
        <f>+J200/$AG200</f>
        <v>5.0868786755321499E-4</v>
      </c>
      <c r="J200" s="70">
        <v>442885</v>
      </c>
      <c r="K200" s="73">
        <v>5040</v>
      </c>
      <c r="L200" s="72">
        <f>+J200+K200</f>
        <v>447925</v>
      </c>
      <c r="M200" s="71">
        <f>+K200/J200</f>
        <v>1.1379929327026203E-2</v>
      </c>
      <c r="N200" s="61">
        <f>+O200/$AG200</f>
        <v>8.014071860327393E-2</v>
      </c>
      <c r="O200" s="70">
        <v>69773872</v>
      </c>
      <c r="P200" s="73">
        <v>2234391</v>
      </c>
      <c r="Q200" s="72">
        <f>+O200+P200</f>
        <v>72008263</v>
      </c>
      <c r="R200" s="71">
        <f>+P200/O200</f>
        <v>3.2023319560078305E-2</v>
      </c>
      <c r="S200" s="61">
        <f>+T200/$AG200</f>
        <v>1.2092354299544002E-2</v>
      </c>
      <c r="T200" s="70">
        <v>10528111</v>
      </c>
      <c r="U200" s="73">
        <v>0</v>
      </c>
      <c r="V200" s="72">
        <f>+T200+U200</f>
        <v>10528111</v>
      </c>
      <c r="W200" s="71">
        <f>+U200/T200</f>
        <v>0</v>
      </c>
      <c r="X200" s="61">
        <f>+Y200/$AG200</f>
        <v>0.85720856760548769</v>
      </c>
      <c r="Y200" s="70">
        <v>746321744</v>
      </c>
      <c r="Z200" s="73">
        <v>21262175</v>
      </c>
      <c r="AA200" s="72">
        <f>+Y200+Z200</f>
        <v>767583919</v>
      </c>
      <c r="AB200" s="71">
        <f>+Z200/Y200</f>
        <v>2.8489287858669169E-2</v>
      </c>
      <c r="AC200" s="61">
        <f>+AD200/$AG200</f>
        <v>2.1766581393649263E-2</v>
      </c>
      <c r="AD200" s="70">
        <v>18950899</v>
      </c>
      <c r="AE200" s="61">
        <f>AF200/$AG200</f>
        <v>0</v>
      </c>
      <c r="AF200" s="70">
        <v>0</v>
      </c>
      <c r="AG200" s="70">
        <v>870641956</v>
      </c>
      <c r="AH200" s="73">
        <v>23501606</v>
      </c>
      <c r="AI200" s="72">
        <v>894143562</v>
      </c>
      <c r="AJ200" s="71">
        <f>+AH200/AG200</f>
        <v>2.6993422311019432E-2</v>
      </c>
      <c r="AK200" s="70">
        <v>0</v>
      </c>
      <c r="AL200" s="70">
        <v>0</v>
      </c>
      <c r="AM200" s="69">
        <v>0</v>
      </c>
      <c r="AN200" s="68"/>
    </row>
    <row r="201" spans="1:40" x14ac:dyDescent="0.2">
      <c r="A201" s="75" t="s">
        <v>95</v>
      </c>
      <c r="B201" s="74" t="s">
        <v>96</v>
      </c>
      <c r="C201" s="65">
        <v>3</v>
      </c>
      <c r="D201" s="65"/>
      <c r="E201" s="64">
        <f>+F201/$AG201</f>
        <v>3.3441553911344353E-2</v>
      </c>
      <c r="F201" s="70">
        <v>59879612</v>
      </c>
      <c r="G201" s="63">
        <f>+H201/$AG201</f>
        <v>1.1568795747007416E-2</v>
      </c>
      <c r="H201" s="35">
        <v>20714797</v>
      </c>
      <c r="I201" s="63">
        <f>+J201/$AG201</f>
        <v>1.0367141003519669E-2</v>
      </c>
      <c r="J201" s="70">
        <v>18563144</v>
      </c>
      <c r="K201" s="73">
        <v>211211</v>
      </c>
      <c r="L201" s="72">
        <f>+J201+K201</f>
        <v>18774355</v>
      </c>
      <c r="M201" s="71">
        <f>+K201/J201</f>
        <v>1.1377975627404495E-2</v>
      </c>
      <c r="N201" s="61">
        <f>+O201/$AG201</f>
        <v>0.58118010086332894</v>
      </c>
      <c r="O201" s="70">
        <v>1040646587</v>
      </c>
      <c r="P201" s="73">
        <v>-9510489</v>
      </c>
      <c r="Q201" s="72">
        <f>+O201+P201</f>
        <v>1031136098</v>
      </c>
      <c r="R201" s="71">
        <f>+P201/O201</f>
        <v>-9.1390190664220189E-3</v>
      </c>
      <c r="S201" s="61">
        <f>+T201/$AG201</f>
        <v>7.5431412467666645E-2</v>
      </c>
      <c r="T201" s="70">
        <v>135065605</v>
      </c>
      <c r="U201" s="73">
        <v>190797</v>
      </c>
      <c r="V201" s="72">
        <f>+T201+U201</f>
        <v>135256402</v>
      </c>
      <c r="W201" s="71">
        <f>+U201/T201</f>
        <v>1.4126246278614012E-3</v>
      </c>
      <c r="X201" s="61">
        <f>+Y201/$AG201</f>
        <v>0.27417635890121039</v>
      </c>
      <c r="Y201" s="70">
        <v>490933347</v>
      </c>
      <c r="Z201" s="73">
        <v>-12117003</v>
      </c>
      <c r="AA201" s="72">
        <f>+Y201+Z201</f>
        <v>478816344</v>
      </c>
      <c r="AB201" s="71">
        <f>+Z201/Y201</f>
        <v>-2.4681564359081927E-2</v>
      </c>
      <c r="AC201" s="61">
        <f>+AD201/$AG201</f>
        <v>1.3834637105922634E-2</v>
      </c>
      <c r="AD201" s="70">
        <v>24771956</v>
      </c>
      <c r="AE201" s="61">
        <f>AF201/$AG201</f>
        <v>0</v>
      </c>
      <c r="AF201" s="70">
        <v>0</v>
      </c>
      <c r="AG201" s="70">
        <v>1790575048</v>
      </c>
      <c r="AH201" s="73">
        <v>-21225484</v>
      </c>
      <c r="AI201" s="72">
        <v>1769349564</v>
      </c>
      <c r="AJ201" s="71">
        <f>+AH201/AG201</f>
        <v>-1.1854004122143894E-2</v>
      </c>
      <c r="AK201" s="70">
        <v>1036255</v>
      </c>
      <c r="AL201" s="70">
        <v>662770</v>
      </c>
      <c r="AM201" s="69">
        <v>0</v>
      </c>
      <c r="AN201" s="68"/>
    </row>
    <row r="202" spans="1:40" x14ac:dyDescent="0.2">
      <c r="A202" s="75" t="s">
        <v>93</v>
      </c>
      <c r="B202" s="74" t="s">
        <v>94</v>
      </c>
      <c r="C202" s="65">
        <v>3</v>
      </c>
      <c r="D202" s="65"/>
      <c r="E202" s="64">
        <f>+F202/$AG202</f>
        <v>5.3362639644774369E-2</v>
      </c>
      <c r="F202" s="70">
        <v>25249259</v>
      </c>
      <c r="G202" s="63">
        <f>+H202/$AG202</f>
        <v>1.9611810549943268E-2</v>
      </c>
      <c r="H202" s="35">
        <v>9279595</v>
      </c>
      <c r="I202" s="63">
        <f>+J202/$AG202</f>
        <v>1.4669099465777593E-2</v>
      </c>
      <c r="J202" s="70">
        <v>6940884</v>
      </c>
      <c r="K202" s="73">
        <v>78973</v>
      </c>
      <c r="L202" s="72">
        <f>+J202+K202</f>
        <v>7019857</v>
      </c>
      <c r="M202" s="71">
        <f>+K202/J202</f>
        <v>1.1377945518178952E-2</v>
      </c>
      <c r="N202" s="61">
        <f>+O202/$AG202</f>
        <v>0.19392624630559605</v>
      </c>
      <c r="O202" s="70">
        <v>91758842</v>
      </c>
      <c r="P202" s="73">
        <v>-802356</v>
      </c>
      <c r="Q202" s="72">
        <f>+O202+P202</f>
        <v>90956486</v>
      </c>
      <c r="R202" s="71">
        <f>+P202/O202</f>
        <v>-8.7441818413532286E-3</v>
      </c>
      <c r="S202" s="61">
        <f>+T202/$AG202</f>
        <v>4.0457777726886288E-2</v>
      </c>
      <c r="T202" s="70">
        <v>19143148</v>
      </c>
      <c r="U202" s="73">
        <v>-18275</v>
      </c>
      <c r="V202" s="72">
        <f>+T202+U202</f>
        <v>19124873</v>
      </c>
      <c r="W202" s="71">
        <f>+U202/T202</f>
        <v>-9.5464967412883187E-4</v>
      </c>
      <c r="X202" s="61">
        <f>+Y202/$AG202</f>
        <v>0.64240078937939282</v>
      </c>
      <c r="Y202" s="70">
        <v>303960674</v>
      </c>
      <c r="Z202" s="73">
        <v>596054</v>
      </c>
      <c r="AA202" s="72">
        <f>+Y202+Z202</f>
        <v>304556728</v>
      </c>
      <c r="AB202" s="71">
        <f>+Z202/Y202</f>
        <v>1.9609576204584938E-3</v>
      </c>
      <c r="AC202" s="61">
        <f>+AD202/$AG202</f>
        <v>3.5571636927629637E-2</v>
      </c>
      <c r="AD202" s="70">
        <v>16831204</v>
      </c>
      <c r="AE202" s="61">
        <f>AF202/$AG202</f>
        <v>0</v>
      </c>
      <c r="AF202" s="70">
        <v>0</v>
      </c>
      <c r="AG202" s="70">
        <v>473163606</v>
      </c>
      <c r="AH202" s="73">
        <v>-145604</v>
      </c>
      <c r="AI202" s="72">
        <v>473018002</v>
      </c>
      <c r="AJ202" s="71">
        <f>+AH202/AG202</f>
        <v>-3.0772442798569761E-4</v>
      </c>
      <c r="AK202" s="70">
        <v>21810</v>
      </c>
      <c r="AL202" s="70">
        <v>4249085</v>
      </c>
      <c r="AM202" s="69">
        <v>0</v>
      </c>
      <c r="AN202" s="68"/>
    </row>
    <row r="203" spans="1:40" x14ac:dyDescent="0.2">
      <c r="A203" s="75" t="s">
        <v>91</v>
      </c>
      <c r="B203" s="74" t="s">
        <v>92</v>
      </c>
      <c r="C203" s="65">
        <v>3</v>
      </c>
      <c r="D203" s="65"/>
      <c r="E203" s="64">
        <f>+F203/$AG203</f>
        <v>6.5977549093189869E-2</v>
      </c>
      <c r="F203" s="70">
        <v>61824056</v>
      </c>
      <c r="G203" s="63">
        <f>+H203/$AG203</f>
        <v>1.4533231375004259E-2</v>
      </c>
      <c r="H203" s="35">
        <v>13618319</v>
      </c>
      <c r="I203" s="63">
        <f>+J203/$AG203</f>
        <v>1.1676408434774648E-2</v>
      </c>
      <c r="J203" s="70">
        <v>10941342</v>
      </c>
      <c r="K203" s="73">
        <v>124490</v>
      </c>
      <c r="L203" s="72">
        <f>+J203+K203</f>
        <v>11065832</v>
      </c>
      <c r="M203" s="71">
        <f>+K203/J203</f>
        <v>1.1377946142255676E-2</v>
      </c>
      <c r="N203" s="61">
        <f>+O203/$AG203</f>
        <v>0.29494567802153659</v>
      </c>
      <c r="O203" s="70">
        <v>276377925</v>
      </c>
      <c r="P203" s="73">
        <v>-1391713</v>
      </c>
      <c r="Q203" s="72">
        <f>+O203+P203</f>
        <v>274986212</v>
      </c>
      <c r="R203" s="71">
        <f>+P203/O203</f>
        <v>-5.0355432692390321E-3</v>
      </c>
      <c r="S203" s="61">
        <f>+T203/$AG203</f>
        <v>4.2688632975875301E-2</v>
      </c>
      <c r="T203" s="70">
        <v>40001250</v>
      </c>
      <c r="U203" s="73">
        <v>-34185</v>
      </c>
      <c r="V203" s="72">
        <f>+T203+U203</f>
        <v>39967065</v>
      </c>
      <c r="W203" s="71">
        <f>+U203/T203</f>
        <v>-8.5459829380331862E-4</v>
      </c>
      <c r="X203" s="61">
        <f>+Y203/$AG203</f>
        <v>0.54947949818245589</v>
      </c>
      <c r="Y203" s="70">
        <v>514888045</v>
      </c>
      <c r="Z203" s="73">
        <v>742612</v>
      </c>
      <c r="AA203" s="72">
        <f>+Y203+Z203</f>
        <v>515630657</v>
      </c>
      <c r="AB203" s="71">
        <f>+Z203/Y203</f>
        <v>1.4422785831044106E-3</v>
      </c>
      <c r="AC203" s="61">
        <f>+AD203/$AG203</f>
        <v>2.0699001917163434E-2</v>
      </c>
      <c r="AD203" s="70">
        <v>19395935</v>
      </c>
      <c r="AE203" s="61">
        <f>AF203/$AG203</f>
        <v>0</v>
      </c>
      <c r="AF203" s="70">
        <v>0</v>
      </c>
      <c r="AG203" s="70">
        <v>937046872</v>
      </c>
      <c r="AH203" s="73">
        <v>-558796</v>
      </c>
      <c r="AI203" s="72">
        <v>936488076</v>
      </c>
      <c r="AJ203" s="71">
        <f>+AH203/AG203</f>
        <v>-5.9633729826910945E-4</v>
      </c>
      <c r="AK203" s="70">
        <v>0</v>
      </c>
      <c r="AL203" s="70">
        <v>0</v>
      </c>
      <c r="AM203" s="69">
        <v>0</v>
      </c>
      <c r="AN203" s="68"/>
    </row>
    <row r="204" spans="1:40" x14ac:dyDescent="0.2">
      <c r="A204" s="75" t="s">
        <v>551</v>
      </c>
      <c r="B204" s="74" t="s">
        <v>550</v>
      </c>
      <c r="C204" s="65">
        <v>3</v>
      </c>
      <c r="D204" s="65"/>
      <c r="E204" s="64">
        <f>+F204/$AG204</f>
        <v>4.2348168111179633E-2</v>
      </c>
      <c r="F204" s="70">
        <v>61367549</v>
      </c>
      <c r="G204" s="63">
        <f>+H204/$AG204</f>
        <v>5.1510257612808188E-3</v>
      </c>
      <c r="H204" s="35">
        <v>7464451</v>
      </c>
      <c r="I204" s="63">
        <f>+J204/$AG204</f>
        <v>8.5867303971440372E-3</v>
      </c>
      <c r="J204" s="70">
        <v>12443197</v>
      </c>
      <c r="K204" s="73">
        <v>141579</v>
      </c>
      <c r="L204" s="72">
        <f>+J204+K204</f>
        <v>12584776</v>
      </c>
      <c r="M204" s="71">
        <f>+K204/J204</f>
        <v>1.1378024473935437E-2</v>
      </c>
      <c r="N204" s="61">
        <f>+O204/$AG204</f>
        <v>0.15054912489504918</v>
      </c>
      <c r="O204" s="70">
        <v>218163647</v>
      </c>
      <c r="P204" s="73">
        <v>-126787</v>
      </c>
      <c r="Q204" s="72">
        <f>+O204+P204</f>
        <v>218036860</v>
      </c>
      <c r="R204" s="71">
        <f>+P204/O204</f>
        <v>-5.8115548462572223E-4</v>
      </c>
      <c r="S204" s="61">
        <f>+T204/$AG204</f>
        <v>4.7290460889787451E-2</v>
      </c>
      <c r="T204" s="70">
        <v>68529521</v>
      </c>
      <c r="U204" s="73">
        <v>-875306</v>
      </c>
      <c r="V204" s="72">
        <f>+T204+U204</f>
        <v>67654215</v>
      </c>
      <c r="W204" s="71">
        <f>+U204/T204</f>
        <v>-1.2772685219848538E-2</v>
      </c>
      <c r="X204" s="61">
        <f>+Y204/$AG204</f>
        <v>0.72113275033050594</v>
      </c>
      <c r="Y204" s="70">
        <v>1045007408</v>
      </c>
      <c r="Z204" s="73">
        <v>14648245</v>
      </c>
      <c r="AA204" s="72">
        <f>+Y204+Z204</f>
        <v>1059655653</v>
      </c>
      <c r="AB204" s="71">
        <f>+Z204/Y204</f>
        <v>1.4017359961145845E-2</v>
      </c>
      <c r="AC204" s="61">
        <f>+AD204/$AG204</f>
        <v>2.4941739615052957E-2</v>
      </c>
      <c r="AD204" s="70">
        <v>36143557</v>
      </c>
      <c r="AE204" s="61">
        <f>AF204/$AG204</f>
        <v>0</v>
      </c>
      <c r="AF204" s="70">
        <v>0</v>
      </c>
      <c r="AG204" s="70">
        <v>1449119330</v>
      </c>
      <c r="AH204" s="73">
        <v>13787731</v>
      </c>
      <c r="AI204" s="72">
        <v>1462907061</v>
      </c>
      <c r="AJ204" s="71">
        <f>+AH204/AG204</f>
        <v>9.5145587492784321E-3</v>
      </c>
      <c r="AK204" s="70">
        <v>2494420</v>
      </c>
      <c r="AL204" s="70">
        <v>47835</v>
      </c>
      <c r="AM204" s="69">
        <v>0</v>
      </c>
      <c r="AN204" s="68"/>
    </row>
    <row r="205" spans="1:40" x14ac:dyDescent="0.2">
      <c r="A205" s="75" t="s">
        <v>89</v>
      </c>
      <c r="B205" s="74" t="s">
        <v>90</v>
      </c>
      <c r="C205" s="65">
        <v>3</v>
      </c>
      <c r="D205" s="65"/>
      <c r="E205" s="64">
        <f>+F205/$AG205</f>
        <v>1.5203848361240051E-2</v>
      </c>
      <c r="F205" s="70">
        <v>80653067</v>
      </c>
      <c r="G205" s="63">
        <f>+H205/$AG205</f>
        <v>4.1053992817265605E-3</v>
      </c>
      <c r="H205" s="35">
        <v>21778239</v>
      </c>
      <c r="I205" s="63">
        <f>+J205/$AG205</f>
        <v>3.2372699320035634E-3</v>
      </c>
      <c r="J205" s="70">
        <v>17173004</v>
      </c>
      <c r="K205" s="73">
        <v>195394</v>
      </c>
      <c r="L205" s="72">
        <f>+J205+K205</f>
        <v>17368398</v>
      </c>
      <c r="M205" s="71">
        <f>+K205/J205</f>
        <v>1.1377974406807335E-2</v>
      </c>
      <c r="N205" s="61">
        <f>+O205/$AG205</f>
        <v>0.77360743023465872</v>
      </c>
      <c r="O205" s="70">
        <v>4103817035</v>
      </c>
      <c r="P205" s="73">
        <v>0</v>
      </c>
      <c r="Q205" s="72">
        <f>+O205+P205</f>
        <v>4103817035</v>
      </c>
      <c r="R205" s="71">
        <f>+P205/O205</f>
        <v>0</v>
      </c>
      <c r="S205" s="61">
        <f>+T205/$AG205</f>
        <v>0.19741160843021435</v>
      </c>
      <c r="T205" s="70">
        <v>1047225104</v>
      </c>
      <c r="U205" s="73">
        <v>33563615</v>
      </c>
      <c r="V205" s="72">
        <f>+T205+U205</f>
        <v>1080788719</v>
      </c>
      <c r="W205" s="71">
        <f>+U205/T205</f>
        <v>3.2050048143230911E-2</v>
      </c>
      <c r="X205" s="61">
        <f>+Y205/$AG205</f>
        <v>5.7223529338170697E-3</v>
      </c>
      <c r="Y205" s="70">
        <v>30355822</v>
      </c>
      <c r="Z205" s="73">
        <v>0</v>
      </c>
      <c r="AA205" s="72">
        <f>+Y205+Z205</f>
        <v>30355822</v>
      </c>
      <c r="AB205" s="71">
        <f>+Z205/Y205</f>
        <v>0</v>
      </c>
      <c r="AC205" s="61">
        <f>+AD205/$AG205</f>
        <v>7.1209082633967135E-4</v>
      </c>
      <c r="AD205" s="70">
        <v>3777485</v>
      </c>
      <c r="AE205" s="61">
        <f>AF205/$AG205</f>
        <v>0</v>
      </c>
      <c r="AF205" s="70">
        <v>0</v>
      </c>
      <c r="AG205" s="70">
        <v>5304779756</v>
      </c>
      <c r="AH205" s="73">
        <v>33759009</v>
      </c>
      <c r="AI205" s="72">
        <v>5338538765</v>
      </c>
      <c r="AJ205" s="71">
        <f>+AH205/AG205</f>
        <v>6.3638851286552832E-3</v>
      </c>
      <c r="AK205" s="70">
        <v>53870</v>
      </c>
      <c r="AL205" s="70">
        <v>6752883</v>
      </c>
      <c r="AM205" s="69">
        <v>0</v>
      </c>
      <c r="AN205" s="68"/>
    </row>
    <row r="206" spans="1:40" x14ac:dyDescent="0.2">
      <c r="A206" s="75" t="s">
        <v>87</v>
      </c>
      <c r="B206" s="74" t="s">
        <v>88</v>
      </c>
      <c r="C206" s="65">
        <v>3</v>
      </c>
      <c r="D206" s="65"/>
      <c r="E206" s="64">
        <f>+F206/$AG206</f>
        <v>2.5493278142195982E-2</v>
      </c>
      <c r="F206" s="70">
        <v>260274413</v>
      </c>
      <c r="G206" s="63">
        <f>+H206/$AG206</f>
        <v>4.1272228938251162E-3</v>
      </c>
      <c r="H206" s="35">
        <v>42137010</v>
      </c>
      <c r="I206" s="63">
        <f>+J206/$AG206</f>
        <v>9.0414114195634275E-4</v>
      </c>
      <c r="J206" s="70">
        <v>9230857</v>
      </c>
      <c r="K206" s="73">
        <v>105029</v>
      </c>
      <c r="L206" s="72">
        <f>+J206+K206</f>
        <v>9335886</v>
      </c>
      <c r="M206" s="71">
        <f>+K206/J206</f>
        <v>1.1378033480531655E-2</v>
      </c>
      <c r="N206" s="61">
        <f>+O206/$AG206</f>
        <v>0.7033358563055816</v>
      </c>
      <c r="O206" s="70">
        <v>7180729215</v>
      </c>
      <c r="P206" s="73">
        <v>0</v>
      </c>
      <c r="Q206" s="72">
        <f>+O206+P206</f>
        <v>7180729215</v>
      </c>
      <c r="R206" s="71">
        <f>+P206/O206</f>
        <v>0</v>
      </c>
      <c r="S206" s="61">
        <f>+T206/$AG206</f>
        <v>0.26380537421477068</v>
      </c>
      <c r="T206" s="70">
        <v>2693329141</v>
      </c>
      <c r="U206" s="73">
        <v>86812322</v>
      </c>
      <c r="V206" s="72">
        <f>+T206+U206</f>
        <v>2780141463</v>
      </c>
      <c r="W206" s="71">
        <f>+U206/T206</f>
        <v>3.2232347943841597E-2</v>
      </c>
      <c r="X206" s="61">
        <f>+Y206/$AG206</f>
        <v>1.4337278595109638E-3</v>
      </c>
      <c r="Y206" s="70">
        <v>14637689</v>
      </c>
      <c r="Z206" s="73">
        <v>0</v>
      </c>
      <c r="AA206" s="72">
        <f>+Y206+Z206</f>
        <v>14637689</v>
      </c>
      <c r="AB206" s="71">
        <f>+Z206/Y206</f>
        <v>0</v>
      </c>
      <c r="AC206" s="61">
        <f>+AD206/$AG206</f>
        <v>9.0039944215925189E-4</v>
      </c>
      <c r="AD206" s="70">
        <v>9192656</v>
      </c>
      <c r="AE206" s="61">
        <f>AF206/$AG206</f>
        <v>0</v>
      </c>
      <c r="AF206" s="70">
        <v>0</v>
      </c>
      <c r="AG206" s="70">
        <v>10209530981</v>
      </c>
      <c r="AH206" s="73">
        <v>86917351</v>
      </c>
      <c r="AI206" s="72">
        <v>10296448332</v>
      </c>
      <c r="AJ206" s="71">
        <f>+AH206/AG206</f>
        <v>8.5133539593301322E-3</v>
      </c>
      <c r="AK206" s="70">
        <v>0</v>
      </c>
      <c r="AL206" s="70">
        <v>2146789</v>
      </c>
      <c r="AM206" s="69">
        <v>0</v>
      </c>
      <c r="AN206" s="68"/>
    </row>
    <row r="207" spans="1:40" x14ac:dyDescent="0.2">
      <c r="A207" s="75" t="s">
        <v>85</v>
      </c>
      <c r="B207" s="74" t="s">
        <v>86</v>
      </c>
      <c r="C207" s="65">
        <v>3</v>
      </c>
      <c r="D207" s="65"/>
      <c r="E207" s="64">
        <f>+F207/$AG207</f>
        <v>1.6202901673759311E-2</v>
      </c>
      <c r="F207" s="70">
        <v>100459627</v>
      </c>
      <c r="G207" s="63">
        <f>+H207/$AG207</f>
        <v>4.8027496586874963E-3</v>
      </c>
      <c r="H207" s="35">
        <v>29777533</v>
      </c>
      <c r="I207" s="63">
        <f>+J207/$AG207</f>
        <v>1.527502856450238E-3</v>
      </c>
      <c r="J207" s="70">
        <v>9470672</v>
      </c>
      <c r="K207" s="73">
        <v>107757</v>
      </c>
      <c r="L207" s="72">
        <f>+J207+K207</f>
        <v>9578429</v>
      </c>
      <c r="M207" s="71">
        <f>+K207/J207</f>
        <v>1.1377967688037343E-2</v>
      </c>
      <c r="N207" s="61">
        <f>+O207/$AG207</f>
        <v>0.81947386541674228</v>
      </c>
      <c r="O207" s="70">
        <v>5080820739</v>
      </c>
      <c r="P207" s="73">
        <v>23247020</v>
      </c>
      <c r="Q207" s="72">
        <f>+O207+P207</f>
        <v>5104067759</v>
      </c>
      <c r="R207" s="71">
        <f>+P207/O207</f>
        <v>4.5754458175541624E-3</v>
      </c>
      <c r="S207" s="61">
        <f>+T207/$AG207</f>
        <v>0.12612892741440318</v>
      </c>
      <c r="T207" s="70">
        <v>782012090</v>
      </c>
      <c r="U207" s="73">
        <v>24280841</v>
      </c>
      <c r="V207" s="72">
        <f>+T207+U207</f>
        <v>806292931</v>
      </c>
      <c r="W207" s="71">
        <f>+U207/T207</f>
        <v>3.1049188766378279E-2</v>
      </c>
      <c r="X207" s="61">
        <f>+Y207/$AG207</f>
        <v>2.6354741767781215E-2</v>
      </c>
      <c r="Y207" s="70">
        <v>163402061</v>
      </c>
      <c r="Z207" s="73">
        <v>0</v>
      </c>
      <c r="AA207" s="72">
        <f>+Y207+Z207</f>
        <v>163402061</v>
      </c>
      <c r="AB207" s="71">
        <f>+Z207/Y207</f>
        <v>0</v>
      </c>
      <c r="AC207" s="61">
        <f>+AD207/$AG207</f>
        <v>5.5093112121763037E-3</v>
      </c>
      <c r="AD207" s="70">
        <v>34158286</v>
      </c>
      <c r="AE207" s="61">
        <f>AF207/$AG207</f>
        <v>0</v>
      </c>
      <c r="AF207" s="70">
        <v>0</v>
      </c>
      <c r="AG207" s="70">
        <v>6200101008</v>
      </c>
      <c r="AH207" s="73">
        <v>47635618</v>
      </c>
      <c r="AI207" s="72">
        <v>6247736626</v>
      </c>
      <c r="AJ207" s="71">
        <f>+AH207/AG207</f>
        <v>7.6830390244506802E-3</v>
      </c>
      <c r="AK207" s="70">
        <v>0</v>
      </c>
      <c r="AL207" s="70">
        <v>5875164</v>
      </c>
      <c r="AM207" s="69">
        <v>57306</v>
      </c>
      <c r="AN207" s="68"/>
    </row>
    <row r="208" spans="1:40" x14ac:dyDescent="0.2">
      <c r="A208" s="75" t="s">
        <v>83</v>
      </c>
      <c r="B208" s="74" t="s">
        <v>84</v>
      </c>
      <c r="C208" s="65">
        <v>3</v>
      </c>
      <c r="D208" s="65"/>
      <c r="E208" s="64">
        <f>+F208/$AG208</f>
        <v>8.4797615772194287E-2</v>
      </c>
      <c r="F208" s="70">
        <v>315579741</v>
      </c>
      <c r="G208" s="63">
        <f>+H208/$AG208</f>
        <v>3.836753471039807E-3</v>
      </c>
      <c r="H208" s="35">
        <v>14278723</v>
      </c>
      <c r="I208" s="63">
        <f>+J208/$AG208</f>
        <v>2.1009318463002212E-3</v>
      </c>
      <c r="J208" s="70">
        <v>7818752</v>
      </c>
      <c r="K208" s="73">
        <v>88962</v>
      </c>
      <c r="L208" s="72">
        <f>+J208+K208</f>
        <v>7907714</v>
      </c>
      <c r="M208" s="71">
        <f>+K208/J208</f>
        <v>1.1378030662693996E-2</v>
      </c>
      <c r="N208" s="61">
        <f>+O208/$AG208</f>
        <v>0.37386840585022935</v>
      </c>
      <c r="O208" s="70">
        <v>1391375142</v>
      </c>
      <c r="P208" s="73">
        <v>0</v>
      </c>
      <c r="Q208" s="72">
        <f>+O208+P208</f>
        <v>1391375142</v>
      </c>
      <c r="R208" s="71">
        <f>+P208/O208</f>
        <v>0</v>
      </c>
      <c r="S208" s="61">
        <f>+T208/$AG208</f>
        <v>0.4726697588067309</v>
      </c>
      <c r="T208" s="70">
        <v>1759070685</v>
      </c>
      <c r="U208" s="73">
        <v>56744208</v>
      </c>
      <c r="V208" s="72">
        <f>+T208+U208</f>
        <v>1815814893</v>
      </c>
      <c r="W208" s="71">
        <f>+U208/T208</f>
        <v>3.2258060169992546E-2</v>
      </c>
      <c r="X208" s="61">
        <f>+Y208/$AG208</f>
        <v>5.1880181569208039E-2</v>
      </c>
      <c r="Y208" s="70">
        <v>193075408</v>
      </c>
      <c r="Z208" s="73">
        <v>0</v>
      </c>
      <c r="AA208" s="72">
        <f>+Y208+Z208</f>
        <v>193075408</v>
      </c>
      <c r="AB208" s="71">
        <f>+Z208/Y208</f>
        <v>0</v>
      </c>
      <c r="AC208" s="61">
        <f>+AD208/$AG208</f>
        <v>1.0846352684297426E-2</v>
      </c>
      <c r="AD208" s="70">
        <v>40365394</v>
      </c>
      <c r="AE208" s="61">
        <f>AF208/$AG208</f>
        <v>0</v>
      </c>
      <c r="AF208" s="70">
        <v>0</v>
      </c>
      <c r="AG208" s="70">
        <v>3721563845</v>
      </c>
      <c r="AH208" s="73">
        <v>56833170</v>
      </c>
      <c r="AI208" s="72">
        <v>3778397015</v>
      </c>
      <c r="AJ208" s="71">
        <f>+AH208/AG208</f>
        <v>1.5271313987090822E-2</v>
      </c>
      <c r="AK208" s="70">
        <v>0</v>
      </c>
      <c r="AL208" s="70">
        <v>0</v>
      </c>
      <c r="AM208" s="69">
        <v>0</v>
      </c>
      <c r="AN208" s="68"/>
    </row>
    <row r="209" spans="1:40" x14ac:dyDescent="0.2">
      <c r="A209" s="75" t="s">
        <v>81</v>
      </c>
      <c r="B209" s="74" t="s">
        <v>82</v>
      </c>
      <c r="C209" s="65">
        <v>3</v>
      </c>
      <c r="D209" s="65"/>
      <c r="E209" s="64">
        <f>+F209/$AG209</f>
        <v>1.7707350544673851E-2</v>
      </c>
      <c r="F209" s="70">
        <v>27632714</v>
      </c>
      <c r="G209" s="63">
        <f>+H209/$AG209</f>
        <v>9.9172467983716078E-3</v>
      </c>
      <c r="H209" s="35">
        <v>15476084</v>
      </c>
      <c r="I209" s="63">
        <f>+J209/$AG209</f>
        <v>1.6858229024859235E-2</v>
      </c>
      <c r="J209" s="70">
        <v>26307641</v>
      </c>
      <c r="K209" s="73">
        <v>299328</v>
      </c>
      <c r="L209" s="72">
        <f>+J209+K209</f>
        <v>26606969</v>
      </c>
      <c r="M209" s="71">
        <f>+K209/J209</f>
        <v>1.1377987102682448E-2</v>
      </c>
      <c r="N209" s="61">
        <f>+O209/$AG209</f>
        <v>0.70739235631813535</v>
      </c>
      <c r="O209" s="70">
        <v>1103901491</v>
      </c>
      <c r="P209" s="73">
        <v>47986684</v>
      </c>
      <c r="Q209" s="72">
        <f>+O209+P209</f>
        <v>1151888175</v>
      </c>
      <c r="R209" s="71">
        <f>+P209/O209</f>
        <v>4.3470078074203812E-2</v>
      </c>
      <c r="S209" s="61">
        <f>+T209/$AG209</f>
        <v>7.4258161428641389E-2</v>
      </c>
      <c r="T209" s="70">
        <v>115881511</v>
      </c>
      <c r="U209" s="73">
        <v>-1192102</v>
      </c>
      <c r="V209" s="72">
        <f>+T209+U209</f>
        <v>114689409</v>
      </c>
      <c r="W209" s="71">
        <f>+U209/T209</f>
        <v>-1.0287249361116805E-2</v>
      </c>
      <c r="X209" s="61">
        <f>+Y209/$AG209</f>
        <v>0.16656718725442615</v>
      </c>
      <c r="Y209" s="70">
        <v>259931797</v>
      </c>
      <c r="Z209" s="73">
        <v>1361679</v>
      </c>
      <c r="AA209" s="72">
        <f>+Y209+Z209</f>
        <v>261293476</v>
      </c>
      <c r="AB209" s="71">
        <f>+Z209/Y209</f>
        <v>5.2386011088901138E-3</v>
      </c>
      <c r="AC209" s="61">
        <f>+AD209/$AG209</f>
        <v>7.2994686308923765E-3</v>
      </c>
      <c r="AD209" s="70">
        <v>11390983</v>
      </c>
      <c r="AE209" s="61">
        <f>AF209/$AG209</f>
        <v>0</v>
      </c>
      <c r="AF209" s="70">
        <v>0</v>
      </c>
      <c r="AG209" s="70">
        <v>1560522221</v>
      </c>
      <c r="AH209" s="73">
        <v>48455589</v>
      </c>
      <c r="AI209" s="72">
        <v>1608977810</v>
      </c>
      <c r="AJ209" s="71">
        <f>+AH209/AG209</f>
        <v>3.1050880498804508E-2</v>
      </c>
      <c r="AK209" s="70">
        <v>91027</v>
      </c>
      <c r="AL209" s="70">
        <v>247683</v>
      </c>
      <c r="AM209" s="69">
        <v>0</v>
      </c>
      <c r="AN209" s="68"/>
    </row>
    <row r="210" spans="1:40" x14ac:dyDescent="0.2">
      <c r="A210" s="75" t="s">
        <v>79</v>
      </c>
      <c r="B210" s="74" t="s">
        <v>80</v>
      </c>
      <c r="C210" s="65">
        <v>3</v>
      </c>
      <c r="D210" s="65"/>
      <c r="E210" s="64">
        <f>+F210/$AG210</f>
        <v>1.3116026579104443E-2</v>
      </c>
      <c r="F210" s="70">
        <v>6526810</v>
      </c>
      <c r="G210" s="63">
        <f>+H210/$AG210</f>
        <v>9.2893591423737799E-3</v>
      </c>
      <c r="H210" s="35">
        <v>4622580</v>
      </c>
      <c r="I210" s="63">
        <f>+J210/$AG210</f>
        <v>3.0486604483597135E-2</v>
      </c>
      <c r="J210" s="70">
        <v>15170774</v>
      </c>
      <c r="K210" s="73">
        <v>172613</v>
      </c>
      <c r="L210" s="72">
        <f>+J210+K210</f>
        <v>15343387</v>
      </c>
      <c r="M210" s="71">
        <f>+K210/J210</f>
        <v>1.1377995611825738E-2</v>
      </c>
      <c r="N210" s="61">
        <f>+O210/$AG210</f>
        <v>0.6548203775491942</v>
      </c>
      <c r="O210" s="70">
        <v>325852358</v>
      </c>
      <c r="P210" s="73">
        <v>14137233</v>
      </c>
      <c r="Q210" s="72">
        <f>+O210+P210</f>
        <v>339989591</v>
      </c>
      <c r="R210" s="71">
        <f>+P210/O210</f>
        <v>4.3385394191316547E-2</v>
      </c>
      <c r="S210" s="61">
        <f>+T210/$AG210</f>
        <v>3.5894073437177022E-2</v>
      </c>
      <c r="T210" s="70">
        <v>17861644</v>
      </c>
      <c r="U210" s="73">
        <v>-183799</v>
      </c>
      <c r="V210" s="72">
        <f>+T210+U210</f>
        <v>17677845</v>
      </c>
      <c r="W210" s="71">
        <f>+U210/T210</f>
        <v>-1.0290150223574044E-2</v>
      </c>
      <c r="X210" s="61">
        <f>+Y210/$AG210</f>
        <v>0.23737331774074316</v>
      </c>
      <c r="Y210" s="70">
        <v>118121943</v>
      </c>
      <c r="Z210" s="73">
        <v>0</v>
      </c>
      <c r="AA210" s="72">
        <f>+Y210+Z210</f>
        <v>118121943</v>
      </c>
      <c r="AB210" s="71">
        <f>+Z210/Y210</f>
        <v>0</v>
      </c>
      <c r="AC210" s="61">
        <f>+AD210/$AG210</f>
        <v>1.9020241067810285E-2</v>
      </c>
      <c r="AD210" s="70">
        <v>9464871</v>
      </c>
      <c r="AE210" s="61">
        <f>AF210/$AG210</f>
        <v>0</v>
      </c>
      <c r="AF210" s="70">
        <v>0</v>
      </c>
      <c r="AG210" s="70">
        <v>497620980</v>
      </c>
      <c r="AH210" s="73">
        <v>14126047</v>
      </c>
      <c r="AI210" s="72">
        <v>511747027</v>
      </c>
      <c r="AJ210" s="71">
        <f>+AH210/AG210</f>
        <v>2.8387161248707802E-2</v>
      </c>
      <c r="AK210" s="70">
        <v>696000</v>
      </c>
      <c r="AL210" s="70">
        <v>33180</v>
      </c>
      <c r="AM210" s="69">
        <v>0</v>
      </c>
      <c r="AN210" s="68"/>
    </row>
    <row r="211" spans="1:40" x14ac:dyDescent="0.2">
      <c r="A211" s="75" t="s">
        <v>77</v>
      </c>
      <c r="B211" s="74" t="s">
        <v>78</v>
      </c>
      <c r="C211" s="65">
        <v>3</v>
      </c>
      <c r="D211" s="65"/>
      <c r="E211" s="64">
        <f>+F211/$AG211</f>
        <v>2.9825446262179995E-2</v>
      </c>
      <c r="F211" s="70">
        <v>45257653</v>
      </c>
      <c r="G211" s="63">
        <f>+H211/$AG211</f>
        <v>3.645708010413216E-3</v>
      </c>
      <c r="H211" s="35">
        <v>5532061</v>
      </c>
      <c r="I211" s="63">
        <f>+J211/$AG211</f>
        <v>7.0203548197863329E-3</v>
      </c>
      <c r="J211" s="70">
        <v>10652809</v>
      </c>
      <c r="K211" s="73">
        <v>121208</v>
      </c>
      <c r="L211" s="72">
        <f>+J211+K211</f>
        <v>10774017</v>
      </c>
      <c r="M211" s="71">
        <f>+K211/J211</f>
        <v>1.1378031841179167E-2</v>
      </c>
      <c r="N211" s="61">
        <f>+O211/$AG211</f>
        <v>0.48739997530923368</v>
      </c>
      <c r="O211" s="70">
        <v>739589234</v>
      </c>
      <c r="P211" s="73">
        <v>32156053</v>
      </c>
      <c r="Q211" s="72">
        <f>+O211+P211</f>
        <v>771745287</v>
      </c>
      <c r="R211" s="71">
        <f>+P211/O211</f>
        <v>4.3478259987759636E-2</v>
      </c>
      <c r="S211" s="61">
        <f>+T211/$AG211</f>
        <v>6.5843584535048946E-2</v>
      </c>
      <c r="T211" s="70">
        <v>99912205</v>
      </c>
      <c r="U211" s="73">
        <v>-1027908</v>
      </c>
      <c r="V211" s="72">
        <f>+T211+U211</f>
        <v>98884297</v>
      </c>
      <c r="W211" s="71">
        <f>+U211/T211</f>
        <v>-1.0288112448324007E-2</v>
      </c>
      <c r="X211" s="61">
        <f>+Y211/$AG211</f>
        <v>0.38721106968043373</v>
      </c>
      <c r="Y211" s="70">
        <v>587560839</v>
      </c>
      <c r="Z211" s="73">
        <v>0</v>
      </c>
      <c r="AA211" s="72">
        <f>+Y211+Z211</f>
        <v>587560839</v>
      </c>
      <c r="AB211" s="71">
        <f>+Z211/Y211</f>
        <v>0</v>
      </c>
      <c r="AC211" s="61">
        <f>+AD211/$AG211</f>
        <v>1.9053861382904092E-2</v>
      </c>
      <c r="AD211" s="70">
        <v>28912662</v>
      </c>
      <c r="AE211" s="61">
        <f>AF211/$AG211</f>
        <v>0</v>
      </c>
      <c r="AF211" s="70">
        <v>0</v>
      </c>
      <c r="AG211" s="70">
        <v>1517417463</v>
      </c>
      <c r="AH211" s="73">
        <v>31249353</v>
      </c>
      <c r="AI211" s="72">
        <v>1548666816</v>
      </c>
      <c r="AJ211" s="71">
        <f>+AH211/AG211</f>
        <v>2.0593774463501083E-2</v>
      </c>
      <c r="AK211" s="70">
        <v>0</v>
      </c>
      <c r="AL211" s="70">
        <v>205118</v>
      </c>
      <c r="AM211" s="69">
        <v>0</v>
      </c>
      <c r="AN211" s="68"/>
    </row>
    <row r="212" spans="1:40" x14ac:dyDescent="0.2">
      <c r="A212" s="75" t="s">
        <v>75</v>
      </c>
      <c r="B212" s="74" t="s">
        <v>76</v>
      </c>
      <c r="C212" s="65">
        <v>3</v>
      </c>
      <c r="D212" s="65"/>
      <c r="E212" s="64">
        <f>+F212/$AG212</f>
        <v>5.325661134538752E-2</v>
      </c>
      <c r="F212" s="70">
        <v>29544205</v>
      </c>
      <c r="G212" s="63">
        <f>+H212/$AG212</f>
        <v>1.3948248484964561E-2</v>
      </c>
      <c r="H212" s="35">
        <v>7737817</v>
      </c>
      <c r="I212" s="63">
        <f>+J212/$AG212</f>
        <v>1.5647227871018913E-2</v>
      </c>
      <c r="J212" s="70">
        <v>8680329</v>
      </c>
      <c r="K212" s="73">
        <v>98765</v>
      </c>
      <c r="L212" s="72">
        <f>+J212+K212</f>
        <v>8779094</v>
      </c>
      <c r="M212" s="71">
        <f>+K212/J212</f>
        <v>1.1378024957348966E-2</v>
      </c>
      <c r="N212" s="61">
        <f>+O212/$AG212</f>
        <v>0.27991680064172836</v>
      </c>
      <c r="O212" s="70">
        <v>155284370</v>
      </c>
      <c r="P212" s="73">
        <v>6751494</v>
      </c>
      <c r="Q212" s="72">
        <f>+O212+P212</f>
        <v>162035864</v>
      </c>
      <c r="R212" s="71">
        <f>+P212/O212</f>
        <v>4.3478258629635426E-2</v>
      </c>
      <c r="S212" s="61">
        <f>+T212/$AG212</f>
        <v>8.327139408046165E-2</v>
      </c>
      <c r="T212" s="70">
        <v>46194962</v>
      </c>
      <c r="U212" s="73">
        <v>-476237</v>
      </c>
      <c r="V212" s="72">
        <f>+T212+U212</f>
        <v>45718725</v>
      </c>
      <c r="W212" s="71">
        <f>+U212/T212</f>
        <v>-1.030928437607547E-2</v>
      </c>
      <c r="X212" s="61">
        <f>+Y212/$AG212</f>
        <v>0.52899921068315447</v>
      </c>
      <c r="Y212" s="70">
        <v>293463304</v>
      </c>
      <c r="Z212" s="73">
        <v>0</v>
      </c>
      <c r="AA212" s="72">
        <f>+Y212+Z212</f>
        <v>293463304</v>
      </c>
      <c r="AB212" s="71">
        <f>+Z212/Y212</f>
        <v>0</v>
      </c>
      <c r="AC212" s="61">
        <f>+AD212/$AG212</f>
        <v>2.4960506893284499E-2</v>
      </c>
      <c r="AD212" s="70">
        <v>13846888</v>
      </c>
      <c r="AE212" s="61">
        <f>AF212/$AG212</f>
        <v>0</v>
      </c>
      <c r="AF212" s="70">
        <v>0</v>
      </c>
      <c r="AG212" s="70">
        <v>554751875</v>
      </c>
      <c r="AH212" s="73">
        <v>6374022</v>
      </c>
      <c r="AI212" s="72">
        <v>561125897</v>
      </c>
      <c r="AJ212" s="71">
        <f>+AH212/AG212</f>
        <v>1.1489861120343217E-2</v>
      </c>
      <c r="AK212" s="70">
        <v>0</v>
      </c>
      <c r="AL212" s="70">
        <v>0</v>
      </c>
      <c r="AM212" s="69">
        <v>0</v>
      </c>
      <c r="AN212" s="68"/>
    </row>
    <row r="213" spans="1:40" x14ac:dyDescent="0.2">
      <c r="A213" s="75" t="s">
        <v>73</v>
      </c>
      <c r="B213" s="74" t="s">
        <v>74</v>
      </c>
      <c r="C213" s="65">
        <v>3</v>
      </c>
      <c r="D213" s="65"/>
      <c r="E213" s="64">
        <f>+F213/$AG213</f>
        <v>3.8356470014492994E-2</v>
      </c>
      <c r="F213" s="70">
        <v>15227020</v>
      </c>
      <c r="G213" s="63">
        <f>+H213/$AG213</f>
        <v>5.6814631066471619E-3</v>
      </c>
      <c r="H213" s="35">
        <v>2255467</v>
      </c>
      <c r="I213" s="63">
        <f>+J213/$AG213</f>
        <v>1.652794671732841E-3</v>
      </c>
      <c r="J213" s="70">
        <v>656138</v>
      </c>
      <c r="K213" s="73">
        <v>7466</v>
      </c>
      <c r="L213" s="72">
        <f>+J213+K213</f>
        <v>663604</v>
      </c>
      <c r="M213" s="71">
        <f>+K213/J213</f>
        <v>1.1378703870222422E-2</v>
      </c>
      <c r="N213" s="61">
        <f>+O213/$AG213</f>
        <v>0.36338357587683329</v>
      </c>
      <c r="O213" s="70">
        <v>144258556</v>
      </c>
      <c r="P213" s="73">
        <v>6272111</v>
      </c>
      <c r="Q213" s="72">
        <f>+O213+P213</f>
        <v>150530667</v>
      </c>
      <c r="R213" s="71">
        <f>+P213/O213</f>
        <v>4.3478259965391584E-2</v>
      </c>
      <c r="S213" s="61">
        <f>+T213/$AG213</f>
        <v>3.6361724599642493E-2</v>
      </c>
      <c r="T213" s="70">
        <v>14435132</v>
      </c>
      <c r="U213" s="73">
        <v>-148816</v>
      </c>
      <c r="V213" s="72">
        <f>+T213+U213</f>
        <v>14286316</v>
      </c>
      <c r="W213" s="71">
        <f>+U213/T213</f>
        <v>-1.0309292634109615E-2</v>
      </c>
      <c r="X213" s="61">
        <f>+Y213/$AG213</f>
        <v>0.52916268409503919</v>
      </c>
      <c r="Y213" s="70">
        <v>210070707</v>
      </c>
      <c r="Z213" s="73">
        <v>0</v>
      </c>
      <c r="AA213" s="72">
        <f>+Y213+Z213</f>
        <v>210070707</v>
      </c>
      <c r="AB213" s="71">
        <f>+Z213/Y213</f>
        <v>0</v>
      </c>
      <c r="AC213" s="61">
        <f>+AD213/$AG213</f>
        <v>2.540128763561203E-2</v>
      </c>
      <c r="AD213" s="70">
        <v>10083981</v>
      </c>
      <c r="AE213" s="61">
        <f>AF213/$AG213</f>
        <v>0</v>
      </c>
      <c r="AF213" s="70">
        <v>0</v>
      </c>
      <c r="AG213" s="70">
        <v>396987001</v>
      </c>
      <c r="AH213" s="73">
        <v>6130761</v>
      </c>
      <c r="AI213" s="72">
        <v>403117762</v>
      </c>
      <c r="AJ213" s="71">
        <f>+AH213/AG213</f>
        <v>1.544322858067587E-2</v>
      </c>
      <c r="AK213" s="70">
        <v>0</v>
      </c>
      <c r="AL213" s="70">
        <v>0</v>
      </c>
      <c r="AM213" s="69">
        <v>0</v>
      </c>
      <c r="AN213" s="68"/>
    </row>
    <row r="214" spans="1:40" x14ac:dyDescent="0.2">
      <c r="A214" s="75" t="s">
        <v>71</v>
      </c>
      <c r="B214" s="74" t="s">
        <v>72</v>
      </c>
      <c r="C214" s="65">
        <v>3</v>
      </c>
      <c r="D214" s="65"/>
      <c r="E214" s="64">
        <f>+F214/$AG214</f>
        <v>5.1084301760798478E-2</v>
      </c>
      <c r="F214" s="70">
        <v>3420777</v>
      </c>
      <c r="G214" s="63">
        <f>+H214/$AG214</f>
        <v>2.8338672321897778E-2</v>
      </c>
      <c r="H214" s="35">
        <v>1897653</v>
      </c>
      <c r="I214" s="63">
        <f>+J214/$AG214</f>
        <v>6.3205077641701718E-2</v>
      </c>
      <c r="J214" s="70">
        <v>4232425</v>
      </c>
      <c r="K214" s="73">
        <v>48157</v>
      </c>
      <c r="L214" s="72">
        <f>+J214+K214</f>
        <v>4280582</v>
      </c>
      <c r="M214" s="71">
        <f>+K214/J214</f>
        <v>1.137811065760173E-2</v>
      </c>
      <c r="N214" s="61">
        <f>+O214/$AG214</f>
        <v>0.46701719163775657</v>
      </c>
      <c r="O214" s="70">
        <v>31273045</v>
      </c>
      <c r="P214" s="73">
        <v>665384</v>
      </c>
      <c r="Q214" s="72">
        <f>+O214+P214</f>
        <v>31938429</v>
      </c>
      <c r="R214" s="71">
        <f>+P214/O214</f>
        <v>2.1276597785728893E-2</v>
      </c>
      <c r="S214" s="61">
        <f>+T214/$AG214</f>
        <v>7.65103369200206E-2</v>
      </c>
      <c r="T214" s="70">
        <v>5123390</v>
      </c>
      <c r="U214" s="73">
        <v>165271</v>
      </c>
      <c r="V214" s="72">
        <f>+T214+U214</f>
        <v>5288661</v>
      </c>
      <c r="W214" s="71">
        <f>+U214/T214</f>
        <v>3.2258133774707765E-2</v>
      </c>
      <c r="X214" s="61">
        <f>+Y214/$AG214</f>
        <v>0.2297488910728358</v>
      </c>
      <c r="Y214" s="70">
        <v>15384760</v>
      </c>
      <c r="Z214" s="73">
        <v>439565</v>
      </c>
      <c r="AA214" s="72">
        <f>+Y214+Z214</f>
        <v>15824325</v>
      </c>
      <c r="AB214" s="71">
        <f>+Z214/Y214</f>
        <v>2.8571456428309574E-2</v>
      </c>
      <c r="AC214" s="61">
        <f>+AD214/$AG214</f>
        <v>7.9309479197358201E-2</v>
      </c>
      <c r="AD214" s="70">
        <v>5310830</v>
      </c>
      <c r="AE214" s="61">
        <f>AF214/$AG214</f>
        <v>4.7860494476308461E-3</v>
      </c>
      <c r="AF214" s="70">
        <v>320490</v>
      </c>
      <c r="AG214" s="70">
        <v>66963370</v>
      </c>
      <c r="AH214" s="73">
        <v>1318377</v>
      </c>
      <c r="AI214" s="72">
        <v>68281747</v>
      </c>
      <c r="AJ214" s="71">
        <f>+AH214/AG214</f>
        <v>1.9688032427280764E-2</v>
      </c>
      <c r="AK214" s="70">
        <v>0</v>
      </c>
      <c r="AL214" s="70">
        <v>0</v>
      </c>
      <c r="AM214" s="69">
        <v>0</v>
      </c>
      <c r="AN214" s="68"/>
    </row>
    <row r="215" spans="1:40" x14ac:dyDescent="0.2">
      <c r="A215" s="75" t="s">
        <v>69</v>
      </c>
      <c r="B215" s="74" t="s">
        <v>70</v>
      </c>
      <c r="C215" s="65">
        <v>3</v>
      </c>
      <c r="D215" s="65"/>
      <c r="E215" s="64">
        <f>+F215/$AG215</f>
        <v>4.9254504896227097E-2</v>
      </c>
      <c r="F215" s="70">
        <v>25261490</v>
      </c>
      <c r="G215" s="63">
        <f>+H215/$AG215</f>
        <v>3.4178732557929095E-2</v>
      </c>
      <c r="H215" s="35">
        <v>17529477</v>
      </c>
      <c r="I215" s="63">
        <f>+J215/$AG215</f>
        <v>0.15908053011302276</v>
      </c>
      <c r="J215" s="70">
        <v>81588704</v>
      </c>
      <c r="K215" s="73">
        <v>928317</v>
      </c>
      <c r="L215" s="72">
        <f>+J215+K215</f>
        <v>82517021</v>
      </c>
      <c r="M215" s="71">
        <f>+K215/J215</f>
        <v>1.1378008896917887E-2</v>
      </c>
      <c r="N215" s="61">
        <f>+O215/$AG215</f>
        <v>0.29165571130538809</v>
      </c>
      <c r="O215" s="70">
        <v>149583431</v>
      </c>
      <c r="P215" s="73">
        <v>2933264</v>
      </c>
      <c r="Q215" s="72">
        <f>+O215+P215</f>
        <v>152516695</v>
      </c>
      <c r="R215" s="71">
        <f>+P215/O215</f>
        <v>1.9609551541841557E-2</v>
      </c>
      <c r="S215" s="61">
        <f>+T215/$AG215</f>
        <v>3.550903854400167E-2</v>
      </c>
      <c r="T215" s="70">
        <v>18211760</v>
      </c>
      <c r="U215" s="73">
        <v>586128</v>
      </c>
      <c r="V215" s="72">
        <f>+T215+U215</f>
        <v>18797888</v>
      </c>
      <c r="W215" s="71">
        <f>+U215/T215</f>
        <v>3.2184039324041167E-2</v>
      </c>
      <c r="X215" s="61">
        <f>+Y215/$AG215</f>
        <v>0.38816254997969862</v>
      </c>
      <c r="Y215" s="70">
        <v>199079544</v>
      </c>
      <c r="Z215" s="73">
        <v>5687987</v>
      </c>
      <c r="AA215" s="72">
        <f>+Y215+Z215</f>
        <v>204767531</v>
      </c>
      <c r="AB215" s="71">
        <f>+Z215/Y215</f>
        <v>2.8571428714946223E-2</v>
      </c>
      <c r="AC215" s="61">
        <f>+AD215/$AG215</f>
        <v>4.2158932603732692E-2</v>
      </c>
      <c r="AD215" s="70">
        <v>21622336</v>
      </c>
      <c r="AE215" s="61">
        <f>AF215/$AG215</f>
        <v>0</v>
      </c>
      <c r="AF215" s="70">
        <v>0</v>
      </c>
      <c r="AG215" s="70">
        <v>512876742</v>
      </c>
      <c r="AH215" s="73">
        <v>10135696</v>
      </c>
      <c r="AI215" s="72">
        <v>523012438</v>
      </c>
      <c r="AJ215" s="71">
        <f>+AH215/AG215</f>
        <v>1.9762440309683608E-2</v>
      </c>
      <c r="AK215" s="70">
        <v>0</v>
      </c>
      <c r="AL215" s="70">
        <v>0</v>
      </c>
      <c r="AM215" s="69">
        <v>0</v>
      </c>
      <c r="AN215" s="68"/>
    </row>
    <row r="216" spans="1:40" x14ac:dyDescent="0.2">
      <c r="A216" s="75" t="s">
        <v>67</v>
      </c>
      <c r="B216" s="74" t="s">
        <v>68</v>
      </c>
      <c r="C216" s="65">
        <v>3</v>
      </c>
      <c r="D216" s="65"/>
      <c r="E216" s="64">
        <f>+F216/$AG216</f>
        <v>4.0882970986852361E-2</v>
      </c>
      <c r="F216" s="70">
        <v>45691943</v>
      </c>
      <c r="G216" s="63">
        <f>+H216/$AG216</f>
        <v>1.5499458521409857E-2</v>
      </c>
      <c r="H216" s="35">
        <v>17322625</v>
      </c>
      <c r="I216" s="63">
        <f>+J216/$AG216</f>
        <v>5.1406495450547388E-2</v>
      </c>
      <c r="J216" s="70">
        <v>57453326</v>
      </c>
      <c r="K216" s="73">
        <v>653704</v>
      </c>
      <c r="L216" s="72">
        <f>+J216+K216</f>
        <v>58107030</v>
      </c>
      <c r="M216" s="71">
        <f>+K216/J216</f>
        <v>1.1378000988141226E-2</v>
      </c>
      <c r="N216" s="61">
        <f>+O216/$AG216</f>
        <v>0.64314721522488894</v>
      </c>
      <c r="O216" s="70">
        <v>718799177</v>
      </c>
      <c r="P216" s="73">
        <v>15293603</v>
      </c>
      <c r="Q216" s="72">
        <f>+O216+P216</f>
        <v>734092780</v>
      </c>
      <c r="R216" s="71">
        <f>+P216/O216</f>
        <v>2.1276600599112818E-2</v>
      </c>
      <c r="S216" s="61">
        <f>+T216/$AG216</f>
        <v>0.13028954373147175</v>
      </c>
      <c r="T216" s="70">
        <v>145615210</v>
      </c>
      <c r="U216" s="73">
        <v>4474872</v>
      </c>
      <c r="V216" s="72">
        <f>+T216+U216</f>
        <v>150090082</v>
      </c>
      <c r="W216" s="71">
        <f>+U216/T216</f>
        <v>3.0730800717864569E-2</v>
      </c>
      <c r="X216" s="61">
        <f>+Y216/$AG216</f>
        <v>0.11114793334950407</v>
      </c>
      <c r="Y216" s="70">
        <v>124222015</v>
      </c>
      <c r="Z216" s="73">
        <v>3549201</v>
      </c>
      <c r="AA216" s="72">
        <f>+Y216+Z216</f>
        <v>127771216</v>
      </c>
      <c r="AB216" s="71">
        <f>+Z216/Y216</f>
        <v>2.8571433171487356E-2</v>
      </c>
      <c r="AC216" s="61">
        <f>+AD216/$AG216</f>
        <v>7.3203058693192633E-3</v>
      </c>
      <c r="AD216" s="70">
        <v>8181377</v>
      </c>
      <c r="AE216" s="61">
        <f>AF216/$AG216</f>
        <v>3.0607686600638668E-4</v>
      </c>
      <c r="AF216" s="70">
        <v>342080</v>
      </c>
      <c r="AG216" s="70">
        <v>1117627753</v>
      </c>
      <c r="AH216" s="73">
        <v>23971380</v>
      </c>
      <c r="AI216" s="72">
        <v>1141599133</v>
      </c>
      <c r="AJ216" s="71">
        <f>+AH216/AG216</f>
        <v>2.1448447334682461E-2</v>
      </c>
      <c r="AK216" s="70">
        <v>0</v>
      </c>
      <c r="AL216" s="70">
        <v>6894166</v>
      </c>
      <c r="AM216" s="69">
        <v>0</v>
      </c>
      <c r="AN216" s="68"/>
    </row>
    <row r="217" spans="1:40" x14ac:dyDescent="0.2">
      <c r="A217" s="75" t="s">
        <v>65</v>
      </c>
      <c r="B217" s="74" t="s">
        <v>66</v>
      </c>
      <c r="C217" s="65">
        <v>3</v>
      </c>
      <c r="D217" s="65"/>
      <c r="E217" s="64">
        <f>+F217/$AG217</f>
        <v>4.6975955675613759E-2</v>
      </c>
      <c r="F217" s="70">
        <v>20073807</v>
      </c>
      <c r="G217" s="63">
        <f>+H217/$AG217</f>
        <v>2.0120191363639548E-2</v>
      </c>
      <c r="H217" s="35">
        <v>8597778</v>
      </c>
      <c r="I217" s="63">
        <f>+J217/$AG217</f>
        <v>8.9084016829451204E-2</v>
      </c>
      <c r="J217" s="70">
        <v>38067461</v>
      </c>
      <c r="K217" s="73">
        <v>433132</v>
      </c>
      <c r="L217" s="72">
        <f>+J217+K217</f>
        <v>38500593</v>
      </c>
      <c r="M217" s="71">
        <f>+K217/J217</f>
        <v>1.1378011262689676E-2</v>
      </c>
      <c r="N217" s="61">
        <f>+O217/$AG217</f>
        <v>0.48089789133311867</v>
      </c>
      <c r="O217" s="70">
        <v>205497713</v>
      </c>
      <c r="P217" s="73">
        <v>4202566</v>
      </c>
      <c r="Q217" s="72">
        <f>+O217+P217</f>
        <v>209700279</v>
      </c>
      <c r="R217" s="71">
        <f>+P217/O217</f>
        <v>2.045067041695009E-2</v>
      </c>
      <c r="S217" s="61">
        <f>+T217/$AG217</f>
        <v>5.1908122740342726E-2</v>
      </c>
      <c r="T217" s="70">
        <v>22181425</v>
      </c>
      <c r="U217" s="73">
        <v>533573</v>
      </c>
      <c r="V217" s="72">
        <f>+T217+U217</f>
        <v>22714998</v>
      </c>
      <c r="W217" s="71">
        <f>+U217/T217</f>
        <v>2.4054946875595232E-2</v>
      </c>
      <c r="X217" s="61">
        <f>+Y217/$AG217</f>
        <v>0.28265308801217826</v>
      </c>
      <c r="Y217" s="70">
        <v>120783568</v>
      </c>
      <c r="Z217" s="73">
        <v>3450959</v>
      </c>
      <c r="AA217" s="72">
        <f>+Y217+Z217</f>
        <v>124234527</v>
      </c>
      <c r="AB217" s="71">
        <f>+Z217/Y217</f>
        <v>2.8571427861776695E-2</v>
      </c>
      <c r="AC217" s="61">
        <f>+AD217/$AG217</f>
        <v>2.8360734045655797E-2</v>
      </c>
      <c r="AD217" s="70">
        <v>12119134</v>
      </c>
      <c r="AE217" s="61">
        <f>AF217/$AG217</f>
        <v>0</v>
      </c>
      <c r="AF217" s="70">
        <v>0</v>
      </c>
      <c r="AG217" s="70">
        <v>427320886</v>
      </c>
      <c r="AH217" s="73">
        <v>8620230</v>
      </c>
      <c r="AI217" s="72">
        <v>435941116</v>
      </c>
      <c r="AJ217" s="71">
        <f>+AH217/AG217</f>
        <v>2.0172732675650215E-2</v>
      </c>
      <c r="AK217" s="70">
        <v>0</v>
      </c>
      <c r="AL217" s="70">
        <v>0</v>
      </c>
      <c r="AM217" s="69">
        <v>0</v>
      </c>
      <c r="AN217" s="68"/>
    </row>
    <row r="218" spans="1:40" x14ac:dyDescent="0.2">
      <c r="A218" s="75" t="s">
        <v>63</v>
      </c>
      <c r="B218" s="74" t="s">
        <v>64</v>
      </c>
      <c r="C218" s="65">
        <v>3</v>
      </c>
      <c r="D218" s="65"/>
      <c r="E218" s="64">
        <f>+F218/$AG218</f>
        <v>4.7389592925170219E-2</v>
      </c>
      <c r="F218" s="70">
        <v>100411413</v>
      </c>
      <c r="G218" s="63">
        <f>+H218/$AG218</f>
        <v>2.1676501818780468E-2</v>
      </c>
      <c r="H218" s="35">
        <v>45929244</v>
      </c>
      <c r="I218" s="63">
        <f>+J218/$AG218</f>
        <v>2.0994676123879705E-2</v>
      </c>
      <c r="J218" s="70">
        <v>44484558</v>
      </c>
      <c r="K218" s="73">
        <v>506145</v>
      </c>
      <c r="L218" s="72">
        <f>+J218+K218</f>
        <v>44990703</v>
      </c>
      <c r="M218" s="71">
        <f>+K218/J218</f>
        <v>1.1377993235315499E-2</v>
      </c>
      <c r="N218" s="61">
        <f>+O218/$AG218</f>
        <v>0.57348366249099603</v>
      </c>
      <c r="O218" s="70">
        <v>1215125544</v>
      </c>
      <c r="P218" s="73">
        <v>25828100</v>
      </c>
      <c r="Q218" s="72">
        <f>+O218+P218</f>
        <v>1240953644</v>
      </c>
      <c r="R218" s="71">
        <f>+P218/O218</f>
        <v>2.1255499176634871E-2</v>
      </c>
      <c r="S218" s="61">
        <f>+T218/$AG218</f>
        <v>0.23558846171389056</v>
      </c>
      <c r="T218" s="70">
        <v>499176483</v>
      </c>
      <c r="U218" s="73">
        <v>15558754</v>
      </c>
      <c r="V218" s="72">
        <f>+T218+U218</f>
        <v>514735237</v>
      </c>
      <c r="W218" s="71">
        <f>+U218/T218</f>
        <v>3.1168844146049243E-2</v>
      </c>
      <c r="X218" s="61">
        <f>+Y218/$AG218</f>
        <v>9.2442905660482008E-2</v>
      </c>
      <c r="Y218" s="70">
        <v>195872600</v>
      </c>
      <c r="Z218" s="73">
        <v>5586806</v>
      </c>
      <c r="AA218" s="72">
        <f>+Y218+Z218</f>
        <v>201459406</v>
      </c>
      <c r="AB218" s="71">
        <f>+Z218/Y218</f>
        <v>2.8522651968677599E-2</v>
      </c>
      <c r="AC218" s="61">
        <f>+AD218/$AG218</f>
        <v>8.4192815035355334E-3</v>
      </c>
      <c r="AD218" s="70">
        <v>17839190</v>
      </c>
      <c r="AE218" s="61">
        <f>AF218/$AG218</f>
        <v>4.9177632654195767E-6</v>
      </c>
      <c r="AF218" s="70">
        <v>10420</v>
      </c>
      <c r="AG218" s="70">
        <v>2118849452</v>
      </c>
      <c r="AH218" s="73">
        <v>47479805</v>
      </c>
      <c r="AI218" s="72">
        <v>2166329257</v>
      </c>
      <c r="AJ218" s="71">
        <f>+AH218/AG218</f>
        <v>2.2408295669701029E-2</v>
      </c>
      <c r="AK218" s="70">
        <v>0</v>
      </c>
      <c r="AL218" s="70">
        <v>16855026</v>
      </c>
      <c r="AM218" s="69">
        <v>0</v>
      </c>
      <c r="AN218" s="68"/>
    </row>
    <row r="219" spans="1:40" x14ac:dyDescent="0.2">
      <c r="A219" s="75" t="s">
        <v>61</v>
      </c>
      <c r="B219" s="74" t="s">
        <v>62</v>
      </c>
      <c r="C219" s="65">
        <v>3</v>
      </c>
      <c r="D219" s="65"/>
      <c r="E219" s="64">
        <f>+F219/$AG219</f>
        <v>2.2059810891296019E-2</v>
      </c>
      <c r="F219" s="70">
        <v>20249895</v>
      </c>
      <c r="G219" s="63">
        <f>+H219/$AG219</f>
        <v>1.61444511882332E-2</v>
      </c>
      <c r="H219" s="35">
        <v>14819866</v>
      </c>
      <c r="I219" s="63">
        <f>+J219/$AG219</f>
        <v>3.3490448224477339E-2</v>
      </c>
      <c r="J219" s="70">
        <v>30742696</v>
      </c>
      <c r="K219" s="73">
        <v>349790</v>
      </c>
      <c r="L219" s="72">
        <f>+J219+K219</f>
        <v>31092486</v>
      </c>
      <c r="M219" s="71">
        <f>+K219/J219</f>
        <v>1.1377987148557173E-2</v>
      </c>
      <c r="N219" s="61">
        <f>+O219/$AG219</f>
        <v>0.47327487767602583</v>
      </c>
      <c r="O219" s="70">
        <v>434444639</v>
      </c>
      <c r="P219" s="73">
        <v>10752361</v>
      </c>
      <c r="Q219" s="72">
        <f>+O219+P219</f>
        <v>445197000</v>
      </c>
      <c r="R219" s="71">
        <f>+P219/O219</f>
        <v>2.4749668967603489E-2</v>
      </c>
      <c r="S219" s="61">
        <f>+T219/$AG219</f>
        <v>4.1605029964503062E-2</v>
      </c>
      <c r="T219" s="70">
        <v>38191510</v>
      </c>
      <c r="U219" s="73">
        <v>-1148446</v>
      </c>
      <c r="V219" s="72">
        <f>+T219+U219</f>
        <v>37043064</v>
      </c>
      <c r="W219" s="71">
        <f>+U219/T219</f>
        <v>-3.0070714669307393E-2</v>
      </c>
      <c r="X219" s="61">
        <f>+Y219/$AG219</f>
        <v>0.39419666027067546</v>
      </c>
      <c r="Y219" s="70">
        <v>361854461</v>
      </c>
      <c r="Z219" s="73">
        <v>8334435</v>
      </c>
      <c r="AA219" s="72">
        <f>+Y219+Z219</f>
        <v>370188896</v>
      </c>
      <c r="AB219" s="71">
        <f>+Z219/Y219</f>
        <v>2.3032561148942143E-2</v>
      </c>
      <c r="AC219" s="61">
        <f>+AD219/$AG219</f>
        <v>1.9228721784789096E-2</v>
      </c>
      <c r="AD219" s="70">
        <v>17651085</v>
      </c>
      <c r="AE219" s="61">
        <f>AF219/$AG219</f>
        <v>0</v>
      </c>
      <c r="AF219" s="70">
        <v>0</v>
      </c>
      <c r="AG219" s="70">
        <v>917954152</v>
      </c>
      <c r="AH219" s="73">
        <v>18288140</v>
      </c>
      <c r="AI219" s="72">
        <v>936242292</v>
      </c>
      <c r="AJ219" s="71">
        <f>+AH219/AG219</f>
        <v>1.9922716140184746E-2</v>
      </c>
      <c r="AK219" s="70">
        <v>0</v>
      </c>
      <c r="AL219" s="70">
        <v>292803</v>
      </c>
      <c r="AM219" s="69">
        <v>0</v>
      </c>
      <c r="AN219" s="68"/>
    </row>
    <row r="220" spans="1:40" x14ac:dyDescent="0.2">
      <c r="A220" s="75" t="s">
        <v>59</v>
      </c>
      <c r="B220" s="74" t="s">
        <v>60</v>
      </c>
      <c r="C220" s="65">
        <v>3</v>
      </c>
      <c r="D220" s="65"/>
      <c r="E220" s="64">
        <f>+F220/$AG220</f>
        <v>3.7346011263342534E-2</v>
      </c>
      <c r="F220" s="70">
        <v>81853223</v>
      </c>
      <c r="G220" s="63">
        <f>+H220/$AG220</f>
        <v>1.1943811620251675E-2</v>
      </c>
      <c r="H220" s="35">
        <v>26177882</v>
      </c>
      <c r="I220" s="63">
        <f>+J220/$AG220</f>
        <v>1.6724576688600605E-2</v>
      </c>
      <c r="J220" s="70">
        <v>36656137</v>
      </c>
      <c r="K220" s="73">
        <v>417073</v>
      </c>
      <c r="L220" s="72">
        <f>+J220+K220</f>
        <v>37073210</v>
      </c>
      <c r="M220" s="71">
        <f>+K220/J220</f>
        <v>1.1377985628982127E-2</v>
      </c>
      <c r="N220" s="61">
        <f>+O220/$AG220</f>
        <v>0.47138024924839689</v>
      </c>
      <c r="O220" s="70">
        <v>1033148959</v>
      </c>
      <c r="P220" s="73">
        <v>33326755</v>
      </c>
      <c r="Q220" s="72">
        <f>+O220+P220</f>
        <v>1066475714</v>
      </c>
      <c r="R220" s="71">
        <f>+P220/O220</f>
        <v>3.225745398055422E-2</v>
      </c>
      <c r="S220" s="61">
        <f>+T220/$AG220</f>
        <v>7.7375608525128203E-2</v>
      </c>
      <c r="T220" s="70">
        <v>169588203</v>
      </c>
      <c r="U220" s="73">
        <v>-4742776</v>
      </c>
      <c r="V220" s="72">
        <f>+T220+U220</f>
        <v>164845427</v>
      </c>
      <c r="W220" s="71">
        <f>+U220/T220</f>
        <v>-2.7966426414695839E-2</v>
      </c>
      <c r="X220" s="61">
        <f>+Y220/$AG220</f>
        <v>0.37215146000548904</v>
      </c>
      <c r="Y220" s="70">
        <v>815663987</v>
      </c>
      <c r="Z220" s="73">
        <v>23304686</v>
      </c>
      <c r="AA220" s="72">
        <f>+Y220+Z220</f>
        <v>838968673</v>
      </c>
      <c r="AB220" s="71">
        <f>+Z220/Y220</f>
        <v>2.8571429377082454E-2</v>
      </c>
      <c r="AC220" s="61">
        <f>+AD220/$AG220</f>
        <v>1.3078282648791089E-2</v>
      </c>
      <c r="AD220" s="70">
        <v>28664362</v>
      </c>
      <c r="AE220" s="61">
        <f>AF220/$AG220</f>
        <v>0</v>
      </c>
      <c r="AF220" s="70">
        <v>0</v>
      </c>
      <c r="AG220" s="70">
        <v>2191752753</v>
      </c>
      <c r="AH220" s="73">
        <v>52305738</v>
      </c>
      <c r="AI220" s="72">
        <v>2244058491</v>
      </c>
      <c r="AJ220" s="71">
        <f>+AH220/AG220</f>
        <v>2.3864798585700692E-2</v>
      </c>
      <c r="AK220" s="70">
        <v>19403</v>
      </c>
      <c r="AL220" s="70">
        <v>8373734</v>
      </c>
      <c r="AM220" s="69">
        <v>0</v>
      </c>
      <c r="AN220" s="68"/>
    </row>
    <row r="221" spans="1:40" x14ac:dyDescent="0.2">
      <c r="A221" s="75" t="s">
        <v>57</v>
      </c>
      <c r="B221" s="74" t="s">
        <v>58</v>
      </c>
      <c r="C221" s="65">
        <v>3</v>
      </c>
      <c r="D221" s="65"/>
      <c r="E221" s="64">
        <f>+F221/$AG221</f>
        <v>5.1807938339544474E-2</v>
      </c>
      <c r="F221" s="70">
        <v>104506060</v>
      </c>
      <c r="G221" s="63">
        <f>+H221/$AG221</f>
        <v>4.8231895788036416E-3</v>
      </c>
      <c r="H221" s="35">
        <v>9729253</v>
      </c>
      <c r="I221" s="63">
        <f>+J221/$AG221</f>
        <v>1.514924501077821E-2</v>
      </c>
      <c r="J221" s="70">
        <v>30558790</v>
      </c>
      <c r="K221" s="73">
        <v>347698</v>
      </c>
      <c r="L221" s="72">
        <f>+J221+K221</f>
        <v>30906488</v>
      </c>
      <c r="M221" s="71">
        <f>+K221/J221</f>
        <v>1.1378002859406411E-2</v>
      </c>
      <c r="N221" s="61">
        <f>+O221/$AG221</f>
        <v>0.15215712228514502</v>
      </c>
      <c r="O221" s="70">
        <v>306928665</v>
      </c>
      <c r="P221" s="73">
        <v>5878323</v>
      </c>
      <c r="Q221" s="72">
        <f>+O221+P221</f>
        <v>312806988</v>
      </c>
      <c r="R221" s="71">
        <f>+P221/O221</f>
        <v>1.9152082129572354E-2</v>
      </c>
      <c r="S221" s="61">
        <f>+T221/$AG221</f>
        <v>2.3877942145789314E-2</v>
      </c>
      <c r="T221" s="70">
        <v>48166164</v>
      </c>
      <c r="U221" s="73">
        <v>-1102059</v>
      </c>
      <c r="V221" s="72">
        <f>+T221+U221</f>
        <v>47064105</v>
      </c>
      <c r="W221" s="71">
        <f>+U221/T221</f>
        <v>-2.2880356426141803E-2</v>
      </c>
      <c r="X221" s="61">
        <f>+Y221/$AG221</f>
        <v>0.71646474426137574</v>
      </c>
      <c r="Y221" s="70">
        <v>1445240053</v>
      </c>
      <c r="Z221" s="73">
        <v>21795147</v>
      </c>
      <c r="AA221" s="72">
        <f>+Y221+Z221</f>
        <v>1467035200</v>
      </c>
      <c r="AB221" s="71">
        <f>+Z221/Y221</f>
        <v>1.5080641416460937E-2</v>
      </c>
      <c r="AC221" s="61">
        <f>+AD221/$AG221</f>
        <v>3.5719818378563632E-2</v>
      </c>
      <c r="AD221" s="70">
        <v>72053388</v>
      </c>
      <c r="AE221" s="61">
        <f>AF221/$AG221</f>
        <v>0</v>
      </c>
      <c r="AF221" s="70">
        <v>0</v>
      </c>
      <c r="AG221" s="70">
        <v>2017182373</v>
      </c>
      <c r="AH221" s="73">
        <v>26919109</v>
      </c>
      <c r="AI221" s="72">
        <v>2044101482</v>
      </c>
      <c r="AJ221" s="71">
        <f>+AH221/AG221</f>
        <v>1.3344905924378708E-2</v>
      </c>
      <c r="AK221" s="70">
        <v>2200</v>
      </c>
      <c r="AL221" s="70">
        <v>38778</v>
      </c>
      <c r="AM221" s="69">
        <v>0</v>
      </c>
      <c r="AN221" s="68"/>
    </row>
    <row r="222" spans="1:40" x14ac:dyDescent="0.2">
      <c r="A222" s="75" t="s">
        <v>55</v>
      </c>
      <c r="B222" s="74" t="s">
        <v>56</v>
      </c>
      <c r="C222" s="65">
        <v>3</v>
      </c>
      <c r="D222" s="65"/>
      <c r="E222" s="64">
        <f>+F222/$AG222</f>
        <v>6.40400387154509E-2</v>
      </c>
      <c r="F222" s="70">
        <v>15247290</v>
      </c>
      <c r="G222" s="63">
        <f>+H222/$AG222</f>
        <v>1.4312716324749121E-2</v>
      </c>
      <c r="H222" s="35">
        <v>3407714</v>
      </c>
      <c r="I222" s="63">
        <f>+J222/$AG222</f>
        <v>1.5379607193509667E-3</v>
      </c>
      <c r="J222" s="70">
        <v>366173</v>
      </c>
      <c r="K222" s="73">
        <v>4166</v>
      </c>
      <c r="L222" s="72">
        <f>+J222+K222</f>
        <v>370339</v>
      </c>
      <c r="M222" s="71">
        <f>+K222/J222</f>
        <v>1.1377135943939068E-2</v>
      </c>
      <c r="N222" s="61">
        <f>+O222/$AG222</f>
        <v>0.20791751500848696</v>
      </c>
      <c r="O222" s="70">
        <v>49503072</v>
      </c>
      <c r="P222" s="73">
        <v>34389</v>
      </c>
      <c r="Q222" s="72">
        <f>+O222+P222</f>
        <v>49537461</v>
      </c>
      <c r="R222" s="71">
        <f>+P222/O222</f>
        <v>6.9468416020726953E-4</v>
      </c>
      <c r="S222" s="61">
        <f>+T222/$AG222</f>
        <v>3.2546887446188617E-2</v>
      </c>
      <c r="T222" s="70">
        <v>7749087</v>
      </c>
      <c r="U222" s="73">
        <v>-158145</v>
      </c>
      <c r="V222" s="72">
        <f>+T222+U222</f>
        <v>7590942</v>
      </c>
      <c r="W222" s="71">
        <f>+U222/T222</f>
        <v>-2.0408210670495763E-2</v>
      </c>
      <c r="X222" s="61">
        <f>+Y222/$AG222</f>
        <v>0.63376255569554563</v>
      </c>
      <c r="Y222" s="70">
        <v>150892499</v>
      </c>
      <c r="Z222" s="73">
        <v>4311214</v>
      </c>
      <c r="AA222" s="72">
        <f>+Y222+Z222</f>
        <v>155203713</v>
      </c>
      <c r="AB222" s="71">
        <f>+Z222/Y222</f>
        <v>2.8571426867282514E-2</v>
      </c>
      <c r="AC222" s="61">
        <f>+AD222/$AG222</f>
        <v>4.5882326090227847E-2</v>
      </c>
      <c r="AD222" s="70">
        <v>10924121</v>
      </c>
      <c r="AE222" s="61">
        <f>AF222/$AG222</f>
        <v>0</v>
      </c>
      <c r="AF222" s="70">
        <v>0</v>
      </c>
      <c r="AG222" s="70">
        <v>238089956</v>
      </c>
      <c r="AH222" s="73">
        <v>4191624</v>
      </c>
      <c r="AI222" s="72">
        <v>242281580</v>
      </c>
      <c r="AJ222" s="71">
        <f>+AH222/AG222</f>
        <v>1.7605211368093159E-2</v>
      </c>
      <c r="AK222" s="70">
        <v>0</v>
      </c>
      <c r="AL222" s="70">
        <v>0</v>
      </c>
      <c r="AM222" s="69">
        <v>0</v>
      </c>
      <c r="AN222" s="68"/>
    </row>
    <row r="223" spans="1:40" x14ac:dyDescent="0.2">
      <c r="A223" s="75" t="s">
        <v>53</v>
      </c>
      <c r="B223" s="74" t="s">
        <v>54</v>
      </c>
      <c r="C223" s="65">
        <v>3</v>
      </c>
      <c r="D223" s="65"/>
      <c r="E223" s="64">
        <f>+F223/$AG223</f>
        <v>3.4213039288736209E-2</v>
      </c>
      <c r="F223" s="70">
        <v>43484498</v>
      </c>
      <c r="G223" s="63">
        <f>+H223/$AG223</f>
        <v>1.34135411417912E-2</v>
      </c>
      <c r="H223" s="35">
        <v>17048503</v>
      </c>
      <c r="I223" s="63">
        <f>+J223/$AG223</f>
        <v>1.563473299820171E-3</v>
      </c>
      <c r="J223" s="70">
        <v>1987162</v>
      </c>
      <c r="K223" s="73">
        <v>22610</v>
      </c>
      <c r="L223" s="72">
        <f>+J223+K223</f>
        <v>2009772</v>
      </c>
      <c r="M223" s="71">
        <f>+K223/J223</f>
        <v>1.1378035610584342E-2</v>
      </c>
      <c r="N223" s="61">
        <f>+O223/$AG223</f>
        <v>0.16496769762424712</v>
      </c>
      <c r="O223" s="70">
        <v>209672618</v>
      </c>
      <c r="P223" s="73">
        <v>184168</v>
      </c>
      <c r="Q223" s="72">
        <f>+O223+P223</f>
        <v>209856786</v>
      </c>
      <c r="R223" s="71">
        <f>+P223/O223</f>
        <v>8.7835980566618383E-4</v>
      </c>
      <c r="S223" s="61">
        <f>+T223/$AG223</f>
        <v>2.8741506661485075E-2</v>
      </c>
      <c r="T223" s="70">
        <v>36530224</v>
      </c>
      <c r="U223" s="73">
        <v>-701518</v>
      </c>
      <c r="V223" s="72">
        <f>+T223+U223</f>
        <v>35828706</v>
      </c>
      <c r="W223" s="71">
        <f>+U223/T223</f>
        <v>-1.9203769459502903E-2</v>
      </c>
      <c r="X223" s="61">
        <f>+Y223/$AG223</f>
        <v>0.7312135153672773</v>
      </c>
      <c r="Y223" s="70">
        <v>929366502</v>
      </c>
      <c r="Z223" s="73">
        <v>22789409</v>
      </c>
      <c r="AA223" s="72">
        <f>+Y223+Z223</f>
        <v>952155911</v>
      </c>
      <c r="AB223" s="71">
        <f>+Z223/Y223</f>
        <v>2.4521444393527322E-2</v>
      </c>
      <c r="AC223" s="61">
        <f>+AD223/$AG223</f>
        <v>2.5887226616642871E-2</v>
      </c>
      <c r="AD223" s="70">
        <v>32902457</v>
      </c>
      <c r="AE223" s="61">
        <f>AF223/$AG223</f>
        <v>0</v>
      </c>
      <c r="AF223" s="70">
        <v>0</v>
      </c>
      <c r="AG223" s="70">
        <v>1270991964</v>
      </c>
      <c r="AH223" s="73">
        <v>22294669</v>
      </c>
      <c r="AI223" s="72">
        <v>1293286633</v>
      </c>
      <c r="AJ223" s="71">
        <f>+AH223/AG223</f>
        <v>1.7541156538736384E-2</v>
      </c>
      <c r="AK223" s="70">
        <v>0</v>
      </c>
      <c r="AL223" s="70">
        <v>0</v>
      </c>
      <c r="AM223" s="69">
        <v>0</v>
      </c>
      <c r="AN223" s="68"/>
    </row>
    <row r="224" spans="1:40" x14ac:dyDescent="0.2">
      <c r="A224" s="75" t="s">
        <v>51</v>
      </c>
      <c r="B224" s="74" t="s">
        <v>52</v>
      </c>
      <c r="C224" s="65">
        <v>3</v>
      </c>
      <c r="D224" s="65"/>
      <c r="E224" s="64">
        <f>+F224/$AG224</f>
        <v>3.8849122366325615E-2</v>
      </c>
      <c r="F224" s="70">
        <v>33846506</v>
      </c>
      <c r="G224" s="63">
        <f>+H224/$AG224</f>
        <v>3.8377035568569291E-3</v>
      </c>
      <c r="H224" s="35">
        <v>3343521</v>
      </c>
      <c r="I224" s="63">
        <f>+J224/$AG224</f>
        <v>2.4953008455863823E-4</v>
      </c>
      <c r="J224" s="70">
        <v>217398</v>
      </c>
      <c r="K224" s="73">
        <v>2473</v>
      </c>
      <c r="L224" s="72">
        <f>+J224+K224</f>
        <v>219871</v>
      </c>
      <c r="M224" s="71">
        <f>+K224/J224</f>
        <v>1.1375449636151207E-2</v>
      </c>
      <c r="N224" s="61">
        <f>+O224/$AG224</f>
        <v>0.19862883862452532</v>
      </c>
      <c r="O224" s="70">
        <v>173051327</v>
      </c>
      <c r="P224" s="73">
        <v>-5034289</v>
      </c>
      <c r="Q224" s="72">
        <f>+O224+P224</f>
        <v>168017038</v>
      </c>
      <c r="R224" s="71">
        <f>+P224/O224</f>
        <v>-2.909130537901047E-2</v>
      </c>
      <c r="S224" s="61">
        <f>+T224/$AG224</f>
        <v>2.3942683527940718E-2</v>
      </c>
      <c r="T224" s="70">
        <v>20859575</v>
      </c>
      <c r="U224" s="73">
        <v>440023</v>
      </c>
      <c r="V224" s="72">
        <f>+T224+U224</f>
        <v>21299598</v>
      </c>
      <c r="W224" s="71">
        <f>+U224/T224</f>
        <v>2.1094533325822794E-2</v>
      </c>
      <c r="X224" s="61">
        <f>+Y224/$AG224</f>
        <v>0.70417558704274397</v>
      </c>
      <c r="Y224" s="70">
        <v>613498627</v>
      </c>
      <c r="Z224" s="73">
        <v>16688673</v>
      </c>
      <c r="AA224" s="72">
        <f>+Y224+Z224</f>
        <v>630187300</v>
      </c>
      <c r="AB224" s="71">
        <f>+Z224/Y224</f>
        <v>2.7202461856528328E-2</v>
      </c>
      <c r="AC224" s="61">
        <f>+AD224/$AG224</f>
        <v>3.0316534797048801E-2</v>
      </c>
      <c r="AD224" s="70">
        <v>26412663</v>
      </c>
      <c r="AE224" s="61">
        <f>AF224/$AG224</f>
        <v>0</v>
      </c>
      <c r="AF224" s="70">
        <v>0</v>
      </c>
      <c r="AG224" s="70">
        <v>871229617</v>
      </c>
      <c r="AH224" s="73">
        <v>12096880</v>
      </c>
      <c r="AI224" s="72">
        <v>883326497</v>
      </c>
      <c r="AJ224" s="71">
        <f>+AH224/AG224</f>
        <v>1.3884835597823806E-2</v>
      </c>
      <c r="AK224" s="70">
        <v>0</v>
      </c>
      <c r="AL224" s="70">
        <v>178475</v>
      </c>
      <c r="AM224" s="69">
        <v>0</v>
      </c>
      <c r="AN224" s="68"/>
    </row>
    <row r="225" spans="1:40" x14ac:dyDescent="0.2">
      <c r="A225" s="75" t="s">
        <v>49</v>
      </c>
      <c r="B225" s="74" t="s">
        <v>50</v>
      </c>
      <c r="C225" s="65">
        <v>3</v>
      </c>
      <c r="D225" s="65"/>
      <c r="E225" s="64">
        <f>+F225/$AG225</f>
        <v>3.4654887884642209E-2</v>
      </c>
      <c r="F225" s="70">
        <v>11359364</v>
      </c>
      <c r="G225" s="63">
        <f>+H225/$AG225</f>
        <v>2.1519226970661231E-2</v>
      </c>
      <c r="H225" s="35">
        <v>7053687</v>
      </c>
      <c r="I225" s="63">
        <f>+J225/$AG225</f>
        <v>6.6526414510052478E-2</v>
      </c>
      <c r="J225" s="70">
        <v>21806383</v>
      </c>
      <c r="K225" s="73">
        <v>248113</v>
      </c>
      <c r="L225" s="72">
        <f>+J225+K225</f>
        <v>22054496</v>
      </c>
      <c r="M225" s="71">
        <f>+K225/J225</f>
        <v>1.1377998818052494E-2</v>
      </c>
      <c r="N225" s="61">
        <f>+O225/$AG225</f>
        <v>0.12683381984381278</v>
      </c>
      <c r="O225" s="70">
        <v>41574266</v>
      </c>
      <c r="P225" s="73">
        <v>-685205</v>
      </c>
      <c r="Q225" s="72">
        <f>+O225+P225</f>
        <v>40889061</v>
      </c>
      <c r="R225" s="71">
        <f>+P225/O225</f>
        <v>-1.6481469570623328E-2</v>
      </c>
      <c r="S225" s="61">
        <f>+T225/$AG225</f>
        <v>2.0325903293769695E-2</v>
      </c>
      <c r="T225" s="70">
        <v>6662533</v>
      </c>
      <c r="U225" s="73">
        <v>96905</v>
      </c>
      <c r="V225" s="72">
        <f>+T225+U225</f>
        <v>6759438</v>
      </c>
      <c r="W225" s="71">
        <f>+U225/T225</f>
        <v>1.4544768483698317E-2</v>
      </c>
      <c r="X225" s="61">
        <f>+Y225/$AG225</f>
        <v>0.69851323488438932</v>
      </c>
      <c r="Y225" s="70">
        <v>228962394</v>
      </c>
      <c r="Z225" s="73">
        <v>6541783</v>
      </c>
      <c r="AA225" s="72">
        <f>+Y225+Z225</f>
        <v>235504177</v>
      </c>
      <c r="AB225" s="71">
        <f>+Z225/Y225</f>
        <v>2.8571429944080688E-2</v>
      </c>
      <c r="AC225" s="61">
        <f>+AD225/$AG225</f>
        <v>3.162651261267229E-2</v>
      </c>
      <c r="AD225" s="70">
        <v>10366707</v>
      </c>
      <c r="AE225" s="61">
        <f>AF225/$AG225</f>
        <v>0</v>
      </c>
      <c r="AF225" s="70">
        <v>0</v>
      </c>
      <c r="AG225" s="70">
        <v>327785334</v>
      </c>
      <c r="AH225" s="73">
        <v>6201596</v>
      </c>
      <c r="AI225" s="72">
        <v>333986930</v>
      </c>
      <c r="AJ225" s="71">
        <f>+AH225/AG225</f>
        <v>1.8919687236525352E-2</v>
      </c>
      <c r="AK225" s="70">
        <v>0</v>
      </c>
      <c r="AL225" s="70">
        <v>372730</v>
      </c>
      <c r="AM225" s="69">
        <v>0</v>
      </c>
      <c r="AN225" s="68"/>
    </row>
    <row r="226" spans="1:40" x14ac:dyDescent="0.2">
      <c r="A226" s="75" t="s">
        <v>47</v>
      </c>
      <c r="B226" s="74" t="s">
        <v>48</v>
      </c>
      <c r="C226" s="65">
        <v>3</v>
      </c>
      <c r="D226" s="65"/>
      <c r="E226" s="64">
        <f>+F226/$AG226</f>
        <v>2.9228476106596447E-2</v>
      </c>
      <c r="F226" s="70">
        <v>19432977</v>
      </c>
      <c r="G226" s="63">
        <f>+H226/$AG226</f>
        <v>1.8569249014636482E-2</v>
      </c>
      <c r="H226" s="35">
        <v>12346035</v>
      </c>
      <c r="I226" s="63">
        <f>+J226/$AG226</f>
        <v>6.5067050674318644E-2</v>
      </c>
      <c r="J226" s="70">
        <v>43260774</v>
      </c>
      <c r="K226" s="73">
        <v>492221</v>
      </c>
      <c r="L226" s="72">
        <f>+J226+K226</f>
        <v>43752995</v>
      </c>
      <c r="M226" s="71">
        <f>+K226/J226</f>
        <v>1.137799799883377E-2</v>
      </c>
      <c r="N226" s="61">
        <f>+O226/$AG226</f>
        <v>6.9955666111344017E-2</v>
      </c>
      <c r="O226" s="70">
        <v>46511041</v>
      </c>
      <c r="P226" s="73">
        <v>3508</v>
      </c>
      <c r="Q226" s="72">
        <f>+O226+P226</f>
        <v>46514549</v>
      </c>
      <c r="R226" s="71">
        <f>+P226/O226</f>
        <v>7.5422951724516332E-5</v>
      </c>
      <c r="S226" s="61">
        <f>+T226/$AG226</f>
        <v>6.2668465804106687E-3</v>
      </c>
      <c r="T226" s="70">
        <v>4166604</v>
      </c>
      <c r="U226" s="73">
        <v>0</v>
      </c>
      <c r="V226" s="72">
        <f>+T226+U226</f>
        <v>4166604</v>
      </c>
      <c r="W226" s="71">
        <f>+U226/T226</f>
        <v>0</v>
      </c>
      <c r="X226" s="61">
        <f>+Y226/$AG226</f>
        <v>0.77728773375425475</v>
      </c>
      <c r="Y226" s="70">
        <v>516791043</v>
      </c>
      <c r="Z226" s="73">
        <v>14765460</v>
      </c>
      <c r="AA226" s="72">
        <f>+Y226+Z226</f>
        <v>531556503</v>
      </c>
      <c r="AB226" s="71">
        <f>+Z226/Y226</f>
        <v>2.8571431722743693E-2</v>
      </c>
      <c r="AC226" s="61">
        <f>+AD226/$AG226</f>
        <v>3.3598746850879151E-2</v>
      </c>
      <c r="AD226" s="70">
        <v>22338615</v>
      </c>
      <c r="AE226" s="61">
        <f>AF226/$AG226</f>
        <v>2.6230907559816596E-5</v>
      </c>
      <c r="AF226" s="70">
        <v>17440</v>
      </c>
      <c r="AG226" s="70">
        <v>664864529</v>
      </c>
      <c r="AH226" s="73">
        <v>15261189</v>
      </c>
      <c r="AI226" s="72">
        <v>680125718</v>
      </c>
      <c r="AJ226" s="71">
        <f>+AH226/AG226</f>
        <v>2.2953832449076252E-2</v>
      </c>
      <c r="AK226" s="70">
        <v>0</v>
      </c>
      <c r="AL226" s="70">
        <v>0</v>
      </c>
      <c r="AM226" s="69">
        <v>0</v>
      </c>
      <c r="AN226" s="68"/>
    </row>
    <row r="227" spans="1:40" x14ac:dyDescent="0.2">
      <c r="A227" s="75" t="s">
        <v>45</v>
      </c>
      <c r="B227" s="74" t="s">
        <v>46</v>
      </c>
      <c r="C227" s="65">
        <v>3</v>
      </c>
      <c r="D227" s="65"/>
      <c r="E227" s="64">
        <f>+F227/$AG227</f>
        <v>2.9197063402884412E-2</v>
      </c>
      <c r="F227" s="70">
        <v>27117451</v>
      </c>
      <c r="G227" s="63">
        <f>+H227/$AG227</f>
        <v>1.4192755042292702E-2</v>
      </c>
      <c r="H227" s="35">
        <v>13181851</v>
      </c>
      <c r="I227" s="63">
        <f>+J227/$AG227</f>
        <v>1.9249973347100137E-3</v>
      </c>
      <c r="J227" s="70">
        <v>1787886</v>
      </c>
      <c r="K227" s="73">
        <v>20343</v>
      </c>
      <c r="L227" s="72">
        <f>+J227+K227</f>
        <v>1808229</v>
      </c>
      <c r="M227" s="71">
        <f>+K227/J227</f>
        <v>1.1378242236921146E-2</v>
      </c>
      <c r="N227" s="61">
        <f>+O227/$AG227</f>
        <v>0.21865854717342123</v>
      </c>
      <c r="O227" s="70">
        <v>203084206</v>
      </c>
      <c r="P227" s="73">
        <v>0</v>
      </c>
      <c r="Q227" s="72">
        <f>+O227+P227</f>
        <v>203084206</v>
      </c>
      <c r="R227" s="71">
        <f>+P227/O227</f>
        <v>0</v>
      </c>
      <c r="S227" s="61">
        <f>+T227/$AG227</f>
        <v>1.7943308861547144E-2</v>
      </c>
      <c r="T227" s="70">
        <v>16665265</v>
      </c>
      <c r="U227" s="73">
        <v>0</v>
      </c>
      <c r="V227" s="72">
        <f>+T227+U227</f>
        <v>16665265</v>
      </c>
      <c r="W227" s="71">
        <f>+U227/T227</f>
        <v>0</v>
      </c>
      <c r="X227" s="61">
        <f>+Y227/$AG227</f>
        <v>0.69472339574333597</v>
      </c>
      <c r="Y227" s="70">
        <v>645240495</v>
      </c>
      <c r="Z227" s="73">
        <v>0</v>
      </c>
      <c r="AA227" s="72">
        <f>+Y227+Z227</f>
        <v>645240495</v>
      </c>
      <c r="AB227" s="71">
        <f>+Z227/Y227</f>
        <v>0</v>
      </c>
      <c r="AC227" s="61">
        <f>+AD227/$AG227</f>
        <v>2.3359932441808503E-2</v>
      </c>
      <c r="AD227" s="70">
        <v>21696080</v>
      </c>
      <c r="AE227" s="61">
        <f>AF227/$AG227</f>
        <v>0</v>
      </c>
      <c r="AF227" s="70">
        <v>0</v>
      </c>
      <c r="AG227" s="70">
        <v>928773234</v>
      </c>
      <c r="AH227" s="73">
        <v>20343</v>
      </c>
      <c r="AI227" s="72">
        <v>928793577</v>
      </c>
      <c r="AJ227" s="71">
        <f>+AH227/AG227</f>
        <v>2.190308597975811E-5</v>
      </c>
      <c r="AK227" s="70">
        <v>0</v>
      </c>
      <c r="AL227" s="70">
        <v>0</v>
      </c>
      <c r="AM227" s="69">
        <v>0</v>
      </c>
      <c r="AN227" s="68"/>
    </row>
    <row r="228" spans="1:40" x14ac:dyDescent="0.2">
      <c r="A228" s="75" t="s">
        <v>43</v>
      </c>
      <c r="B228" s="74" t="s">
        <v>44</v>
      </c>
      <c r="C228" s="65">
        <v>3</v>
      </c>
      <c r="D228" s="65"/>
      <c r="E228" s="64">
        <f>+F228/$AG228</f>
        <v>6.7917458455670807E-2</v>
      </c>
      <c r="F228" s="70">
        <v>46652049</v>
      </c>
      <c r="G228" s="63">
        <f>+H228/$AG228</f>
        <v>1.8097849420511257E-2</v>
      </c>
      <c r="H228" s="35">
        <v>12431292</v>
      </c>
      <c r="I228" s="63">
        <f>+J228/$AG228</f>
        <v>2.1458368309348855E-3</v>
      </c>
      <c r="J228" s="70">
        <v>1473961</v>
      </c>
      <c r="K228" s="73">
        <v>16771</v>
      </c>
      <c r="L228" s="72">
        <f>+J228+K228</f>
        <v>1490732</v>
      </c>
      <c r="M228" s="71">
        <f>+K228/J228</f>
        <v>1.1378184361730059E-2</v>
      </c>
      <c r="N228" s="61">
        <f>+O228/$AG228</f>
        <v>0.1095083676653624</v>
      </c>
      <c r="O228" s="70">
        <v>75220567</v>
      </c>
      <c r="P228" s="73">
        <v>-188000</v>
      </c>
      <c r="Q228" s="72">
        <f>+O228+P228</f>
        <v>75032567</v>
      </c>
      <c r="R228" s="71">
        <f>+P228/O228</f>
        <v>-2.4993164435997937E-3</v>
      </c>
      <c r="S228" s="61">
        <f>+T228/$AG228</f>
        <v>2.9073495425003596E-2</v>
      </c>
      <c r="T228" s="70">
        <v>19970390</v>
      </c>
      <c r="U228" s="73">
        <v>-339781</v>
      </c>
      <c r="V228" s="72">
        <f>+T228+U228</f>
        <v>19630609</v>
      </c>
      <c r="W228" s="71">
        <f>+U228/T228</f>
        <v>-1.7014239581700709E-2</v>
      </c>
      <c r="X228" s="61">
        <f>+Y228/$AG228</f>
        <v>0.74333932203129405</v>
      </c>
      <c r="Y228" s="70">
        <v>510594820</v>
      </c>
      <c r="Z228" s="73">
        <v>7191478</v>
      </c>
      <c r="AA228" s="72">
        <f>+Y228+Z228</f>
        <v>517786298</v>
      </c>
      <c r="AB228" s="71">
        <f>+Z228/Y228</f>
        <v>1.4084510297225499E-2</v>
      </c>
      <c r="AC228" s="61">
        <f>+AD228/$AG228</f>
        <v>2.9917670171222963E-2</v>
      </c>
      <c r="AD228" s="70">
        <v>20550248</v>
      </c>
      <c r="AE228" s="61">
        <f>AF228/$AG228</f>
        <v>0</v>
      </c>
      <c r="AF228" s="70">
        <v>0</v>
      </c>
      <c r="AG228" s="70">
        <v>686893327</v>
      </c>
      <c r="AH228" s="73">
        <v>6680468</v>
      </c>
      <c r="AI228" s="72">
        <v>693573795</v>
      </c>
      <c r="AJ228" s="71">
        <f>+AH228/AG228</f>
        <v>9.7256265818986484E-3</v>
      </c>
      <c r="AK228" s="70">
        <v>0</v>
      </c>
      <c r="AL228" s="70">
        <v>0</v>
      </c>
      <c r="AM228" s="69">
        <v>0</v>
      </c>
      <c r="AN228" s="68"/>
    </row>
    <row r="229" spans="1:40" x14ac:dyDescent="0.2">
      <c r="A229" s="75" t="s">
        <v>41</v>
      </c>
      <c r="B229" s="74" t="s">
        <v>42</v>
      </c>
      <c r="C229" s="65">
        <v>3</v>
      </c>
      <c r="D229" s="65"/>
      <c r="E229" s="64">
        <f>+F229/$AG229</f>
        <v>3.9740795214567075E-2</v>
      </c>
      <c r="F229" s="70">
        <v>43921317</v>
      </c>
      <c r="G229" s="63">
        <f>+H229/$AG229</f>
        <v>1.9809812355789949E-2</v>
      </c>
      <c r="H229" s="35">
        <v>21893700</v>
      </c>
      <c r="I229" s="63">
        <f>+J229/$AG229</f>
        <v>3.5545818600676828E-2</v>
      </c>
      <c r="J229" s="70">
        <v>39285051</v>
      </c>
      <c r="K229" s="73">
        <v>446986</v>
      </c>
      <c r="L229" s="72">
        <f>+J229+K229</f>
        <v>39732037</v>
      </c>
      <c r="M229" s="71">
        <f>+K229/J229</f>
        <v>1.1378017556856423E-2</v>
      </c>
      <c r="N229" s="61">
        <f>+O229/$AG229</f>
        <v>0.17068736192540565</v>
      </c>
      <c r="O229" s="70">
        <v>188642771</v>
      </c>
      <c r="P229" s="73">
        <v>-10330</v>
      </c>
      <c r="Q229" s="72">
        <f>+O229+P229</f>
        <v>188632441</v>
      </c>
      <c r="R229" s="71">
        <f>+P229/O229</f>
        <v>-5.4759585778137241E-5</v>
      </c>
      <c r="S229" s="61">
        <f>+T229/$AG229</f>
        <v>2.9395211035205825E-2</v>
      </c>
      <c r="T229" s="70">
        <v>32487432</v>
      </c>
      <c r="U229" s="73">
        <v>-649420</v>
      </c>
      <c r="V229" s="72">
        <f>+T229+U229</f>
        <v>31838012</v>
      </c>
      <c r="W229" s="71">
        <f>+U229/T229</f>
        <v>-1.9989884088099052E-2</v>
      </c>
      <c r="X229" s="61">
        <f>+Y229/$AG229</f>
        <v>0.67444709623155552</v>
      </c>
      <c r="Y229" s="70">
        <v>745395369</v>
      </c>
      <c r="Z229" s="73">
        <v>10498529</v>
      </c>
      <c r="AA229" s="72">
        <f>+Y229+Z229</f>
        <v>755893898</v>
      </c>
      <c r="AB229" s="71">
        <f>+Z229/Y229</f>
        <v>1.4084510632370189E-2</v>
      </c>
      <c r="AC229" s="61">
        <f>+AD229/$AG229</f>
        <v>3.0373904636799121E-2</v>
      </c>
      <c r="AD229" s="70">
        <v>33569079</v>
      </c>
      <c r="AE229" s="61">
        <f>AF229/$AG229</f>
        <v>0</v>
      </c>
      <c r="AF229" s="70">
        <v>0</v>
      </c>
      <c r="AG229" s="70">
        <v>1105194719</v>
      </c>
      <c r="AH229" s="73">
        <v>10285765</v>
      </c>
      <c r="AI229" s="72">
        <v>1115480484</v>
      </c>
      <c r="AJ229" s="71">
        <f>+AH229/AG229</f>
        <v>9.3067446153803062E-3</v>
      </c>
      <c r="AK229" s="70">
        <v>0</v>
      </c>
      <c r="AL229" s="70">
        <v>665868</v>
      </c>
      <c r="AM229" s="69">
        <v>0</v>
      </c>
      <c r="AN229" s="68"/>
    </row>
    <row r="230" spans="1:40" x14ac:dyDescent="0.2">
      <c r="A230" s="75" t="s">
        <v>39</v>
      </c>
      <c r="B230" s="74" t="s">
        <v>40</v>
      </c>
      <c r="C230" s="65">
        <v>3</v>
      </c>
      <c r="D230" s="65" t="s">
        <v>544</v>
      </c>
      <c r="E230" s="64">
        <f>+F230/$AG230</f>
        <v>4.7568872020196565E-2</v>
      </c>
      <c r="F230" s="70">
        <v>51720393</v>
      </c>
      <c r="G230" s="63">
        <f>+H230/$AG230</f>
        <v>1.3393531289585816E-2</v>
      </c>
      <c r="H230" s="35">
        <v>14562437</v>
      </c>
      <c r="I230" s="63">
        <f>+J230/$AG230</f>
        <v>5.332456798604289E-2</v>
      </c>
      <c r="J230" s="70">
        <v>57978411</v>
      </c>
      <c r="K230" s="73">
        <v>659679</v>
      </c>
      <c r="L230" s="72">
        <f>+J230+K230</f>
        <v>58638090</v>
      </c>
      <c r="M230" s="71">
        <f>+K230/J230</f>
        <v>1.1378011032416877E-2</v>
      </c>
      <c r="N230" s="61">
        <f>+O230/$AG230</f>
        <v>7.8061811287845687E-2</v>
      </c>
      <c r="O230" s="70">
        <v>84874570</v>
      </c>
      <c r="P230" s="73">
        <v>-57766</v>
      </c>
      <c r="Q230" s="72">
        <f>+O230+P230</f>
        <v>84816804</v>
      </c>
      <c r="R230" s="71">
        <f>+P230/O230</f>
        <v>-6.8060433178041436E-4</v>
      </c>
      <c r="S230" s="61">
        <f>+T230/$AG230</f>
        <v>3.1037378897810386E-2</v>
      </c>
      <c r="T230" s="70">
        <v>33746132</v>
      </c>
      <c r="U230" s="73">
        <v>-532263</v>
      </c>
      <c r="V230" s="72">
        <f>+T230+U230</f>
        <v>33213869</v>
      </c>
      <c r="W230" s="71">
        <f>+U230/T230</f>
        <v>-1.5772563208133011E-2</v>
      </c>
      <c r="X230" s="61">
        <f>+Y230/$AG230</f>
        <v>0.75076284089961143</v>
      </c>
      <c r="Y230" s="70">
        <v>816284842</v>
      </c>
      <c r="Z230" s="73">
        <v>14091902</v>
      </c>
      <c r="AA230" s="72">
        <f>+Y230+Z230</f>
        <v>830376744</v>
      </c>
      <c r="AB230" s="71">
        <f>+Z230/Y230</f>
        <v>1.7263461569950359E-2</v>
      </c>
      <c r="AC230" s="61">
        <f>+AD230/$AG230</f>
        <v>2.5850997618907249E-2</v>
      </c>
      <c r="AD230" s="70">
        <v>28107115</v>
      </c>
      <c r="AE230" s="61">
        <f>AF230/$AG230</f>
        <v>0</v>
      </c>
      <c r="AF230" s="70">
        <v>0</v>
      </c>
      <c r="AG230" s="70">
        <v>1087273900</v>
      </c>
      <c r="AH230" s="73">
        <v>14161552</v>
      </c>
      <c r="AI230" s="72">
        <v>1101435452</v>
      </c>
      <c r="AJ230" s="71">
        <f>+AH230/AG230</f>
        <v>1.3024824747471636E-2</v>
      </c>
      <c r="AK230" s="70">
        <v>0</v>
      </c>
      <c r="AL230" s="70">
        <v>1144061</v>
      </c>
      <c r="AM230" s="69">
        <v>0</v>
      </c>
      <c r="AN230" s="68"/>
    </row>
    <row r="231" spans="1:40" x14ac:dyDescent="0.2">
      <c r="A231" s="75" t="s">
        <v>37</v>
      </c>
      <c r="B231" s="74" t="s">
        <v>38</v>
      </c>
      <c r="C231" s="65">
        <v>3</v>
      </c>
      <c r="D231" s="65"/>
      <c r="E231" s="64">
        <f>+F231/$AG231</f>
        <v>2.1295017108057972E-2</v>
      </c>
      <c r="F231" s="70">
        <v>8550310</v>
      </c>
      <c r="G231" s="63">
        <f>+H231/$AG231</f>
        <v>2.8991275299508849E-2</v>
      </c>
      <c r="H231" s="35">
        <v>11640488</v>
      </c>
      <c r="I231" s="63">
        <f>+J231/$AG231</f>
        <v>0.12938644792155529</v>
      </c>
      <c r="J231" s="70">
        <v>51950850</v>
      </c>
      <c r="K231" s="73">
        <v>591097</v>
      </c>
      <c r="L231" s="72">
        <f>+J231+K231</f>
        <v>52541947</v>
      </c>
      <c r="M231" s="71">
        <f>+K231/J231</f>
        <v>1.1378004402237884E-2</v>
      </c>
      <c r="N231" s="61">
        <f>+O231/$AG231</f>
        <v>0.10410008235393609</v>
      </c>
      <c r="O231" s="70">
        <v>41797946</v>
      </c>
      <c r="P231" s="73">
        <v>846195</v>
      </c>
      <c r="Q231" s="72">
        <f>+O231+P231</f>
        <v>42644141</v>
      </c>
      <c r="R231" s="71">
        <f>+P231/O231</f>
        <v>2.0244894330453463E-2</v>
      </c>
      <c r="S231" s="61">
        <f>+T231/$AG231</f>
        <v>1.9058897229328572E-2</v>
      </c>
      <c r="T231" s="70">
        <v>7652470</v>
      </c>
      <c r="U231" s="73">
        <v>0</v>
      </c>
      <c r="V231" s="72">
        <f>+T231+U231</f>
        <v>7652470</v>
      </c>
      <c r="W231" s="71">
        <f>+U231/T231</f>
        <v>0</v>
      </c>
      <c r="X231" s="61">
        <f>+Y231/$AG231</f>
        <v>0.68522696060130062</v>
      </c>
      <c r="Y231" s="70">
        <v>275130229</v>
      </c>
      <c r="Z231" s="73">
        <v>-1382582</v>
      </c>
      <c r="AA231" s="72">
        <f>+Y231+Z231</f>
        <v>273747647</v>
      </c>
      <c r="AB231" s="71">
        <f>+Z231/Y231</f>
        <v>-5.0251911795559188E-3</v>
      </c>
      <c r="AC231" s="61">
        <f>+AD231/$AG231</f>
        <v>1.1941319486312576E-2</v>
      </c>
      <c r="AD231" s="70">
        <v>4794642</v>
      </c>
      <c r="AE231" s="61">
        <f>AF231/$AG231</f>
        <v>0</v>
      </c>
      <c r="AF231" s="70">
        <v>0</v>
      </c>
      <c r="AG231" s="70">
        <v>401516935</v>
      </c>
      <c r="AH231" s="73">
        <v>54710</v>
      </c>
      <c r="AI231" s="72">
        <v>401571645</v>
      </c>
      <c r="AJ231" s="71">
        <f>+AH231/AG231</f>
        <v>1.3625826268075093E-4</v>
      </c>
      <c r="AK231" s="70">
        <v>0</v>
      </c>
      <c r="AL231" s="70">
        <v>0</v>
      </c>
      <c r="AM231" s="69">
        <v>0</v>
      </c>
      <c r="AN231" s="68"/>
    </row>
    <row r="232" spans="1:40" x14ac:dyDescent="0.2">
      <c r="A232" s="75" t="s">
        <v>35</v>
      </c>
      <c r="B232" s="74" t="s">
        <v>36</v>
      </c>
      <c r="C232" s="65">
        <v>3</v>
      </c>
      <c r="D232" s="65"/>
      <c r="E232" s="64">
        <f>+F232/$AG232</f>
        <v>5.8893650802310647E-2</v>
      </c>
      <c r="F232" s="70">
        <v>48274653</v>
      </c>
      <c r="G232" s="63">
        <f>+H232/$AG232</f>
        <v>2.8657618578420731E-3</v>
      </c>
      <c r="H232" s="35">
        <v>2349042</v>
      </c>
      <c r="I232" s="63">
        <f>+J232/$AG232</f>
        <v>8.7884964241738536E-4</v>
      </c>
      <c r="J232" s="70">
        <v>720386</v>
      </c>
      <c r="K232" s="73">
        <v>8197</v>
      </c>
      <c r="L232" s="72">
        <f>+J232+K232</f>
        <v>728583</v>
      </c>
      <c r="M232" s="71">
        <f>+K232/J232</f>
        <v>1.1378622016530027E-2</v>
      </c>
      <c r="N232" s="61">
        <f>+O232/$AG232</f>
        <v>0.17360657315986708</v>
      </c>
      <c r="O232" s="70">
        <v>142303915</v>
      </c>
      <c r="P232" s="73">
        <v>-82012</v>
      </c>
      <c r="Q232" s="72">
        <f>+O232+P232</f>
        <v>142221903</v>
      </c>
      <c r="R232" s="71">
        <f>+P232/O232</f>
        <v>-5.7631583783200905E-4</v>
      </c>
      <c r="S232" s="61">
        <f>+T232/$AG232</f>
        <v>2.241033892955907E-2</v>
      </c>
      <c r="T232" s="70">
        <v>18369575</v>
      </c>
      <c r="U232" s="73">
        <v>23112</v>
      </c>
      <c r="V232" s="72">
        <f>+T232+U232</f>
        <v>18392687</v>
      </c>
      <c r="W232" s="71">
        <f>+U232/T232</f>
        <v>1.2581673773073138E-3</v>
      </c>
      <c r="X232" s="61">
        <f>+Y232/$AG232</f>
        <v>0.70706878555561214</v>
      </c>
      <c r="Y232" s="70">
        <v>579578610</v>
      </c>
      <c r="Z232" s="73">
        <v>-2828684</v>
      </c>
      <c r="AA232" s="72">
        <f>+Y232+Z232</f>
        <v>576749926</v>
      </c>
      <c r="AB232" s="71">
        <f>+Z232/Y232</f>
        <v>-4.8805872942757501E-3</v>
      </c>
      <c r="AC232" s="61">
        <f>+AD232/$AG232</f>
        <v>3.4276040052391585E-2</v>
      </c>
      <c r="AD232" s="70">
        <v>28095795</v>
      </c>
      <c r="AE232" s="61">
        <f>AF232/$AG232</f>
        <v>0</v>
      </c>
      <c r="AF232" s="70">
        <v>0</v>
      </c>
      <c r="AG232" s="70">
        <v>819691976</v>
      </c>
      <c r="AH232" s="73">
        <v>-2879387</v>
      </c>
      <c r="AI232" s="72">
        <v>816812589</v>
      </c>
      <c r="AJ232" s="71">
        <f>+AH232/AG232</f>
        <v>-3.5127670933794769E-3</v>
      </c>
      <c r="AK232" s="70">
        <v>232660</v>
      </c>
      <c r="AL232" s="70">
        <v>340610</v>
      </c>
      <c r="AM232" s="69">
        <v>0</v>
      </c>
      <c r="AN232" s="68"/>
    </row>
    <row r="233" spans="1:40" x14ac:dyDescent="0.2">
      <c r="A233" s="75" t="s">
        <v>33</v>
      </c>
      <c r="B233" s="74" t="s">
        <v>34</v>
      </c>
      <c r="C233" s="65">
        <v>3</v>
      </c>
      <c r="D233" s="65"/>
      <c r="E233" s="64">
        <f>+F233/$AG233</f>
        <v>4.7929372610787023E-2</v>
      </c>
      <c r="F233" s="70">
        <v>11870778</v>
      </c>
      <c r="G233" s="63">
        <f>+H233/$AG233</f>
        <v>1.5555897790928183E-2</v>
      </c>
      <c r="H233" s="35">
        <v>3852765</v>
      </c>
      <c r="I233" s="63">
        <f>+J233/$AG233</f>
        <v>2.5807827416276154E-2</v>
      </c>
      <c r="J233" s="70">
        <v>6391884</v>
      </c>
      <c r="K233" s="73">
        <v>72727</v>
      </c>
      <c r="L233" s="72">
        <f>+J233+K233</f>
        <v>6464611</v>
      </c>
      <c r="M233" s="71">
        <f>+K233/J233</f>
        <v>1.1378022504788886E-2</v>
      </c>
      <c r="N233" s="61">
        <f>+O233/$AG233</f>
        <v>9.469043936406922E-2</v>
      </c>
      <c r="O233" s="70">
        <v>23452199</v>
      </c>
      <c r="P233" s="73">
        <v>0</v>
      </c>
      <c r="Q233" s="72">
        <f>+O233+P233</f>
        <v>23452199</v>
      </c>
      <c r="R233" s="71">
        <f>+P233/O233</f>
        <v>0</v>
      </c>
      <c r="S233" s="61">
        <f>+T233/$AG233</f>
        <v>9.7147722627246875E-3</v>
      </c>
      <c r="T233" s="70">
        <v>2406080</v>
      </c>
      <c r="U233" s="73">
        <v>0</v>
      </c>
      <c r="V233" s="72">
        <f>+T233+U233</f>
        <v>2406080</v>
      </c>
      <c r="W233" s="71">
        <f>+U233/T233</f>
        <v>0</v>
      </c>
      <c r="X233" s="61">
        <f>+Y233/$AG233</f>
        <v>0.77260696584718203</v>
      </c>
      <c r="Y233" s="70">
        <v>191353345</v>
      </c>
      <c r="Z233" s="73">
        <v>-2621279</v>
      </c>
      <c r="AA233" s="72">
        <f>+Y233+Z233</f>
        <v>188732066</v>
      </c>
      <c r="AB233" s="71">
        <f>+Z233/Y233</f>
        <v>-1.3698631711925391E-2</v>
      </c>
      <c r="AC233" s="61">
        <f>+AD233/$AG233</f>
        <v>3.3694724708032649E-2</v>
      </c>
      <c r="AD233" s="70">
        <v>8345250</v>
      </c>
      <c r="AE233" s="61">
        <f>AF233/$AG233</f>
        <v>0</v>
      </c>
      <c r="AF233" s="70">
        <v>0</v>
      </c>
      <c r="AG233" s="70">
        <v>247672301</v>
      </c>
      <c r="AH233" s="73">
        <v>-2548552</v>
      </c>
      <c r="AI233" s="72">
        <v>245123749</v>
      </c>
      <c r="AJ233" s="71">
        <f>+AH233/AG233</f>
        <v>-1.0290016242066569E-2</v>
      </c>
      <c r="AK233" s="70">
        <v>0</v>
      </c>
      <c r="AL233" s="70">
        <v>0</v>
      </c>
      <c r="AM233" s="69">
        <v>0</v>
      </c>
      <c r="AN233" s="68"/>
    </row>
    <row r="234" spans="1:40" x14ac:dyDescent="0.2">
      <c r="A234" s="75" t="s">
        <v>31</v>
      </c>
      <c r="B234" s="74" t="s">
        <v>32</v>
      </c>
      <c r="C234" s="65">
        <v>3</v>
      </c>
      <c r="D234" s="65"/>
      <c r="E234" s="64">
        <f>+F234/$AG234</f>
        <v>3.9653692301639391E-2</v>
      </c>
      <c r="F234" s="70">
        <v>1116723</v>
      </c>
      <c r="G234" s="63">
        <f>+H234/$AG234</f>
        <v>9.7882272966603231E-3</v>
      </c>
      <c r="H234" s="35">
        <v>275655</v>
      </c>
      <c r="I234" s="63">
        <f>+J234/$AG234</f>
        <v>7.066286597505594E-6</v>
      </c>
      <c r="J234" s="70">
        <v>199</v>
      </c>
      <c r="K234" s="73">
        <v>2</v>
      </c>
      <c r="L234" s="72">
        <f>+J234+K234</f>
        <v>201</v>
      </c>
      <c r="M234" s="71">
        <f>+K234/J234</f>
        <v>1.0050251256281407E-2</v>
      </c>
      <c r="N234" s="61">
        <f>+O234/$AG234</f>
        <v>5.5073181872865647E-2</v>
      </c>
      <c r="O234" s="70">
        <v>1550965</v>
      </c>
      <c r="P234" s="73">
        <v>0</v>
      </c>
      <c r="Q234" s="72">
        <f>+O234+P234</f>
        <v>1550965</v>
      </c>
      <c r="R234" s="71">
        <f>+P234/O234</f>
        <v>0</v>
      </c>
      <c r="S234" s="61">
        <f>+T234/$AG234</f>
        <v>4.4617030702340599E-3</v>
      </c>
      <c r="T234" s="70">
        <v>125650</v>
      </c>
      <c r="U234" s="73">
        <v>0</v>
      </c>
      <c r="V234" s="72">
        <f>+T234+U234</f>
        <v>125650</v>
      </c>
      <c r="W234" s="71">
        <f>+U234/T234</f>
        <v>0</v>
      </c>
      <c r="X234" s="61">
        <f>+Y234/$AG234</f>
        <v>0.8741637458165098</v>
      </c>
      <c r="Y234" s="70">
        <v>24618105</v>
      </c>
      <c r="Z234" s="73">
        <v>-337234</v>
      </c>
      <c r="AA234" s="72">
        <f>+Y234+Z234</f>
        <v>24280871</v>
      </c>
      <c r="AB234" s="71">
        <f>+Z234/Y234</f>
        <v>-1.3698617338743172E-2</v>
      </c>
      <c r="AC234" s="61">
        <f>+AD234/$AG234</f>
        <v>1.6852383355493303E-2</v>
      </c>
      <c r="AD234" s="70">
        <v>474595</v>
      </c>
      <c r="AE234" s="61">
        <f>AF234/$AG234</f>
        <v>0</v>
      </c>
      <c r="AF234" s="70">
        <v>0</v>
      </c>
      <c r="AG234" s="70">
        <v>28161892</v>
      </c>
      <c r="AH234" s="73">
        <v>-337232</v>
      </c>
      <c r="AI234" s="72">
        <v>27824660</v>
      </c>
      <c r="AJ234" s="71">
        <f>+AH234/AG234</f>
        <v>-1.1974763627386966E-2</v>
      </c>
      <c r="AK234" s="70">
        <v>0</v>
      </c>
      <c r="AL234" s="70">
        <v>0</v>
      </c>
      <c r="AM234" s="69">
        <v>0</v>
      </c>
      <c r="AN234" s="68"/>
    </row>
    <row r="235" spans="1:40" x14ac:dyDescent="0.2">
      <c r="A235" s="75" t="s">
        <v>29</v>
      </c>
      <c r="B235" s="74" t="s">
        <v>30</v>
      </c>
      <c r="C235" s="65">
        <v>3</v>
      </c>
      <c r="D235" s="65"/>
      <c r="E235" s="64">
        <f>+F235/$AG235</f>
        <v>2.0346122132907297E-2</v>
      </c>
      <c r="F235" s="70">
        <v>3163411</v>
      </c>
      <c r="G235" s="63">
        <f>+H235/$AG235</f>
        <v>2.5454978717492562E-2</v>
      </c>
      <c r="H235" s="35">
        <v>3957735</v>
      </c>
      <c r="I235" s="63">
        <f>+J235/$AG235</f>
        <v>3.7201031902536534E-2</v>
      </c>
      <c r="J235" s="70">
        <v>5784009</v>
      </c>
      <c r="K235" s="73">
        <v>65810</v>
      </c>
      <c r="L235" s="72">
        <f>+J235+K235</f>
        <v>5849819</v>
      </c>
      <c r="M235" s="71">
        <f>+K235/J235</f>
        <v>1.1377921438227362E-2</v>
      </c>
      <c r="N235" s="61">
        <f>+O235/$AG235</f>
        <v>0.16845390848200217</v>
      </c>
      <c r="O235" s="70">
        <v>26191180</v>
      </c>
      <c r="P235" s="73">
        <v>0</v>
      </c>
      <c r="Q235" s="72">
        <f>+O235+P235</f>
        <v>26191180</v>
      </c>
      <c r="R235" s="71">
        <f>+P235/O235</f>
        <v>0</v>
      </c>
      <c r="S235" s="61">
        <f>+T235/$AG235</f>
        <v>5.0886835460297736E-2</v>
      </c>
      <c r="T235" s="70">
        <v>7911875</v>
      </c>
      <c r="U235" s="73">
        <v>0</v>
      </c>
      <c r="V235" s="72">
        <f>+T235+U235</f>
        <v>7911875</v>
      </c>
      <c r="W235" s="71">
        <f>+U235/T235</f>
        <v>0</v>
      </c>
      <c r="X235" s="61">
        <f>+Y235/$AG235</f>
        <v>0.6824382652923402</v>
      </c>
      <c r="Y235" s="70">
        <v>106105365</v>
      </c>
      <c r="Z235" s="73">
        <v>-1453498</v>
      </c>
      <c r="AA235" s="72">
        <f>+Y235+Z235</f>
        <v>104651867</v>
      </c>
      <c r="AB235" s="71">
        <f>+Z235/Y235</f>
        <v>-1.3698628716841981E-2</v>
      </c>
      <c r="AC235" s="61">
        <f>+AD235/$AG235</f>
        <v>1.5218858012423479E-2</v>
      </c>
      <c r="AD235" s="70">
        <v>2366225</v>
      </c>
      <c r="AE235" s="61">
        <f>AF235/$AG235</f>
        <v>0</v>
      </c>
      <c r="AF235" s="70">
        <v>0</v>
      </c>
      <c r="AG235" s="70">
        <v>155479800</v>
      </c>
      <c r="AH235" s="73">
        <v>-1387688</v>
      </c>
      <c r="AI235" s="72">
        <v>154092112</v>
      </c>
      <c r="AJ235" s="71">
        <f>+AH235/AG235</f>
        <v>-8.9251979999974279E-3</v>
      </c>
      <c r="AK235" s="70">
        <v>0</v>
      </c>
      <c r="AL235" s="70">
        <v>0</v>
      </c>
      <c r="AM235" s="69">
        <v>0</v>
      </c>
      <c r="AN235" s="68"/>
    </row>
    <row r="236" spans="1:40" x14ac:dyDescent="0.2">
      <c r="A236" s="75" t="s">
        <v>27</v>
      </c>
      <c r="B236" s="74" t="s">
        <v>28</v>
      </c>
      <c r="C236" s="65">
        <v>3</v>
      </c>
      <c r="D236" s="65"/>
      <c r="E236" s="64">
        <f>+F236/$AG236</f>
        <v>5.5572763777741764E-2</v>
      </c>
      <c r="F236" s="70">
        <v>60425522</v>
      </c>
      <c r="G236" s="63">
        <f>+H236/$AG236</f>
        <v>6.0229181293573776E-3</v>
      </c>
      <c r="H236" s="35">
        <v>6548855</v>
      </c>
      <c r="I236" s="63">
        <f>+J236/$AG236</f>
        <v>8.9828566057580331E-3</v>
      </c>
      <c r="J236" s="70">
        <v>9767263</v>
      </c>
      <c r="K236" s="73">
        <v>111132</v>
      </c>
      <c r="L236" s="72">
        <f>+J236+K236</f>
        <v>9878395</v>
      </c>
      <c r="M236" s="71">
        <f>+K236/J236</f>
        <v>1.137800835300534E-2</v>
      </c>
      <c r="N236" s="61">
        <f>+O236/$AG236</f>
        <v>0.22742951907741088</v>
      </c>
      <c r="O236" s="70">
        <v>247289256</v>
      </c>
      <c r="P236" s="73">
        <v>5211541</v>
      </c>
      <c r="Q236" s="72">
        <f>+O236+P236</f>
        <v>252500797</v>
      </c>
      <c r="R236" s="71">
        <f>+P236/O236</f>
        <v>2.1074676208334746E-2</v>
      </c>
      <c r="S236" s="61">
        <f>+T236/$AG236</f>
        <v>8.6929822851102331E-2</v>
      </c>
      <c r="T236" s="70">
        <v>94520761</v>
      </c>
      <c r="U236" s="73">
        <v>0</v>
      </c>
      <c r="V236" s="72">
        <f>+T236+U236</f>
        <v>94520761</v>
      </c>
      <c r="W236" s="71">
        <f>+U236/T236</f>
        <v>0</v>
      </c>
      <c r="X236" s="61">
        <f>+Y236/$AG236</f>
        <v>0.59086578261134282</v>
      </c>
      <c r="Y236" s="70">
        <v>642461719</v>
      </c>
      <c r="Z236" s="73">
        <v>27381723</v>
      </c>
      <c r="AA236" s="72">
        <f>+Y236+Z236</f>
        <v>669843442</v>
      </c>
      <c r="AB236" s="71">
        <f>+Z236/Y236</f>
        <v>4.2620007060685278E-2</v>
      </c>
      <c r="AC236" s="61">
        <f>+AD236/$AG236</f>
        <v>2.4196336947286849E-2</v>
      </c>
      <c r="AD236" s="70">
        <v>26309224</v>
      </c>
      <c r="AE236" s="61">
        <f>AF236/$AG236</f>
        <v>0</v>
      </c>
      <c r="AF236" s="70">
        <v>0</v>
      </c>
      <c r="AG236" s="70">
        <v>1087322600</v>
      </c>
      <c r="AH236" s="73">
        <v>32704396</v>
      </c>
      <c r="AI236" s="72">
        <v>1120026996</v>
      </c>
      <c r="AJ236" s="71">
        <f>+AH236/AG236</f>
        <v>3.0077914319080648E-2</v>
      </c>
      <c r="AK236" s="70">
        <v>0</v>
      </c>
      <c r="AL236" s="70">
        <v>58335</v>
      </c>
      <c r="AM236" s="69">
        <v>0</v>
      </c>
      <c r="AN236" s="68"/>
    </row>
    <row r="237" spans="1:40" x14ac:dyDescent="0.2">
      <c r="A237" s="75" t="s">
        <v>25</v>
      </c>
      <c r="B237" s="74" t="s">
        <v>26</v>
      </c>
      <c r="C237" s="65">
        <v>3</v>
      </c>
      <c r="D237" s="65"/>
      <c r="E237" s="64">
        <f>+F237/$AG237</f>
        <v>2.9879814794867308E-2</v>
      </c>
      <c r="F237" s="70">
        <v>6320677</v>
      </c>
      <c r="G237" s="63">
        <f>+H237/$AG237</f>
        <v>7.347439488581191E-3</v>
      </c>
      <c r="H237" s="35">
        <v>1554253</v>
      </c>
      <c r="I237" s="63">
        <f>+J237/$AG237</f>
        <v>2.5987454488154364E-4</v>
      </c>
      <c r="J237" s="70">
        <v>54973</v>
      </c>
      <c r="K237" s="73">
        <v>625</v>
      </c>
      <c r="L237" s="72">
        <f>+J237+K237</f>
        <v>55598</v>
      </c>
      <c r="M237" s="71">
        <f>+K237/J237</f>
        <v>1.1369217615920543E-2</v>
      </c>
      <c r="N237" s="61">
        <f>+O237/$AG237</f>
        <v>0.17057014403638715</v>
      </c>
      <c r="O237" s="70">
        <v>36081843</v>
      </c>
      <c r="P237" s="73">
        <v>641548</v>
      </c>
      <c r="Q237" s="72">
        <f>+O237+P237</f>
        <v>36723391</v>
      </c>
      <c r="R237" s="71">
        <f>+P237/O237</f>
        <v>1.7780355620969805E-2</v>
      </c>
      <c r="S237" s="61">
        <f>+T237/$AG237</f>
        <v>1.6855090563345596E-2</v>
      </c>
      <c r="T237" s="70">
        <v>3565470</v>
      </c>
      <c r="U237" s="73">
        <v>0</v>
      </c>
      <c r="V237" s="72">
        <f>+T237+U237</f>
        <v>3565470</v>
      </c>
      <c r="W237" s="71">
        <f>+U237/T237</f>
        <v>0</v>
      </c>
      <c r="X237" s="61">
        <f>+Y237/$AG237</f>
        <v>0.7489069626438225</v>
      </c>
      <c r="Y237" s="70">
        <v>158421297</v>
      </c>
      <c r="Z237" s="73">
        <v>6028863</v>
      </c>
      <c r="AA237" s="72">
        <f>+Y237+Z237</f>
        <v>164450160</v>
      </c>
      <c r="AB237" s="71">
        <f>+Z237/Y237</f>
        <v>3.8055887145021922E-2</v>
      </c>
      <c r="AC237" s="61">
        <f>+AD237/$AG237</f>
        <v>2.6180673928114767E-2</v>
      </c>
      <c r="AD237" s="70">
        <v>5538173</v>
      </c>
      <c r="AE237" s="61">
        <f>AF237/$AG237</f>
        <v>0</v>
      </c>
      <c r="AF237" s="70">
        <v>0</v>
      </c>
      <c r="AG237" s="70">
        <v>211536686</v>
      </c>
      <c r="AH237" s="73">
        <v>6671036</v>
      </c>
      <c r="AI237" s="72">
        <v>218207722</v>
      </c>
      <c r="AJ237" s="71">
        <f>+AH237/AG237</f>
        <v>3.1536071242035058E-2</v>
      </c>
      <c r="AK237" s="70">
        <v>0</v>
      </c>
      <c r="AL237" s="70">
        <v>0</v>
      </c>
      <c r="AM237" s="69">
        <v>0</v>
      </c>
      <c r="AN237" s="68"/>
    </row>
    <row r="238" spans="1:40" x14ac:dyDescent="0.2">
      <c r="A238" s="75" t="s">
        <v>23</v>
      </c>
      <c r="B238" s="74" t="s">
        <v>24</v>
      </c>
      <c r="C238" s="65">
        <v>3</v>
      </c>
      <c r="D238" s="65"/>
      <c r="E238" s="64">
        <f>+F238/$AG238</f>
        <v>5.9546903264118829E-2</v>
      </c>
      <c r="F238" s="70">
        <v>178870884</v>
      </c>
      <c r="G238" s="63">
        <f>+H238/$AG238</f>
        <v>1.3406135853502069E-2</v>
      </c>
      <c r="H238" s="35">
        <v>40270228</v>
      </c>
      <c r="I238" s="63">
        <f>+J238/$AG238</f>
        <v>9.3937007784603392E-3</v>
      </c>
      <c r="J238" s="70">
        <v>28217413</v>
      </c>
      <c r="K238" s="73">
        <v>321058</v>
      </c>
      <c r="L238" s="72">
        <f>+J238+K238</f>
        <v>28538471</v>
      </c>
      <c r="M238" s="71">
        <f>+K238/J238</f>
        <v>1.1378009741715159E-2</v>
      </c>
      <c r="N238" s="61">
        <f>+O238/$AG238</f>
        <v>0.56662780785751887</v>
      </c>
      <c r="O238" s="70">
        <v>1702073682</v>
      </c>
      <c r="P238" s="73">
        <v>36192255</v>
      </c>
      <c r="Q238" s="72">
        <f>+O238+P238</f>
        <v>1738265937</v>
      </c>
      <c r="R238" s="71">
        <f>+P238/O238</f>
        <v>2.1263624120826986E-2</v>
      </c>
      <c r="S238" s="61">
        <f>+T238/$AG238</f>
        <v>0.2000149772355298</v>
      </c>
      <c r="T238" s="70">
        <v>600818075</v>
      </c>
      <c r="U238" s="73">
        <v>0</v>
      </c>
      <c r="V238" s="72">
        <f>+T238+U238</f>
        <v>600818075</v>
      </c>
      <c r="W238" s="71">
        <f>+U238/T238</f>
        <v>0</v>
      </c>
      <c r="X238" s="61">
        <f>+Y238/$AG238</f>
        <v>0.13704411199643265</v>
      </c>
      <c r="Y238" s="70">
        <v>411662070</v>
      </c>
      <c r="Z238" s="73">
        <v>11761774</v>
      </c>
      <c r="AA238" s="72">
        <f>+Y238+Z238</f>
        <v>423423844</v>
      </c>
      <c r="AB238" s="71">
        <f>+Z238/Y238</f>
        <v>2.857142995952967E-2</v>
      </c>
      <c r="AC238" s="61">
        <f>+AD238/$AG238</f>
        <v>1.3966329723997984E-2</v>
      </c>
      <c r="AD238" s="70">
        <v>41952975</v>
      </c>
      <c r="AE238" s="61">
        <f>AF238/$AG238</f>
        <v>3.3290439412218047E-8</v>
      </c>
      <c r="AF238" s="70">
        <v>100</v>
      </c>
      <c r="AG238" s="70">
        <v>3003865427</v>
      </c>
      <c r="AH238" s="73">
        <v>48275087</v>
      </c>
      <c r="AI238" s="72">
        <v>3052140514</v>
      </c>
      <c r="AJ238" s="71">
        <f>+AH238/AG238</f>
        <v>1.6070988588930551E-2</v>
      </c>
      <c r="AK238" s="70">
        <v>1038035</v>
      </c>
      <c r="AL238" s="70">
        <v>886100</v>
      </c>
      <c r="AM238" s="69">
        <v>0</v>
      </c>
      <c r="AN238" s="68"/>
    </row>
    <row r="239" spans="1:40" x14ac:dyDescent="0.2">
      <c r="A239" s="75" t="s">
        <v>21</v>
      </c>
      <c r="B239" s="74" t="s">
        <v>22</v>
      </c>
      <c r="C239" s="65">
        <v>3</v>
      </c>
      <c r="D239" s="65"/>
      <c r="E239" s="64">
        <f>+F239/$AG239</f>
        <v>3.574617828613285E-2</v>
      </c>
      <c r="F239" s="70">
        <v>25717784</v>
      </c>
      <c r="G239" s="63">
        <f>+H239/$AG239</f>
        <v>3.7438466449996508E-3</v>
      </c>
      <c r="H239" s="35">
        <v>2693531</v>
      </c>
      <c r="I239" s="63">
        <f>+J239/$AG239</f>
        <v>9.0372512887816142E-5</v>
      </c>
      <c r="J239" s="70">
        <v>65019</v>
      </c>
      <c r="K239" s="73">
        <v>740</v>
      </c>
      <c r="L239" s="72">
        <f>+J239+K239</f>
        <v>65759</v>
      </c>
      <c r="M239" s="71">
        <f>+K239/J239</f>
        <v>1.1381288546424891E-2</v>
      </c>
      <c r="N239" s="61">
        <f>+O239/$AG239</f>
        <v>0.80549311651365496</v>
      </c>
      <c r="O239" s="70">
        <v>579516440</v>
      </c>
      <c r="P239" s="73">
        <v>13164327</v>
      </c>
      <c r="Q239" s="72">
        <f>+O239+P239</f>
        <v>592680767</v>
      </c>
      <c r="R239" s="71">
        <f>+P239/O239</f>
        <v>2.2716054440146686E-2</v>
      </c>
      <c r="S239" s="61">
        <f>+T239/$AG239</f>
        <v>4.0377341817579362E-2</v>
      </c>
      <c r="T239" s="70">
        <v>29049700</v>
      </c>
      <c r="U239" s="73">
        <v>16936</v>
      </c>
      <c r="V239" s="72">
        <f>+T239+U239</f>
        <v>29066636</v>
      </c>
      <c r="W239" s="71">
        <f>+U239/T239</f>
        <v>5.8300085715170895E-4</v>
      </c>
      <c r="X239" s="61">
        <f>+Y239/$AG239</f>
        <v>9.1114337798278572E-2</v>
      </c>
      <c r="Y239" s="70">
        <v>65552710</v>
      </c>
      <c r="Z239" s="73">
        <v>1829347</v>
      </c>
      <c r="AA239" s="72">
        <f>+Y239+Z239</f>
        <v>67382057</v>
      </c>
      <c r="AB239" s="71">
        <f>+Z239/Y239</f>
        <v>2.7906504551833175E-2</v>
      </c>
      <c r="AC239" s="61">
        <f>+AD239/$AG239</f>
        <v>2.3434806426466826E-2</v>
      </c>
      <c r="AD239" s="70">
        <v>16860300</v>
      </c>
      <c r="AE239" s="61">
        <f>AF239/$AG239</f>
        <v>0</v>
      </c>
      <c r="AF239" s="70">
        <v>0</v>
      </c>
      <c r="AG239" s="70">
        <v>719455484</v>
      </c>
      <c r="AH239" s="73">
        <v>15011350</v>
      </c>
      <c r="AI239" s="72">
        <v>734466834</v>
      </c>
      <c r="AJ239" s="71">
        <f>+AH239/AG239</f>
        <v>2.0864876748927525E-2</v>
      </c>
      <c r="AK239" s="70">
        <v>0</v>
      </c>
      <c r="AL239" s="70">
        <v>51975</v>
      </c>
      <c r="AM239" s="69">
        <v>0</v>
      </c>
      <c r="AN239" s="68"/>
    </row>
    <row r="240" spans="1:40" x14ac:dyDescent="0.2">
      <c r="A240" s="75" t="s">
        <v>19</v>
      </c>
      <c r="B240" s="74" t="s">
        <v>20</v>
      </c>
      <c r="C240" s="65">
        <v>3</v>
      </c>
      <c r="D240" s="65"/>
      <c r="E240" s="64">
        <f>+F240/$AG240</f>
        <v>2.6719806095348273E-2</v>
      </c>
      <c r="F240" s="70">
        <v>27254750</v>
      </c>
      <c r="G240" s="63">
        <f>+H240/$AG240</f>
        <v>9.6447836002856967E-3</v>
      </c>
      <c r="H240" s="35">
        <v>9837877</v>
      </c>
      <c r="I240" s="63">
        <f>+J240/$AG240</f>
        <v>1.8827076496181129E-2</v>
      </c>
      <c r="J240" s="70">
        <v>19204004</v>
      </c>
      <c r="K240" s="73">
        <v>218504</v>
      </c>
      <c r="L240" s="72">
        <f>+J240+K240</f>
        <v>19422508</v>
      </c>
      <c r="M240" s="71">
        <f>+K240/J240</f>
        <v>1.137804387043452E-2</v>
      </c>
      <c r="N240" s="61">
        <f>+O240/$AG240</f>
        <v>0.43588316270517785</v>
      </c>
      <c r="O240" s="70">
        <v>444609762</v>
      </c>
      <c r="P240" s="73">
        <v>9340191</v>
      </c>
      <c r="Q240" s="72">
        <f>+O240+P240</f>
        <v>453949953</v>
      </c>
      <c r="R240" s="71">
        <f>+P240/O240</f>
        <v>2.1007615662743815E-2</v>
      </c>
      <c r="S240" s="61">
        <f>+T240/$AG240</f>
        <v>2.0031616011607987E-2</v>
      </c>
      <c r="T240" s="70">
        <v>20432659</v>
      </c>
      <c r="U240" s="73">
        <v>77052</v>
      </c>
      <c r="V240" s="72">
        <f>+T240+U240</f>
        <v>20509711</v>
      </c>
      <c r="W240" s="71">
        <f>+U240/T240</f>
        <v>3.7710216766207471E-3</v>
      </c>
      <c r="X240" s="61">
        <f>+Y240/$AG240</f>
        <v>0.45513674435451373</v>
      </c>
      <c r="Y240" s="70">
        <v>464248810</v>
      </c>
      <c r="Z240" s="73">
        <v>12042840</v>
      </c>
      <c r="AA240" s="72">
        <f>+Y240+Z240</f>
        <v>476291650</v>
      </c>
      <c r="AB240" s="71">
        <f>+Z240/Y240</f>
        <v>2.5940486524887375E-2</v>
      </c>
      <c r="AC240" s="61">
        <f>+AD240/$AG240</f>
        <v>3.3756810736885377E-2</v>
      </c>
      <c r="AD240" s="70">
        <v>34432639</v>
      </c>
      <c r="AE240" s="61">
        <f>AF240/$AG240</f>
        <v>0</v>
      </c>
      <c r="AF240" s="70">
        <v>0</v>
      </c>
      <c r="AG240" s="70">
        <v>1020020501</v>
      </c>
      <c r="AH240" s="73">
        <v>21678587</v>
      </c>
      <c r="AI240" s="72">
        <v>1041699088</v>
      </c>
      <c r="AJ240" s="71">
        <f>+AH240/AG240</f>
        <v>2.1253089500404072E-2</v>
      </c>
      <c r="AK240" s="70">
        <v>0</v>
      </c>
      <c r="AL240" s="70">
        <v>0</v>
      </c>
      <c r="AM240" s="69">
        <v>0</v>
      </c>
      <c r="AN240" s="68"/>
    </row>
    <row r="241" spans="1:40" x14ac:dyDescent="0.2">
      <c r="A241" s="75" t="s">
        <v>17</v>
      </c>
      <c r="B241" s="74" t="s">
        <v>18</v>
      </c>
      <c r="C241" s="65">
        <v>3</v>
      </c>
      <c r="D241" s="65"/>
      <c r="E241" s="64">
        <f>+F241/$AG241</f>
        <v>3.2190227755129273E-2</v>
      </c>
      <c r="F241" s="70">
        <v>48339753</v>
      </c>
      <c r="G241" s="63">
        <f>+H241/$AG241</f>
        <v>5.5878811768876923E-3</v>
      </c>
      <c r="H241" s="35">
        <v>8391267</v>
      </c>
      <c r="I241" s="63">
        <f>+J241/$AG241</f>
        <v>7.7117232135134244E-4</v>
      </c>
      <c r="J241" s="70">
        <v>1158062</v>
      </c>
      <c r="K241" s="73">
        <v>13177</v>
      </c>
      <c r="L241" s="72">
        <f>+J241+K241</f>
        <v>1171239</v>
      </c>
      <c r="M241" s="71">
        <f>+K241/J241</f>
        <v>1.1378492688647067E-2</v>
      </c>
      <c r="N241" s="61">
        <f>+O241/$AG241</f>
        <v>0.28530508121605663</v>
      </c>
      <c r="O241" s="70">
        <v>428439875</v>
      </c>
      <c r="P241" s="73">
        <v>4390903</v>
      </c>
      <c r="Q241" s="72">
        <f>+O241+P241</f>
        <v>432830778</v>
      </c>
      <c r="R241" s="71">
        <f>+P241/O241</f>
        <v>1.0248586222279147E-2</v>
      </c>
      <c r="S241" s="61">
        <f>+T241/$AG241</f>
        <v>8.2070816749301959E-2</v>
      </c>
      <c r="T241" s="70">
        <v>123244950</v>
      </c>
      <c r="U241" s="73">
        <v>2601919</v>
      </c>
      <c r="V241" s="72">
        <f>+T241+U241</f>
        <v>125846869</v>
      </c>
      <c r="W241" s="71">
        <f>+U241/T241</f>
        <v>2.1111769691171931E-2</v>
      </c>
      <c r="X241" s="61">
        <f>+Y241/$AG241</f>
        <v>0.57782707989470961</v>
      </c>
      <c r="Y241" s="70">
        <v>867717325</v>
      </c>
      <c r="Z241" s="73">
        <v>-11886538</v>
      </c>
      <c r="AA241" s="72">
        <f>+Y241+Z241</f>
        <v>855830787</v>
      </c>
      <c r="AB241" s="71">
        <f>+Z241/Y241</f>
        <v>-1.3698629331850669E-2</v>
      </c>
      <c r="AC241" s="61">
        <f>+AD241/$AG241</f>
        <v>1.6247740886563503E-2</v>
      </c>
      <c r="AD241" s="70">
        <v>24399075</v>
      </c>
      <c r="AE241" s="61">
        <f>AF241/$AG241</f>
        <v>0</v>
      </c>
      <c r="AF241" s="70">
        <v>0</v>
      </c>
      <c r="AG241" s="70">
        <v>1501690307</v>
      </c>
      <c r="AH241" s="73">
        <v>-4880539</v>
      </c>
      <c r="AI241" s="72">
        <v>1496809768</v>
      </c>
      <c r="AJ241" s="71">
        <f>+AH241/AG241</f>
        <v>-3.2500303006883563E-3</v>
      </c>
      <c r="AK241" s="70">
        <v>1302535</v>
      </c>
      <c r="AL241" s="70">
        <v>954795</v>
      </c>
      <c r="AM241" s="69">
        <v>0</v>
      </c>
      <c r="AN241" s="68"/>
    </row>
    <row r="242" spans="1:40" x14ac:dyDescent="0.2">
      <c r="A242" s="75" t="s">
        <v>15</v>
      </c>
      <c r="B242" s="74" t="s">
        <v>16</v>
      </c>
      <c r="C242" s="65">
        <v>3</v>
      </c>
      <c r="D242" s="65"/>
      <c r="E242" s="64">
        <f>+F242/$AG242</f>
        <v>8.4145237889123703E-2</v>
      </c>
      <c r="F242" s="70">
        <v>65139430</v>
      </c>
      <c r="G242" s="63">
        <f>+H242/$AG242</f>
        <v>5.08861088437477E-3</v>
      </c>
      <c r="H242" s="35">
        <v>3939251</v>
      </c>
      <c r="I242" s="63">
        <f>+J242/$AG242</f>
        <v>1.2702425144718577E-3</v>
      </c>
      <c r="J242" s="70">
        <v>983334</v>
      </c>
      <c r="K242" s="73">
        <v>11188</v>
      </c>
      <c r="L242" s="72">
        <f>+J242+K242</f>
        <v>994522</v>
      </c>
      <c r="M242" s="71">
        <f>+K242/J242</f>
        <v>1.1377619405003793E-2</v>
      </c>
      <c r="N242" s="61">
        <f>+O242/$AG242</f>
        <v>0.15521095033389798</v>
      </c>
      <c r="O242" s="70">
        <v>120153595</v>
      </c>
      <c r="P242" s="73">
        <v>510006</v>
      </c>
      <c r="Q242" s="72">
        <f>+O242+P242</f>
        <v>120663601</v>
      </c>
      <c r="R242" s="71">
        <f>+P242/O242</f>
        <v>4.2446170670132673E-3</v>
      </c>
      <c r="S242" s="61">
        <f>+T242/$AG242</f>
        <v>7.9540706625829558E-2</v>
      </c>
      <c r="T242" s="70">
        <v>61574920</v>
      </c>
      <c r="U242" s="73">
        <v>255106</v>
      </c>
      <c r="V242" s="72">
        <f>+T242+U242</f>
        <v>61830026</v>
      </c>
      <c r="W242" s="71">
        <f>+U242/T242</f>
        <v>4.1430179690042637E-3</v>
      </c>
      <c r="X242" s="61">
        <f>+Y242/$AG242</f>
        <v>0.65500082114664027</v>
      </c>
      <c r="Y242" s="70">
        <v>507056385</v>
      </c>
      <c r="Z242" s="73">
        <v>-6945978</v>
      </c>
      <c r="AA242" s="72">
        <f>+Y242+Z242</f>
        <v>500110407</v>
      </c>
      <c r="AB242" s="71">
        <f>+Z242/Y242</f>
        <v>-1.369863038013021E-2</v>
      </c>
      <c r="AC242" s="61">
        <f>+AD242/$AG242</f>
        <v>1.9743430605661836E-2</v>
      </c>
      <c r="AD242" s="70">
        <v>15284000</v>
      </c>
      <c r="AE242" s="61">
        <f>AF242/$AG242</f>
        <v>0</v>
      </c>
      <c r="AF242" s="70">
        <v>0</v>
      </c>
      <c r="AG242" s="70">
        <v>774130915</v>
      </c>
      <c r="AH242" s="73">
        <v>-6169678</v>
      </c>
      <c r="AI242" s="72">
        <v>767961237</v>
      </c>
      <c r="AJ242" s="71">
        <f>+AH242/AG242</f>
        <v>-7.969812186095165E-3</v>
      </c>
      <c r="AK242" s="70">
        <v>76160</v>
      </c>
      <c r="AL242" s="70">
        <v>4040725</v>
      </c>
      <c r="AM242" s="69">
        <v>0</v>
      </c>
      <c r="AN242" s="68"/>
    </row>
    <row r="243" spans="1:40" x14ac:dyDescent="0.2">
      <c r="A243" s="75" t="s">
        <v>13</v>
      </c>
      <c r="B243" s="74" t="s">
        <v>14</v>
      </c>
      <c r="C243" s="65">
        <v>3</v>
      </c>
      <c r="D243" s="65"/>
      <c r="E243" s="64">
        <f>+F243/$AG243</f>
        <v>2.3493950542001915E-2</v>
      </c>
      <c r="F243" s="70">
        <v>15948437</v>
      </c>
      <c r="G243" s="63">
        <f>+H243/$AG243</f>
        <v>3.4320748463756421E-3</v>
      </c>
      <c r="H243" s="35">
        <v>2329801</v>
      </c>
      <c r="I243" s="63">
        <f>+J243/$AG243</f>
        <v>3.732928530360004E-4</v>
      </c>
      <c r="J243" s="70">
        <v>253403</v>
      </c>
      <c r="K243" s="73">
        <v>2883</v>
      </c>
      <c r="L243" s="72">
        <f>+J243+K243</f>
        <v>256286</v>
      </c>
      <c r="M243" s="71">
        <f>+K243/J243</f>
        <v>1.1377134445922109E-2</v>
      </c>
      <c r="N243" s="61">
        <f>+O243/$AG243</f>
        <v>0.12307487593967353</v>
      </c>
      <c r="O243" s="70">
        <v>83547120</v>
      </c>
      <c r="P243" s="73">
        <v>874805</v>
      </c>
      <c r="Q243" s="72">
        <f>+O243+P243</f>
        <v>84421925</v>
      </c>
      <c r="R243" s="71">
        <f>+P243/O243</f>
        <v>1.0470797796500944E-2</v>
      </c>
      <c r="S243" s="61">
        <f>+T243/$AG243</f>
        <v>6.3513789570100496E-2</v>
      </c>
      <c r="T243" s="70">
        <v>43115170</v>
      </c>
      <c r="U243" s="73">
        <v>917344</v>
      </c>
      <c r="V243" s="72">
        <f>+T243+U243</f>
        <v>44032514</v>
      </c>
      <c r="W243" s="71">
        <f>+U243/T243</f>
        <v>2.1276594757715209E-2</v>
      </c>
      <c r="X243" s="61">
        <f>+Y243/$AG243</f>
        <v>0.76791698193691005</v>
      </c>
      <c r="Y243" s="70">
        <v>521286345</v>
      </c>
      <c r="Z243" s="73">
        <v>-7107048</v>
      </c>
      <c r="AA243" s="72">
        <f>+Y243+Z243</f>
        <v>514179297</v>
      </c>
      <c r="AB243" s="71">
        <f>+Z243/Y243</f>
        <v>-1.3633673830454929E-2</v>
      </c>
      <c r="AC243" s="61">
        <f>+AD243/$AG243</f>
        <v>1.8195034311902381E-2</v>
      </c>
      <c r="AD243" s="70">
        <v>12351365</v>
      </c>
      <c r="AE243" s="61">
        <f>AF243/$AG243</f>
        <v>0</v>
      </c>
      <c r="AF243" s="70">
        <v>0</v>
      </c>
      <c r="AG243" s="70">
        <v>678831641</v>
      </c>
      <c r="AH243" s="73">
        <v>-5312016</v>
      </c>
      <c r="AI243" s="72">
        <v>673519625</v>
      </c>
      <c r="AJ243" s="71">
        <f>+AH243/AG243</f>
        <v>-7.8252333556149013E-3</v>
      </c>
      <c r="AK243" s="70">
        <v>0</v>
      </c>
      <c r="AL243" s="70">
        <v>0</v>
      </c>
      <c r="AM243" s="69">
        <v>0</v>
      </c>
      <c r="AN243" s="68"/>
    </row>
    <row r="244" spans="1:40" x14ac:dyDescent="0.2">
      <c r="A244" s="75" t="s">
        <v>11</v>
      </c>
      <c r="B244" s="74" t="s">
        <v>12</v>
      </c>
      <c r="C244" s="65">
        <v>3</v>
      </c>
      <c r="D244" s="65"/>
      <c r="E244" s="64">
        <f>+F244/$AG244</f>
        <v>2.9201232019337085E-2</v>
      </c>
      <c r="F244" s="70">
        <v>14345904</v>
      </c>
      <c r="G244" s="63">
        <f>+H244/$AG244</f>
        <v>1.3127110271807888E-2</v>
      </c>
      <c r="H244" s="35">
        <v>6449052</v>
      </c>
      <c r="I244" s="63">
        <f>+J244/$AG244</f>
        <v>1.8058145623378357E-2</v>
      </c>
      <c r="J244" s="70">
        <v>8871558</v>
      </c>
      <c r="K244" s="73">
        <v>100941</v>
      </c>
      <c r="L244" s="72">
        <f>+J244+K244</f>
        <v>8972499</v>
      </c>
      <c r="M244" s="71">
        <f>+K244/J244</f>
        <v>1.1378046561832769E-2</v>
      </c>
      <c r="N244" s="61">
        <f>+O244/$AG244</f>
        <v>0.1570743071539992</v>
      </c>
      <c r="O244" s="70">
        <v>77167050</v>
      </c>
      <c r="P244" s="73">
        <v>816366</v>
      </c>
      <c r="Q244" s="72">
        <f>+O244+P244</f>
        <v>77983416</v>
      </c>
      <c r="R244" s="71">
        <f>+P244/O244</f>
        <v>1.057920446615492E-2</v>
      </c>
      <c r="S244" s="61">
        <f>+T244/$AG244</f>
        <v>5.7118794040728366E-2</v>
      </c>
      <c r="T244" s="70">
        <v>28061170</v>
      </c>
      <c r="U244" s="73">
        <v>-289290</v>
      </c>
      <c r="V244" s="72">
        <f>+T244+U244</f>
        <v>27771880</v>
      </c>
      <c r="W244" s="71">
        <f>+U244/T244</f>
        <v>-1.0309263655079243E-2</v>
      </c>
      <c r="X244" s="61">
        <f>+Y244/$AG244</f>
        <v>0.69971275329739702</v>
      </c>
      <c r="Y244" s="70">
        <v>343753030</v>
      </c>
      <c r="Z244" s="73">
        <v>-4708946</v>
      </c>
      <c r="AA244" s="72">
        <f>+Y244+Z244</f>
        <v>339044084</v>
      </c>
      <c r="AB244" s="71">
        <f>+Z244/Y244</f>
        <v>-1.3698631252792158E-2</v>
      </c>
      <c r="AC244" s="61">
        <f>+AD244/$AG244</f>
        <v>2.5707657593352043E-2</v>
      </c>
      <c r="AD244" s="70">
        <v>12629590</v>
      </c>
      <c r="AE244" s="61">
        <f>AF244/$AG244</f>
        <v>0</v>
      </c>
      <c r="AF244" s="70">
        <v>0</v>
      </c>
      <c r="AG244" s="70">
        <v>491277354</v>
      </c>
      <c r="AH244" s="73">
        <v>-4080929</v>
      </c>
      <c r="AI244" s="72">
        <v>487196425</v>
      </c>
      <c r="AJ244" s="71">
        <f>+AH244/AG244</f>
        <v>-8.3067720642380754E-3</v>
      </c>
      <c r="AK244" s="70">
        <v>0</v>
      </c>
      <c r="AL244" s="70">
        <v>0</v>
      </c>
      <c r="AM244" s="69">
        <v>0</v>
      </c>
      <c r="AN244" s="68"/>
    </row>
    <row r="245" spans="1:40" x14ac:dyDescent="0.2">
      <c r="A245" s="75" t="s">
        <v>9</v>
      </c>
      <c r="B245" s="74" t="s">
        <v>10</v>
      </c>
      <c r="C245" s="65">
        <v>3</v>
      </c>
      <c r="D245" s="65"/>
      <c r="E245" s="64">
        <f>+F245/$AG245</f>
        <v>3.2227197011594988E-2</v>
      </c>
      <c r="F245" s="70">
        <v>15967926</v>
      </c>
      <c r="G245" s="63">
        <f>+H245/$AG245</f>
        <v>1.6100104515455883E-2</v>
      </c>
      <c r="H245" s="35">
        <v>7977277</v>
      </c>
      <c r="I245" s="63">
        <f>+J245/$AG245</f>
        <v>1.8613996973079593E-2</v>
      </c>
      <c r="J245" s="70">
        <v>9222860</v>
      </c>
      <c r="K245" s="73">
        <v>104938</v>
      </c>
      <c r="L245" s="72">
        <f>+J245+K245</f>
        <v>9327798</v>
      </c>
      <c r="M245" s="71">
        <f>+K245/J245</f>
        <v>1.1378032410770629E-2</v>
      </c>
      <c r="N245" s="61">
        <f>+O245/$AG245</f>
        <v>0.22757682524176712</v>
      </c>
      <c r="O245" s="70">
        <v>112759726</v>
      </c>
      <c r="P245" s="73">
        <v>1890359</v>
      </c>
      <c r="Q245" s="72">
        <f>+O245+P245</f>
        <v>114650085</v>
      </c>
      <c r="R245" s="71">
        <f>+P245/O245</f>
        <v>1.6764487348967131E-2</v>
      </c>
      <c r="S245" s="61">
        <f>+T245/$AG245</f>
        <v>1.7746252260639462E-2</v>
      </c>
      <c r="T245" s="70">
        <v>8792910</v>
      </c>
      <c r="U245" s="73">
        <v>-39464</v>
      </c>
      <c r="V245" s="72">
        <f>+T245+U245</f>
        <v>8753446</v>
      </c>
      <c r="W245" s="71">
        <f>+U245/T245</f>
        <v>-4.4881614846507016E-3</v>
      </c>
      <c r="X245" s="61">
        <f>+Y245/$AG245</f>
        <v>0.65165408843173755</v>
      </c>
      <c r="Y245" s="70">
        <v>322881455</v>
      </c>
      <c r="Z245" s="73">
        <v>-136311</v>
      </c>
      <c r="AA245" s="72">
        <f>+Y245+Z245</f>
        <v>322745144</v>
      </c>
      <c r="AB245" s="71">
        <f>+Z245/Y245</f>
        <v>-4.2217042164902286E-4</v>
      </c>
      <c r="AC245" s="61">
        <f>+AD245/$AG245</f>
        <v>3.6081535565725464E-2</v>
      </c>
      <c r="AD245" s="70">
        <v>17877673</v>
      </c>
      <c r="AE245" s="61">
        <f>AF245/$AG245</f>
        <v>0</v>
      </c>
      <c r="AF245" s="70">
        <v>0</v>
      </c>
      <c r="AG245" s="70">
        <v>495479827</v>
      </c>
      <c r="AH245" s="73">
        <v>1819522</v>
      </c>
      <c r="AI245" s="72">
        <v>497299349</v>
      </c>
      <c r="AJ245" s="71">
        <f>+AH245/AG245</f>
        <v>3.6722423413617605E-3</v>
      </c>
      <c r="AK245" s="70">
        <v>5240</v>
      </c>
      <c r="AL245" s="70">
        <v>0</v>
      </c>
      <c r="AM245" s="69">
        <v>0</v>
      </c>
      <c r="AN245" s="68"/>
    </row>
    <row r="246" spans="1:40" x14ac:dyDescent="0.2">
      <c r="A246" s="75" t="s">
        <v>7</v>
      </c>
      <c r="B246" s="74" t="s">
        <v>8</v>
      </c>
      <c r="C246" s="65">
        <v>3</v>
      </c>
      <c r="D246" s="65"/>
      <c r="E246" s="64">
        <f>+F246/$AG246</f>
        <v>3.27216185010476E-2</v>
      </c>
      <c r="F246" s="70">
        <v>27161571</v>
      </c>
      <c r="G246" s="63">
        <f>+H246/$AG246</f>
        <v>1.7947359967653636E-3</v>
      </c>
      <c r="H246" s="35">
        <v>1489775</v>
      </c>
      <c r="I246" s="63">
        <f>+J246/$AG246</f>
        <v>1.6623331441705105E-4</v>
      </c>
      <c r="J246" s="70">
        <v>137987</v>
      </c>
      <c r="K246" s="73">
        <v>1571</v>
      </c>
      <c r="L246" s="72">
        <f>+J246+K246</f>
        <v>139558</v>
      </c>
      <c r="M246" s="71">
        <f>+K246/J246</f>
        <v>1.1385130483306399E-2</v>
      </c>
      <c r="N246" s="61">
        <f>+O246/$AG246</f>
        <v>7.6914521124349586E-2</v>
      </c>
      <c r="O246" s="70">
        <v>63845229</v>
      </c>
      <c r="P246" s="73">
        <v>2668112</v>
      </c>
      <c r="Q246" s="72">
        <f>+O246+P246</f>
        <v>66513341</v>
      </c>
      <c r="R246" s="71">
        <f>+P246/O246</f>
        <v>4.1790311379414115E-2</v>
      </c>
      <c r="S246" s="61">
        <f>+T246/$AG246</f>
        <v>5.6481222154719651E-3</v>
      </c>
      <c r="T246" s="70">
        <v>4688395</v>
      </c>
      <c r="U246" s="73">
        <v>0</v>
      </c>
      <c r="V246" s="72">
        <f>+T246+U246</f>
        <v>4688395</v>
      </c>
      <c r="W246" s="71">
        <f>+U246/T246</f>
        <v>0</v>
      </c>
      <c r="X246" s="61">
        <f>+Y246/$AG246</f>
        <v>0.85015680826244111</v>
      </c>
      <c r="Y246" s="70">
        <v>705698421</v>
      </c>
      <c r="Z246" s="73">
        <v>254501</v>
      </c>
      <c r="AA246" s="72">
        <f>+Y246+Z246</f>
        <v>705952922</v>
      </c>
      <c r="AB246" s="71">
        <f>+Z246/Y246</f>
        <v>3.6063705462081516E-4</v>
      </c>
      <c r="AC246" s="61">
        <f>+AD246/$AG246</f>
        <v>3.2597960585507353E-2</v>
      </c>
      <c r="AD246" s="70">
        <v>27058925</v>
      </c>
      <c r="AE246" s="61">
        <f>AF246/$AG246</f>
        <v>0</v>
      </c>
      <c r="AF246" s="70">
        <v>0</v>
      </c>
      <c r="AG246" s="70">
        <v>830080303</v>
      </c>
      <c r="AH246" s="73">
        <v>2924184</v>
      </c>
      <c r="AI246" s="72">
        <v>833004487</v>
      </c>
      <c r="AJ246" s="71">
        <f>+AH246/AG246</f>
        <v>3.5227724226580041E-3</v>
      </c>
      <c r="AK246" s="70">
        <v>0</v>
      </c>
      <c r="AL246" s="70">
        <v>0</v>
      </c>
      <c r="AM246" s="69">
        <v>0</v>
      </c>
      <c r="AN246" s="68"/>
    </row>
    <row r="247" spans="1:40" x14ac:dyDescent="0.2">
      <c r="A247" s="75" t="s">
        <v>5</v>
      </c>
      <c r="B247" s="74" t="s">
        <v>6</v>
      </c>
      <c r="C247" s="65">
        <v>3</v>
      </c>
      <c r="D247" s="65"/>
      <c r="E247" s="64">
        <f>+F247/$AG247</f>
        <v>5.5153125170423145E-2</v>
      </c>
      <c r="F247" s="70">
        <v>93878444</v>
      </c>
      <c r="G247" s="63">
        <f>+H247/$AG247</f>
        <v>1.3184016152373884E-2</v>
      </c>
      <c r="H247" s="35">
        <v>22441066</v>
      </c>
      <c r="I247" s="63">
        <f>+J247/$AG247</f>
        <v>1.8631047404751678E-2</v>
      </c>
      <c r="J247" s="70">
        <v>31712686</v>
      </c>
      <c r="K247" s="73">
        <v>360827</v>
      </c>
      <c r="L247" s="72">
        <f>+J247+K247</f>
        <v>32073513</v>
      </c>
      <c r="M247" s="71">
        <f>+K247/J247</f>
        <v>1.1378001850742003E-2</v>
      </c>
      <c r="N247" s="61">
        <f>+O247/$AG247</f>
        <v>0.40415278261789689</v>
      </c>
      <c r="O247" s="70">
        <v>687925376</v>
      </c>
      <c r="P247" s="73">
        <v>0</v>
      </c>
      <c r="Q247" s="72">
        <f>+O247+P247</f>
        <v>687925376</v>
      </c>
      <c r="R247" s="71">
        <f>+P247/O247</f>
        <v>0</v>
      </c>
      <c r="S247" s="61">
        <f>+T247/$AG247</f>
        <v>0.19694132876327794</v>
      </c>
      <c r="T247" s="70">
        <v>335222083</v>
      </c>
      <c r="U247" s="73">
        <v>-6800887</v>
      </c>
      <c r="V247" s="72">
        <f>+T247+U247</f>
        <v>328421196</v>
      </c>
      <c r="W247" s="71">
        <f>+U247/T247</f>
        <v>-2.0287705807257334E-2</v>
      </c>
      <c r="X247" s="61">
        <f>+Y247/$AG247</f>
        <v>0.30261393187026325</v>
      </c>
      <c r="Y247" s="70">
        <v>515091846</v>
      </c>
      <c r="Z247" s="73">
        <v>0</v>
      </c>
      <c r="AA247" s="72">
        <f>+Y247+Z247</f>
        <v>515091846</v>
      </c>
      <c r="AB247" s="71">
        <f>+Z247/Y247</f>
        <v>0</v>
      </c>
      <c r="AC247" s="61">
        <f>+AD247/$AG247</f>
        <v>9.3237680210132099E-3</v>
      </c>
      <c r="AD247" s="70">
        <v>15870376</v>
      </c>
      <c r="AE247" s="61">
        <f>AF247/$AG247</f>
        <v>0</v>
      </c>
      <c r="AF247" s="70">
        <v>0</v>
      </c>
      <c r="AG247" s="70">
        <v>1702141877</v>
      </c>
      <c r="AH247" s="73">
        <v>-6440060</v>
      </c>
      <c r="AI247" s="72">
        <v>1695701817</v>
      </c>
      <c r="AJ247" s="71">
        <f>+AH247/AG247</f>
        <v>-3.783503647387203E-3</v>
      </c>
      <c r="AK247" s="70">
        <v>182272</v>
      </c>
      <c r="AL247" s="70">
        <v>1978545</v>
      </c>
      <c r="AM247" s="69">
        <v>0</v>
      </c>
      <c r="AN247" s="68"/>
    </row>
    <row r="248" spans="1:40" x14ac:dyDescent="0.2">
      <c r="A248" s="75" t="s">
        <v>3</v>
      </c>
      <c r="B248" s="74" t="s">
        <v>4</v>
      </c>
      <c r="C248" s="65">
        <v>3</v>
      </c>
      <c r="D248" s="65"/>
      <c r="E248" s="64">
        <f>+F248/$AG248</f>
        <v>6.2965364160817633E-2</v>
      </c>
      <c r="F248" s="70">
        <v>32364951</v>
      </c>
      <c r="G248" s="63">
        <f>+H248/$AG248</f>
        <v>1.4862688840251372E-3</v>
      </c>
      <c r="H248" s="35">
        <v>763960</v>
      </c>
      <c r="I248" s="63">
        <f>+J248/$AG248</f>
        <v>2.6875833156664297E-4</v>
      </c>
      <c r="J248" s="70">
        <v>138145</v>
      </c>
      <c r="K248" s="73">
        <v>1572</v>
      </c>
      <c r="L248" s="72">
        <f>+J248+K248</f>
        <v>139717</v>
      </c>
      <c r="M248" s="71">
        <f>+K248/J248</f>
        <v>1.1379347786745811E-2</v>
      </c>
      <c r="N248" s="61">
        <f>+O248/$AG248</f>
        <v>0.1781040636928978</v>
      </c>
      <c r="O248" s="70">
        <v>91547621</v>
      </c>
      <c r="P248" s="73">
        <v>4048</v>
      </c>
      <c r="Q248" s="72">
        <f>+O248+P248</f>
        <v>91551669</v>
      </c>
      <c r="R248" s="71">
        <f>+P248/O248</f>
        <v>4.4217424284569887E-5</v>
      </c>
      <c r="S248" s="61">
        <f>+T248/$AG248</f>
        <v>2.6080587087959888E-2</v>
      </c>
      <c r="T248" s="70">
        <v>13405734</v>
      </c>
      <c r="U248" s="73">
        <v>-265454</v>
      </c>
      <c r="V248" s="72">
        <f>+T248+U248</f>
        <v>13140280</v>
      </c>
      <c r="W248" s="71">
        <f>+U248/T248</f>
        <v>-1.9801526719834959E-2</v>
      </c>
      <c r="X248" s="61">
        <f>+Y248/$AG248</f>
        <v>0.70950716494206478</v>
      </c>
      <c r="Y248" s="70">
        <v>364695177</v>
      </c>
      <c r="Z248" s="73">
        <v>64957</v>
      </c>
      <c r="AA248" s="72">
        <f>+Y248+Z248</f>
        <v>364760134</v>
      </c>
      <c r="AB248" s="71">
        <f>+Z248/Y248</f>
        <v>1.781131314495009E-4</v>
      </c>
      <c r="AC248" s="61">
        <f>+AD248/$AG248</f>
        <v>2.158779290066808E-2</v>
      </c>
      <c r="AD248" s="70">
        <v>11096384</v>
      </c>
      <c r="AE248" s="61">
        <f>AF248/$AG248</f>
        <v>0</v>
      </c>
      <c r="AF248" s="70">
        <v>0</v>
      </c>
      <c r="AG248" s="70">
        <v>514011972</v>
      </c>
      <c r="AH248" s="73">
        <v>-194877</v>
      </c>
      <c r="AI248" s="72">
        <v>513817095</v>
      </c>
      <c r="AJ248" s="71">
        <f>+AH248/AG248</f>
        <v>-3.7912930168093438E-4</v>
      </c>
      <c r="AK248" s="70">
        <v>336821</v>
      </c>
      <c r="AL248" s="70">
        <v>398484</v>
      </c>
      <c r="AM248" s="69">
        <v>0</v>
      </c>
      <c r="AN248" s="68"/>
    </row>
    <row r="249" spans="1:40" x14ac:dyDescent="0.2">
      <c r="A249" s="75" t="s">
        <v>1</v>
      </c>
      <c r="B249" s="74" t="s">
        <v>2</v>
      </c>
      <c r="C249" s="65">
        <v>3</v>
      </c>
      <c r="D249" s="65"/>
      <c r="E249" s="64">
        <f>+F249/$AG249</f>
        <v>5.0741877902351969E-2</v>
      </c>
      <c r="F249" s="70">
        <v>57889066</v>
      </c>
      <c r="G249" s="63">
        <f>+H249/$AG249</f>
        <v>6.4993724634321804E-3</v>
      </c>
      <c r="H249" s="35">
        <v>7414834</v>
      </c>
      <c r="I249" s="63">
        <f>+J249/$AG249</f>
        <v>1.1746739668890187E-2</v>
      </c>
      <c r="J249" s="70">
        <v>13401313</v>
      </c>
      <c r="K249" s="73">
        <v>152480</v>
      </c>
      <c r="L249" s="72">
        <f>+J249+K249</f>
        <v>13553793</v>
      </c>
      <c r="M249" s="71">
        <f>+K249/J249</f>
        <v>1.1377989604451444E-2</v>
      </c>
      <c r="N249" s="61">
        <f>+O249/$AG249</f>
        <v>0.17563219568789021</v>
      </c>
      <c r="O249" s="70">
        <v>200370664</v>
      </c>
      <c r="P249" s="73">
        <v>290440</v>
      </c>
      <c r="Q249" s="72">
        <f>+O249+P249</f>
        <v>200661104</v>
      </c>
      <c r="R249" s="71">
        <f>+P249/O249</f>
        <v>1.4495135874780551E-3</v>
      </c>
      <c r="S249" s="61">
        <f>+T249/$AG249</f>
        <v>2.4786089271462194E-2</v>
      </c>
      <c r="T249" s="70">
        <v>28277305</v>
      </c>
      <c r="U249" s="73">
        <v>-403371</v>
      </c>
      <c r="V249" s="72">
        <f>+T249+U249</f>
        <v>27873934</v>
      </c>
      <c r="W249" s="71">
        <f>+U249/T249</f>
        <v>-1.4264831814771598E-2</v>
      </c>
      <c r="X249" s="61">
        <f>+Y249/$AG249</f>
        <v>0.69377086679995248</v>
      </c>
      <c r="Y249" s="70">
        <v>791491154</v>
      </c>
      <c r="Z249" s="73">
        <v>4954756</v>
      </c>
      <c r="AA249" s="72">
        <f>+Y249+Z249</f>
        <v>796445910</v>
      </c>
      <c r="AB249" s="71">
        <f>+Z249/Y249</f>
        <v>6.2600270072001333E-3</v>
      </c>
      <c r="AC249" s="61">
        <f>+AD249/$AG249</f>
        <v>3.6822858206020756E-2</v>
      </c>
      <c r="AD249" s="70">
        <v>42009499</v>
      </c>
      <c r="AE249" s="61">
        <f>AF249/$AG249</f>
        <v>0</v>
      </c>
      <c r="AF249" s="70">
        <v>0</v>
      </c>
      <c r="AG249" s="70">
        <v>1140853835</v>
      </c>
      <c r="AH249" s="73">
        <v>4994305</v>
      </c>
      <c r="AI249" s="72">
        <v>1145848140</v>
      </c>
      <c r="AJ249" s="71">
        <f>+AH249/AG249</f>
        <v>4.3776905040600576E-3</v>
      </c>
      <c r="AK249" s="70">
        <v>768137</v>
      </c>
      <c r="AL249" s="70">
        <v>2653615</v>
      </c>
      <c r="AM249" s="69">
        <v>0</v>
      </c>
      <c r="AN249" s="68"/>
    </row>
    <row r="250" spans="1:40" x14ac:dyDescent="0.2">
      <c r="A250" s="67"/>
      <c r="B250" s="66" t="s">
        <v>545</v>
      </c>
      <c r="C250" s="65"/>
      <c r="D250" s="65"/>
      <c r="E250" s="64">
        <f>+F250/$AG250</f>
        <v>3.6795333818205683E-2</v>
      </c>
      <c r="F250" s="57">
        <f>SUM(F6:F249)</f>
        <v>13928826040</v>
      </c>
      <c r="G250" s="63">
        <f>+H250/$AG250</f>
        <v>1.0452396529111202E-2</v>
      </c>
      <c r="H250" s="57">
        <f>SUM(H6:H249)</f>
        <v>3956741191</v>
      </c>
      <c r="I250" s="63">
        <f>+J250/$AG250</f>
        <v>1.5765938627867834E-2</v>
      </c>
      <c r="J250" s="57">
        <f>SUM(J6:J249)</f>
        <v>5968175682</v>
      </c>
      <c r="K250" s="62">
        <f>SUM(K6:K249)</f>
        <v>67905930</v>
      </c>
      <c r="L250" s="59">
        <f>SUM(L6:L249)</f>
        <v>6036081612</v>
      </c>
      <c r="M250" s="58">
        <f>+K250/J250</f>
        <v>1.1378004539109678E-2</v>
      </c>
      <c r="N250" s="61">
        <f>+O250/$AG250</f>
        <v>0.45994605862816812</v>
      </c>
      <c r="O250" s="57">
        <f>SUM(O6:O249)</f>
        <v>174111985777</v>
      </c>
      <c r="P250" s="60">
        <f>SUM(P6:P249)</f>
        <v>2472145606</v>
      </c>
      <c r="Q250" s="59">
        <f>SUM(Q6:Q249)</f>
        <v>176584131383</v>
      </c>
      <c r="R250" s="58">
        <f>+P250/O250</f>
        <v>1.4198595202781081E-2</v>
      </c>
      <c r="S250" s="61">
        <f>+T250/$AG250</f>
        <v>0.14236732512731351</v>
      </c>
      <c r="T250" s="57">
        <f>SUM(T6:T249)</f>
        <v>53892966844</v>
      </c>
      <c r="U250" s="60">
        <f>SUM(U6:U249)</f>
        <v>633441998</v>
      </c>
      <c r="V250" s="59">
        <f>SUM(V6:V249)</f>
        <v>54526408842</v>
      </c>
      <c r="W250" s="58">
        <f>+U250/T250</f>
        <v>1.1753704334622696E-2</v>
      </c>
      <c r="X250" s="61">
        <f>+Y250/$AG250</f>
        <v>0.31962316344531783</v>
      </c>
      <c r="Y250" s="57">
        <f>SUM(Y6:Y249)</f>
        <v>120992935245</v>
      </c>
      <c r="Z250" s="60">
        <f>SUM(Z6:Z249)</f>
        <v>1124623264</v>
      </c>
      <c r="AA250" s="59">
        <f>SUM(AA6:AA249)</f>
        <v>122117558509</v>
      </c>
      <c r="AB250" s="58">
        <f>+Z250/Y250</f>
        <v>9.2949498392012504E-3</v>
      </c>
      <c r="AC250" s="61">
        <f>+AD250/$AG250</f>
        <v>1.473401941168505E-2</v>
      </c>
      <c r="AD250" s="57">
        <f>SUM(AD6:AD249)</f>
        <v>5577543997</v>
      </c>
      <c r="AE250" s="61">
        <f>AF250/$AG250</f>
        <v>3.1576441233075115E-4</v>
      </c>
      <c r="AF250" s="57">
        <f>SUM(AF6:AF249)</f>
        <v>119532210</v>
      </c>
      <c r="AG250" s="57">
        <f>SUM(AG6:AG249)</f>
        <v>378548706986</v>
      </c>
      <c r="AH250" s="60">
        <f>SUM(AH6:AH249)</f>
        <v>4298116798</v>
      </c>
      <c r="AI250" s="59">
        <f>SUM(AI6:AI249)</f>
        <v>382846823784</v>
      </c>
      <c r="AJ250" s="58">
        <f>+AH250/AG250</f>
        <v>1.1354197540975774E-2</v>
      </c>
      <c r="AK250" s="57">
        <f>SUM(AK6:AK249)</f>
        <v>308577400</v>
      </c>
      <c r="AL250" s="57">
        <f>SUM(AL6:AL249)</f>
        <v>1732766452</v>
      </c>
      <c r="AM250" s="57">
        <f>SUM(AM6:AM249)</f>
        <v>1087123</v>
      </c>
    </row>
    <row r="251" spans="1:40" x14ac:dyDescent="0.2">
      <c r="F251" s="49" t="s">
        <v>488</v>
      </c>
      <c r="G251" s="55" t="s">
        <v>511</v>
      </c>
      <c r="H251" s="49" t="s">
        <v>488</v>
      </c>
      <c r="I251" s="55" t="s">
        <v>512</v>
      </c>
      <c r="J251" s="49" t="s">
        <v>488</v>
      </c>
      <c r="K251" s="56" t="s">
        <v>513</v>
      </c>
      <c r="L251" s="52" t="s">
        <v>514</v>
      </c>
      <c r="M251" s="51" t="s">
        <v>515</v>
      </c>
      <c r="N251" s="55" t="s">
        <v>516</v>
      </c>
      <c r="O251" s="49" t="s">
        <v>488</v>
      </c>
      <c r="P251" s="56" t="s">
        <v>513</v>
      </c>
      <c r="Q251" s="52" t="s">
        <v>514</v>
      </c>
      <c r="R251" s="51" t="s">
        <v>515</v>
      </c>
      <c r="S251" s="55" t="s">
        <v>517</v>
      </c>
      <c r="T251" s="49" t="s">
        <v>488</v>
      </c>
      <c r="U251" s="56" t="s">
        <v>513</v>
      </c>
      <c r="V251" s="52" t="s">
        <v>514</v>
      </c>
      <c r="W251" s="51" t="s">
        <v>515</v>
      </c>
      <c r="X251" s="55" t="s">
        <v>518</v>
      </c>
      <c r="Y251" s="49" t="s">
        <v>488</v>
      </c>
      <c r="Z251" s="56" t="s">
        <v>519</v>
      </c>
      <c r="AA251" s="52" t="s">
        <v>514</v>
      </c>
      <c r="AB251" s="51" t="s">
        <v>515</v>
      </c>
      <c r="AC251" s="55" t="s">
        <v>520</v>
      </c>
      <c r="AD251" s="49" t="s">
        <v>488</v>
      </c>
      <c r="AE251" s="55" t="s">
        <v>521</v>
      </c>
      <c r="AF251" s="49" t="s">
        <v>488</v>
      </c>
      <c r="AG251" s="54" t="s">
        <v>522</v>
      </c>
      <c r="AH251" s="53" t="s">
        <v>523</v>
      </c>
      <c r="AI251" s="52" t="s">
        <v>524</v>
      </c>
      <c r="AJ251" s="51" t="s">
        <v>515</v>
      </c>
      <c r="AK251" s="50" t="s">
        <v>525</v>
      </c>
      <c r="AL251" s="49"/>
    </row>
    <row r="252" spans="1:40" x14ac:dyDescent="0.2">
      <c r="F252" s="42" t="s">
        <v>529</v>
      </c>
      <c r="G252" s="47" t="s">
        <v>528</v>
      </c>
      <c r="H252" s="42" t="s">
        <v>530</v>
      </c>
      <c r="I252" s="47" t="s">
        <v>528</v>
      </c>
      <c r="J252" s="42" t="s">
        <v>531</v>
      </c>
      <c r="K252" s="45" t="s">
        <v>532</v>
      </c>
      <c r="L252" s="44" t="s">
        <v>532</v>
      </c>
      <c r="M252" s="43" t="s">
        <v>532</v>
      </c>
      <c r="N252" s="47" t="s">
        <v>528</v>
      </c>
      <c r="O252" s="42" t="s">
        <v>533</v>
      </c>
      <c r="P252" s="45" t="s">
        <v>533</v>
      </c>
      <c r="Q252" s="44" t="s">
        <v>533</v>
      </c>
      <c r="R252" s="43" t="s">
        <v>533</v>
      </c>
      <c r="S252" s="47" t="s">
        <v>528</v>
      </c>
      <c r="T252" s="42" t="s">
        <v>534</v>
      </c>
      <c r="U252" s="45" t="s">
        <v>534</v>
      </c>
      <c r="V252" s="44" t="s">
        <v>534</v>
      </c>
      <c r="W252" s="43" t="s">
        <v>534</v>
      </c>
      <c r="X252" s="47" t="s">
        <v>528</v>
      </c>
      <c r="Y252" s="42" t="s">
        <v>535</v>
      </c>
      <c r="Z252" s="45" t="s">
        <v>535</v>
      </c>
      <c r="AA252" s="44" t="s">
        <v>535</v>
      </c>
      <c r="AB252" s="43" t="s">
        <v>535</v>
      </c>
      <c r="AC252" s="47" t="s">
        <v>528</v>
      </c>
      <c r="AD252" s="48" t="s">
        <v>536</v>
      </c>
      <c r="AE252" s="47" t="s">
        <v>528</v>
      </c>
      <c r="AF252" s="42" t="s">
        <v>537</v>
      </c>
      <c r="AG252" s="46" t="s">
        <v>538</v>
      </c>
      <c r="AH252" s="45" t="s">
        <v>489</v>
      </c>
      <c r="AI252" s="44" t="s">
        <v>539</v>
      </c>
      <c r="AJ252" s="43" t="s">
        <v>540</v>
      </c>
      <c r="AK252" s="42" t="s">
        <v>541</v>
      </c>
      <c r="AL252" s="42" t="s">
        <v>542</v>
      </c>
      <c r="AM252" s="42" t="s">
        <v>543</v>
      </c>
    </row>
    <row r="253" spans="1:40" x14ac:dyDescent="0.2">
      <c r="AF253" s="37" t="s">
        <v>546</v>
      </c>
      <c r="AG253" s="40">
        <f>+K250+P250+U250+Z250</f>
        <v>4298116798</v>
      </c>
    </row>
    <row r="254" spans="1:40" s="37" customFormat="1" x14ac:dyDescent="0.2">
      <c r="C254" s="39"/>
      <c r="D254" s="39"/>
      <c r="E254" s="39"/>
      <c r="M254" s="38"/>
      <c r="R254" s="38"/>
      <c r="W254" s="38"/>
      <c r="AB254" s="38"/>
      <c r="AF254" s="37" t="s">
        <v>547</v>
      </c>
      <c r="AG254" s="40">
        <f>F250+H250+L250+Q250+V250+AA250+AD250+AF250</f>
        <v>382846823784</v>
      </c>
      <c r="AJ254" s="38"/>
      <c r="AM254" s="36"/>
      <c r="AN254" s="36"/>
    </row>
    <row r="255" spans="1:40" s="37" customFormat="1" x14ac:dyDescent="0.2">
      <c r="C255" s="39"/>
      <c r="D255" s="39"/>
      <c r="E255" s="39"/>
      <c r="M255" s="38"/>
      <c r="R255" s="38"/>
      <c r="W255" s="38"/>
      <c r="AB255" s="38"/>
      <c r="AG255" s="40"/>
      <c r="AJ255" s="38"/>
      <c r="AM255" s="36"/>
      <c r="AN255" s="36"/>
    </row>
    <row r="256" spans="1:40" s="37" customFormat="1" x14ac:dyDescent="0.2">
      <c r="C256" s="39"/>
      <c r="D256" s="39"/>
      <c r="E256" s="39"/>
      <c r="M256" s="38"/>
      <c r="R256" s="38"/>
      <c r="W256" s="38"/>
      <c r="AB256" s="38"/>
      <c r="AF256" s="37" t="s">
        <v>548</v>
      </c>
      <c r="AG256" s="40">
        <f>+AG250+AG253</f>
        <v>382846823784</v>
      </c>
      <c r="AJ256" s="38"/>
      <c r="AM256" s="36"/>
      <c r="AN256" s="36"/>
    </row>
    <row r="258" spans="3:40" s="37" customFormat="1" x14ac:dyDescent="0.2">
      <c r="C258" s="39"/>
      <c r="D258" s="39"/>
      <c r="E258" s="39"/>
      <c r="M258" s="38"/>
      <c r="R258" s="38"/>
      <c r="W258" s="38"/>
      <c r="AB258" s="38"/>
      <c r="AF258" s="41" t="s">
        <v>549</v>
      </c>
      <c r="AG258" s="40">
        <f>+F250+H250+J250+O250+T250+Y250+AD250+AF250</f>
        <v>378548706986</v>
      </c>
      <c r="AJ258" s="38"/>
      <c r="AM258" s="36"/>
      <c r="AN258" s="36"/>
    </row>
  </sheetData>
  <printOptions horizontalCentered="1"/>
  <pageMargins left="0" right="0" top="0.25" bottom="0.25" header="0" footer="0"/>
  <pageSetup paperSize="5" scale="38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sysadj2025 Oct 10, 2025</vt:lpstr>
      <vt:lpstr>sysadj2025sectors cert 10-10-25</vt:lpstr>
      <vt:lpstr>'sysadj2025 Oct 10, 2025'!Print_Area</vt:lpstr>
      <vt:lpstr>'sysadj2025sectors cert 10-10-25'!Print_Area</vt:lpstr>
      <vt:lpstr>'sysadj2025 Oct 10, 2025'!Print_Titles</vt:lpstr>
      <vt:lpstr>'sysadj2025sectors cert 10-10-25'!Print_Titles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Gusman, Cathy</dc:creator>
  <cp:lastModifiedBy>O'Donnell, Kamisah</cp:lastModifiedBy>
  <dcterms:created xsi:type="dcterms:W3CDTF">2025-10-08T14:25:10Z</dcterms:created>
  <dcterms:modified xsi:type="dcterms:W3CDTF">2025-10-08T18:29:34Z</dcterms:modified>
</cp:coreProperties>
</file>