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S:\(T) Property\SCHAID_Access\SCHAID_2024\webSAV\"/>
    </mc:Choice>
  </mc:AlternateContent>
  <xr:revisionPtr revIDLastSave="0" documentId="13_ncr:1_{A9AC2D70-DD50-4B33-8AC4-B4FC7D2DC545}" xr6:coauthVersionLast="47" xr6:coauthVersionMax="47" xr10:uidLastSave="{00000000-0000-0000-0000-000000000000}"/>
  <bookViews>
    <workbookView xWindow="31245" yWindow="3135" windowWidth="26355" windowHeight="10275" xr2:uid="{700579D6-D566-4EB2-B0F4-46E89EB8A4BD}"/>
  </bookViews>
  <sheets>
    <sheet name="sysadj2024 Oct 10, 2024" sheetId="5" r:id="rId1"/>
    <sheet name="sysadj2024sectors cert 10-10-24" sheetId="6" r:id="rId2"/>
  </sheets>
  <definedNames>
    <definedName name="_xlnm.Print_Area" localSheetId="0">'sysadj2024 Oct 10, 2024'!$A$8:$G$252</definedName>
    <definedName name="_xlnm.Print_Area" localSheetId="1">'sysadj2024sectors cert 10-10-24'!$A$6:$AJ$250</definedName>
    <definedName name="_xlnm.Print_Titles" localSheetId="0">'sysadj2024 Oct 10, 2024'!$1:$7</definedName>
    <definedName name="_xlnm.Print_Titles" localSheetId="1">'sysadj2024sectors cert 10-10-24'!$1:$5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M250" i="6" l="1"/>
  <c r="AL250" i="6"/>
  <c r="AK250" i="6"/>
  <c r="AI250" i="6"/>
  <c r="AH250" i="6"/>
  <c r="AJ250" i="6" s="1"/>
  <c r="AG250" i="6"/>
  <c r="AG256" i="6" s="1"/>
  <c r="AF250" i="6"/>
  <c r="AE250" i="6"/>
  <c r="AD250" i="6"/>
  <c r="AC250" i="6"/>
  <c r="Z250" i="6"/>
  <c r="AB250" i="6" s="1"/>
  <c r="Y250" i="6"/>
  <c r="X250" i="6" s="1"/>
  <c r="U250" i="6"/>
  <c r="W250" i="6" s="1"/>
  <c r="T250" i="6"/>
  <c r="S250" i="6"/>
  <c r="P250" i="6"/>
  <c r="R250" i="6" s="1"/>
  <c r="O250" i="6"/>
  <c r="N250" i="6"/>
  <c r="M250" i="6"/>
  <c r="K250" i="6"/>
  <c r="AG253" i="6" s="1"/>
  <c r="J250" i="6"/>
  <c r="I250" i="6" s="1"/>
  <c r="H250" i="6"/>
  <c r="G250" i="6" s="1"/>
  <c r="F250" i="6"/>
  <c r="AG258" i="6" s="1"/>
  <c r="E250" i="6"/>
  <c r="AJ249" i="6"/>
  <c r="AE249" i="6"/>
  <c r="AC249" i="6"/>
  <c r="AB249" i="6"/>
  <c r="AA249" i="6"/>
  <c r="X249" i="6"/>
  <c r="W249" i="6"/>
  <c r="V249" i="6"/>
  <c r="S249" i="6"/>
  <c r="R249" i="6"/>
  <c r="Q249" i="6"/>
  <c r="N249" i="6"/>
  <c r="M249" i="6"/>
  <c r="L249" i="6"/>
  <c r="I249" i="6"/>
  <c r="G249" i="6"/>
  <c r="E249" i="6"/>
  <c r="AJ248" i="6"/>
  <c r="AE248" i="6"/>
  <c r="AC248" i="6"/>
  <c r="AB248" i="6"/>
  <c r="AA248" i="6"/>
  <c r="X248" i="6"/>
  <c r="W248" i="6"/>
  <c r="V248" i="6"/>
  <c r="S248" i="6"/>
  <c r="R248" i="6"/>
  <c r="Q248" i="6"/>
  <c r="N248" i="6"/>
  <c r="M248" i="6"/>
  <c r="L248" i="6"/>
  <c r="I248" i="6"/>
  <c r="G248" i="6"/>
  <c r="E248" i="6"/>
  <c r="AJ247" i="6"/>
  <c r="AE247" i="6"/>
  <c r="AC247" i="6"/>
  <c r="AB247" i="6"/>
  <c r="AA247" i="6"/>
  <c r="X247" i="6"/>
  <c r="W247" i="6"/>
  <c r="V247" i="6"/>
  <c r="S247" i="6"/>
  <c r="R247" i="6"/>
  <c r="Q247" i="6"/>
  <c r="N247" i="6"/>
  <c r="M247" i="6"/>
  <c r="L247" i="6"/>
  <c r="I247" i="6"/>
  <c r="G247" i="6"/>
  <c r="E247" i="6"/>
  <c r="AJ246" i="6"/>
  <c r="AE246" i="6"/>
  <c r="AC246" i="6"/>
  <c r="AB246" i="6"/>
  <c r="AA246" i="6"/>
  <c r="X246" i="6"/>
  <c r="W246" i="6"/>
  <c r="V246" i="6"/>
  <c r="S246" i="6"/>
  <c r="R246" i="6"/>
  <c r="Q246" i="6"/>
  <c r="N246" i="6"/>
  <c r="M246" i="6"/>
  <c r="L246" i="6"/>
  <c r="I246" i="6"/>
  <c r="G246" i="6"/>
  <c r="E246" i="6"/>
  <c r="AJ245" i="6"/>
  <c r="AE245" i="6"/>
  <c r="AC245" i="6"/>
  <c r="AB245" i="6"/>
  <c r="AA245" i="6"/>
  <c r="X245" i="6"/>
  <c r="W245" i="6"/>
  <c r="V245" i="6"/>
  <c r="S245" i="6"/>
  <c r="R245" i="6"/>
  <c r="Q245" i="6"/>
  <c r="N245" i="6"/>
  <c r="M245" i="6"/>
  <c r="L245" i="6"/>
  <c r="I245" i="6"/>
  <c r="G245" i="6"/>
  <c r="E245" i="6"/>
  <c r="AJ244" i="6"/>
  <c r="AE244" i="6"/>
  <c r="AC244" i="6"/>
  <c r="AB244" i="6"/>
  <c r="AA244" i="6"/>
  <c r="X244" i="6"/>
  <c r="W244" i="6"/>
  <c r="V244" i="6"/>
  <c r="S244" i="6"/>
  <c r="R244" i="6"/>
  <c r="Q244" i="6"/>
  <c r="N244" i="6"/>
  <c r="M244" i="6"/>
  <c r="L244" i="6"/>
  <c r="I244" i="6"/>
  <c r="G244" i="6"/>
  <c r="E244" i="6"/>
  <c r="AJ243" i="6"/>
  <c r="AE243" i="6"/>
  <c r="AC243" i="6"/>
  <c r="AB243" i="6"/>
  <c r="AA243" i="6"/>
  <c r="X243" i="6"/>
  <c r="W243" i="6"/>
  <c r="V243" i="6"/>
  <c r="S243" i="6"/>
  <c r="R243" i="6"/>
  <c r="Q243" i="6"/>
  <c r="N243" i="6"/>
  <c r="M243" i="6"/>
  <c r="L243" i="6"/>
  <c r="I243" i="6"/>
  <c r="G243" i="6"/>
  <c r="E243" i="6"/>
  <c r="AJ242" i="6"/>
  <c r="AE242" i="6"/>
  <c r="AC242" i="6"/>
  <c r="AB242" i="6"/>
  <c r="AA242" i="6"/>
  <c r="X242" i="6"/>
  <c r="W242" i="6"/>
  <c r="V242" i="6"/>
  <c r="S242" i="6"/>
  <c r="R242" i="6"/>
  <c r="Q242" i="6"/>
  <c r="N242" i="6"/>
  <c r="M242" i="6"/>
  <c r="L242" i="6"/>
  <c r="I242" i="6"/>
  <c r="G242" i="6"/>
  <c r="E242" i="6"/>
  <c r="AJ241" i="6"/>
  <c r="AE241" i="6"/>
  <c r="AC241" i="6"/>
  <c r="AB241" i="6"/>
  <c r="AA241" i="6"/>
  <c r="X241" i="6"/>
  <c r="W241" i="6"/>
  <c r="V241" i="6"/>
  <c r="S241" i="6"/>
  <c r="R241" i="6"/>
  <c r="Q241" i="6"/>
  <c r="N241" i="6"/>
  <c r="M241" i="6"/>
  <c r="L241" i="6"/>
  <c r="I241" i="6"/>
  <c r="G241" i="6"/>
  <c r="E241" i="6"/>
  <c r="AJ240" i="6"/>
  <c r="AE240" i="6"/>
  <c r="AC240" i="6"/>
  <c r="AB240" i="6"/>
  <c r="AA240" i="6"/>
  <c r="X240" i="6"/>
  <c r="W240" i="6"/>
  <c r="V240" i="6"/>
  <c r="S240" i="6"/>
  <c r="R240" i="6"/>
  <c r="Q240" i="6"/>
  <c r="N240" i="6"/>
  <c r="M240" i="6"/>
  <c r="L240" i="6"/>
  <c r="I240" i="6"/>
  <c r="G240" i="6"/>
  <c r="E240" i="6"/>
  <c r="AJ239" i="6"/>
  <c r="AE239" i="6"/>
  <c r="AC239" i="6"/>
  <c r="AB239" i="6"/>
  <c r="AA239" i="6"/>
  <c r="X239" i="6"/>
  <c r="W239" i="6"/>
  <c r="V239" i="6"/>
  <c r="S239" i="6"/>
  <c r="R239" i="6"/>
  <c r="Q239" i="6"/>
  <c r="N239" i="6"/>
  <c r="M239" i="6"/>
  <c r="L239" i="6"/>
  <c r="I239" i="6"/>
  <c r="G239" i="6"/>
  <c r="E239" i="6"/>
  <c r="AJ238" i="6"/>
  <c r="AE238" i="6"/>
  <c r="AC238" i="6"/>
  <c r="AB238" i="6"/>
  <c r="AA238" i="6"/>
  <c r="X238" i="6"/>
  <c r="W238" i="6"/>
  <c r="V238" i="6"/>
  <c r="S238" i="6"/>
  <c r="R238" i="6"/>
  <c r="Q238" i="6"/>
  <c r="N238" i="6"/>
  <c r="M238" i="6"/>
  <c r="L238" i="6"/>
  <c r="I238" i="6"/>
  <c r="G238" i="6"/>
  <c r="E238" i="6"/>
  <c r="AJ237" i="6"/>
  <c r="AE237" i="6"/>
  <c r="AC237" i="6"/>
  <c r="AB237" i="6"/>
  <c r="AA237" i="6"/>
  <c r="X237" i="6"/>
  <c r="W237" i="6"/>
  <c r="V237" i="6"/>
  <c r="S237" i="6"/>
  <c r="R237" i="6"/>
  <c r="Q237" i="6"/>
  <c r="N237" i="6"/>
  <c r="M237" i="6"/>
  <c r="L237" i="6"/>
  <c r="I237" i="6"/>
  <c r="G237" i="6"/>
  <c r="E237" i="6"/>
  <c r="AJ236" i="6"/>
  <c r="AE236" i="6"/>
  <c r="AC236" i="6"/>
  <c r="AB236" i="6"/>
  <c r="AA236" i="6"/>
  <c r="X236" i="6"/>
  <c r="W236" i="6"/>
  <c r="V236" i="6"/>
  <c r="S236" i="6"/>
  <c r="R236" i="6"/>
  <c r="Q236" i="6"/>
  <c r="N236" i="6"/>
  <c r="M236" i="6"/>
  <c r="L236" i="6"/>
  <c r="I236" i="6"/>
  <c r="G236" i="6"/>
  <c r="E236" i="6"/>
  <c r="AJ235" i="6"/>
  <c r="AE235" i="6"/>
  <c r="AC235" i="6"/>
  <c r="AB235" i="6"/>
  <c r="AA235" i="6"/>
  <c r="X235" i="6"/>
  <c r="W235" i="6"/>
  <c r="V235" i="6"/>
  <c r="S235" i="6"/>
  <c r="R235" i="6"/>
  <c r="Q235" i="6"/>
  <c r="N235" i="6"/>
  <c r="M235" i="6"/>
  <c r="L235" i="6"/>
  <c r="I235" i="6"/>
  <c r="G235" i="6"/>
  <c r="E235" i="6"/>
  <c r="AJ234" i="6"/>
  <c r="AE234" i="6"/>
  <c r="AC234" i="6"/>
  <c r="AB234" i="6"/>
  <c r="AA234" i="6"/>
  <c r="X234" i="6"/>
  <c r="W234" i="6"/>
  <c r="V234" i="6"/>
  <c r="S234" i="6"/>
  <c r="R234" i="6"/>
  <c r="Q234" i="6"/>
  <c r="N234" i="6"/>
  <c r="M234" i="6"/>
  <c r="L234" i="6"/>
  <c r="I234" i="6"/>
  <c r="G234" i="6"/>
  <c r="E234" i="6"/>
  <c r="AJ233" i="6"/>
  <c r="AE233" i="6"/>
  <c r="AC233" i="6"/>
  <c r="AB233" i="6"/>
  <c r="AA233" i="6"/>
  <c r="X233" i="6"/>
  <c r="W233" i="6"/>
  <c r="V233" i="6"/>
  <c r="S233" i="6"/>
  <c r="R233" i="6"/>
  <c r="Q233" i="6"/>
  <c r="N233" i="6"/>
  <c r="M233" i="6"/>
  <c r="L233" i="6"/>
  <c r="I233" i="6"/>
  <c r="G233" i="6"/>
  <c r="E233" i="6"/>
  <c r="AJ232" i="6"/>
  <c r="AE232" i="6"/>
  <c r="AC232" i="6"/>
  <c r="AB232" i="6"/>
  <c r="AA232" i="6"/>
  <c r="X232" i="6"/>
  <c r="W232" i="6"/>
  <c r="V232" i="6"/>
  <c r="S232" i="6"/>
  <c r="R232" i="6"/>
  <c r="Q232" i="6"/>
  <c r="N232" i="6"/>
  <c r="M232" i="6"/>
  <c r="L232" i="6"/>
  <c r="I232" i="6"/>
  <c r="G232" i="6"/>
  <c r="E232" i="6"/>
  <c r="AJ231" i="6"/>
  <c r="AE231" i="6"/>
  <c r="AC231" i="6"/>
  <c r="AB231" i="6"/>
  <c r="AA231" i="6"/>
  <c r="X231" i="6"/>
  <c r="W231" i="6"/>
  <c r="V231" i="6"/>
  <c r="S231" i="6"/>
  <c r="R231" i="6"/>
  <c r="Q231" i="6"/>
  <c r="N231" i="6"/>
  <c r="M231" i="6"/>
  <c r="L231" i="6"/>
  <c r="I231" i="6"/>
  <c r="G231" i="6"/>
  <c r="E231" i="6"/>
  <c r="AJ230" i="6"/>
  <c r="AE230" i="6"/>
  <c r="AC230" i="6"/>
  <c r="AB230" i="6"/>
  <c r="AA230" i="6"/>
  <c r="X230" i="6"/>
  <c r="W230" i="6"/>
  <c r="V230" i="6"/>
  <c r="S230" i="6"/>
  <c r="R230" i="6"/>
  <c r="Q230" i="6"/>
  <c r="N230" i="6"/>
  <c r="M230" i="6"/>
  <c r="L230" i="6"/>
  <c r="I230" i="6"/>
  <c r="G230" i="6"/>
  <c r="E230" i="6"/>
  <c r="AJ229" i="6"/>
  <c r="AE229" i="6"/>
  <c r="AC229" i="6"/>
  <c r="AB229" i="6"/>
  <c r="AA229" i="6"/>
  <c r="X229" i="6"/>
  <c r="W229" i="6"/>
  <c r="V229" i="6"/>
  <c r="S229" i="6"/>
  <c r="R229" i="6"/>
  <c r="Q229" i="6"/>
  <c r="N229" i="6"/>
  <c r="M229" i="6"/>
  <c r="L229" i="6"/>
  <c r="I229" i="6"/>
  <c r="G229" i="6"/>
  <c r="E229" i="6"/>
  <c r="AJ228" i="6"/>
  <c r="AE228" i="6"/>
  <c r="AC228" i="6"/>
  <c r="AB228" i="6"/>
  <c r="AA228" i="6"/>
  <c r="X228" i="6"/>
  <c r="W228" i="6"/>
  <c r="V228" i="6"/>
  <c r="S228" i="6"/>
  <c r="R228" i="6"/>
  <c r="Q228" i="6"/>
  <c r="N228" i="6"/>
  <c r="M228" i="6"/>
  <c r="L228" i="6"/>
  <c r="I228" i="6"/>
  <c r="G228" i="6"/>
  <c r="E228" i="6"/>
  <c r="AJ227" i="6"/>
  <c r="AE227" i="6"/>
  <c r="AC227" i="6"/>
  <c r="AB227" i="6"/>
  <c r="AA227" i="6"/>
  <c r="X227" i="6"/>
  <c r="W227" i="6"/>
  <c r="V227" i="6"/>
  <c r="S227" i="6"/>
  <c r="R227" i="6"/>
  <c r="Q227" i="6"/>
  <c r="N227" i="6"/>
  <c r="M227" i="6"/>
  <c r="L227" i="6"/>
  <c r="I227" i="6"/>
  <c r="G227" i="6"/>
  <c r="E227" i="6"/>
  <c r="AJ226" i="6"/>
  <c r="AE226" i="6"/>
  <c r="AC226" i="6"/>
  <c r="AB226" i="6"/>
  <c r="AA226" i="6"/>
  <c r="X226" i="6"/>
  <c r="W226" i="6"/>
  <c r="V226" i="6"/>
  <c r="S226" i="6"/>
  <c r="R226" i="6"/>
  <c r="Q226" i="6"/>
  <c r="N226" i="6"/>
  <c r="M226" i="6"/>
  <c r="L226" i="6"/>
  <c r="I226" i="6"/>
  <c r="G226" i="6"/>
  <c r="E226" i="6"/>
  <c r="AJ225" i="6"/>
  <c r="AE225" i="6"/>
  <c r="AC225" i="6"/>
  <c r="AB225" i="6"/>
  <c r="AA225" i="6"/>
  <c r="X225" i="6"/>
  <c r="W225" i="6"/>
  <c r="V225" i="6"/>
  <c r="S225" i="6"/>
  <c r="R225" i="6"/>
  <c r="Q225" i="6"/>
  <c r="N225" i="6"/>
  <c r="M225" i="6"/>
  <c r="L225" i="6"/>
  <c r="I225" i="6"/>
  <c r="G225" i="6"/>
  <c r="E225" i="6"/>
  <c r="AJ224" i="6"/>
  <c r="AE224" i="6"/>
  <c r="AC224" i="6"/>
  <c r="AB224" i="6"/>
  <c r="AA224" i="6"/>
  <c r="X224" i="6"/>
  <c r="W224" i="6"/>
  <c r="V224" i="6"/>
  <c r="S224" i="6"/>
  <c r="R224" i="6"/>
  <c r="Q224" i="6"/>
  <c r="N224" i="6"/>
  <c r="M224" i="6"/>
  <c r="L224" i="6"/>
  <c r="I224" i="6"/>
  <c r="G224" i="6"/>
  <c r="E224" i="6"/>
  <c r="AJ223" i="6"/>
  <c r="AE223" i="6"/>
  <c r="AC223" i="6"/>
  <c r="AB223" i="6"/>
  <c r="AA223" i="6"/>
  <c r="X223" i="6"/>
  <c r="W223" i="6"/>
  <c r="V223" i="6"/>
  <c r="S223" i="6"/>
  <c r="R223" i="6"/>
  <c r="Q223" i="6"/>
  <c r="N223" i="6"/>
  <c r="M223" i="6"/>
  <c r="L223" i="6"/>
  <c r="I223" i="6"/>
  <c r="G223" i="6"/>
  <c r="E223" i="6"/>
  <c r="AJ222" i="6"/>
  <c r="AE222" i="6"/>
  <c r="AC222" i="6"/>
  <c r="AB222" i="6"/>
  <c r="AA222" i="6"/>
  <c r="X222" i="6"/>
  <c r="W222" i="6"/>
  <c r="V222" i="6"/>
  <c r="S222" i="6"/>
  <c r="R222" i="6"/>
  <c r="Q222" i="6"/>
  <c r="N222" i="6"/>
  <c r="M222" i="6"/>
  <c r="L222" i="6"/>
  <c r="I222" i="6"/>
  <c r="G222" i="6"/>
  <c r="E222" i="6"/>
  <c r="AJ221" i="6"/>
  <c r="AE221" i="6"/>
  <c r="AC221" i="6"/>
  <c r="AB221" i="6"/>
  <c r="AA221" i="6"/>
  <c r="X221" i="6"/>
  <c r="W221" i="6"/>
  <c r="V221" i="6"/>
  <c r="S221" i="6"/>
  <c r="R221" i="6"/>
  <c r="Q221" i="6"/>
  <c r="N221" i="6"/>
  <c r="M221" i="6"/>
  <c r="L221" i="6"/>
  <c r="I221" i="6"/>
  <c r="G221" i="6"/>
  <c r="E221" i="6"/>
  <c r="AJ220" i="6"/>
  <c r="AE220" i="6"/>
  <c r="AC220" i="6"/>
  <c r="AB220" i="6"/>
  <c r="AA220" i="6"/>
  <c r="X220" i="6"/>
  <c r="W220" i="6"/>
  <c r="V220" i="6"/>
  <c r="S220" i="6"/>
  <c r="R220" i="6"/>
  <c r="Q220" i="6"/>
  <c r="N220" i="6"/>
  <c r="M220" i="6"/>
  <c r="L220" i="6"/>
  <c r="I220" i="6"/>
  <c r="G220" i="6"/>
  <c r="E220" i="6"/>
  <c r="AJ219" i="6"/>
  <c r="AE219" i="6"/>
  <c r="AC219" i="6"/>
  <c r="AB219" i="6"/>
  <c r="AA219" i="6"/>
  <c r="X219" i="6"/>
  <c r="W219" i="6"/>
  <c r="V219" i="6"/>
  <c r="S219" i="6"/>
  <c r="R219" i="6"/>
  <c r="Q219" i="6"/>
  <c r="N219" i="6"/>
  <c r="M219" i="6"/>
  <c r="L219" i="6"/>
  <c r="I219" i="6"/>
  <c r="G219" i="6"/>
  <c r="E219" i="6"/>
  <c r="AJ218" i="6"/>
  <c r="AE218" i="6"/>
  <c r="AC218" i="6"/>
  <c r="AB218" i="6"/>
  <c r="AA218" i="6"/>
  <c r="X218" i="6"/>
  <c r="W218" i="6"/>
  <c r="V218" i="6"/>
  <c r="S218" i="6"/>
  <c r="R218" i="6"/>
  <c r="Q218" i="6"/>
  <c r="N218" i="6"/>
  <c r="M218" i="6"/>
  <c r="L218" i="6"/>
  <c r="I218" i="6"/>
  <c r="G218" i="6"/>
  <c r="E218" i="6"/>
  <c r="AJ217" i="6"/>
  <c r="AE217" i="6"/>
  <c r="AC217" i="6"/>
  <c r="AB217" i="6"/>
  <c r="AA217" i="6"/>
  <c r="X217" i="6"/>
  <c r="W217" i="6"/>
  <c r="V217" i="6"/>
  <c r="S217" i="6"/>
  <c r="R217" i="6"/>
  <c r="Q217" i="6"/>
  <c r="N217" i="6"/>
  <c r="M217" i="6"/>
  <c r="L217" i="6"/>
  <c r="I217" i="6"/>
  <c r="G217" i="6"/>
  <c r="E217" i="6"/>
  <c r="AJ216" i="6"/>
  <c r="AE216" i="6"/>
  <c r="AC216" i="6"/>
  <c r="AB216" i="6"/>
  <c r="AA216" i="6"/>
  <c r="X216" i="6"/>
  <c r="W216" i="6"/>
  <c r="V216" i="6"/>
  <c r="S216" i="6"/>
  <c r="R216" i="6"/>
  <c r="Q216" i="6"/>
  <c r="N216" i="6"/>
  <c r="M216" i="6"/>
  <c r="L216" i="6"/>
  <c r="I216" i="6"/>
  <c r="G216" i="6"/>
  <c r="E216" i="6"/>
  <c r="AJ215" i="6"/>
  <c r="AE215" i="6"/>
  <c r="AC215" i="6"/>
  <c r="AB215" i="6"/>
  <c r="AA215" i="6"/>
  <c r="X215" i="6"/>
  <c r="W215" i="6"/>
  <c r="V215" i="6"/>
  <c r="S215" i="6"/>
  <c r="R215" i="6"/>
  <c r="Q215" i="6"/>
  <c r="N215" i="6"/>
  <c r="M215" i="6"/>
  <c r="L215" i="6"/>
  <c r="I215" i="6"/>
  <c r="G215" i="6"/>
  <c r="E215" i="6"/>
  <c r="AJ214" i="6"/>
  <c r="AE214" i="6"/>
  <c r="AC214" i="6"/>
  <c r="AB214" i="6"/>
  <c r="AA214" i="6"/>
  <c r="X214" i="6"/>
  <c r="W214" i="6"/>
  <c r="V214" i="6"/>
  <c r="S214" i="6"/>
  <c r="R214" i="6"/>
  <c r="Q214" i="6"/>
  <c r="N214" i="6"/>
  <c r="M214" i="6"/>
  <c r="L214" i="6"/>
  <c r="I214" i="6"/>
  <c r="G214" i="6"/>
  <c r="E214" i="6"/>
  <c r="AJ213" i="6"/>
  <c r="AE213" i="6"/>
  <c r="AC213" i="6"/>
  <c r="AB213" i="6"/>
  <c r="AA213" i="6"/>
  <c r="X213" i="6"/>
  <c r="W213" i="6"/>
  <c r="V213" i="6"/>
  <c r="S213" i="6"/>
  <c r="R213" i="6"/>
  <c r="Q213" i="6"/>
  <c r="N213" i="6"/>
  <c r="M213" i="6"/>
  <c r="L213" i="6"/>
  <c r="I213" i="6"/>
  <c r="G213" i="6"/>
  <c r="E213" i="6"/>
  <c r="AJ212" i="6"/>
  <c r="AE212" i="6"/>
  <c r="AC212" i="6"/>
  <c r="AB212" i="6"/>
  <c r="AA212" i="6"/>
  <c r="X212" i="6"/>
  <c r="W212" i="6"/>
  <c r="V212" i="6"/>
  <c r="S212" i="6"/>
  <c r="R212" i="6"/>
  <c r="Q212" i="6"/>
  <c r="N212" i="6"/>
  <c r="M212" i="6"/>
  <c r="L212" i="6"/>
  <c r="I212" i="6"/>
  <c r="G212" i="6"/>
  <c r="E212" i="6"/>
  <c r="AJ211" i="6"/>
  <c r="AE211" i="6"/>
  <c r="AC211" i="6"/>
  <c r="AB211" i="6"/>
  <c r="AA211" i="6"/>
  <c r="X211" i="6"/>
  <c r="W211" i="6"/>
  <c r="V211" i="6"/>
  <c r="S211" i="6"/>
  <c r="R211" i="6"/>
  <c r="Q211" i="6"/>
  <c r="N211" i="6"/>
  <c r="M211" i="6"/>
  <c r="L211" i="6"/>
  <c r="I211" i="6"/>
  <c r="G211" i="6"/>
  <c r="E211" i="6"/>
  <c r="AJ210" i="6"/>
  <c r="AE210" i="6"/>
  <c r="AC210" i="6"/>
  <c r="AB210" i="6"/>
  <c r="AA210" i="6"/>
  <c r="X210" i="6"/>
  <c r="W210" i="6"/>
  <c r="V210" i="6"/>
  <c r="S210" i="6"/>
  <c r="R210" i="6"/>
  <c r="Q210" i="6"/>
  <c r="N210" i="6"/>
  <c r="M210" i="6"/>
  <c r="L210" i="6"/>
  <c r="I210" i="6"/>
  <c r="G210" i="6"/>
  <c r="E210" i="6"/>
  <c r="AJ209" i="6"/>
  <c r="AE209" i="6"/>
  <c r="AC209" i="6"/>
  <c r="AB209" i="6"/>
  <c r="AA209" i="6"/>
  <c r="X209" i="6"/>
  <c r="W209" i="6"/>
  <c r="V209" i="6"/>
  <c r="S209" i="6"/>
  <c r="R209" i="6"/>
  <c r="Q209" i="6"/>
  <c r="N209" i="6"/>
  <c r="M209" i="6"/>
  <c r="L209" i="6"/>
  <c r="I209" i="6"/>
  <c r="G209" i="6"/>
  <c r="E209" i="6"/>
  <c r="AJ208" i="6"/>
  <c r="AE208" i="6"/>
  <c r="AC208" i="6"/>
  <c r="AB208" i="6"/>
  <c r="AA208" i="6"/>
  <c r="X208" i="6"/>
  <c r="W208" i="6"/>
  <c r="V208" i="6"/>
  <c r="S208" i="6"/>
  <c r="R208" i="6"/>
  <c r="Q208" i="6"/>
  <c r="N208" i="6"/>
  <c r="M208" i="6"/>
  <c r="L208" i="6"/>
  <c r="I208" i="6"/>
  <c r="G208" i="6"/>
  <c r="E208" i="6"/>
  <c r="AJ207" i="6"/>
  <c r="AE207" i="6"/>
  <c r="AC207" i="6"/>
  <c r="AB207" i="6"/>
  <c r="AA207" i="6"/>
  <c r="X207" i="6"/>
  <c r="W207" i="6"/>
  <c r="V207" i="6"/>
  <c r="S207" i="6"/>
  <c r="R207" i="6"/>
  <c r="Q207" i="6"/>
  <c r="N207" i="6"/>
  <c r="M207" i="6"/>
  <c r="L207" i="6"/>
  <c r="I207" i="6"/>
  <c r="G207" i="6"/>
  <c r="E207" i="6"/>
  <c r="AJ206" i="6"/>
  <c r="AE206" i="6"/>
  <c r="AC206" i="6"/>
  <c r="AB206" i="6"/>
  <c r="AA206" i="6"/>
  <c r="X206" i="6"/>
  <c r="W206" i="6"/>
  <c r="V206" i="6"/>
  <c r="S206" i="6"/>
  <c r="R206" i="6"/>
  <c r="Q206" i="6"/>
  <c r="N206" i="6"/>
  <c r="M206" i="6"/>
  <c r="L206" i="6"/>
  <c r="I206" i="6"/>
  <c r="G206" i="6"/>
  <c r="E206" i="6"/>
  <c r="AJ205" i="6"/>
  <c r="AE205" i="6"/>
  <c r="AC205" i="6"/>
  <c r="AB205" i="6"/>
  <c r="AA205" i="6"/>
  <c r="X205" i="6"/>
  <c r="W205" i="6"/>
  <c r="V205" i="6"/>
  <c r="S205" i="6"/>
  <c r="R205" i="6"/>
  <c r="Q205" i="6"/>
  <c r="N205" i="6"/>
  <c r="M205" i="6"/>
  <c r="L205" i="6"/>
  <c r="I205" i="6"/>
  <c r="G205" i="6"/>
  <c r="E205" i="6"/>
  <c r="AJ204" i="6"/>
  <c r="AE204" i="6"/>
  <c r="AC204" i="6"/>
  <c r="AB204" i="6"/>
  <c r="AA204" i="6"/>
  <c r="X204" i="6"/>
  <c r="W204" i="6"/>
  <c r="V204" i="6"/>
  <c r="S204" i="6"/>
  <c r="R204" i="6"/>
  <c r="Q204" i="6"/>
  <c r="N204" i="6"/>
  <c r="M204" i="6"/>
  <c r="L204" i="6"/>
  <c r="I204" i="6"/>
  <c r="G204" i="6"/>
  <c r="E204" i="6"/>
  <c r="AJ203" i="6"/>
  <c r="AE203" i="6"/>
  <c r="AC203" i="6"/>
  <c r="AB203" i="6"/>
  <c r="AA203" i="6"/>
  <c r="X203" i="6"/>
  <c r="W203" i="6"/>
  <c r="V203" i="6"/>
  <c r="S203" i="6"/>
  <c r="R203" i="6"/>
  <c r="Q203" i="6"/>
  <c r="N203" i="6"/>
  <c r="M203" i="6"/>
  <c r="L203" i="6"/>
  <c r="I203" i="6"/>
  <c r="G203" i="6"/>
  <c r="E203" i="6"/>
  <c r="AJ202" i="6"/>
  <c r="AE202" i="6"/>
  <c r="AC202" i="6"/>
  <c r="AB202" i="6"/>
  <c r="AA202" i="6"/>
  <c r="X202" i="6"/>
  <c r="W202" i="6"/>
  <c r="V202" i="6"/>
  <c r="S202" i="6"/>
  <c r="R202" i="6"/>
  <c r="Q202" i="6"/>
  <c r="N202" i="6"/>
  <c r="M202" i="6"/>
  <c r="L202" i="6"/>
  <c r="I202" i="6"/>
  <c r="G202" i="6"/>
  <c r="E202" i="6"/>
  <c r="AJ201" i="6"/>
  <c r="AE201" i="6"/>
  <c r="AC201" i="6"/>
  <c r="AB201" i="6"/>
  <c r="AA201" i="6"/>
  <c r="X201" i="6"/>
  <c r="W201" i="6"/>
  <c r="V201" i="6"/>
  <c r="S201" i="6"/>
  <c r="R201" i="6"/>
  <c r="Q201" i="6"/>
  <c r="N201" i="6"/>
  <c r="M201" i="6"/>
  <c r="L201" i="6"/>
  <c r="I201" i="6"/>
  <c r="G201" i="6"/>
  <c r="E201" i="6"/>
  <c r="AJ200" i="6"/>
  <c r="AE200" i="6"/>
  <c r="AC200" i="6"/>
  <c r="AB200" i="6"/>
  <c r="AA200" i="6"/>
  <c r="X200" i="6"/>
  <c r="W200" i="6"/>
  <c r="V200" i="6"/>
  <c r="S200" i="6"/>
  <c r="R200" i="6"/>
  <c r="Q200" i="6"/>
  <c r="N200" i="6"/>
  <c r="M200" i="6"/>
  <c r="L200" i="6"/>
  <c r="I200" i="6"/>
  <c r="G200" i="6"/>
  <c r="E200" i="6"/>
  <c r="AJ199" i="6"/>
  <c r="AE199" i="6"/>
  <c r="AC199" i="6"/>
  <c r="AB199" i="6"/>
  <c r="AA199" i="6"/>
  <c r="X199" i="6"/>
  <c r="W199" i="6"/>
  <c r="V199" i="6"/>
  <c r="S199" i="6"/>
  <c r="R199" i="6"/>
  <c r="Q199" i="6"/>
  <c r="N199" i="6"/>
  <c r="M199" i="6"/>
  <c r="L199" i="6"/>
  <c r="I199" i="6"/>
  <c r="G199" i="6"/>
  <c r="E199" i="6"/>
  <c r="AJ198" i="6"/>
  <c r="AE198" i="6"/>
  <c r="AC198" i="6"/>
  <c r="AB198" i="6"/>
  <c r="AA198" i="6"/>
  <c r="X198" i="6"/>
  <c r="W198" i="6"/>
  <c r="V198" i="6"/>
  <c r="S198" i="6"/>
  <c r="R198" i="6"/>
  <c r="Q198" i="6"/>
  <c r="N198" i="6"/>
  <c r="M198" i="6"/>
  <c r="L198" i="6"/>
  <c r="I198" i="6"/>
  <c r="G198" i="6"/>
  <c r="E198" i="6"/>
  <c r="AJ197" i="6"/>
  <c r="AE197" i="6"/>
  <c r="AC197" i="6"/>
  <c r="AB197" i="6"/>
  <c r="AA197" i="6"/>
  <c r="X197" i="6"/>
  <c r="W197" i="6"/>
  <c r="V197" i="6"/>
  <c r="S197" i="6"/>
  <c r="R197" i="6"/>
  <c r="Q197" i="6"/>
  <c r="N197" i="6"/>
  <c r="M197" i="6"/>
  <c r="L197" i="6"/>
  <c r="I197" i="6"/>
  <c r="G197" i="6"/>
  <c r="E197" i="6"/>
  <c r="AJ196" i="6"/>
  <c r="AE196" i="6"/>
  <c r="AC196" i="6"/>
  <c r="AB196" i="6"/>
  <c r="AA196" i="6"/>
  <c r="X196" i="6"/>
  <c r="W196" i="6"/>
  <c r="V196" i="6"/>
  <c r="S196" i="6"/>
  <c r="R196" i="6"/>
  <c r="Q196" i="6"/>
  <c r="N196" i="6"/>
  <c r="M196" i="6"/>
  <c r="L196" i="6"/>
  <c r="I196" i="6"/>
  <c r="G196" i="6"/>
  <c r="E196" i="6"/>
  <c r="AJ195" i="6"/>
  <c r="AE195" i="6"/>
  <c r="AC195" i="6"/>
  <c r="AB195" i="6"/>
  <c r="AA195" i="6"/>
  <c r="X195" i="6"/>
  <c r="W195" i="6"/>
  <c r="V195" i="6"/>
  <c r="S195" i="6"/>
  <c r="R195" i="6"/>
  <c r="Q195" i="6"/>
  <c r="N195" i="6"/>
  <c r="M195" i="6"/>
  <c r="L195" i="6"/>
  <c r="I195" i="6"/>
  <c r="G195" i="6"/>
  <c r="E195" i="6"/>
  <c r="AJ194" i="6"/>
  <c r="AE194" i="6"/>
  <c r="AC194" i="6"/>
  <c r="AB194" i="6"/>
  <c r="AA194" i="6"/>
  <c r="X194" i="6"/>
  <c r="W194" i="6"/>
  <c r="V194" i="6"/>
  <c r="S194" i="6"/>
  <c r="R194" i="6"/>
  <c r="Q194" i="6"/>
  <c r="N194" i="6"/>
  <c r="M194" i="6"/>
  <c r="L194" i="6"/>
  <c r="I194" i="6"/>
  <c r="G194" i="6"/>
  <c r="E194" i="6"/>
  <c r="AJ193" i="6"/>
  <c r="AE193" i="6"/>
  <c r="AC193" i="6"/>
  <c r="AB193" i="6"/>
  <c r="AA193" i="6"/>
  <c r="X193" i="6"/>
  <c r="W193" i="6"/>
  <c r="V193" i="6"/>
  <c r="S193" i="6"/>
  <c r="R193" i="6"/>
  <c r="Q193" i="6"/>
  <c r="N193" i="6"/>
  <c r="M193" i="6"/>
  <c r="L193" i="6"/>
  <c r="I193" i="6"/>
  <c r="G193" i="6"/>
  <c r="E193" i="6"/>
  <c r="AJ192" i="6"/>
  <c r="AE192" i="6"/>
  <c r="AC192" i="6"/>
  <c r="AB192" i="6"/>
  <c r="AA192" i="6"/>
  <c r="X192" i="6"/>
  <c r="W192" i="6"/>
  <c r="V192" i="6"/>
  <c r="S192" i="6"/>
  <c r="R192" i="6"/>
  <c r="Q192" i="6"/>
  <c r="N192" i="6"/>
  <c r="M192" i="6"/>
  <c r="L192" i="6"/>
  <c r="I192" i="6"/>
  <c r="G192" i="6"/>
  <c r="E192" i="6"/>
  <c r="AJ191" i="6"/>
  <c r="AE191" i="6"/>
  <c r="AC191" i="6"/>
  <c r="AB191" i="6"/>
  <c r="AA191" i="6"/>
  <c r="X191" i="6"/>
  <c r="W191" i="6"/>
  <c r="V191" i="6"/>
  <c r="S191" i="6"/>
  <c r="R191" i="6"/>
  <c r="Q191" i="6"/>
  <c r="N191" i="6"/>
  <c r="M191" i="6"/>
  <c r="L191" i="6"/>
  <c r="I191" i="6"/>
  <c r="G191" i="6"/>
  <c r="E191" i="6"/>
  <c r="AJ190" i="6"/>
  <c r="AE190" i="6"/>
  <c r="AC190" i="6"/>
  <c r="AB190" i="6"/>
  <c r="AA190" i="6"/>
  <c r="X190" i="6"/>
  <c r="W190" i="6"/>
  <c r="V190" i="6"/>
  <c r="S190" i="6"/>
  <c r="R190" i="6"/>
  <c r="Q190" i="6"/>
  <c r="N190" i="6"/>
  <c r="M190" i="6"/>
  <c r="L190" i="6"/>
  <c r="I190" i="6"/>
  <c r="G190" i="6"/>
  <c r="E190" i="6"/>
  <c r="AJ189" i="6"/>
  <c r="AE189" i="6"/>
  <c r="AC189" i="6"/>
  <c r="AB189" i="6"/>
  <c r="AA189" i="6"/>
  <c r="X189" i="6"/>
  <c r="W189" i="6"/>
  <c r="V189" i="6"/>
  <c r="S189" i="6"/>
  <c r="R189" i="6"/>
  <c r="Q189" i="6"/>
  <c r="N189" i="6"/>
  <c r="M189" i="6"/>
  <c r="L189" i="6"/>
  <c r="I189" i="6"/>
  <c r="G189" i="6"/>
  <c r="E189" i="6"/>
  <c r="AJ188" i="6"/>
  <c r="AE188" i="6"/>
  <c r="AC188" i="6"/>
  <c r="AB188" i="6"/>
  <c r="AA188" i="6"/>
  <c r="X188" i="6"/>
  <c r="W188" i="6"/>
  <c r="V188" i="6"/>
  <c r="S188" i="6"/>
  <c r="R188" i="6"/>
  <c r="Q188" i="6"/>
  <c r="N188" i="6"/>
  <c r="M188" i="6"/>
  <c r="L188" i="6"/>
  <c r="I188" i="6"/>
  <c r="G188" i="6"/>
  <c r="E188" i="6"/>
  <c r="AJ187" i="6"/>
  <c r="AE187" i="6"/>
  <c r="AC187" i="6"/>
  <c r="AB187" i="6"/>
  <c r="AA187" i="6"/>
  <c r="X187" i="6"/>
  <c r="W187" i="6"/>
  <c r="V187" i="6"/>
  <c r="S187" i="6"/>
  <c r="R187" i="6"/>
  <c r="Q187" i="6"/>
  <c r="N187" i="6"/>
  <c r="M187" i="6"/>
  <c r="L187" i="6"/>
  <c r="I187" i="6"/>
  <c r="G187" i="6"/>
  <c r="E187" i="6"/>
  <c r="AJ186" i="6"/>
  <c r="AE186" i="6"/>
  <c r="AC186" i="6"/>
  <c r="AB186" i="6"/>
  <c r="AA186" i="6"/>
  <c r="X186" i="6"/>
  <c r="W186" i="6"/>
  <c r="V186" i="6"/>
  <c r="S186" i="6"/>
  <c r="R186" i="6"/>
  <c r="Q186" i="6"/>
  <c r="N186" i="6"/>
  <c r="M186" i="6"/>
  <c r="L186" i="6"/>
  <c r="I186" i="6"/>
  <c r="G186" i="6"/>
  <c r="E186" i="6"/>
  <c r="AJ185" i="6"/>
  <c r="AE185" i="6"/>
  <c r="AC185" i="6"/>
  <c r="AB185" i="6"/>
  <c r="AA185" i="6"/>
  <c r="X185" i="6"/>
  <c r="W185" i="6"/>
  <c r="V185" i="6"/>
  <c r="S185" i="6"/>
  <c r="R185" i="6"/>
  <c r="Q185" i="6"/>
  <c r="N185" i="6"/>
  <c r="M185" i="6"/>
  <c r="L185" i="6"/>
  <c r="I185" i="6"/>
  <c r="G185" i="6"/>
  <c r="E185" i="6"/>
  <c r="AJ184" i="6"/>
  <c r="AE184" i="6"/>
  <c r="AC184" i="6"/>
  <c r="AB184" i="6"/>
  <c r="AA184" i="6"/>
  <c r="X184" i="6"/>
  <c r="W184" i="6"/>
  <c r="V184" i="6"/>
  <c r="S184" i="6"/>
  <c r="R184" i="6"/>
  <c r="Q184" i="6"/>
  <c r="N184" i="6"/>
  <c r="M184" i="6"/>
  <c r="L184" i="6"/>
  <c r="I184" i="6"/>
  <c r="G184" i="6"/>
  <c r="E184" i="6"/>
  <c r="AJ183" i="6"/>
  <c r="AE183" i="6"/>
  <c r="AC183" i="6"/>
  <c r="AB183" i="6"/>
  <c r="AA183" i="6"/>
  <c r="X183" i="6"/>
  <c r="W183" i="6"/>
  <c r="V183" i="6"/>
  <c r="S183" i="6"/>
  <c r="R183" i="6"/>
  <c r="Q183" i="6"/>
  <c r="N183" i="6"/>
  <c r="M183" i="6"/>
  <c r="L183" i="6"/>
  <c r="I183" i="6"/>
  <c r="G183" i="6"/>
  <c r="E183" i="6"/>
  <c r="AJ182" i="6"/>
  <c r="AE182" i="6"/>
  <c r="AC182" i="6"/>
  <c r="AB182" i="6"/>
  <c r="AA182" i="6"/>
  <c r="X182" i="6"/>
  <c r="W182" i="6"/>
  <c r="V182" i="6"/>
  <c r="S182" i="6"/>
  <c r="R182" i="6"/>
  <c r="Q182" i="6"/>
  <c r="N182" i="6"/>
  <c r="M182" i="6"/>
  <c r="L182" i="6"/>
  <c r="I182" i="6"/>
  <c r="G182" i="6"/>
  <c r="E182" i="6"/>
  <c r="AJ181" i="6"/>
  <c r="AE181" i="6"/>
  <c r="AC181" i="6"/>
  <c r="AB181" i="6"/>
  <c r="AA181" i="6"/>
  <c r="X181" i="6"/>
  <c r="W181" i="6"/>
  <c r="V181" i="6"/>
  <c r="S181" i="6"/>
  <c r="R181" i="6"/>
  <c r="Q181" i="6"/>
  <c r="N181" i="6"/>
  <c r="M181" i="6"/>
  <c r="L181" i="6"/>
  <c r="I181" i="6"/>
  <c r="G181" i="6"/>
  <c r="E181" i="6"/>
  <c r="AJ180" i="6"/>
  <c r="AE180" i="6"/>
  <c r="AC180" i="6"/>
  <c r="AB180" i="6"/>
  <c r="AA180" i="6"/>
  <c r="X180" i="6"/>
  <c r="W180" i="6"/>
  <c r="V180" i="6"/>
  <c r="S180" i="6"/>
  <c r="R180" i="6"/>
  <c r="Q180" i="6"/>
  <c r="N180" i="6"/>
  <c r="M180" i="6"/>
  <c r="L180" i="6"/>
  <c r="I180" i="6"/>
  <c r="G180" i="6"/>
  <c r="E180" i="6"/>
  <c r="AJ179" i="6"/>
  <c r="AE179" i="6"/>
  <c r="AC179" i="6"/>
  <c r="AB179" i="6"/>
  <c r="AA179" i="6"/>
  <c r="X179" i="6"/>
  <c r="W179" i="6"/>
  <c r="V179" i="6"/>
  <c r="S179" i="6"/>
  <c r="R179" i="6"/>
  <c r="Q179" i="6"/>
  <c r="N179" i="6"/>
  <c r="M179" i="6"/>
  <c r="L179" i="6"/>
  <c r="I179" i="6"/>
  <c r="G179" i="6"/>
  <c r="E179" i="6"/>
  <c r="AJ178" i="6"/>
  <c r="AE178" i="6"/>
  <c r="AC178" i="6"/>
  <c r="AB178" i="6"/>
  <c r="AA178" i="6"/>
  <c r="X178" i="6"/>
  <c r="W178" i="6"/>
  <c r="V178" i="6"/>
  <c r="S178" i="6"/>
  <c r="R178" i="6"/>
  <c r="Q178" i="6"/>
  <c r="N178" i="6"/>
  <c r="M178" i="6"/>
  <c r="L178" i="6"/>
  <c r="I178" i="6"/>
  <c r="G178" i="6"/>
  <c r="E178" i="6"/>
  <c r="AJ177" i="6"/>
  <c r="AE177" i="6"/>
  <c r="AC177" i="6"/>
  <c r="AB177" i="6"/>
  <c r="AA177" i="6"/>
  <c r="X177" i="6"/>
  <c r="W177" i="6"/>
  <c r="V177" i="6"/>
  <c r="S177" i="6"/>
  <c r="R177" i="6"/>
  <c r="Q177" i="6"/>
  <c r="N177" i="6"/>
  <c r="M177" i="6"/>
  <c r="L177" i="6"/>
  <c r="I177" i="6"/>
  <c r="G177" i="6"/>
  <c r="E177" i="6"/>
  <c r="AJ176" i="6"/>
  <c r="AE176" i="6"/>
  <c r="AC176" i="6"/>
  <c r="AB176" i="6"/>
  <c r="AA176" i="6"/>
  <c r="X176" i="6"/>
  <c r="W176" i="6"/>
  <c r="V176" i="6"/>
  <c r="S176" i="6"/>
  <c r="R176" i="6"/>
  <c r="Q176" i="6"/>
  <c r="N176" i="6"/>
  <c r="M176" i="6"/>
  <c r="L176" i="6"/>
  <c r="I176" i="6"/>
  <c r="G176" i="6"/>
  <c r="E176" i="6"/>
  <c r="AJ175" i="6"/>
  <c r="AE175" i="6"/>
  <c r="AC175" i="6"/>
  <c r="AB175" i="6"/>
  <c r="AA175" i="6"/>
  <c r="X175" i="6"/>
  <c r="W175" i="6"/>
  <c r="V175" i="6"/>
  <c r="S175" i="6"/>
  <c r="R175" i="6"/>
  <c r="Q175" i="6"/>
  <c r="N175" i="6"/>
  <c r="M175" i="6"/>
  <c r="L175" i="6"/>
  <c r="I175" i="6"/>
  <c r="G175" i="6"/>
  <c r="E175" i="6"/>
  <c r="AJ174" i="6"/>
  <c r="AE174" i="6"/>
  <c r="AC174" i="6"/>
  <c r="AB174" i="6"/>
  <c r="AA174" i="6"/>
  <c r="X174" i="6"/>
  <c r="W174" i="6"/>
  <c r="V174" i="6"/>
  <c r="S174" i="6"/>
  <c r="R174" i="6"/>
  <c r="Q174" i="6"/>
  <c r="N174" i="6"/>
  <c r="M174" i="6"/>
  <c r="L174" i="6"/>
  <c r="I174" i="6"/>
  <c r="G174" i="6"/>
  <c r="E174" i="6"/>
  <c r="AJ173" i="6"/>
  <c r="AE173" i="6"/>
  <c r="AC173" i="6"/>
  <c r="AB173" i="6"/>
  <c r="AA173" i="6"/>
  <c r="X173" i="6"/>
  <c r="W173" i="6"/>
  <c r="V173" i="6"/>
  <c r="S173" i="6"/>
  <c r="R173" i="6"/>
  <c r="Q173" i="6"/>
  <c r="N173" i="6"/>
  <c r="M173" i="6"/>
  <c r="L173" i="6"/>
  <c r="I173" i="6"/>
  <c r="G173" i="6"/>
  <c r="E173" i="6"/>
  <c r="AJ172" i="6"/>
  <c r="AE172" i="6"/>
  <c r="AC172" i="6"/>
  <c r="AB172" i="6"/>
  <c r="AA172" i="6"/>
  <c r="X172" i="6"/>
  <c r="W172" i="6"/>
  <c r="V172" i="6"/>
  <c r="S172" i="6"/>
  <c r="R172" i="6"/>
  <c r="Q172" i="6"/>
  <c r="N172" i="6"/>
  <c r="M172" i="6"/>
  <c r="L172" i="6"/>
  <c r="I172" i="6"/>
  <c r="G172" i="6"/>
  <c r="E172" i="6"/>
  <c r="AJ171" i="6"/>
  <c r="AE171" i="6"/>
  <c r="AC171" i="6"/>
  <c r="AB171" i="6"/>
  <c r="AA171" i="6"/>
  <c r="X171" i="6"/>
  <c r="W171" i="6"/>
  <c r="V171" i="6"/>
  <c r="S171" i="6"/>
  <c r="R171" i="6"/>
  <c r="Q171" i="6"/>
  <c r="N171" i="6"/>
  <c r="M171" i="6"/>
  <c r="L171" i="6"/>
  <c r="I171" i="6"/>
  <c r="G171" i="6"/>
  <c r="E171" i="6"/>
  <c r="AJ170" i="6"/>
  <c r="AE170" i="6"/>
  <c r="AC170" i="6"/>
  <c r="AB170" i="6"/>
  <c r="AA170" i="6"/>
  <c r="X170" i="6"/>
  <c r="W170" i="6"/>
  <c r="V170" i="6"/>
  <c r="S170" i="6"/>
  <c r="R170" i="6"/>
  <c r="Q170" i="6"/>
  <c r="N170" i="6"/>
  <c r="M170" i="6"/>
  <c r="L170" i="6"/>
  <c r="I170" i="6"/>
  <c r="G170" i="6"/>
  <c r="E170" i="6"/>
  <c r="AJ169" i="6"/>
  <c r="AE169" i="6"/>
  <c r="AC169" i="6"/>
  <c r="AB169" i="6"/>
  <c r="AA169" i="6"/>
  <c r="X169" i="6"/>
  <c r="W169" i="6"/>
  <c r="V169" i="6"/>
  <c r="S169" i="6"/>
  <c r="R169" i="6"/>
  <c r="Q169" i="6"/>
  <c r="N169" i="6"/>
  <c r="M169" i="6"/>
  <c r="L169" i="6"/>
  <c r="I169" i="6"/>
  <c r="G169" i="6"/>
  <c r="E169" i="6"/>
  <c r="AJ168" i="6"/>
  <c r="AE168" i="6"/>
  <c r="AC168" i="6"/>
  <c r="AB168" i="6"/>
  <c r="AA168" i="6"/>
  <c r="X168" i="6"/>
  <c r="W168" i="6"/>
  <c r="V168" i="6"/>
  <c r="S168" i="6"/>
  <c r="R168" i="6"/>
  <c r="Q168" i="6"/>
  <c r="N168" i="6"/>
  <c r="M168" i="6"/>
  <c r="L168" i="6"/>
  <c r="I168" i="6"/>
  <c r="G168" i="6"/>
  <c r="E168" i="6"/>
  <c r="AJ167" i="6"/>
  <c r="AE167" i="6"/>
  <c r="AC167" i="6"/>
  <c r="AB167" i="6"/>
  <c r="AA167" i="6"/>
  <c r="X167" i="6"/>
  <c r="W167" i="6"/>
  <c r="V167" i="6"/>
  <c r="S167" i="6"/>
  <c r="R167" i="6"/>
  <c r="Q167" i="6"/>
  <c r="N167" i="6"/>
  <c r="M167" i="6"/>
  <c r="L167" i="6"/>
  <c r="I167" i="6"/>
  <c r="G167" i="6"/>
  <c r="E167" i="6"/>
  <c r="AJ166" i="6"/>
  <c r="AE166" i="6"/>
  <c r="AC166" i="6"/>
  <c r="AB166" i="6"/>
  <c r="AA166" i="6"/>
  <c r="X166" i="6"/>
  <c r="W166" i="6"/>
  <c r="V166" i="6"/>
  <c r="S166" i="6"/>
  <c r="R166" i="6"/>
  <c r="Q166" i="6"/>
  <c r="N166" i="6"/>
  <c r="M166" i="6"/>
  <c r="L166" i="6"/>
  <c r="I166" i="6"/>
  <c r="G166" i="6"/>
  <c r="E166" i="6"/>
  <c r="AJ165" i="6"/>
  <c r="AE165" i="6"/>
  <c r="AC165" i="6"/>
  <c r="AB165" i="6"/>
  <c r="AA165" i="6"/>
  <c r="X165" i="6"/>
  <c r="W165" i="6"/>
  <c r="V165" i="6"/>
  <c r="S165" i="6"/>
  <c r="R165" i="6"/>
  <c r="Q165" i="6"/>
  <c r="N165" i="6"/>
  <c r="M165" i="6"/>
  <c r="L165" i="6"/>
  <c r="I165" i="6"/>
  <c r="G165" i="6"/>
  <c r="E165" i="6"/>
  <c r="AJ164" i="6"/>
  <c r="AE164" i="6"/>
  <c r="AC164" i="6"/>
  <c r="AB164" i="6"/>
  <c r="AA164" i="6"/>
  <c r="X164" i="6"/>
  <c r="W164" i="6"/>
  <c r="V164" i="6"/>
  <c r="S164" i="6"/>
  <c r="R164" i="6"/>
  <c r="Q164" i="6"/>
  <c r="N164" i="6"/>
  <c r="M164" i="6"/>
  <c r="L164" i="6"/>
  <c r="I164" i="6"/>
  <c r="G164" i="6"/>
  <c r="E164" i="6"/>
  <c r="AJ163" i="6"/>
  <c r="AE163" i="6"/>
  <c r="AC163" i="6"/>
  <c r="AB163" i="6"/>
  <c r="AA163" i="6"/>
  <c r="X163" i="6"/>
  <c r="W163" i="6"/>
  <c r="V163" i="6"/>
  <c r="S163" i="6"/>
  <c r="R163" i="6"/>
  <c r="Q163" i="6"/>
  <c r="N163" i="6"/>
  <c r="M163" i="6"/>
  <c r="L163" i="6"/>
  <c r="I163" i="6"/>
  <c r="G163" i="6"/>
  <c r="E163" i="6"/>
  <c r="AJ162" i="6"/>
  <c r="AE162" i="6"/>
  <c r="AC162" i="6"/>
  <c r="AB162" i="6"/>
  <c r="AA162" i="6"/>
  <c r="X162" i="6"/>
  <c r="W162" i="6"/>
  <c r="V162" i="6"/>
  <c r="S162" i="6"/>
  <c r="R162" i="6"/>
  <c r="Q162" i="6"/>
  <c r="N162" i="6"/>
  <c r="M162" i="6"/>
  <c r="L162" i="6"/>
  <c r="I162" i="6"/>
  <c r="G162" i="6"/>
  <c r="E162" i="6"/>
  <c r="AJ161" i="6"/>
  <c r="AE161" i="6"/>
  <c r="AC161" i="6"/>
  <c r="AB161" i="6"/>
  <c r="AA161" i="6"/>
  <c r="X161" i="6"/>
  <c r="W161" i="6"/>
  <c r="V161" i="6"/>
  <c r="S161" i="6"/>
  <c r="R161" i="6"/>
  <c r="Q161" i="6"/>
  <c r="N161" i="6"/>
  <c r="M161" i="6"/>
  <c r="L161" i="6"/>
  <c r="I161" i="6"/>
  <c r="G161" i="6"/>
  <c r="E161" i="6"/>
  <c r="AJ160" i="6"/>
  <c r="AE160" i="6"/>
  <c r="AC160" i="6"/>
  <c r="AB160" i="6"/>
  <c r="AA160" i="6"/>
  <c r="X160" i="6"/>
  <c r="W160" i="6"/>
  <c r="V160" i="6"/>
  <c r="S160" i="6"/>
  <c r="R160" i="6"/>
  <c r="Q160" i="6"/>
  <c r="N160" i="6"/>
  <c r="M160" i="6"/>
  <c r="L160" i="6"/>
  <c r="I160" i="6"/>
  <c r="G160" i="6"/>
  <c r="E160" i="6"/>
  <c r="AJ159" i="6"/>
  <c r="AE159" i="6"/>
  <c r="AC159" i="6"/>
  <c r="AB159" i="6"/>
  <c r="AA159" i="6"/>
  <c r="X159" i="6"/>
  <c r="W159" i="6"/>
  <c r="V159" i="6"/>
  <c r="S159" i="6"/>
  <c r="R159" i="6"/>
  <c r="Q159" i="6"/>
  <c r="N159" i="6"/>
  <c r="M159" i="6"/>
  <c r="L159" i="6"/>
  <c r="I159" i="6"/>
  <c r="G159" i="6"/>
  <c r="E159" i="6"/>
  <c r="AJ158" i="6"/>
  <c r="AE158" i="6"/>
  <c r="AC158" i="6"/>
  <c r="AB158" i="6"/>
  <c r="AA158" i="6"/>
  <c r="X158" i="6"/>
  <c r="W158" i="6"/>
  <c r="V158" i="6"/>
  <c r="S158" i="6"/>
  <c r="R158" i="6"/>
  <c r="Q158" i="6"/>
  <c r="N158" i="6"/>
  <c r="M158" i="6"/>
  <c r="L158" i="6"/>
  <c r="I158" i="6"/>
  <c r="G158" i="6"/>
  <c r="E158" i="6"/>
  <c r="AJ157" i="6"/>
  <c r="AE157" i="6"/>
  <c r="AC157" i="6"/>
  <c r="AB157" i="6"/>
  <c r="AA157" i="6"/>
  <c r="X157" i="6"/>
  <c r="W157" i="6"/>
  <c r="V157" i="6"/>
  <c r="S157" i="6"/>
  <c r="R157" i="6"/>
  <c r="Q157" i="6"/>
  <c r="N157" i="6"/>
  <c r="M157" i="6"/>
  <c r="L157" i="6"/>
  <c r="I157" i="6"/>
  <c r="G157" i="6"/>
  <c r="E157" i="6"/>
  <c r="AJ156" i="6"/>
  <c r="AE156" i="6"/>
  <c r="AC156" i="6"/>
  <c r="AB156" i="6"/>
  <c r="AA156" i="6"/>
  <c r="X156" i="6"/>
  <c r="W156" i="6"/>
  <c r="V156" i="6"/>
  <c r="S156" i="6"/>
  <c r="R156" i="6"/>
  <c r="Q156" i="6"/>
  <c r="N156" i="6"/>
  <c r="M156" i="6"/>
  <c r="L156" i="6"/>
  <c r="I156" i="6"/>
  <c r="G156" i="6"/>
  <c r="E156" i="6"/>
  <c r="AJ155" i="6"/>
  <c r="AE155" i="6"/>
  <c r="AC155" i="6"/>
  <c r="AB155" i="6"/>
  <c r="AA155" i="6"/>
  <c r="X155" i="6"/>
  <c r="W155" i="6"/>
  <c r="V155" i="6"/>
  <c r="S155" i="6"/>
  <c r="R155" i="6"/>
  <c r="Q155" i="6"/>
  <c r="N155" i="6"/>
  <c r="M155" i="6"/>
  <c r="L155" i="6"/>
  <c r="I155" i="6"/>
  <c r="G155" i="6"/>
  <c r="E155" i="6"/>
  <c r="AJ154" i="6"/>
  <c r="AE154" i="6"/>
  <c r="AC154" i="6"/>
  <c r="AB154" i="6"/>
  <c r="AA154" i="6"/>
  <c r="X154" i="6"/>
  <c r="W154" i="6"/>
  <c r="V154" i="6"/>
  <c r="S154" i="6"/>
  <c r="R154" i="6"/>
  <c r="Q154" i="6"/>
  <c r="N154" i="6"/>
  <c r="M154" i="6"/>
  <c r="L154" i="6"/>
  <c r="I154" i="6"/>
  <c r="G154" i="6"/>
  <c r="E154" i="6"/>
  <c r="AJ153" i="6"/>
  <c r="AE153" i="6"/>
  <c r="AC153" i="6"/>
  <c r="AB153" i="6"/>
  <c r="AA153" i="6"/>
  <c r="X153" i="6"/>
  <c r="W153" i="6"/>
  <c r="V153" i="6"/>
  <c r="S153" i="6"/>
  <c r="R153" i="6"/>
  <c r="Q153" i="6"/>
  <c r="N153" i="6"/>
  <c r="M153" i="6"/>
  <c r="L153" i="6"/>
  <c r="I153" i="6"/>
  <c r="G153" i="6"/>
  <c r="E153" i="6"/>
  <c r="AJ152" i="6"/>
  <c r="AE152" i="6"/>
  <c r="AC152" i="6"/>
  <c r="AB152" i="6"/>
  <c r="AA152" i="6"/>
  <c r="X152" i="6"/>
  <c r="W152" i="6"/>
  <c r="V152" i="6"/>
  <c r="S152" i="6"/>
  <c r="R152" i="6"/>
  <c r="Q152" i="6"/>
  <c r="N152" i="6"/>
  <c r="M152" i="6"/>
  <c r="L152" i="6"/>
  <c r="I152" i="6"/>
  <c r="G152" i="6"/>
  <c r="E152" i="6"/>
  <c r="AJ151" i="6"/>
  <c r="AE151" i="6"/>
  <c r="AC151" i="6"/>
  <c r="AB151" i="6"/>
  <c r="AA151" i="6"/>
  <c r="X151" i="6"/>
  <c r="W151" i="6"/>
  <c r="V151" i="6"/>
  <c r="S151" i="6"/>
  <c r="R151" i="6"/>
  <c r="Q151" i="6"/>
  <c r="N151" i="6"/>
  <c r="M151" i="6"/>
  <c r="L151" i="6"/>
  <c r="I151" i="6"/>
  <c r="G151" i="6"/>
  <c r="E151" i="6"/>
  <c r="AJ150" i="6"/>
  <c r="AE150" i="6"/>
  <c r="AC150" i="6"/>
  <c r="AB150" i="6"/>
  <c r="AA150" i="6"/>
  <c r="X150" i="6"/>
  <c r="W150" i="6"/>
  <c r="V150" i="6"/>
  <c r="S150" i="6"/>
  <c r="R150" i="6"/>
  <c r="Q150" i="6"/>
  <c r="N150" i="6"/>
  <c r="M150" i="6"/>
  <c r="L150" i="6"/>
  <c r="I150" i="6"/>
  <c r="G150" i="6"/>
  <c r="E150" i="6"/>
  <c r="AJ149" i="6"/>
  <c r="AE149" i="6"/>
  <c r="AC149" i="6"/>
  <c r="AB149" i="6"/>
  <c r="AA149" i="6"/>
  <c r="X149" i="6"/>
  <c r="W149" i="6"/>
  <c r="V149" i="6"/>
  <c r="S149" i="6"/>
  <c r="R149" i="6"/>
  <c r="Q149" i="6"/>
  <c r="N149" i="6"/>
  <c r="M149" i="6"/>
  <c r="L149" i="6"/>
  <c r="I149" i="6"/>
  <c r="G149" i="6"/>
  <c r="E149" i="6"/>
  <c r="AJ148" i="6"/>
  <c r="AE148" i="6"/>
  <c r="AC148" i="6"/>
  <c r="AB148" i="6"/>
  <c r="AA148" i="6"/>
  <c r="X148" i="6"/>
  <c r="W148" i="6"/>
  <c r="V148" i="6"/>
  <c r="S148" i="6"/>
  <c r="R148" i="6"/>
  <c r="Q148" i="6"/>
  <c r="N148" i="6"/>
  <c r="M148" i="6"/>
  <c r="L148" i="6"/>
  <c r="I148" i="6"/>
  <c r="G148" i="6"/>
  <c r="E148" i="6"/>
  <c r="AJ147" i="6"/>
  <c r="AE147" i="6"/>
  <c r="AC147" i="6"/>
  <c r="AB147" i="6"/>
  <c r="AA147" i="6"/>
  <c r="X147" i="6"/>
  <c r="W147" i="6"/>
  <c r="V147" i="6"/>
  <c r="S147" i="6"/>
  <c r="R147" i="6"/>
  <c r="Q147" i="6"/>
  <c r="N147" i="6"/>
  <c r="M147" i="6"/>
  <c r="L147" i="6"/>
  <c r="I147" i="6"/>
  <c r="G147" i="6"/>
  <c r="E147" i="6"/>
  <c r="AJ146" i="6"/>
  <c r="AE146" i="6"/>
  <c r="AC146" i="6"/>
  <c r="AB146" i="6"/>
  <c r="AA146" i="6"/>
  <c r="X146" i="6"/>
  <c r="W146" i="6"/>
  <c r="V146" i="6"/>
  <c r="S146" i="6"/>
  <c r="R146" i="6"/>
  <c r="Q146" i="6"/>
  <c r="N146" i="6"/>
  <c r="M146" i="6"/>
  <c r="L146" i="6"/>
  <c r="I146" i="6"/>
  <c r="G146" i="6"/>
  <c r="E146" i="6"/>
  <c r="AJ145" i="6"/>
  <c r="AE145" i="6"/>
  <c r="AC145" i="6"/>
  <c r="AB145" i="6"/>
  <c r="AA145" i="6"/>
  <c r="X145" i="6"/>
  <c r="W145" i="6"/>
  <c r="V145" i="6"/>
  <c r="S145" i="6"/>
  <c r="R145" i="6"/>
  <c r="Q145" i="6"/>
  <c r="N145" i="6"/>
  <c r="M145" i="6"/>
  <c r="L145" i="6"/>
  <c r="I145" i="6"/>
  <c r="G145" i="6"/>
  <c r="E145" i="6"/>
  <c r="AJ144" i="6"/>
  <c r="AE144" i="6"/>
  <c r="AC144" i="6"/>
  <c r="AB144" i="6"/>
  <c r="AA144" i="6"/>
  <c r="X144" i="6"/>
  <c r="W144" i="6"/>
  <c r="V144" i="6"/>
  <c r="S144" i="6"/>
  <c r="R144" i="6"/>
  <c r="Q144" i="6"/>
  <c r="N144" i="6"/>
  <c r="M144" i="6"/>
  <c r="L144" i="6"/>
  <c r="I144" i="6"/>
  <c r="G144" i="6"/>
  <c r="E144" i="6"/>
  <c r="AJ143" i="6"/>
  <c r="AE143" i="6"/>
  <c r="AC143" i="6"/>
  <c r="AB143" i="6"/>
  <c r="AA143" i="6"/>
  <c r="X143" i="6"/>
  <c r="W143" i="6"/>
  <c r="V143" i="6"/>
  <c r="S143" i="6"/>
  <c r="R143" i="6"/>
  <c r="Q143" i="6"/>
  <c r="N143" i="6"/>
  <c r="M143" i="6"/>
  <c r="L143" i="6"/>
  <c r="I143" i="6"/>
  <c r="G143" i="6"/>
  <c r="E143" i="6"/>
  <c r="AJ142" i="6"/>
  <c r="AE142" i="6"/>
  <c r="AC142" i="6"/>
  <c r="AB142" i="6"/>
  <c r="AA142" i="6"/>
  <c r="X142" i="6"/>
  <c r="W142" i="6"/>
  <c r="V142" i="6"/>
  <c r="S142" i="6"/>
  <c r="R142" i="6"/>
  <c r="Q142" i="6"/>
  <c r="N142" i="6"/>
  <c r="M142" i="6"/>
  <c r="L142" i="6"/>
  <c r="I142" i="6"/>
  <c r="G142" i="6"/>
  <c r="E142" i="6"/>
  <c r="AJ141" i="6"/>
  <c r="AE141" i="6"/>
  <c r="AC141" i="6"/>
  <c r="AB141" i="6"/>
  <c r="AA141" i="6"/>
  <c r="X141" i="6"/>
  <c r="W141" i="6"/>
  <c r="V141" i="6"/>
  <c r="S141" i="6"/>
  <c r="R141" i="6"/>
  <c r="Q141" i="6"/>
  <c r="N141" i="6"/>
  <c r="M141" i="6"/>
  <c r="L141" i="6"/>
  <c r="I141" i="6"/>
  <c r="G141" i="6"/>
  <c r="E141" i="6"/>
  <c r="AJ140" i="6"/>
  <c r="AE140" i="6"/>
  <c r="AC140" i="6"/>
  <c r="AB140" i="6"/>
  <c r="AA140" i="6"/>
  <c r="X140" i="6"/>
  <c r="W140" i="6"/>
  <c r="V140" i="6"/>
  <c r="S140" i="6"/>
  <c r="R140" i="6"/>
  <c r="Q140" i="6"/>
  <c r="N140" i="6"/>
  <c r="M140" i="6"/>
  <c r="L140" i="6"/>
  <c r="I140" i="6"/>
  <c r="G140" i="6"/>
  <c r="E140" i="6"/>
  <c r="AJ139" i="6"/>
  <c r="AE139" i="6"/>
  <c r="AC139" i="6"/>
  <c r="AB139" i="6"/>
  <c r="AA139" i="6"/>
  <c r="X139" i="6"/>
  <c r="W139" i="6"/>
  <c r="V139" i="6"/>
  <c r="S139" i="6"/>
  <c r="R139" i="6"/>
  <c r="Q139" i="6"/>
  <c r="N139" i="6"/>
  <c r="M139" i="6"/>
  <c r="L139" i="6"/>
  <c r="I139" i="6"/>
  <c r="G139" i="6"/>
  <c r="E139" i="6"/>
  <c r="AJ138" i="6"/>
  <c r="AE138" i="6"/>
  <c r="AC138" i="6"/>
  <c r="AB138" i="6"/>
  <c r="AA138" i="6"/>
  <c r="X138" i="6"/>
  <c r="W138" i="6"/>
  <c r="V138" i="6"/>
  <c r="S138" i="6"/>
  <c r="R138" i="6"/>
  <c r="Q138" i="6"/>
  <c r="N138" i="6"/>
  <c r="M138" i="6"/>
  <c r="L138" i="6"/>
  <c r="I138" i="6"/>
  <c r="G138" i="6"/>
  <c r="E138" i="6"/>
  <c r="AJ137" i="6"/>
  <c r="AE137" i="6"/>
  <c r="AC137" i="6"/>
  <c r="AB137" i="6"/>
  <c r="AA137" i="6"/>
  <c r="X137" i="6"/>
  <c r="W137" i="6"/>
  <c r="V137" i="6"/>
  <c r="S137" i="6"/>
  <c r="R137" i="6"/>
  <c r="Q137" i="6"/>
  <c r="N137" i="6"/>
  <c r="M137" i="6"/>
  <c r="L137" i="6"/>
  <c r="I137" i="6"/>
  <c r="G137" i="6"/>
  <c r="E137" i="6"/>
  <c r="AJ136" i="6"/>
  <c r="AE136" i="6"/>
  <c r="AC136" i="6"/>
  <c r="AB136" i="6"/>
  <c r="AA136" i="6"/>
  <c r="X136" i="6"/>
  <c r="W136" i="6"/>
  <c r="V136" i="6"/>
  <c r="S136" i="6"/>
  <c r="R136" i="6"/>
  <c r="Q136" i="6"/>
  <c r="N136" i="6"/>
  <c r="M136" i="6"/>
  <c r="L136" i="6"/>
  <c r="I136" i="6"/>
  <c r="G136" i="6"/>
  <c r="E136" i="6"/>
  <c r="AJ135" i="6"/>
  <c r="AE135" i="6"/>
  <c r="AC135" i="6"/>
  <c r="AB135" i="6"/>
  <c r="AA135" i="6"/>
  <c r="X135" i="6"/>
  <c r="W135" i="6"/>
  <c r="V135" i="6"/>
  <c r="S135" i="6"/>
  <c r="R135" i="6"/>
  <c r="Q135" i="6"/>
  <c r="N135" i="6"/>
  <c r="M135" i="6"/>
  <c r="L135" i="6"/>
  <c r="I135" i="6"/>
  <c r="G135" i="6"/>
  <c r="E135" i="6"/>
  <c r="AJ134" i="6"/>
  <c r="AE134" i="6"/>
  <c r="AC134" i="6"/>
  <c r="AB134" i="6"/>
  <c r="AA134" i="6"/>
  <c r="X134" i="6"/>
  <c r="W134" i="6"/>
  <c r="V134" i="6"/>
  <c r="S134" i="6"/>
  <c r="R134" i="6"/>
  <c r="Q134" i="6"/>
  <c r="N134" i="6"/>
  <c r="M134" i="6"/>
  <c r="L134" i="6"/>
  <c r="I134" i="6"/>
  <c r="G134" i="6"/>
  <c r="E134" i="6"/>
  <c r="AJ133" i="6"/>
  <c r="AE133" i="6"/>
  <c r="AC133" i="6"/>
  <c r="AB133" i="6"/>
  <c r="AA133" i="6"/>
  <c r="X133" i="6"/>
  <c r="W133" i="6"/>
  <c r="V133" i="6"/>
  <c r="S133" i="6"/>
  <c r="R133" i="6"/>
  <c r="Q133" i="6"/>
  <c r="N133" i="6"/>
  <c r="M133" i="6"/>
  <c r="L133" i="6"/>
  <c r="I133" i="6"/>
  <c r="G133" i="6"/>
  <c r="E133" i="6"/>
  <c r="AJ132" i="6"/>
  <c r="AE132" i="6"/>
  <c r="AC132" i="6"/>
  <c r="AB132" i="6"/>
  <c r="AA132" i="6"/>
  <c r="X132" i="6"/>
  <c r="W132" i="6"/>
  <c r="V132" i="6"/>
  <c r="S132" i="6"/>
  <c r="R132" i="6"/>
  <c r="Q132" i="6"/>
  <c r="N132" i="6"/>
  <c r="M132" i="6"/>
  <c r="L132" i="6"/>
  <c r="I132" i="6"/>
  <c r="G132" i="6"/>
  <c r="E132" i="6"/>
  <c r="AJ131" i="6"/>
  <c r="AE131" i="6"/>
  <c r="AC131" i="6"/>
  <c r="AB131" i="6"/>
  <c r="AA131" i="6"/>
  <c r="X131" i="6"/>
  <c r="W131" i="6"/>
  <c r="V131" i="6"/>
  <c r="S131" i="6"/>
  <c r="R131" i="6"/>
  <c r="Q131" i="6"/>
  <c r="N131" i="6"/>
  <c r="M131" i="6"/>
  <c r="L131" i="6"/>
  <c r="I131" i="6"/>
  <c r="G131" i="6"/>
  <c r="E131" i="6"/>
  <c r="AJ130" i="6"/>
  <c r="AE130" i="6"/>
  <c r="AC130" i="6"/>
  <c r="AB130" i="6"/>
  <c r="AA130" i="6"/>
  <c r="X130" i="6"/>
  <c r="W130" i="6"/>
  <c r="V130" i="6"/>
  <c r="S130" i="6"/>
  <c r="R130" i="6"/>
  <c r="Q130" i="6"/>
  <c r="N130" i="6"/>
  <c r="M130" i="6"/>
  <c r="L130" i="6"/>
  <c r="I130" i="6"/>
  <c r="G130" i="6"/>
  <c r="E130" i="6"/>
  <c r="AJ129" i="6"/>
  <c r="AE129" i="6"/>
  <c r="AC129" i="6"/>
  <c r="AB129" i="6"/>
  <c r="AA129" i="6"/>
  <c r="X129" i="6"/>
  <c r="W129" i="6"/>
  <c r="V129" i="6"/>
  <c r="S129" i="6"/>
  <c r="R129" i="6"/>
  <c r="Q129" i="6"/>
  <c r="N129" i="6"/>
  <c r="M129" i="6"/>
  <c r="L129" i="6"/>
  <c r="I129" i="6"/>
  <c r="G129" i="6"/>
  <c r="E129" i="6"/>
  <c r="AJ128" i="6"/>
  <c r="AE128" i="6"/>
  <c r="AC128" i="6"/>
  <c r="AB128" i="6"/>
  <c r="AA128" i="6"/>
  <c r="X128" i="6"/>
  <c r="W128" i="6"/>
  <c r="V128" i="6"/>
  <c r="S128" i="6"/>
  <c r="R128" i="6"/>
  <c r="Q128" i="6"/>
  <c r="N128" i="6"/>
  <c r="M128" i="6"/>
  <c r="L128" i="6"/>
  <c r="I128" i="6"/>
  <c r="G128" i="6"/>
  <c r="E128" i="6"/>
  <c r="AJ127" i="6"/>
  <c r="AE127" i="6"/>
  <c r="AC127" i="6"/>
  <c r="AB127" i="6"/>
  <c r="AA127" i="6"/>
  <c r="X127" i="6"/>
  <c r="W127" i="6"/>
  <c r="V127" i="6"/>
  <c r="S127" i="6"/>
  <c r="R127" i="6"/>
  <c r="Q127" i="6"/>
  <c r="N127" i="6"/>
  <c r="M127" i="6"/>
  <c r="L127" i="6"/>
  <c r="I127" i="6"/>
  <c r="G127" i="6"/>
  <c r="E127" i="6"/>
  <c r="AJ126" i="6"/>
  <c r="AE126" i="6"/>
  <c r="AC126" i="6"/>
  <c r="AB126" i="6"/>
  <c r="AA126" i="6"/>
  <c r="X126" i="6"/>
  <c r="W126" i="6"/>
  <c r="V126" i="6"/>
  <c r="S126" i="6"/>
  <c r="R126" i="6"/>
  <c r="Q126" i="6"/>
  <c r="N126" i="6"/>
  <c r="M126" i="6"/>
  <c r="L126" i="6"/>
  <c r="I126" i="6"/>
  <c r="G126" i="6"/>
  <c r="E126" i="6"/>
  <c r="AJ125" i="6"/>
  <c r="AE125" i="6"/>
  <c r="AC125" i="6"/>
  <c r="AB125" i="6"/>
  <c r="AA125" i="6"/>
  <c r="X125" i="6"/>
  <c r="W125" i="6"/>
  <c r="V125" i="6"/>
  <c r="S125" i="6"/>
  <c r="R125" i="6"/>
  <c r="Q125" i="6"/>
  <c r="N125" i="6"/>
  <c r="M125" i="6"/>
  <c r="L125" i="6"/>
  <c r="I125" i="6"/>
  <c r="G125" i="6"/>
  <c r="E125" i="6"/>
  <c r="AJ124" i="6"/>
  <c r="AE124" i="6"/>
  <c r="AC124" i="6"/>
  <c r="AB124" i="6"/>
  <c r="AA124" i="6"/>
  <c r="X124" i="6"/>
  <c r="W124" i="6"/>
  <c r="V124" i="6"/>
  <c r="S124" i="6"/>
  <c r="R124" i="6"/>
  <c r="Q124" i="6"/>
  <c r="N124" i="6"/>
  <c r="M124" i="6"/>
  <c r="L124" i="6"/>
  <c r="I124" i="6"/>
  <c r="G124" i="6"/>
  <c r="E124" i="6"/>
  <c r="AJ123" i="6"/>
  <c r="AE123" i="6"/>
  <c r="AC123" i="6"/>
  <c r="AB123" i="6"/>
  <c r="AA123" i="6"/>
  <c r="X123" i="6"/>
  <c r="W123" i="6"/>
  <c r="V123" i="6"/>
  <c r="S123" i="6"/>
  <c r="R123" i="6"/>
  <c r="Q123" i="6"/>
  <c r="N123" i="6"/>
  <c r="M123" i="6"/>
  <c r="L123" i="6"/>
  <c r="I123" i="6"/>
  <c r="G123" i="6"/>
  <c r="E123" i="6"/>
  <c r="AJ122" i="6"/>
  <c r="AE122" i="6"/>
  <c r="AC122" i="6"/>
  <c r="AB122" i="6"/>
  <c r="AA122" i="6"/>
  <c r="X122" i="6"/>
  <c r="W122" i="6"/>
  <c r="V122" i="6"/>
  <c r="S122" i="6"/>
  <c r="R122" i="6"/>
  <c r="Q122" i="6"/>
  <c r="N122" i="6"/>
  <c r="M122" i="6"/>
  <c r="L122" i="6"/>
  <c r="I122" i="6"/>
  <c r="G122" i="6"/>
  <c r="E122" i="6"/>
  <c r="AJ121" i="6"/>
  <c r="AE121" i="6"/>
  <c r="AC121" i="6"/>
  <c r="AB121" i="6"/>
  <c r="AA121" i="6"/>
  <c r="X121" i="6"/>
  <c r="W121" i="6"/>
  <c r="V121" i="6"/>
  <c r="S121" i="6"/>
  <c r="R121" i="6"/>
  <c r="Q121" i="6"/>
  <c r="N121" i="6"/>
  <c r="M121" i="6"/>
  <c r="L121" i="6"/>
  <c r="I121" i="6"/>
  <c r="G121" i="6"/>
  <c r="E121" i="6"/>
  <c r="AJ120" i="6"/>
  <c r="AE120" i="6"/>
  <c r="AC120" i="6"/>
  <c r="AB120" i="6"/>
  <c r="AA120" i="6"/>
  <c r="X120" i="6"/>
  <c r="W120" i="6"/>
  <c r="V120" i="6"/>
  <c r="S120" i="6"/>
  <c r="R120" i="6"/>
  <c r="Q120" i="6"/>
  <c r="N120" i="6"/>
  <c r="M120" i="6"/>
  <c r="L120" i="6"/>
  <c r="I120" i="6"/>
  <c r="G120" i="6"/>
  <c r="E120" i="6"/>
  <c r="AJ119" i="6"/>
  <c r="AE119" i="6"/>
  <c r="AC119" i="6"/>
  <c r="AB119" i="6"/>
  <c r="AA119" i="6"/>
  <c r="X119" i="6"/>
  <c r="W119" i="6"/>
  <c r="V119" i="6"/>
  <c r="S119" i="6"/>
  <c r="R119" i="6"/>
  <c r="Q119" i="6"/>
  <c r="N119" i="6"/>
  <c r="M119" i="6"/>
  <c r="L119" i="6"/>
  <c r="I119" i="6"/>
  <c r="G119" i="6"/>
  <c r="E119" i="6"/>
  <c r="AJ118" i="6"/>
  <c r="AE118" i="6"/>
  <c r="AC118" i="6"/>
  <c r="AB118" i="6"/>
  <c r="AA118" i="6"/>
  <c r="X118" i="6"/>
  <c r="W118" i="6"/>
  <c r="V118" i="6"/>
  <c r="S118" i="6"/>
  <c r="R118" i="6"/>
  <c r="Q118" i="6"/>
  <c r="N118" i="6"/>
  <c r="M118" i="6"/>
  <c r="L118" i="6"/>
  <c r="I118" i="6"/>
  <c r="G118" i="6"/>
  <c r="E118" i="6"/>
  <c r="AJ117" i="6"/>
  <c r="AE117" i="6"/>
  <c r="AC117" i="6"/>
  <c r="AB117" i="6"/>
  <c r="AA117" i="6"/>
  <c r="X117" i="6"/>
  <c r="W117" i="6"/>
  <c r="V117" i="6"/>
  <c r="S117" i="6"/>
  <c r="R117" i="6"/>
  <c r="Q117" i="6"/>
  <c r="N117" i="6"/>
  <c r="M117" i="6"/>
  <c r="L117" i="6"/>
  <c r="I117" i="6"/>
  <c r="G117" i="6"/>
  <c r="E117" i="6"/>
  <c r="AJ116" i="6"/>
  <c r="AE116" i="6"/>
  <c r="AC116" i="6"/>
  <c r="AB116" i="6"/>
  <c r="AA116" i="6"/>
  <c r="X116" i="6"/>
  <c r="W116" i="6"/>
  <c r="V116" i="6"/>
  <c r="S116" i="6"/>
  <c r="R116" i="6"/>
  <c r="Q116" i="6"/>
  <c r="N116" i="6"/>
  <c r="M116" i="6"/>
  <c r="L116" i="6"/>
  <c r="I116" i="6"/>
  <c r="G116" i="6"/>
  <c r="E116" i="6"/>
  <c r="AJ115" i="6"/>
  <c r="AE115" i="6"/>
  <c r="AC115" i="6"/>
  <c r="AB115" i="6"/>
  <c r="AA115" i="6"/>
  <c r="X115" i="6"/>
  <c r="W115" i="6"/>
  <c r="V115" i="6"/>
  <c r="S115" i="6"/>
  <c r="R115" i="6"/>
  <c r="Q115" i="6"/>
  <c r="N115" i="6"/>
  <c r="M115" i="6"/>
  <c r="L115" i="6"/>
  <c r="I115" i="6"/>
  <c r="G115" i="6"/>
  <c r="E115" i="6"/>
  <c r="AJ114" i="6"/>
  <c r="AE114" i="6"/>
  <c r="AC114" i="6"/>
  <c r="AB114" i="6"/>
  <c r="AA114" i="6"/>
  <c r="X114" i="6"/>
  <c r="W114" i="6"/>
  <c r="V114" i="6"/>
  <c r="S114" i="6"/>
  <c r="R114" i="6"/>
  <c r="Q114" i="6"/>
  <c r="N114" i="6"/>
  <c r="M114" i="6"/>
  <c r="L114" i="6"/>
  <c r="I114" i="6"/>
  <c r="G114" i="6"/>
  <c r="E114" i="6"/>
  <c r="AJ113" i="6"/>
  <c r="AE113" i="6"/>
  <c r="AC113" i="6"/>
  <c r="AB113" i="6"/>
  <c r="AA113" i="6"/>
  <c r="X113" i="6"/>
  <c r="W113" i="6"/>
  <c r="V113" i="6"/>
  <c r="S113" i="6"/>
  <c r="R113" i="6"/>
  <c r="Q113" i="6"/>
  <c r="N113" i="6"/>
  <c r="M113" i="6"/>
  <c r="L113" i="6"/>
  <c r="I113" i="6"/>
  <c r="G113" i="6"/>
  <c r="E113" i="6"/>
  <c r="AJ112" i="6"/>
  <c r="AE112" i="6"/>
  <c r="AC112" i="6"/>
  <c r="AB112" i="6"/>
  <c r="AA112" i="6"/>
  <c r="X112" i="6"/>
  <c r="W112" i="6"/>
  <c r="V112" i="6"/>
  <c r="S112" i="6"/>
  <c r="R112" i="6"/>
  <c r="Q112" i="6"/>
  <c r="N112" i="6"/>
  <c r="M112" i="6"/>
  <c r="L112" i="6"/>
  <c r="I112" i="6"/>
  <c r="G112" i="6"/>
  <c r="E112" i="6"/>
  <c r="AJ111" i="6"/>
  <c r="AE111" i="6"/>
  <c r="AC111" i="6"/>
  <c r="AB111" i="6"/>
  <c r="AA111" i="6"/>
  <c r="X111" i="6"/>
  <c r="W111" i="6"/>
  <c r="V111" i="6"/>
  <c r="S111" i="6"/>
  <c r="R111" i="6"/>
  <c r="Q111" i="6"/>
  <c r="N111" i="6"/>
  <c r="M111" i="6"/>
  <c r="L111" i="6"/>
  <c r="I111" i="6"/>
  <c r="G111" i="6"/>
  <c r="E111" i="6"/>
  <c r="AJ110" i="6"/>
  <c r="AE110" i="6"/>
  <c r="AC110" i="6"/>
  <c r="AB110" i="6"/>
  <c r="AA110" i="6"/>
  <c r="X110" i="6"/>
  <c r="W110" i="6"/>
  <c r="V110" i="6"/>
  <c r="S110" i="6"/>
  <c r="R110" i="6"/>
  <c r="Q110" i="6"/>
  <c r="N110" i="6"/>
  <c r="M110" i="6"/>
  <c r="L110" i="6"/>
  <c r="I110" i="6"/>
  <c r="G110" i="6"/>
  <c r="E110" i="6"/>
  <c r="AJ109" i="6"/>
  <c r="AE109" i="6"/>
  <c r="AC109" i="6"/>
  <c r="AB109" i="6"/>
  <c r="AA109" i="6"/>
  <c r="X109" i="6"/>
  <c r="W109" i="6"/>
  <c r="V109" i="6"/>
  <c r="S109" i="6"/>
  <c r="R109" i="6"/>
  <c r="Q109" i="6"/>
  <c r="N109" i="6"/>
  <c r="M109" i="6"/>
  <c r="L109" i="6"/>
  <c r="I109" i="6"/>
  <c r="G109" i="6"/>
  <c r="E109" i="6"/>
  <c r="AJ108" i="6"/>
  <c r="AE108" i="6"/>
  <c r="AC108" i="6"/>
  <c r="AB108" i="6"/>
  <c r="AA108" i="6"/>
  <c r="X108" i="6"/>
  <c r="W108" i="6"/>
  <c r="V108" i="6"/>
  <c r="S108" i="6"/>
  <c r="R108" i="6"/>
  <c r="Q108" i="6"/>
  <c r="N108" i="6"/>
  <c r="M108" i="6"/>
  <c r="L108" i="6"/>
  <c r="I108" i="6"/>
  <c r="G108" i="6"/>
  <c r="E108" i="6"/>
  <c r="AJ107" i="6"/>
  <c r="AE107" i="6"/>
  <c r="AC107" i="6"/>
  <c r="AB107" i="6"/>
  <c r="AA107" i="6"/>
  <c r="X107" i="6"/>
  <c r="W107" i="6"/>
  <c r="V107" i="6"/>
  <c r="S107" i="6"/>
  <c r="R107" i="6"/>
  <c r="Q107" i="6"/>
  <c r="N107" i="6"/>
  <c r="M107" i="6"/>
  <c r="L107" i="6"/>
  <c r="I107" i="6"/>
  <c r="G107" i="6"/>
  <c r="E107" i="6"/>
  <c r="AJ106" i="6"/>
  <c r="AE106" i="6"/>
  <c r="AC106" i="6"/>
  <c r="AB106" i="6"/>
  <c r="AA106" i="6"/>
  <c r="X106" i="6"/>
  <c r="W106" i="6"/>
  <c r="V106" i="6"/>
  <c r="S106" i="6"/>
  <c r="R106" i="6"/>
  <c r="Q106" i="6"/>
  <c r="N106" i="6"/>
  <c r="M106" i="6"/>
  <c r="L106" i="6"/>
  <c r="I106" i="6"/>
  <c r="G106" i="6"/>
  <c r="E106" i="6"/>
  <c r="AJ105" i="6"/>
  <c r="AE105" i="6"/>
  <c r="AC105" i="6"/>
  <c r="AB105" i="6"/>
  <c r="AA105" i="6"/>
  <c r="X105" i="6"/>
  <c r="W105" i="6"/>
  <c r="V105" i="6"/>
  <c r="S105" i="6"/>
  <c r="R105" i="6"/>
  <c r="Q105" i="6"/>
  <c r="N105" i="6"/>
  <c r="M105" i="6"/>
  <c r="L105" i="6"/>
  <c r="I105" i="6"/>
  <c r="G105" i="6"/>
  <c r="E105" i="6"/>
  <c r="AJ104" i="6"/>
  <c r="AE104" i="6"/>
  <c r="AC104" i="6"/>
  <c r="AB104" i="6"/>
  <c r="AA104" i="6"/>
  <c r="X104" i="6"/>
  <c r="W104" i="6"/>
  <c r="V104" i="6"/>
  <c r="S104" i="6"/>
  <c r="R104" i="6"/>
  <c r="Q104" i="6"/>
  <c r="N104" i="6"/>
  <c r="M104" i="6"/>
  <c r="L104" i="6"/>
  <c r="I104" i="6"/>
  <c r="G104" i="6"/>
  <c r="E104" i="6"/>
  <c r="AJ103" i="6"/>
  <c r="AE103" i="6"/>
  <c r="AC103" i="6"/>
  <c r="AB103" i="6"/>
  <c r="AA103" i="6"/>
  <c r="X103" i="6"/>
  <c r="W103" i="6"/>
  <c r="V103" i="6"/>
  <c r="S103" i="6"/>
  <c r="R103" i="6"/>
  <c r="Q103" i="6"/>
  <c r="N103" i="6"/>
  <c r="M103" i="6"/>
  <c r="L103" i="6"/>
  <c r="I103" i="6"/>
  <c r="G103" i="6"/>
  <c r="E103" i="6"/>
  <c r="AJ102" i="6"/>
  <c r="AE102" i="6"/>
  <c r="AC102" i="6"/>
  <c r="AB102" i="6"/>
  <c r="AA102" i="6"/>
  <c r="X102" i="6"/>
  <c r="W102" i="6"/>
  <c r="V102" i="6"/>
  <c r="S102" i="6"/>
  <c r="R102" i="6"/>
  <c r="Q102" i="6"/>
  <c r="N102" i="6"/>
  <c r="M102" i="6"/>
  <c r="L102" i="6"/>
  <c r="I102" i="6"/>
  <c r="G102" i="6"/>
  <c r="E102" i="6"/>
  <c r="AJ101" i="6"/>
  <c r="AE101" i="6"/>
  <c r="AC101" i="6"/>
  <c r="AB101" i="6"/>
  <c r="AA101" i="6"/>
  <c r="X101" i="6"/>
  <c r="W101" i="6"/>
  <c r="V101" i="6"/>
  <c r="S101" i="6"/>
  <c r="R101" i="6"/>
  <c r="Q101" i="6"/>
  <c r="N101" i="6"/>
  <c r="M101" i="6"/>
  <c r="L101" i="6"/>
  <c r="I101" i="6"/>
  <c r="G101" i="6"/>
  <c r="E101" i="6"/>
  <c r="AJ100" i="6"/>
  <c r="AE100" i="6"/>
  <c r="AC100" i="6"/>
  <c r="AB100" i="6"/>
  <c r="AA100" i="6"/>
  <c r="X100" i="6"/>
  <c r="W100" i="6"/>
  <c r="V100" i="6"/>
  <c r="S100" i="6"/>
  <c r="R100" i="6"/>
  <c r="Q100" i="6"/>
  <c r="N100" i="6"/>
  <c r="M100" i="6"/>
  <c r="L100" i="6"/>
  <c r="I100" i="6"/>
  <c r="G100" i="6"/>
  <c r="E100" i="6"/>
  <c r="AJ99" i="6"/>
  <c r="AE99" i="6"/>
  <c r="AC99" i="6"/>
  <c r="AB99" i="6"/>
  <c r="AA99" i="6"/>
  <c r="X99" i="6"/>
  <c r="W99" i="6"/>
  <c r="V99" i="6"/>
  <c r="S99" i="6"/>
  <c r="R99" i="6"/>
  <c r="Q99" i="6"/>
  <c r="N99" i="6"/>
  <c r="M99" i="6"/>
  <c r="L99" i="6"/>
  <c r="I99" i="6"/>
  <c r="G99" i="6"/>
  <c r="E99" i="6"/>
  <c r="AJ98" i="6"/>
  <c r="AE98" i="6"/>
  <c r="AC98" i="6"/>
  <c r="AB98" i="6"/>
  <c r="AA98" i="6"/>
  <c r="X98" i="6"/>
  <c r="W98" i="6"/>
  <c r="V98" i="6"/>
  <c r="S98" i="6"/>
  <c r="R98" i="6"/>
  <c r="Q98" i="6"/>
  <c r="N98" i="6"/>
  <c r="M98" i="6"/>
  <c r="L98" i="6"/>
  <c r="I98" i="6"/>
  <c r="G98" i="6"/>
  <c r="E98" i="6"/>
  <c r="AJ97" i="6"/>
  <c r="AE97" i="6"/>
  <c r="AC97" i="6"/>
  <c r="AB97" i="6"/>
  <c r="AA97" i="6"/>
  <c r="X97" i="6"/>
  <c r="W97" i="6"/>
  <c r="V97" i="6"/>
  <c r="S97" i="6"/>
  <c r="R97" i="6"/>
  <c r="Q97" i="6"/>
  <c r="N97" i="6"/>
  <c r="M97" i="6"/>
  <c r="L97" i="6"/>
  <c r="I97" i="6"/>
  <c r="G97" i="6"/>
  <c r="E97" i="6"/>
  <c r="AJ96" i="6"/>
  <c r="AE96" i="6"/>
  <c r="AC96" i="6"/>
  <c r="AB96" i="6"/>
  <c r="AA96" i="6"/>
  <c r="X96" i="6"/>
  <c r="W96" i="6"/>
  <c r="V96" i="6"/>
  <c r="S96" i="6"/>
  <c r="R96" i="6"/>
  <c r="Q96" i="6"/>
  <c r="N96" i="6"/>
  <c r="M96" i="6"/>
  <c r="L96" i="6"/>
  <c r="I96" i="6"/>
  <c r="G96" i="6"/>
  <c r="E96" i="6"/>
  <c r="AJ95" i="6"/>
  <c r="AE95" i="6"/>
  <c r="AC95" i="6"/>
  <c r="AB95" i="6"/>
  <c r="AA95" i="6"/>
  <c r="X95" i="6"/>
  <c r="W95" i="6"/>
  <c r="V95" i="6"/>
  <c r="S95" i="6"/>
  <c r="R95" i="6"/>
  <c r="Q95" i="6"/>
  <c r="N95" i="6"/>
  <c r="M95" i="6"/>
  <c r="L95" i="6"/>
  <c r="I95" i="6"/>
  <c r="G95" i="6"/>
  <c r="E95" i="6"/>
  <c r="AJ94" i="6"/>
  <c r="AE94" i="6"/>
  <c r="AC94" i="6"/>
  <c r="AB94" i="6"/>
  <c r="AA94" i="6"/>
  <c r="X94" i="6"/>
  <c r="W94" i="6"/>
  <c r="V94" i="6"/>
  <c r="S94" i="6"/>
  <c r="R94" i="6"/>
  <c r="Q94" i="6"/>
  <c r="N94" i="6"/>
  <c r="M94" i="6"/>
  <c r="L94" i="6"/>
  <c r="I94" i="6"/>
  <c r="G94" i="6"/>
  <c r="E94" i="6"/>
  <c r="AJ93" i="6"/>
  <c r="AE93" i="6"/>
  <c r="AC93" i="6"/>
  <c r="AB93" i="6"/>
  <c r="AA93" i="6"/>
  <c r="X93" i="6"/>
  <c r="W93" i="6"/>
  <c r="V93" i="6"/>
  <c r="S93" i="6"/>
  <c r="R93" i="6"/>
  <c r="Q93" i="6"/>
  <c r="N93" i="6"/>
  <c r="M93" i="6"/>
  <c r="L93" i="6"/>
  <c r="I93" i="6"/>
  <c r="G93" i="6"/>
  <c r="E93" i="6"/>
  <c r="AJ92" i="6"/>
  <c r="AE92" i="6"/>
  <c r="AC92" i="6"/>
  <c r="AB92" i="6"/>
  <c r="AA92" i="6"/>
  <c r="X92" i="6"/>
  <c r="W92" i="6"/>
  <c r="V92" i="6"/>
  <c r="S92" i="6"/>
  <c r="R92" i="6"/>
  <c r="Q92" i="6"/>
  <c r="N92" i="6"/>
  <c r="M92" i="6"/>
  <c r="L92" i="6"/>
  <c r="I92" i="6"/>
  <c r="G92" i="6"/>
  <c r="E92" i="6"/>
  <c r="AJ91" i="6"/>
  <c r="AE91" i="6"/>
  <c r="AC91" i="6"/>
  <c r="AB91" i="6"/>
  <c r="AA91" i="6"/>
  <c r="X91" i="6"/>
  <c r="W91" i="6"/>
  <c r="V91" i="6"/>
  <c r="S91" i="6"/>
  <c r="R91" i="6"/>
  <c r="Q91" i="6"/>
  <c r="N91" i="6"/>
  <c r="M91" i="6"/>
  <c r="L91" i="6"/>
  <c r="I91" i="6"/>
  <c r="G91" i="6"/>
  <c r="E91" i="6"/>
  <c r="AJ90" i="6"/>
  <c r="AE90" i="6"/>
  <c r="AC90" i="6"/>
  <c r="AB90" i="6"/>
  <c r="AA90" i="6"/>
  <c r="X90" i="6"/>
  <c r="W90" i="6"/>
  <c r="V90" i="6"/>
  <c r="S90" i="6"/>
  <c r="R90" i="6"/>
  <c r="Q90" i="6"/>
  <c r="N90" i="6"/>
  <c r="M90" i="6"/>
  <c r="L90" i="6"/>
  <c r="I90" i="6"/>
  <c r="G90" i="6"/>
  <c r="E90" i="6"/>
  <c r="AJ89" i="6"/>
  <c r="AE89" i="6"/>
  <c r="AC89" i="6"/>
  <c r="AB89" i="6"/>
  <c r="AA89" i="6"/>
  <c r="X89" i="6"/>
  <c r="W89" i="6"/>
  <c r="V89" i="6"/>
  <c r="S89" i="6"/>
  <c r="R89" i="6"/>
  <c r="Q89" i="6"/>
  <c r="N89" i="6"/>
  <c r="M89" i="6"/>
  <c r="L89" i="6"/>
  <c r="I89" i="6"/>
  <c r="G89" i="6"/>
  <c r="E89" i="6"/>
  <c r="AJ88" i="6"/>
  <c r="AE88" i="6"/>
  <c r="AC88" i="6"/>
  <c r="AB88" i="6"/>
  <c r="AA88" i="6"/>
  <c r="X88" i="6"/>
  <c r="W88" i="6"/>
  <c r="V88" i="6"/>
  <c r="S88" i="6"/>
  <c r="R88" i="6"/>
  <c r="Q88" i="6"/>
  <c r="N88" i="6"/>
  <c r="M88" i="6"/>
  <c r="L88" i="6"/>
  <c r="I88" i="6"/>
  <c r="G88" i="6"/>
  <c r="E88" i="6"/>
  <c r="AJ87" i="6"/>
  <c r="AE87" i="6"/>
  <c r="AC87" i="6"/>
  <c r="AB87" i="6"/>
  <c r="AA87" i="6"/>
  <c r="X87" i="6"/>
  <c r="W87" i="6"/>
  <c r="V87" i="6"/>
  <c r="S87" i="6"/>
  <c r="R87" i="6"/>
  <c r="Q87" i="6"/>
  <c r="N87" i="6"/>
  <c r="M87" i="6"/>
  <c r="L87" i="6"/>
  <c r="I87" i="6"/>
  <c r="G87" i="6"/>
  <c r="E87" i="6"/>
  <c r="AJ86" i="6"/>
  <c r="AE86" i="6"/>
  <c r="AC86" i="6"/>
  <c r="AB86" i="6"/>
  <c r="AA86" i="6"/>
  <c r="X86" i="6"/>
  <c r="W86" i="6"/>
  <c r="V86" i="6"/>
  <c r="S86" i="6"/>
  <c r="R86" i="6"/>
  <c r="Q86" i="6"/>
  <c r="N86" i="6"/>
  <c r="M86" i="6"/>
  <c r="L86" i="6"/>
  <c r="I86" i="6"/>
  <c r="G86" i="6"/>
  <c r="E86" i="6"/>
  <c r="AJ85" i="6"/>
  <c r="AE85" i="6"/>
  <c r="AC85" i="6"/>
  <c r="AB85" i="6"/>
  <c r="AA85" i="6"/>
  <c r="X85" i="6"/>
  <c r="W85" i="6"/>
  <c r="V85" i="6"/>
  <c r="S85" i="6"/>
  <c r="R85" i="6"/>
  <c r="Q85" i="6"/>
  <c r="N85" i="6"/>
  <c r="M85" i="6"/>
  <c r="L85" i="6"/>
  <c r="I85" i="6"/>
  <c r="G85" i="6"/>
  <c r="E85" i="6"/>
  <c r="AJ84" i="6"/>
  <c r="AE84" i="6"/>
  <c r="AC84" i="6"/>
  <c r="AB84" i="6"/>
  <c r="AA84" i="6"/>
  <c r="X84" i="6"/>
  <c r="W84" i="6"/>
  <c r="V84" i="6"/>
  <c r="S84" i="6"/>
  <c r="R84" i="6"/>
  <c r="Q84" i="6"/>
  <c r="N84" i="6"/>
  <c r="M84" i="6"/>
  <c r="L84" i="6"/>
  <c r="I84" i="6"/>
  <c r="G84" i="6"/>
  <c r="E84" i="6"/>
  <c r="AJ83" i="6"/>
  <c r="AE83" i="6"/>
  <c r="AC83" i="6"/>
  <c r="AB83" i="6"/>
  <c r="AA83" i="6"/>
  <c r="X83" i="6"/>
  <c r="W83" i="6"/>
  <c r="V83" i="6"/>
  <c r="S83" i="6"/>
  <c r="R83" i="6"/>
  <c r="Q83" i="6"/>
  <c r="N83" i="6"/>
  <c r="M83" i="6"/>
  <c r="L83" i="6"/>
  <c r="I83" i="6"/>
  <c r="G83" i="6"/>
  <c r="E83" i="6"/>
  <c r="AJ82" i="6"/>
  <c r="AE82" i="6"/>
  <c r="AC82" i="6"/>
  <c r="AB82" i="6"/>
  <c r="AA82" i="6"/>
  <c r="X82" i="6"/>
  <c r="W82" i="6"/>
  <c r="V82" i="6"/>
  <c r="S82" i="6"/>
  <c r="R82" i="6"/>
  <c r="Q82" i="6"/>
  <c r="N82" i="6"/>
  <c r="M82" i="6"/>
  <c r="L82" i="6"/>
  <c r="I82" i="6"/>
  <c r="G82" i="6"/>
  <c r="E82" i="6"/>
  <c r="AJ81" i="6"/>
  <c r="AE81" i="6"/>
  <c r="AC81" i="6"/>
  <c r="AB81" i="6"/>
  <c r="AA81" i="6"/>
  <c r="X81" i="6"/>
  <c r="W81" i="6"/>
  <c r="V81" i="6"/>
  <c r="S81" i="6"/>
  <c r="R81" i="6"/>
  <c r="Q81" i="6"/>
  <c r="N81" i="6"/>
  <c r="M81" i="6"/>
  <c r="L81" i="6"/>
  <c r="I81" i="6"/>
  <c r="G81" i="6"/>
  <c r="E81" i="6"/>
  <c r="AJ80" i="6"/>
  <c r="AE80" i="6"/>
  <c r="AC80" i="6"/>
  <c r="AB80" i="6"/>
  <c r="AA80" i="6"/>
  <c r="X80" i="6"/>
  <c r="W80" i="6"/>
  <c r="V80" i="6"/>
  <c r="S80" i="6"/>
  <c r="R80" i="6"/>
  <c r="Q80" i="6"/>
  <c r="N80" i="6"/>
  <c r="M80" i="6"/>
  <c r="L80" i="6"/>
  <c r="I80" i="6"/>
  <c r="G80" i="6"/>
  <c r="E80" i="6"/>
  <c r="AJ79" i="6"/>
  <c r="AE79" i="6"/>
  <c r="AC79" i="6"/>
  <c r="AB79" i="6"/>
  <c r="AA79" i="6"/>
  <c r="X79" i="6"/>
  <c r="W79" i="6"/>
  <c r="V79" i="6"/>
  <c r="S79" i="6"/>
  <c r="R79" i="6"/>
  <c r="Q79" i="6"/>
  <c r="N79" i="6"/>
  <c r="M79" i="6"/>
  <c r="L79" i="6"/>
  <c r="I79" i="6"/>
  <c r="G79" i="6"/>
  <c r="E79" i="6"/>
  <c r="AJ78" i="6"/>
  <c r="AE78" i="6"/>
  <c r="AC78" i="6"/>
  <c r="AB78" i="6"/>
  <c r="AA78" i="6"/>
  <c r="X78" i="6"/>
  <c r="W78" i="6"/>
  <c r="V78" i="6"/>
  <c r="S78" i="6"/>
  <c r="R78" i="6"/>
  <c r="Q78" i="6"/>
  <c r="N78" i="6"/>
  <c r="M78" i="6"/>
  <c r="L78" i="6"/>
  <c r="I78" i="6"/>
  <c r="G78" i="6"/>
  <c r="E78" i="6"/>
  <c r="AJ77" i="6"/>
  <c r="AE77" i="6"/>
  <c r="AC77" i="6"/>
  <c r="AB77" i="6"/>
  <c r="AA77" i="6"/>
  <c r="X77" i="6"/>
  <c r="W77" i="6"/>
  <c r="V77" i="6"/>
  <c r="S77" i="6"/>
  <c r="R77" i="6"/>
  <c r="Q77" i="6"/>
  <c r="N77" i="6"/>
  <c r="M77" i="6"/>
  <c r="L77" i="6"/>
  <c r="I77" i="6"/>
  <c r="G77" i="6"/>
  <c r="E77" i="6"/>
  <c r="AJ76" i="6"/>
  <c r="AE76" i="6"/>
  <c r="AC76" i="6"/>
  <c r="AB76" i="6"/>
  <c r="AA76" i="6"/>
  <c r="X76" i="6"/>
  <c r="W76" i="6"/>
  <c r="V76" i="6"/>
  <c r="S76" i="6"/>
  <c r="R76" i="6"/>
  <c r="Q76" i="6"/>
  <c r="N76" i="6"/>
  <c r="M76" i="6"/>
  <c r="L76" i="6"/>
  <c r="I76" i="6"/>
  <c r="G76" i="6"/>
  <c r="E76" i="6"/>
  <c r="AJ75" i="6"/>
  <c r="AE75" i="6"/>
  <c r="AC75" i="6"/>
  <c r="AB75" i="6"/>
  <c r="AA75" i="6"/>
  <c r="X75" i="6"/>
  <c r="W75" i="6"/>
  <c r="V75" i="6"/>
  <c r="S75" i="6"/>
  <c r="R75" i="6"/>
  <c r="Q75" i="6"/>
  <c r="N75" i="6"/>
  <c r="M75" i="6"/>
  <c r="L75" i="6"/>
  <c r="I75" i="6"/>
  <c r="G75" i="6"/>
  <c r="E75" i="6"/>
  <c r="AJ74" i="6"/>
  <c r="AE74" i="6"/>
  <c r="AC74" i="6"/>
  <c r="AB74" i="6"/>
  <c r="AA74" i="6"/>
  <c r="X74" i="6"/>
  <c r="W74" i="6"/>
  <c r="V74" i="6"/>
  <c r="S74" i="6"/>
  <c r="R74" i="6"/>
  <c r="Q74" i="6"/>
  <c r="N74" i="6"/>
  <c r="M74" i="6"/>
  <c r="L74" i="6"/>
  <c r="I74" i="6"/>
  <c r="G74" i="6"/>
  <c r="E74" i="6"/>
  <c r="AJ73" i="6"/>
  <c r="AE73" i="6"/>
  <c r="AC73" i="6"/>
  <c r="AB73" i="6"/>
  <c r="AA73" i="6"/>
  <c r="X73" i="6"/>
  <c r="W73" i="6"/>
  <c r="V73" i="6"/>
  <c r="S73" i="6"/>
  <c r="R73" i="6"/>
  <c r="Q73" i="6"/>
  <c r="N73" i="6"/>
  <c r="M73" i="6"/>
  <c r="L73" i="6"/>
  <c r="I73" i="6"/>
  <c r="G73" i="6"/>
  <c r="E73" i="6"/>
  <c r="AJ72" i="6"/>
  <c r="AE72" i="6"/>
  <c r="AC72" i="6"/>
  <c r="AB72" i="6"/>
  <c r="AA72" i="6"/>
  <c r="X72" i="6"/>
  <c r="W72" i="6"/>
  <c r="V72" i="6"/>
  <c r="S72" i="6"/>
  <c r="R72" i="6"/>
  <c r="Q72" i="6"/>
  <c r="N72" i="6"/>
  <c r="M72" i="6"/>
  <c r="L72" i="6"/>
  <c r="I72" i="6"/>
  <c r="G72" i="6"/>
  <c r="E72" i="6"/>
  <c r="AJ71" i="6"/>
  <c r="AE71" i="6"/>
  <c r="AC71" i="6"/>
  <c r="AB71" i="6"/>
  <c r="AA71" i="6"/>
  <c r="X71" i="6"/>
  <c r="W71" i="6"/>
  <c r="V71" i="6"/>
  <c r="S71" i="6"/>
  <c r="R71" i="6"/>
  <c r="Q71" i="6"/>
  <c r="N71" i="6"/>
  <c r="M71" i="6"/>
  <c r="L71" i="6"/>
  <c r="I71" i="6"/>
  <c r="G71" i="6"/>
  <c r="E71" i="6"/>
  <c r="AJ70" i="6"/>
  <c r="AE70" i="6"/>
  <c r="AC70" i="6"/>
  <c r="AB70" i="6"/>
  <c r="AA70" i="6"/>
  <c r="X70" i="6"/>
  <c r="W70" i="6"/>
  <c r="V70" i="6"/>
  <c r="S70" i="6"/>
  <c r="R70" i="6"/>
  <c r="Q70" i="6"/>
  <c r="N70" i="6"/>
  <c r="M70" i="6"/>
  <c r="L70" i="6"/>
  <c r="I70" i="6"/>
  <c r="G70" i="6"/>
  <c r="E70" i="6"/>
  <c r="AJ69" i="6"/>
  <c r="AE69" i="6"/>
  <c r="AC69" i="6"/>
  <c r="AB69" i="6"/>
  <c r="AA69" i="6"/>
  <c r="X69" i="6"/>
  <c r="W69" i="6"/>
  <c r="V69" i="6"/>
  <c r="S69" i="6"/>
  <c r="R69" i="6"/>
  <c r="Q69" i="6"/>
  <c r="N69" i="6"/>
  <c r="M69" i="6"/>
  <c r="L69" i="6"/>
  <c r="I69" i="6"/>
  <c r="G69" i="6"/>
  <c r="E69" i="6"/>
  <c r="AJ68" i="6"/>
  <c r="AE68" i="6"/>
  <c r="AC68" i="6"/>
  <c r="AB68" i="6"/>
  <c r="AA68" i="6"/>
  <c r="X68" i="6"/>
  <c r="W68" i="6"/>
  <c r="V68" i="6"/>
  <c r="S68" i="6"/>
  <c r="R68" i="6"/>
  <c r="Q68" i="6"/>
  <c r="N68" i="6"/>
  <c r="M68" i="6"/>
  <c r="L68" i="6"/>
  <c r="I68" i="6"/>
  <c r="G68" i="6"/>
  <c r="E68" i="6"/>
  <c r="AJ67" i="6"/>
  <c r="AE67" i="6"/>
  <c r="AC67" i="6"/>
  <c r="AB67" i="6"/>
  <c r="AA67" i="6"/>
  <c r="X67" i="6"/>
  <c r="W67" i="6"/>
  <c r="V67" i="6"/>
  <c r="S67" i="6"/>
  <c r="R67" i="6"/>
  <c r="Q67" i="6"/>
  <c r="N67" i="6"/>
  <c r="M67" i="6"/>
  <c r="L67" i="6"/>
  <c r="I67" i="6"/>
  <c r="G67" i="6"/>
  <c r="E67" i="6"/>
  <c r="AJ66" i="6"/>
  <c r="AE66" i="6"/>
  <c r="AC66" i="6"/>
  <c r="AB66" i="6"/>
  <c r="AA66" i="6"/>
  <c r="X66" i="6"/>
  <c r="W66" i="6"/>
  <c r="V66" i="6"/>
  <c r="S66" i="6"/>
  <c r="R66" i="6"/>
  <c r="Q66" i="6"/>
  <c r="N66" i="6"/>
  <c r="M66" i="6"/>
  <c r="L66" i="6"/>
  <c r="I66" i="6"/>
  <c r="G66" i="6"/>
  <c r="E66" i="6"/>
  <c r="AJ65" i="6"/>
  <c r="AE65" i="6"/>
  <c r="AC65" i="6"/>
  <c r="AB65" i="6"/>
  <c r="AA65" i="6"/>
  <c r="X65" i="6"/>
  <c r="W65" i="6"/>
  <c r="V65" i="6"/>
  <c r="S65" i="6"/>
  <c r="R65" i="6"/>
  <c r="Q65" i="6"/>
  <c r="N65" i="6"/>
  <c r="M65" i="6"/>
  <c r="L65" i="6"/>
  <c r="I65" i="6"/>
  <c r="G65" i="6"/>
  <c r="E65" i="6"/>
  <c r="AJ64" i="6"/>
  <c r="AE64" i="6"/>
  <c r="AC64" i="6"/>
  <c r="AB64" i="6"/>
  <c r="AA64" i="6"/>
  <c r="X64" i="6"/>
  <c r="W64" i="6"/>
  <c r="V64" i="6"/>
  <c r="S64" i="6"/>
  <c r="R64" i="6"/>
  <c r="Q64" i="6"/>
  <c r="N64" i="6"/>
  <c r="M64" i="6"/>
  <c r="L64" i="6"/>
  <c r="I64" i="6"/>
  <c r="G64" i="6"/>
  <c r="E64" i="6"/>
  <c r="AJ63" i="6"/>
  <c r="AE63" i="6"/>
  <c r="AC63" i="6"/>
  <c r="AB63" i="6"/>
  <c r="AA63" i="6"/>
  <c r="X63" i="6"/>
  <c r="W63" i="6"/>
  <c r="V63" i="6"/>
  <c r="S63" i="6"/>
  <c r="R63" i="6"/>
  <c r="Q63" i="6"/>
  <c r="N63" i="6"/>
  <c r="M63" i="6"/>
  <c r="L63" i="6"/>
  <c r="I63" i="6"/>
  <c r="G63" i="6"/>
  <c r="E63" i="6"/>
  <c r="AJ62" i="6"/>
  <c r="AE62" i="6"/>
  <c r="AC62" i="6"/>
  <c r="AB62" i="6"/>
  <c r="AA62" i="6"/>
  <c r="X62" i="6"/>
  <c r="W62" i="6"/>
  <c r="V62" i="6"/>
  <c r="S62" i="6"/>
  <c r="R62" i="6"/>
  <c r="Q62" i="6"/>
  <c r="N62" i="6"/>
  <c r="M62" i="6"/>
  <c r="L62" i="6"/>
  <c r="I62" i="6"/>
  <c r="G62" i="6"/>
  <c r="E62" i="6"/>
  <c r="AJ61" i="6"/>
  <c r="AE61" i="6"/>
  <c r="AC61" i="6"/>
  <c r="AB61" i="6"/>
  <c r="AA61" i="6"/>
  <c r="X61" i="6"/>
  <c r="W61" i="6"/>
  <c r="V61" i="6"/>
  <c r="S61" i="6"/>
  <c r="R61" i="6"/>
  <c r="Q61" i="6"/>
  <c r="N61" i="6"/>
  <c r="M61" i="6"/>
  <c r="L61" i="6"/>
  <c r="I61" i="6"/>
  <c r="G61" i="6"/>
  <c r="E61" i="6"/>
  <c r="AJ60" i="6"/>
  <c r="AE60" i="6"/>
  <c r="AC60" i="6"/>
  <c r="AB60" i="6"/>
  <c r="AA60" i="6"/>
  <c r="X60" i="6"/>
  <c r="W60" i="6"/>
  <c r="V60" i="6"/>
  <c r="S60" i="6"/>
  <c r="R60" i="6"/>
  <c r="Q60" i="6"/>
  <c r="N60" i="6"/>
  <c r="M60" i="6"/>
  <c r="L60" i="6"/>
  <c r="I60" i="6"/>
  <c r="G60" i="6"/>
  <c r="E60" i="6"/>
  <c r="AJ59" i="6"/>
  <c r="AE59" i="6"/>
  <c r="AC59" i="6"/>
  <c r="AB59" i="6"/>
  <c r="AA59" i="6"/>
  <c r="X59" i="6"/>
  <c r="W59" i="6"/>
  <c r="V59" i="6"/>
  <c r="S59" i="6"/>
  <c r="R59" i="6"/>
  <c r="Q59" i="6"/>
  <c r="N59" i="6"/>
  <c r="M59" i="6"/>
  <c r="L59" i="6"/>
  <c r="I59" i="6"/>
  <c r="G59" i="6"/>
  <c r="E59" i="6"/>
  <c r="AJ58" i="6"/>
  <c r="AE58" i="6"/>
  <c r="AC58" i="6"/>
  <c r="AB58" i="6"/>
  <c r="AA58" i="6"/>
  <c r="X58" i="6"/>
  <c r="W58" i="6"/>
  <c r="V58" i="6"/>
  <c r="S58" i="6"/>
  <c r="R58" i="6"/>
  <c r="Q58" i="6"/>
  <c r="N58" i="6"/>
  <c r="M58" i="6"/>
  <c r="L58" i="6"/>
  <c r="I58" i="6"/>
  <c r="G58" i="6"/>
  <c r="E58" i="6"/>
  <c r="AJ57" i="6"/>
  <c r="AE57" i="6"/>
  <c r="AC57" i="6"/>
  <c r="AB57" i="6"/>
  <c r="AA57" i="6"/>
  <c r="X57" i="6"/>
  <c r="W57" i="6"/>
  <c r="V57" i="6"/>
  <c r="S57" i="6"/>
  <c r="R57" i="6"/>
  <c r="Q57" i="6"/>
  <c r="N57" i="6"/>
  <c r="M57" i="6"/>
  <c r="L57" i="6"/>
  <c r="I57" i="6"/>
  <c r="G57" i="6"/>
  <c r="E57" i="6"/>
  <c r="AJ56" i="6"/>
  <c r="AE56" i="6"/>
  <c r="AC56" i="6"/>
  <c r="AB56" i="6"/>
  <c r="AA56" i="6"/>
  <c r="X56" i="6"/>
  <c r="W56" i="6"/>
  <c r="V56" i="6"/>
  <c r="S56" i="6"/>
  <c r="R56" i="6"/>
  <c r="Q56" i="6"/>
  <c r="N56" i="6"/>
  <c r="M56" i="6"/>
  <c r="L56" i="6"/>
  <c r="I56" i="6"/>
  <c r="G56" i="6"/>
  <c r="E56" i="6"/>
  <c r="AJ55" i="6"/>
  <c r="AE55" i="6"/>
  <c r="AC55" i="6"/>
  <c r="AB55" i="6"/>
  <c r="AA55" i="6"/>
  <c r="X55" i="6"/>
  <c r="W55" i="6"/>
  <c r="V55" i="6"/>
  <c r="S55" i="6"/>
  <c r="R55" i="6"/>
  <c r="Q55" i="6"/>
  <c r="N55" i="6"/>
  <c r="M55" i="6"/>
  <c r="L55" i="6"/>
  <c r="I55" i="6"/>
  <c r="G55" i="6"/>
  <c r="E55" i="6"/>
  <c r="AJ54" i="6"/>
  <c r="AE54" i="6"/>
  <c r="AC54" i="6"/>
  <c r="AB54" i="6"/>
  <c r="AA54" i="6"/>
  <c r="X54" i="6"/>
  <c r="W54" i="6"/>
  <c r="V54" i="6"/>
  <c r="S54" i="6"/>
  <c r="R54" i="6"/>
  <c r="Q54" i="6"/>
  <c r="N54" i="6"/>
  <c r="M54" i="6"/>
  <c r="L54" i="6"/>
  <c r="I54" i="6"/>
  <c r="G54" i="6"/>
  <c r="E54" i="6"/>
  <c r="AJ53" i="6"/>
  <c r="AE53" i="6"/>
  <c r="AC53" i="6"/>
  <c r="AB53" i="6"/>
  <c r="AA53" i="6"/>
  <c r="X53" i="6"/>
  <c r="W53" i="6"/>
  <c r="V53" i="6"/>
  <c r="S53" i="6"/>
  <c r="R53" i="6"/>
  <c r="Q53" i="6"/>
  <c r="N53" i="6"/>
  <c r="M53" i="6"/>
  <c r="L53" i="6"/>
  <c r="I53" i="6"/>
  <c r="G53" i="6"/>
  <c r="E53" i="6"/>
  <c r="AJ52" i="6"/>
  <c r="AE52" i="6"/>
  <c r="AC52" i="6"/>
  <c r="AB52" i="6"/>
  <c r="AA52" i="6"/>
  <c r="X52" i="6"/>
  <c r="W52" i="6"/>
  <c r="V52" i="6"/>
  <c r="S52" i="6"/>
  <c r="R52" i="6"/>
  <c r="Q52" i="6"/>
  <c r="N52" i="6"/>
  <c r="M52" i="6"/>
  <c r="L52" i="6"/>
  <c r="I52" i="6"/>
  <c r="G52" i="6"/>
  <c r="E52" i="6"/>
  <c r="AJ51" i="6"/>
  <c r="AE51" i="6"/>
  <c r="AC51" i="6"/>
  <c r="AB51" i="6"/>
  <c r="AA51" i="6"/>
  <c r="X51" i="6"/>
  <c r="W51" i="6"/>
  <c r="V51" i="6"/>
  <c r="S51" i="6"/>
  <c r="R51" i="6"/>
  <c r="Q51" i="6"/>
  <c r="N51" i="6"/>
  <c r="M51" i="6"/>
  <c r="L51" i="6"/>
  <c r="I51" i="6"/>
  <c r="G51" i="6"/>
  <c r="E51" i="6"/>
  <c r="AJ50" i="6"/>
  <c r="AE50" i="6"/>
  <c r="AC50" i="6"/>
  <c r="AB50" i="6"/>
  <c r="AA50" i="6"/>
  <c r="X50" i="6"/>
  <c r="W50" i="6"/>
  <c r="V50" i="6"/>
  <c r="S50" i="6"/>
  <c r="R50" i="6"/>
  <c r="Q50" i="6"/>
  <c r="N50" i="6"/>
  <c r="M50" i="6"/>
  <c r="L50" i="6"/>
  <c r="I50" i="6"/>
  <c r="G50" i="6"/>
  <c r="E50" i="6"/>
  <c r="AJ49" i="6"/>
  <c r="AE49" i="6"/>
  <c r="AC49" i="6"/>
  <c r="AB49" i="6"/>
  <c r="AA49" i="6"/>
  <c r="X49" i="6"/>
  <c r="W49" i="6"/>
  <c r="V49" i="6"/>
  <c r="S49" i="6"/>
  <c r="R49" i="6"/>
  <c r="Q49" i="6"/>
  <c r="N49" i="6"/>
  <c r="M49" i="6"/>
  <c r="L49" i="6"/>
  <c r="I49" i="6"/>
  <c r="G49" i="6"/>
  <c r="E49" i="6"/>
  <c r="AJ48" i="6"/>
  <c r="AE48" i="6"/>
  <c r="AC48" i="6"/>
  <c r="AB48" i="6"/>
  <c r="AA48" i="6"/>
  <c r="X48" i="6"/>
  <c r="W48" i="6"/>
  <c r="V48" i="6"/>
  <c r="S48" i="6"/>
  <c r="R48" i="6"/>
  <c r="Q48" i="6"/>
  <c r="N48" i="6"/>
  <c r="M48" i="6"/>
  <c r="L48" i="6"/>
  <c r="I48" i="6"/>
  <c r="G48" i="6"/>
  <c r="E48" i="6"/>
  <c r="AJ47" i="6"/>
  <c r="AE47" i="6"/>
  <c r="AC47" i="6"/>
  <c r="AB47" i="6"/>
  <c r="AA47" i="6"/>
  <c r="X47" i="6"/>
  <c r="W47" i="6"/>
  <c r="V47" i="6"/>
  <c r="S47" i="6"/>
  <c r="R47" i="6"/>
  <c r="Q47" i="6"/>
  <c r="N47" i="6"/>
  <c r="M47" i="6"/>
  <c r="L47" i="6"/>
  <c r="I47" i="6"/>
  <c r="G47" i="6"/>
  <c r="E47" i="6"/>
  <c r="AJ46" i="6"/>
  <c r="AE46" i="6"/>
  <c r="AC46" i="6"/>
  <c r="AB46" i="6"/>
  <c r="AA46" i="6"/>
  <c r="X46" i="6"/>
  <c r="W46" i="6"/>
  <c r="V46" i="6"/>
  <c r="S46" i="6"/>
  <c r="R46" i="6"/>
  <c r="Q46" i="6"/>
  <c r="N46" i="6"/>
  <c r="M46" i="6"/>
  <c r="L46" i="6"/>
  <c r="I46" i="6"/>
  <c r="G46" i="6"/>
  <c r="E46" i="6"/>
  <c r="AJ45" i="6"/>
  <c r="AE45" i="6"/>
  <c r="AC45" i="6"/>
  <c r="AB45" i="6"/>
  <c r="AA45" i="6"/>
  <c r="X45" i="6"/>
  <c r="W45" i="6"/>
  <c r="V45" i="6"/>
  <c r="S45" i="6"/>
  <c r="R45" i="6"/>
  <c r="Q45" i="6"/>
  <c r="N45" i="6"/>
  <c r="M45" i="6"/>
  <c r="L45" i="6"/>
  <c r="I45" i="6"/>
  <c r="G45" i="6"/>
  <c r="E45" i="6"/>
  <c r="AJ44" i="6"/>
  <c r="AE44" i="6"/>
  <c r="AC44" i="6"/>
  <c r="AB44" i="6"/>
  <c r="AA44" i="6"/>
  <c r="X44" i="6"/>
  <c r="W44" i="6"/>
  <c r="V44" i="6"/>
  <c r="S44" i="6"/>
  <c r="R44" i="6"/>
  <c r="Q44" i="6"/>
  <c r="N44" i="6"/>
  <c r="M44" i="6"/>
  <c r="L44" i="6"/>
  <c r="I44" i="6"/>
  <c r="G44" i="6"/>
  <c r="E44" i="6"/>
  <c r="AJ43" i="6"/>
  <c r="AE43" i="6"/>
  <c r="AC43" i="6"/>
  <c r="AB43" i="6"/>
  <c r="AA43" i="6"/>
  <c r="X43" i="6"/>
  <c r="W43" i="6"/>
  <c r="V43" i="6"/>
  <c r="S43" i="6"/>
  <c r="R43" i="6"/>
  <c r="Q43" i="6"/>
  <c r="N43" i="6"/>
  <c r="M43" i="6"/>
  <c r="L43" i="6"/>
  <c r="I43" i="6"/>
  <c r="G43" i="6"/>
  <c r="E43" i="6"/>
  <c r="AJ42" i="6"/>
  <c r="AE42" i="6"/>
  <c r="AC42" i="6"/>
  <c r="AB42" i="6"/>
  <c r="AA42" i="6"/>
  <c r="X42" i="6"/>
  <c r="W42" i="6"/>
  <c r="V42" i="6"/>
  <c r="S42" i="6"/>
  <c r="R42" i="6"/>
  <c r="Q42" i="6"/>
  <c r="N42" i="6"/>
  <c r="M42" i="6"/>
  <c r="L42" i="6"/>
  <c r="I42" i="6"/>
  <c r="G42" i="6"/>
  <c r="E42" i="6"/>
  <c r="AJ41" i="6"/>
  <c r="AE41" i="6"/>
  <c r="AC41" i="6"/>
  <c r="AB41" i="6"/>
  <c r="AA41" i="6"/>
  <c r="X41" i="6"/>
  <c r="W41" i="6"/>
  <c r="V41" i="6"/>
  <c r="S41" i="6"/>
  <c r="R41" i="6"/>
  <c r="Q41" i="6"/>
  <c r="N41" i="6"/>
  <c r="M41" i="6"/>
  <c r="L41" i="6"/>
  <c r="I41" i="6"/>
  <c r="G41" i="6"/>
  <c r="E41" i="6"/>
  <c r="AJ40" i="6"/>
  <c r="AE40" i="6"/>
  <c r="AC40" i="6"/>
  <c r="AB40" i="6"/>
  <c r="AA40" i="6"/>
  <c r="X40" i="6"/>
  <c r="W40" i="6"/>
  <c r="V40" i="6"/>
  <c r="S40" i="6"/>
  <c r="R40" i="6"/>
  <c r="Q40" i="6"/>
  <c r="N40" i="6"/>
  <c r="M40" i="6"/>
  <c r="L40" i="6"/>
  <c r="I40" i="6"/>
  <c r="G40" i="6"/>
  <c r="E40" i="6"/>
  <c r="AJ39" i="6"/>
  <c r="AE39" i="6"/>
  <c r="AC39" i="6"/>
  <c r="AB39" i="6"/>
  <c r="AA39" i="6"/>
  <c r="X39" i="6"/>
  <c r="W39" i="6"/>
  <c r="V39" i="6"/>
  <c r="S39" i="6"/>
  <c r="R39" i="6"/>
  <c r="Q39" i="6"/>
  <c r="N39" i="6"/>
  <c r="M39" i="6"/>
  <c r="L39" i="6"/>
  <c r="I39" i="6"/>
  <c r="G39" i="6"/>
  <c r="E39" i="6"/>
  <c r="AJ38" i="6"/>
  <c r="AE38" i="6"/>
  <c r="AC38" i="6"/>
  <c r="AB38" i="6"/>
  <c r="AA38" i="6"/>
  <c r="X38" i="6"/>
  <c r="W38" i="6"/>
  <c r="V38" i="6"/>
  <c r="S38" i="6"/>
  <c r="R38" i="6"/>
  <c r="Q38" i="6"/>
  <c r="N38" i="6"/>
  <c r="M38" i="6"/>
  <c r="L38" i="6"/>
  <c r="I38" i="6"/>
  <c r="G38" i="6"/>
  <c r="E38" i="6"/>
  <c r="AJ37" i="6"/>
  <c r="AE37" i="6"/>
  <c r="AC37" i="6"/>
  <c r="AB37" i="6"/>
  <c r="AA37" i="6"/>
  <c r="X37" i="6"/>
  <c r="W37" i="6"/>
  <c r="V37" i="6"/>
  <c r="S37" i="6"/>
  <c r="R37" i="6"/>
  <c r="Q37" i="6"/>
  <c r="N37" i="6"/>
  <c r="M37" i="6"/>
  <c r="L37" i="6"/>
  <c r="I37" i="6"/>
  <c r="G37" i="6"/>
  <c r="E37" i="6"/>
  <c r="AJ36" i="6"/>
  <c r="AE36" i="6"/>
  <c r="AC36" i="6"/>
  <c r="AB36" i="6"/>
  <c r="AA36" i="6"/>
  <c r="X36" i="6"/>
  <c r="W36" i="6"/>
  <c r="V36" i="6"/>
  <c r="S36" i="6"/>
  <c r="R36" i="6"/>
  <c r="Q36" i="6"/>
  <c r="N36" i="6"/>
  <c r="M36" i="6"/>
  <c r="L36" i="6"/>
  <c r="I36" i="6"/>
  <c r="G36" i="6"/>
  <c r="E36" i="6"/>
  <c r="AJ35" i="6"/>
  <c r="AE35" i="6"/>
  <c r="AC35" i="6"/>
  <c r="AB35" i="6"/>
  <c r="AA35" i="6"/>
  <c r="X35" i="6"/>
  <c r="W35" i="6"/>
  <c r="V35" i="6"/>
  <c r="S35" i="6"/>
  <c r="R35" i="6"/>
  <c r="Q35" i="6"/>
  <c r="N35" i="6"/>
  <c r="M35" i="6"/>
  <c r="L35" i="6"/>
  <c r="I35" i="6"/>
  <c r="G35" i="6"/>
  <c r="E35" i="6"/>
  <c r="AJ34" i="6"/>
  <c r="AE34" i="6"/>
  <c r="AC34" i="6"/>
  <c r="AB34" i="6"/>
  <c r="AA34" i="6"/>
  <c r="X34" i="6"/>
  <c r="W34" i="6"/>
  <c r="V34" i="6"/>
  <c r="S34" i="6"/>
  <c r="R34" i="6"/>
  <c r="Q34" i="6"/>
  <c r="N34" i="6"/>
  <c r="M34" i="6"/>
  <c r="L34" i="6"/>
  <c r="I34" i="6"/>
  <c r="G34" i="6"/>
  <c r="E34" i="6"/>
  <c r="AJ33" i="6"/>
  <c r="AE33" i="6"/>
  <c r="AC33" i="6"/>
  <c r="AB33" i="6"/>
  <c r="AA33" i="6"/>
  <c r="X33" i="6"/>
  <c r="W33" i="6"/>
  <c r="V33" i="6"/>
  <c r="S33" i="6"/>
  <c r="R33" i="6"/>
  <c r="Q33" i="6"/>
  <c r="N33" i="6"/>
  <c r="M33" i="6"/>
  <c r="L33" i="6"/>
  <c r="I33" i="6"/>
  <c r="G33" i="6"/>
  <c r="E33" i="6"/>
  <c r="AJ32" i="6"/>
  <c r="AE32" i="6"/>
  <c r="AC32" i="6"/>
  <c r="AB32" i="6"/>
  <c r="AA32" i="6"/>
  <c r="X32" i="6"/>
  <c r="W32" i="6"/>
  <c r="V32" i="6"/>
  <c r="S32" i="6"/>
  <c r="R32" i="6"/>
  <c r="Q32" i="6"/>
  <c r="N32" i="6"/>
  <c r="M32" i="6"/>
  <c r="L32" i="6"/>
  <c r="I32" i="6"/>
  <c r="G32" i="6"/>
  <c r="E32" i="6"/>
  <c r="AJ31" i="6"/>
  <c r="AE31" i="6"/>
  <c r="AC31" i="6"/>
  <c r="AB31" i="6"/>
  <c r="AA31" i="6"/>
  <c r="X31" i="6"/>
  <c r="W31" i="6"/>
  <c r="V31" i="6"/>
  <c r="S31" i="6"/>
  <c r="R31" i="6"/>
  <c r="Q31" i="6"/>
  <c r="N31" i="6"/>
  <c r="M31" i="6"/>
  <c r="L31" i="6"/>
  <c r="I31" i="6"/>
  <c r="G31" i="6"/>
  <c r="E31" i="6"/>
  <c r="AJ30" i="6"/>
  <c r="AE30" i="6"/>
  <c r="AC30" i="6"/>
  <c r="AB30" i="6"/>
  <c r="AA30" i="6"/>
  <c r="X30" i="6"/>
  <c r="W30" i="6"/>
  <c r="V30" i="6"/>
  <c r="S30" i="6"/>
  <c r="R30" i="6"/>
  <c r="Q30" i="6"/>
  <c r="N30" i="6"/>
  <c r="M30" i="6"/>
  <c r="L30" i="6"/>
  <c r="I30" i="6"/>
  <c r="G30" i="6"/>
  <c r="E30" i="6"/>
  <c r="AJ29" i="6"/>
  <c r="AE29" i="6"/>
  <c r="AC29" i="6"/>
  <c r="AB29" i="6"/>
  <c r="AA29" i="6"/>
  <c r="X29" i="6"/>
  <c r="W29" i="6"/>
  <c r="V29" i="6"/>
  <c r="S29" i="6"/>
  <c r="R29" i="6"/>
  <c r="Q29" i="6"/>
  <c r="N29" i="6"/>
  <c r="M29" i="6"/>
  <c r="L29" i="6"/>
  <c r="I29" i="6"/>
  <c r="G29" i="6"/>
  <c r="E29" i="6"/>
  <c r="AJ28" i="6"/>
  <c r="AE28" i="6"/>
  <c r="AC28" i="6"/>
  <c r="AB28" i="6"/>
  <c r="AA28" i="6"/>
  <c r="X28" i="6"/>
  <c r="W28" i="6"/>
  <c r="V28" i="6"/>
  <c r="S28" i="6"/>
  <c r="R28" i="6"/>
  <c r="Q28" i="6"/>
  <c r="N28" i="6"/>
  <c r="M28" i="6"/>
  <c r="L28" i="6"/>
  <c r="I28" i="6"/>
  <c r="G28" i="6"/>
  <c r="E28" i="6"/>
  <c r="AJ27" i="6"/>
  <c r="AE27" i="6"/>
  <c r="AC27" i="6"/>
  <c r="AB27" i="6"/>
  <c r="AA27" i="6"/>
  <c r="X27" i="6"/>
  <c r="W27" i="6"/>
  <c r="V27" i="6"/>
  <c r="S27" i="6"/>
  <c r="R27" i="6"/>
  <c r="Q27" i="6"/>
  <c r="N27" i="6"/>
  <c r="M27" i="6"/>
  <c r="L27" i="6"/>
  <c r="I27" i="6"/>
  <c r="G27" i="6"/>
  <c r="E27" i="6"/>
  <c r="AJ26" i="6"/>
  <c r="AE26" i="6"/>
  <c r="AC26" i="6"/>
  <c r="AB26" i="6"/>
  <c r="AA26" i="6"/>
  <c r="X26" i="6"/>
  <c r="W26" i="6"/>
  <c r="V26" i="6"/>
  <c r="S26" i="6"/>
  <c r="R26" i="6"/>
  <c r="Q26" i="6"/>
  <c r="N26" i="6"/>
  <c r="M26" i="6"/>
  <c r="L26" i="6"/>
  <c r="I26" i="6"/>
  <c r="G26" i="6"/>
  <c r="E26" i="6"/>
  <c r="AJ25" i="6"/>
  <c r="AE25" i="6"/>
  <c r="AC25" i="6"/>
  <c r="AB25" i="6"/>
  <c r="AA25" i="6"/>
  <c r="X25" i="6"/>
  <c r="W25" i="6"/>
  <c r="V25" i="6"/>
  <c r="S25" i="6"/>
  <c r="R25" i="6"/>
  <c r="Q25" i="6"/>
  <c r="N25" i="6"/>
  <c r="M25" i="6"/>
  <c r="L25" i="6"/>
  <c r="I25" i="6"/>
  <c r="G25" i="6"/>
  <c r="E25" i="6"/>
  <c r="AJ24" i="6"/>
  <c r="AE24" i="6"/>
  <c r="AC24" i="6"/>
  <c r="AB24" i="6"/>
  <c r="AA24" i="6"/>
  <c r="X24" i="6"/>
  <c r="W24" i="6"/>
  <c r="V24" i="6"/>
  <c r="S24" i="6"/>
  <c r="R24" i="6"/>
  <c r="Q24" i="6"/>
  <c r="N24" i="6"/>
  <c r="M24" i="6"/>
  <c r="L24" i="6"/>
  <c r="I24" i="6"/>
  <c r="G24" i="6"/>
  <c r="E24" i="6"/>
  <c r="AJ23" i="6"/>
  <c r="AE23" i="6"/>
  <c r="AC23" i="6"/>
  <c r="AB23" i="6"/>
  <c r="AA23" i="6"/>
  <c r="X23" i="6"/>
  <c r="W23" i="6"/>
  <c r="V23" i="6"/>
  <c r="S23" i="6"/>
  <c r="R23" i="6"/>
  <c r="Q23" i="6"/>
  <c r="N23" i="6"/>
  <c r="M23" i="6"/>
  <c r="L23" i="6"/>
  <c r="I23" i="6"/>
  <c r="G23" i="6"/>
  <c r="E23" i="6"/>
  <c r="AJ22" i="6"/>
  <c r="AE22" i="6"/>
  <c r="AC22" i="6"/>
  <c r="AB22" i="6"/>
  <c r="AA22" i="6"/>
  <c r="X22" i="6"/>
  <c r="W22" i="6"/>
  <c r="V22" i="6"/>
  <c r="S22" i="6"/>
  <c r="R22" i="6"/>
  <c r="Q22" i="6"/>
  <c r="N22" i="6"/>
  <c r="M22" i="6"/>
  <c r="L22" i="6"/>
  <c r="I22" i="6"/>
  <c r="G22" i="6"/>
  <c r="E22" i="6"/>
  <c r="AJ21" i="6"/>
  <c r="AE21" i="6"/>
  <c r="AC21" i="6"/>
  <c r="AB21" i="6"/>
  <c r="AA21" i="6"/>
  <c r="X21" i="6"/>
  <c r="W21" i="6"/>
  <c r="V21" i="6"/>
  <c r="S21" i="6"/>
  <c r="R21" i="6"/>
  <c r="Q21" i="6"/>
  <c r="N21" i="6"/>
  <c r="M21" i="6"/>
  <c r="L21" i="6"/>
  <c r="I21" i="6"/>
  <c r="G21" i="6"/>
  <c r="E21" i="6"/>
  <c r="AJ20" i="6"/>
  <c r="AE20" i="6"/>
  <c r="AC20" i="6"/>
  <c r="AB20" i="6"/>
  <c r="AA20" i="6"/>
  <c r="X20" i="6"/>
  <c r="W20" i="6"/>
  <c r="V20" i="6"/>
  <c r="S20" i="6"/>
  <c r="R20" i="6"/>
  <c r="Q20" i="6"/>
  <c r="N20" i="6"/>
  <c r="M20" i="6"/>
  <c r="L20" i="6"/>
  <c r="I20" i="6"/>
  <c r="G20" i="6"/>
  <c r="E20" i="6"/>
  <c r="AJ19" i="6"/>
  <c r="AE19" i="6"/>
  <c r="AC19" i="6"/>
  <c r="AB19" i="6"/>
  <c r="AA19" i="6"/>
  <c r="X19" i="6"/>
  <c r="W19" i="6"/>
  <c r="V19" i="6"/>
  <c r="S19" i="6"/>
  <c r="R19" i="6"/>
  <c r="Q19" i="6"/>
  <c r="N19" i="6"/>
  <c r="M19" i="6"/>
  <c r="L19" i="6"/>
  <c r="I19" i="6"/>
  <c r="G19" i="6"/>
  <c r="E19" i="6"/>
  <c r="AJ18" i="6"/>
  <c r="AE18" i="6"/>
  <c r="AC18" i="6"/>
  <c r="AB18" i="6"/>
  <c r="AA18" i="6"/>
  <c r="X18" i="6"/>
  <c r="W18" i="6"/>
  <c r="V18" i="6"/>
  <c r="S18" i="6"/>
  <c r="R18" i="6"/>
  <c r="Q18" i="6"/>
  <c r="N18" i="6"/>
  <c r="M18" i="6"/>
  <c r="L18" i="6"/>
  <c r="I18" i="6"/>
  <c r="G18" i="6"/>
  <c r="E18" i="6"/>
  <c r="AJ17" i="6"/>
  <c r="AE17" i="6"/>
  <c r="AC17" i="6"/>
  <c r="AB17" i="6"/>
  <c r="AA17" i="6"/>
  <c r="X17" i="6"/>
  <c r="W17" i="6"/>
  <c r="V17" i="6"/>
  <c r="S17" i="6"/>
  <c r="R17" i="6"/>
  <c r="Q17" i="6"/>
  <c r="N17" i="6"/>
  <c r="M17" i="6"/>
  <c r="L17" i="6"/>
  <c r="I17" i="6"/>
  <c r="G17" i="6"/>
  <c r="E17" i="6"/>
  <c r="AJ16" i="6"/>
  <c r="AE16" i="6"/>
  <c r="AC16" i="6"/>
  <c r="AB16" i="6"/>
  <c r="AA16" i="6"/>
  <c r="X16" i="6"/>
  <c r="W16" i="6"/>
  <c r="V16" i="6"/>
  <c r="S16" i="6"/>
  <c r="R16" i="6"/>
  <c r="Q16" i="6"/>
  <c r="N16" i="6"/>
  <c r="M16" i="6"/>
  <c r="L16" i="6"/>
  <c r="I16" i="6"/>
  <c r="G16" i="6"/>
  <c r="E16" i="6"/>
  <c r="AJ15" i="6"/>
  <c r="AE15" i="6"/>
  <c r="AC15" i="6"/>
  <c r="AB15" i="6"/>
  <c r="AA15" i="6"/>
  <c r="X15" i="6"/>
  <c r="W15" i="6"/>
  <c r="V15" i="6"/>
  <c r="S15" i="6"/>
  <c r="R15" i="6"/>
  <c r="Q15" i="6"/>
  <c r="N15" i="6"/>
  <c r="M15" i="6"/>
  <c r="L15" i="6"/>
  <c r="I15" i="6"/>
  <c r="G15" i="6"/>
  <c r="E15" i="6"/>
  <c r="AJ14" i="6"/>
  <c r="AE14" i="6"/>
  <c r="AC14" i="6"/>
  <c r="AB14" i="6"/>
  <c r="AA14" i="6"/>
  <c r="X14" i="6"/>
  <c r="W14" i="6"/>
  <c r="V14" i="6"/>
  <c r="S14" i="6"/>
  <c r="R14" i="6"/>
  <c r="Q14" i="6"/>
  <c r="N14" i="6"/>
  <c r="M14" i="6"/>
  <c r="L14" i="6"/>
  <c r="I14" i="6"/>
  <c r="G14" i="6"/>
  <c r="E14" i="6"/>
  <c r="AJ13" i="6"/>
  <c r="AE13" i="6"/>
  <c r="AC13" i="6"/>
  <c r="AB13" i="6"/>
  <c r="AA13" i="6"/>
  <c r="X13" i="6"/>
  <c r="W13" i="6"/>
  <c r="V13" i="6"/>
  <c r="S13" i="6"/>
  <c r="R13" i="6"/>
  <c r="Q13" i="6"/>
  <c r="N13" i="6"/>
  <c r="M13" i="6"/>
  <c r="L13" i="6"/>
  <c r="I13" i="6"/>
  <c r="G13" i="6"/>
  <c r="E13" i="6"/>
  <c r="AJ12" i="6"/>
  <c r="AE12" i="6"/>
  <c r="AC12" i="6"/>
  <c r="AB12" i="6"/>
  <c r="AA12" i="6"/>
  <c r="X12" i="6"/>
  <c r="W12" i="6"/>
  <c r="V12" i="6"/>
  <c r="S12" i="6"/>
  <c r="R12" i="6"/>
  <c r="Q12" i="6"/>
  <c r="N12" i="6"/>
  <c r="M12" i="6"/>
  <c r="L12" i="6"/>
  <c r="I12" i="6"/>
  <c r="G12" i="6"/>
  <c r="E12" i="6"/>
  <c r="AJ11" i="6"/>
  <c r="AE11" i="6"/>
  <c r="AC11" i="6"/>
  <c r="AB11" i="6"/>
  <c r="AA11" i="6"/>
  <c r="X11" i="6"/>
  <c r="W11" i="6"/>
  <c r="V11" i="6"/>
  <c r="S11" i="6"/>
  <c r="R11" i="6"/>
  <c r="Q11" i="6"/>
  <c r="N11" i="6"/>
  <c r="M11" i="6"/>
  <c r="L11" i="6"/>
  <c r="I11" i="6"/>
  <c r="G11" i="6"/>
  <c r="E11" i="6"/>
  <c r="AJ10" i="6"/>
  <c r="AE10" i="6"/>
  <c r="AC10" i="6"/>
  <c r="AB10" i="6"/>
  <c r="AA10" i="6"/>
  <c r="X10" i="6"/>
  <c r="W10" i="6"/>
  <c r="V10" i="6"/>
  <c r="S10" i="6"/>
  <c r="R10" i="6"/>
  <c r="Q10" i="6"/>
  <c r="N10" i="6"/>
  <c r="M10" i="6"/>
  <c r="L10" i="6"/>
  <c r="I10" i="6"/>
  <c r="G10" i="6"/>
  <c r="E10" i="6"/>
  <c r="AJ9" i="6"/>
  <c r="AE9" i="6"/>
  <c r="AC9" i="6"/>
  <c r="AB9" i="6"/>
  <c r="AA9" i="6"/>
  <c r="X9" i="6"/>
  <c r="W9" i="6"/>
  <c r="V9" i="6"/>
  <c r="V250" i="6" s="1"/>
  <c r="S9" i="6"/>
  <c r="R9" i="6"/>
  <c r="Q9" i="6"/>
  <c r="N9" i="6"/>
  <c r="M9" i="6"/>
  <c r="L9" i="6"/>
  <c r="I9" i="6"/>
  <c r="G9" i="6"/>
  <c r="E9" i="6"/>
  <c r="AJ8" i="6"/>
  <c r="AE8" i="6"/>
  <c r="AC8" i="6"/>
  <c r="AB8" i="6"/>
  <c r="AA8" i="6"/>
  <c r="X8" i="6"/>
  <c r="W8" i="6"/>
  <c r="V8" i="6"/>
  <c r="S8" i="6"/>
  <c r="R8" i="6"/>
  <c r="Q8" i="6"/>
  <c r="N8" i="6"/>
  <c r="M8" i="6"/>
  <c r="L8" i="6"/>
  <c r="I8" i="6"/>
  <c r="G8" i="6"/>
  <c r="E8" i="6"/>
  <c r="AJ7" i="6"/>
  <c r="AE7" i="6"/>
  <c r="AC7" i="6"/>
  <c r="AB7" i="6"/>
  <c r="AA7" i="6"/>
  <c r="X7" i="6"/>
  <c r="W7" i="6"/>
  <c r="V7" i="6"/>
  <c r="S7" i="6"/>
  <c r="R7" i="6"/>
  <c r="Q7" i="6"/>
  <c r="N7" i="6"/>
  <c r="M7" i="6"/>
  <c r="L7" i="6"/>
  <c r="I7" i="6"/>
  <c r="G7" i="6"/>
  <c r="E7" i="6"/>
  <c r="AJ6" i="6"/>
  <c r="AE6" i="6"/>
  <c r="AC6" i="6"/>
  <c r="AB6" i="6"/>
  <c r="AA6" i="6"/>
  <c r="AA250" i="6" s="1"/>
  <c r="X6" i="6"/>
  <c r="W6" i="6"/>
  <c r="V6" i="6"/>
  <c r="S6" i="6"/>
  <c r="R6" i="6"/>
  <c r="Q6" i="6"/>
  <c r="Q250" i="6" s="1"/>
  <c r="N6" i="6"/>
  <c r="M6" i="6"/>
  <c r="L6" i="6"/>
  <c r="L250" i="6" s="1"/>
  <c r="I6" i="6"/>
  <c r="G6" i="6"/>
  <c r="E6" i="6"/>
  <c r="AI3" i="6"/>
  <c r="AH3" i="6"/>
  <c r="AG3" i="6"/>
  <c r="AF3" i="6"/>
  <c r="AD3" i="6"/>
  <c r="AA3" i="6"/>
  <c r="Z3" i="6"/>
  <c r="Y3" i="6"/>
  <c r="V3" i="6"/>
  <c r="U3" i="6"/>
  <c r="T3" i="6"/>
  <c r="Q3" i="6"/>
  <c r="P3" i="6"/>
  <c r="O3" i="6"/>
  <c r="L3" i="6"/>
  <c r="J3" i="6"/>
  <c r="H3" i="6"/>
  <c r="G252" i="5"/>
  <c r="E252" i="5"/>
  <c r="F252" i="5" s="1"/>
  <c r="D252" i="5"/>
  <c r="F251" i="5"/>
  <c r="F250" i="5"/>
  <c r="F249" i="5"/>
  <c r="F248" i="5"/>
  <c r="F247" i="5"/>
  <c r="F246" i="5"/>
  <c r="F245" i="5"/>
  <c r="F244" i="5"/>
  <c r="F243" i="5"/>
  <c r="F242" i="5"/>
  <c r="F241" i="5"/>
  <c r="F240" i="5"/>
  <c r="F239" i="5"/>
  <c r="F238" i="5"/>
  <c r="F237" i="5"/>
  <c r="F236" i="5"/>
  <c r="F235" i="5"/>
  <c r="F234" i="5"/>
  <c r="F233" i="5"/>
  <c r="F232" i="5"/>
  <c r="F231" i="5"/>
  <c r="F230" i="5"/>
  <c r="F229" i="5"/>
  <c r="F228" i="5"/>
  <c r="F227" i="5"/>
  <c r="F226" i="5"/>
  <c r="F225" i="5"/>
  <c r="F224" i="5"/>
  <c r="F223" i="5"/>
  <c r="F222" i="5"/>
  <c r="F221" i="5"/>
  <c r="F220" i="5"/>
  <c r="F219" i="5"/>
  <c r="F218" i="5"/>
  <c r="F217" i="5"/>
  <c r="F216" i="5"/>
  <c r="F215" i="5"/>
  <c r="F214" i="5"/>
  <c r="F213" i="5"/>
  <c r="F212" i="5"/>
  <c r="F211" i="5"/>
  <c r="F210" i="5"/>
  <c r="F209" i="5"/>
  <c r="F208" i="5"/>
  <c r="F207" i="5"/>
  <c r="F206" i="5"/>
  <c r="F205" i="5"/>
  <c r="F204" i="5"/>
  <c r="F203" i="5"/>
  <c r="F202" i="5"/>
  <c r="F201" i="5"/>
  <c r="F200" i="5"/>
  <c r="F199" i="5"/>
  <c r="F198" i="5"/>
  <c r="F197" i="5"/>
  <c r="F196" i="5"/>
  <c r="F195" i="5"/>
  <c r="F194" i="5"/>
  <c r="F193" i="5"/>
  <c r="F192" i="5"/>
  <c r="F191" i="5"/>
  <c r="F190" i="5"/>
  <c r="F189" i="5"/>
  <c r="F188" i="5"/>
  <c r="F187" i="5"/>
  <c r="F186" i="5"/>
  <c r="F185" i="5"/>
  <c r="F184" i="5"/>
  <c r="F183" i="5"/>
  <c r="F182" i="5"/>
  <c r="F181" i="5"/>
  <c r="F180" i="5"/>
  <c r="F179" i="5"/>
  <c r="F178" i="5"/>
  <c r="F177" i="5"/>
  <c r="F176" i="5"/>
  <c r="F175" i="5"/>
  <c r="F174" i="5"/>
  <c r="F173" i="5"/>
  <c r="F172" i="5"/>
  <c r="F171" i="5"/>
  <c r="F170" i="5"/>
  <c r="F169" i="5"/>
  <c r="F168" i="5"/>
  <c r="F167" i="5"/>
  <c r="F166" i="5"/>
  <c r="F165" i="5"/>
  <c r="F164" i="5"/>
  <c r="F163" i="5"/>
  <c r="F162" i="5"/>
  <c r="F161" i="5"/>
  <c r="F160" i="5"/>
  <c r="F159" i="5"/>
  <c r="F158" i="5"/>
  <c r="F157" i="5"/>
  <c r="F156" i="5"/>
  <c r="F155" i="5"/>
  <c r="F154" i="5"/>
  <c r="F153" i="5"/>
  <c r="F152" i="5"/>
  <c r="F151" i="5"/>
  <c r="F150" i="5"/>
  <c r="F149" i="5"/>
  <c r="F148" i="5"/>
  <c r="F147" i="5"/>
  <c r="F146" i="5"/>
  <c r="F145" i="5"/>
  <c r="F144" i="5"/>
  <c r="F143" i="5"/>
  <c r="F142" i="5"/>
  <c r="F141" i="5"/>
  <c r="F140" i="5"/>
  <c r="F139" i="5"/>
  <c r="F138" i="5"/>
  <c r="F137" i="5"/>
  <c r="F136" i="5"/>
  <c r="F135" i="5"/>
  <c r="F134" i="5"/>
  <c r="F133" i="5"/>
  <c r="F132" i="5"/>
  <c r="F131" i="5"/>
  <c r="F130" i="5"/>
  <c r="F129" i="5"/>
  <c r="F128" i="5"/>
  <c r="F127" i="5"/>
  <c r="F126" i="5"/>
  <c r="F125" i="5"/>
  <c r="F124" i="5"/>
  <c r="F123" i="5"/>
  <c r="F122" i="5"/>
  <c r="F121" i="5"/>
  <c r="F120" i="5"/>
  <c r="F119" i="5"/>
  <c r="F118" i="5"/>
  <c r="F117" i="5"/>
  <c r="F116" i="5"/>
  <c r="F115" i="5"/>
  <c r="F114" i="5"/>
  <c r="F113" i="5"/>
  <c r="F112" i="5"/>
  <c r="F111" i="5"/>
  <c r="F110" i="5"/>
  <c r="F109" i="5"/>
  <c r="F108" i="5"/>
  <c r="F107" i="5"/>
  <c r="F106" i="5"/>
  <c r="F105" i="5"/>
  <c r="F104" i="5"/>
  <c r="F103" i="5"/>
  <c r="F102" i="5"/>
  <c r="F101" i="5"/>
  <c r="F100" i="5"/>
  <c r="F99" i="5"/>
  <c r="F98" i="5"/>
  <c r="F97" i="5"/>
  <c r="F96" i="5"/>
  <c r="F95" i="5"/>
  <c r="F94" i="5"/>
  <c r="F93" i="5"/>
  <c r="F92" i="5"/>
  <c r="F91" i="5"/>
  <c r="F90" i="5"/>
  <c r="F89" i="5"/>
  <c r="F88" i="5"/>
  <c r="F87" i="5"/>
  <c r="F86" i="5"/>
  <c r="F85" i="5"/>
  <c r="F84" i="5"/>
  <c r="F83" i="5"/>
  <c r="F82" i="5"/>
  <c r="F81" i="5"/>
  <c r="F80" i="5"/>
  <c r="F79" i="5"/>
  <c r="F78" i="5"/>
  <c r="F77" i="5"/>
  <c r="F76" i="5"/>
  <c r="F75" i="5"/>
  <c r="F74" i="5"/>
  <c r="F73" i="5"/>
  <c r="F72" i="5"/>
  <c r="F71" i="5"/>
  <c r="F70" i="5"/>
  <c r="F69" i="5"/>
  <c r="F68" i="5"/>
  <c r="F67" i="5"/>
  <c r="F66" i="5"/>
  <c r="F65" i="5"/>
  <c r="F64" i="5"/>
  <c r="F63" i="5"/>
  <c r="F62" i="5"/>
  <c r="F61" i="5"/>
  <c r="F60" i="5"/>
  <c r="F59" i="5"/>
  <c r="F58" i="5"/>
  <c r="F57" i="5"/>
  <c r="F56" i="5"/>
  <c r="F55" i="5"/>
  <c r="F54" i="5"/>
  <c r="F53" i="5"/>
  <c r="F52" i="5"/>
  <c r="F51" i="5"/>
  <c r="F50" i="5"/>
  <c r="F49" i="5"/>
  <c r="F48" i="5"/>
  <c r="F47" i="5"/>
  <c r="F46" i="5"/>
  <c r="F45" i="5"/>
  <c r="F44" i="5"/>
  <c r="F43" i="5"/>
  <c r="F42" i="5"/>
  <c r="F41" i="5"/>
  <c r="F40" i="5"/>
  <c r="F39" i="5"/>
  <c r="F38" i="5"/>
  <c r="F37" i="5"/>
  <c r="F36" i="5"/>
  <c r="F35" i="5"/>
  <c r="F34" i="5"/>
  <c r="F33" i="5"/>
  <c r="F32" i="5"/>
  <c r="F31" i="5"/>
  <c r="F30" i="5"/>
  <c r="F29" i="5"/>
  <c r="F28" i="5"/>
  <c r="F27" i="5"/>
  <c r="F26" i="5"/>
  <c r="F25" i="5"/>
  <c r="F24" i="5"/>
  <c r="F23" i="5"/>
  <c r="F22" i="5"/>
  <c r="F21" i="5"/>
  <c r="F20" i="5"/>
  <c r="F19" i="5"/>
  <c r="F18" i="5"/>
  <c r="F17" i="5"/>
  <c r="F16" i="5"/>
  <c r="F15" i="5"/>
  <c r="F14" i="5"/>
  <c r="F13" i="5"/>
  <c r="F12" i="5"/>
  <c r="F11" i="5"/>
  <c r="F10" i="5"/>
  <c r="F9" i="5"/>
  <c r="F8" i="5"/>
  <c r="AG254" i="6" l="1"/>
</calcChain>
</file>

<file path=xl/sharedStrings.xml><?xml version="1.0" encoding="utf-8"?>
<sst xmlns="http://schemas.openxmlformats.org/spreadsheetml/2006/main" count="1150" uniqueCount="552">
  <si>
    <t xml:space="preserve">Nebraska Department of Revenue Property Assessment Division </t>
  </si>
  <si>
    <t>(sorted by)</t>
  </si>
  <si>
    <t>% Adjustment</t>
  </si>
  <si>
    <t>System</t>
  </si>
  <si>
    <t>Adjustment</t>
  </si>
  <si>
    <t>Amount of</t>
  </si>
  <si>
    <t>School System Name</t>
  </si>
  <si>
    <t>Code</t>
  </si>
  <si>
    <t>Class</t>
  </si>
  <si>
    <t>System Value</t>
  </si>
  <si>
    <t>Amount</t>
  </si>
  <si>
    <t>Unadjusted</t>
  </si>
  <si>
    <t>KENESAW 3</t>
  </si>
  <si>
    <t>01-0003</t>
  </si>
  <si>
    <t>HASTINGS 18</t>
  </si>
  <si>
    <t>01-0018</t>
  </si>
  <si>
    <t>ADAMS CENTRAL HIGH 90</t>
  </si>
  <si>
    <t>01-0090</t>
  </si>
  <si>
    <t>SILVER LAKE 123</t>
  </si>
  <si>
    <t>01-0123</t>
  </si>
  <si>
    <t>NELIGH-OAKDALE 9</t>
  </si>
  <si>
    <t>02-0009</t>
  </si>
  <si>
    <t>ELGIN 18</t>
  </si>
  <si>
    <t>02-0018</t>
  </si>
  <si>
    <t>SUMMERLAND 115</t>
  </si>
  <si>
    <t>02-0115</t>
  </si>
  <si>
    <t>ARTHUR CO HIGH 500</t>
  </si>
  <si>
    <t>03-0500</t>
  </si>
  <si>
    <t>BANNER 1</t>
  </si>
  <si>
    <t>04-0001</t>
  </si>
  <si>
    <t>SANDHILLS 71</t>
  </si>
  <si>
    <t>05-0071</t>
  </si>
  <si>
    <t>BOONE CENTRAL 1</t>
  </si>
  <si>
    <t>06-0001</t>
  </si>
  <si>
    <t>ST EDWARD 17</t>
  </si>
  <si>
    <t>06-0017</t>
  </si>
  <si>
    <t>RIVERSIDE 75</t>
  </si>
  <si>
    <t>06-0075</t>
  </si>
  <si>
    <t>ALLIANCE 6</t>
  </si>
  <si>
    <t>07-0006</t>
  </si>
  <si>
    <t>HEMINGFORD 10</t>
  </si>
  <si>
    <t>07-0010</t>
  </si>
  <si>
    <t>BOYD COUNTY SCH 51</t>
  </si>
  <si>
    <t>08-0051</t>
  </si>
  <si>
    <t>AINSWORTH 10</t>
  </si>
  <si>
    <t>09-0010</t>
  </si>
  <si>
    <t>GIBBON 2</t>
  </si>
  <si>
    <t>10-0002</t>
  </si>
  <si>
    <t>KEARNEY 7</t>
  </si>
  <si>
    <t>10-0007</t>
  </si>
  <si>
    <t>ELM CREEK 9</t>
  </si>
  <si>
    <t>10-0009</t>
  </si>
  <si>
    <t>SHELTON 19</t>
  </si>
  <si>
    <t>10-0019</t>
  </si>
  <si>
    <t>RAVENNA 69</t>
  </si>
  <si>
    <t>10-0069</t>
  </si>
  <si>
    <t>PLEASANTON 105</t>
  </si>
  <si>
    <t>10-0105</t>
  </si>
  <si>
    <t>AMHERST 119</t>
  </si>
  <si>
    <t>10-0119</t>
  </si>
  <si>
    <t>TEKAMAH-HERMAN 1</t>
  </si>
  <si>
    <t>11-0001</t>
  </si>
  <si>
    <t>OAKLAND-CRAIG 14</t>
  </si>
  <si>
    <t>11-0014</t>
  </si>
  <si>
    <t>LYONS-DECATUR NORTHEAST 20</t>
  </si>
  <si>
    <t>11-0020</t>
  </si>
  <si>
    <t>DAVID CITY 56</t>
  </si>
  <si>
    <t>12-0056</t>
  </si>
  <si>
    <t>EAST BUTLER 2R</t>
  </si>
  <si>
    <t>12-0502</t>
  </si>
  <si>
    <t>PLATTSMOUTH 1</t>
  </si>
  <si>
    <t>13-0001</t>
  </si>
  <si>
    <t>WEEPING WATER 22</t>
  </si>
  <si>
    <t>13-0022</t>
  </si>
  <si>
    <t>LOUISVILLE 32</t>
  </si>
  <si>
    <t>13-0032</t>
  </si>
  <si>
    <t>CONESTOGA 56</t>
  </si>
  <si>
    <t>13-0056</t>
  </si>
  <si>
    <t>ELMWOOD-MURDOCK 97</t>
  </si>
  <si>
    <t>13-0097</t>
  </si>
  <si>
    <t>HARTINGTON-NEWCASTLE 8</t>
  </si>
  <si>
    <t>14-0008</t>
  </si>
  <si>
    <t>RANDOLPH 45</t>
  </si>
  <si>
    <t>14-0045</t>
  </si>
  <si>
    <t>LAUREL-CONCORD-COLERIDGE 54</t>
  </si>
  <si>
    <t>14-0054</t>
  </si>
  <si>
    <t>WYNOT 101</t>
  </si>
  <si>
    <t>14-0101</t>
  </si>
  <si>
    <t>CHASE COUNTY SCHOOLS 10</t>
  </si>
  <si>
    <t>15-0010</t>
  </si>
  <si>
    <t>WAUNETA-PALISADE 536</t>
  </si>
  <si>
    <t>15-0536</t>
  </si>
  <si>
    <t>VALENTINE HIGH 6</t>
  </si>
  <si>
    <t>16-0006</t>
  </si>
  <si>
    <t>CODY-KILGORE 30</t>
  </si>
  <si>
    <t>16-0030</t>
  </si>
  <si>
    <t>SIDNEY 1</t>
  </si>
  <si>
    <t>17-0001</t>
  </si>
  <si>
    <t>LEYTON 3</t>
  </si>
  <si>
    <t>17-0003</t>
  </si>
  <si>
    <t>POTTER-DIX 9</t>
  </si>
  <si>
    <t>17-0009</t>
  </si>
  <si>
    <t>SUTTON 2</t>
  </si>
  <si>
    <t>18-0002</t>
  </si>
  <si>
    <t>HARVARD 11</t>
  </si>
  <si>
    <t>18-0011</t>
  </si>
  <si>
    <t>LEIGH 39</t>
  </si>
  <si>
    <t>19-0039</t>
  </si>
  <si>
    <t>CLARKSON 58</t>
  </si>
  <si>
    <t>19-0058</t>
  </si>
  <si>
    <t>HOWELLS-DODGE 70</t>
  </si>
  <si>
    <t>19-0070</t>
  </si>
  <si>
    <t>SCHUYLER CENTRAL HIGH 123</t>
  </si>
  <si>
    <t>19-0123</t>
  </si>
  <si>
    <t>WEST POINT 1</t>
  </si>
  <si>
    <t>20-0001</t>
  </si>
  <si>
    <t>BANCROFT-ROSALIE 20</t>
  </si>
  <si>
    <t>20-0020</t>
  </si>
  <si>
    <t>WISNER-PILGER 30</t>
  </si>
  <si>
    <t>20-0030</t>
  </si>
  <si>
    <t>ANSELMO-MERNA 15</t>
  </si>
  <si>
    <t>21-0015</t>
  </si>
  <si>
    <t>BROKEN BOW 25</t>
  </si>
  <si>
    <t>21-0025</t>
  </si>
  <si>
    <t>ANSLEY 44</t>
  </si>
  <si>
    <t>21-0044</t>
  </si>
  <si>
    <t>SARGENT 84</t>
  </si>
  <si>
    <t>21-0084</t>
  </si>
  <si>
    <t>ARNOLD 89</t>
  </si>
  <si>
    <t>21-0089</t>
  </si>
  <si>
    <t>CALLAWAY 180</t>
  </si>
  <si>
    <t>21-0180</t>
  </si>
  <si>
    <t>SO SIOUX CITY 11</t>
  </si>
  <si>
    <t>22-0011</t>
  </si>
  <si>
    <t>HOMER 31</t>
  </si>
  <si>
    <t>22-0031</t>
  </si>
  <si>
    <t>CHADRON 2</t>
  </si>
  <si>
    <t>23-0002</t>
  </si>
  <si>
    <t>CRAWFORD 71</t>
  </si>
  <si>
    <t>23-0071</t>
  </si>
  <si>
    <t>LEXINGTON 1</t>
  </si>
  <si>
    <t>24-0001</t>
  </si>
  <si>
    <t>OVERTON 4</t>
  </si>
  <si>
    <t>24-0004</t>
  </si>
  <si>
    <t>COZAD 11</t>
  </si>
  <si>
    <t>24-0011</t>
  </si>
  <si>
    <t>GOTHENBURG 20</t>
  </si>
  <si>
    <t>24-0020</t>
  </si>
  <si>
    <t>SUMNER-EDDYVILLE-MILLER 101</t>
  </si>
  <si>
    <t>24-0101</t>
  </si>
  <si>
    <t>CREEK VALLEY 25</t>
  </si>
  <si>
    <t>25-0025</t>
  </si>
  <si>
    <t>SOUTH PLATTE 95</t>
  </si>
  <si>
    <t>25-0095</t>
  </si>
  <si>
    <t>PONCA 1</t>
  </si>
  <si>
    <t>26-0001</t>
  </si>
  <si>
    <t>ALLEN 70</t>
  </si>
  <si>
    <t>26-0070</t>
  </si>
  <si>
    <t>EMERSON-HUBBARD 561</t>
  </si>
  <si>
    <t>26-0561</t>
  </si>
  <si>
    <t>FREMONT 1</t>
  </si>
  <si>
    <t>27-0001</t>
  </si>
  <si>
    <t>SCRIBNER-SNYDER 62</t>
  </si>
  <si>
    <t>27-0062</t>
  </si>
  <si>
    <t>LOGAN VIEW 594</t>
  </si>
  <si>
    <t>27-0594</t>
  </si>
  <si>
    <t>NORTH BEND CENTRAL 595</t>
  </si>
  <si>
    <t>27-0595</t>
  </si>
  <si>
    <t>OMAHA 1</t>
  </si>
  <si>
    <t>28-0001</t>
  </si>
  <si>
    <t>ELKHORN 10</t>
  </si>
  <si>
    <t>28-0010</t>
  </si>
  <si>
    <t>DOUGLAS CO. WEST COMMUNITY 15</t>
  </si>
  <si>
    <t>28-0015</t>
  </si>
  <si>
    <t>MILLARD 17</t>
  </si>
  <si>
    <t>28-0017</t>
  </si>
  <si>
    <t>RALSTON 54</t>
  </si>
  <si>
    <t>28-0054</t>
  </si>
  <si>
    <t>BENNINGTON 59</t>
  </si>
  <si>
    <t>28-0059</t>
  </si>
  <si>
    <t>WESTSIDE 66</t>
  </si>
  <si>
    <t>28-0066</t>
  </si>
  <si>
    <t>DUNDY CO 117</t>
  </si>
  <si>
    <t>29-0117</t>
  </si>
  <si>
    <t>EXETER-MILLIGAN 1</t>
  </si>
  <si>
    <t>30-0001</t>
  </si>
  <si>
    <t>FILLMORE CO. DIST 25</t>
  </si>
  <si>
    <t>30-0025</t>
  </si>
  <si>
    <t>SHICKLEY 54</t>
  </si>
  <si>
    <t>30-0054</t>
  </si>
  <si>
    <t>FRANKLIN R6</t>
  </si>
  <si>
    <t>31-0506</t>
  </si>
  <si>
    <t>MAYWOOD 46</t>
  </si>
  <si>
    <t>32-0046</t>
  </si>
  <si>
    <t>EUSTIS-FARNAM 95</t>
  </si>
  <si>
    <t>32-0095</t>
  </si>
  <si>
    <t>MEDICINE VALLEY 125</t>
  </si>
  <si>
    <t>32-0125</t>
  </si>
  <si>
    <t>ARAPAHOE 18</t>
  </si>
  <si>
    <t>33-0018</t>
  </si>
  <si>
    <t>CAMBRIDGE 21</t>
  </si>
  <si>
    <t>33-0021</t>
  </si>
  <si>
    <t>SOUTHERN VALLEY 540</t>
  </si>
  <si>
    <t>33-0540</t>
  </si>
  <si>
    <t>SOUTHERN 1</t>
  </si>
  <si>
    <t>34-0001</t>
  </si>
  <si>
    <t>BEATRICE 15</t>
  </si>
  <si>
    <t>34-0015</t>
  </si>
  <si>
    <t>FREEMAN 34</t>
  </si>
  <si>
    <t>34-0034</t>
  </si>
  <si>
    <t>DILLER-ODELL 100</t>
  </si>
  <si>
    <t>34-0100</t>
  </si>
  <si>
    <t>GARDEN CO HIGH 1</t>
  </si>
  <si>
    <t>35-0001</t>
  </si>
  <si>
    <t>BURWELL HIGH 100</t>
  </si>
  <si>
    <t>36-0100</t>
  </si>
  <si>
    <t>ELWOOD 30</t>
  </si>
  <si>
    <t>37-0030</t>
  </si>
  <si>
    <t>HYANNIS HIGH 11</t>
  </si>
  <si>
    <t>38-0011</t>
  </si>
  <si>
    <t>CENTRAL VALLEY 60</t>
  </si>
  <si>
    <t>39-0060</t>
  </si>
  <si>
    <t>GRAND ISLAND 2</t>
  </si>
  <si>
    <t>40-0002</t>
  </si>
  <si>
    <t>NORTHWEST HIGH 82</t>
  </si>
  <si>
    <t>40-0082</t>
  </si>
  <si>
    <t>WOOD RIVER HIGH 83</t>
  </si>
  <si>
    <t>40-0083</t>
  </si>
  <si>
    <t>DONIPHAN-TRUMBULL 126</t>
  </si>
  <si>
    <t>40-0126</t>
  </si>
  <si>
    <t>GILTNER 2</t>
  </si>
  <si>
    <t>41-0002</t>
  </si>
  <si>
    <t>HAMPTON 91</t>
  </si>
  <si>
    <t>41-0091</t>
  </si>
  <si>
    <t>AURORA 4R</t>
  </si>
  <si>
    <t>41-0504</t>
  </si>
  <si>
    <t>ALMA 2</t>
  </si>
  <si>
    <t>42-0002</t>
  </si>
  <si>
    <t>HAYES CENTER 79</t>
  </si>
  <si>
    <t>43-0079</t>
  </si>
  <si>
    <t>HITCHCOCK COUNTY SCHOOLS 70</t>
  </si>
  <si>
    <t>44-0070</t>
  </si>
  <si>
    <t>O'NEILL 7</t>
  </si>
  <si>
    <t>45-0007</t>
  </si>
  <si>
    <t>STUART 44</t>
  </si>
  <si>
    <t>45-0044</t>
  </si>
  <si>
    <t>CHAMBERS 137</t>
  </si>
  <si>
    <t>45-0137</t>
  </si>
  <si>
    <t>WEST HOLT PUBLIC SCH 239</t>
  </si>
  <si>
    <t>45-0239</t>
  </si>
  <si>
    <t>MULLEN 1</t>
  </si>
  <si>
    <t>46-0001</t>
  </si>
  <si>
    <t>ST PAUL 1</t>
  </si>
  <si>
    <t>47-0001</t>
  </si>
  <si>
    <t>CENTURA 100</t>
  </si>
  <si>
    <t>47-0100</t>
  </si>
  <si>
    <t>ELBA 103</t>
  </si>
  <si>
    <t>47-0103</t>
  </si>
  <si>
    <t>FAIRBURY 8</t>
  </si>
  <si>
    <t>48-0008</t>
  </si>
  <si>
    <t>TRI COUNTY 300</t>
  </si>
  <si>
    <t>48-0300</t>
  </si>
  <si>
    <t>MERIDIAN 303</t>
  </si>
  <si>
    <t>48-0303</t>
  </si>
  <si>
    <t>STERLING 33</t>
  </si>
  <si>
    <t>49-0033</t>
  </si>
  <si>
    <t>JOHNSON CO CENTRAL  50</t>
  </si>
  <si>
    <t>49-0050</t>
  </si>
  <si>
    <t>WILCOX-HILDRETH 1</t>
  </si>
  <si>
    <t>50-0001</t>
  </si>
  <si>
    <t>AXTELL R1</t>
  </si>
  <si>
    <t>50-0501</t>
  </si>
  <si>
    <t>MINDEN R3</t>
  </si>
  <si>
    <t>50-0503</t>
  </si>
  <si>
    <t>OGALLALA 1</t>
  </si>
  <si>
    <t>51-0001</t>
  </si>
  <si>
    <t>PAXTON 6</t>
  </si>
  <si>
    <t>51-0006</t>
  </si>
  <si>
    <t>KEYA PAHA CO HIGH 100</t>
  </si>
  <si>
    <t>52-0100</t>
  </si>
  <si>
    <t>KIMBALL 1</t>
  </si>
  <si>
    <t>53-0001</t>
  </si>
  <si>
    <t>CREIGHTON 13</t>
  </si>
  <si>
    <t>54-0013</t>
  </si>
  <si>
    <t>CROFTON 96</t>
  </si>
  <si>
    <t>54-0096</t>
  </si>
  <si>
    <t>NIOBRARA 1R</t>
  </si>
  <si>
    <t>54-0501</t>
  </si>
  <si>
    <t>SANTEE C5</t>
  </si>
  <si>
    <t>54-0505</t>
  </si>
  <si>
    <t>WAUSA 76R</t>
  </si>
  <si>
    <t>54-0576</t>
  </si>
  <si>
    <t>VERDIGRE 83R</t>
  </si>
  <si>
    <t>54-0583</t>
  </si>
  <si>
    <t>BLOOMFIELD 86R</t>
  </si>
  <si>
    <t>54-0586</t>
  </si>
  <si>
    <t>LINCOLN 1</t>
  </si>
  <si>
    <t>55-0001</t>
  </si>
  <si>
    <t>WAVERLY 145</t>
  </si>
  <si>
    <t>55-0145</t>
  </si>
  <si>
    <t>MALCOLM 148</t>
  </si>
  <si>
    <t>55-0148</t>
  </si>
  <si>
    <t>NORRIS 160</t>
  </si>
  <si>
    <t>55-0160</t>
  </si>
  <si>
    <t>RAYMOND CENTRAL 161</t>
  </si>
  <si>
    <t>55-0161</t>
  </si>
  <si>
    <t>NORTH PLATTE 1</t>
  </si>
  <si>
    <t>56-0001</t>
  </si>
  <si>
    <t>BRADY 6</t>
  </si>
  <si>
    <t>56-0006</t>
  </si>
  <si>
    <t>MAXWELL 7</t>
  </si>
  <si>
    <t>56-0007</t>
  </si>
  <si>
    <t>HERSHEY 37</t>
  </si>
  <si>
    <t>56-0037</t>
  </si>
  <si>
    <t>SUTHERLAND 55</t>
  </si>
  <si>
    <t>56-0055</t>
  </si>
  <si>
    <t>WALLACE 65R</t>
  </si>
  <si>
    <t>56-0565</t>
  </si>
  <si>
    <t>STAPLETON R1</t>
  </si>
  <si>
    <t>57-0501</t>
  </si>
  <si>
    <t>LOUP CO 25</t>
  </si>
  <si>
    <t>58-0025</t>
  </si>
  <si>
    <t>MADISON 1</t>
  </si>
  <si>
    <t>59-0001</t>
  </si>
  <si>
    <t>NORFOLK 2</t>
  </si>
  <si>
    <t>59-0002</t>
  </si>
  <si>
    <t>BATTLE CREEK 5</t>
  </si>
  <si>
    <t>59-0005</t>
  </si>
  <si>
    <t>NEWMAN GROVE 13</t>
  </si>
  <si>
    <t>59-0013</t>
  </si>
  <si>
    <t>ELKHORN VALLEY 80</t>
  </si>
  <si>
    <t>59-0080</t>
  </si>
  <si>
    <t>MCPHERSON CO HIGH 90</t>
  </si>
  <si>
    <t>60-0090</t>
  </si>
  <si>
    <t>CENTRAL CITY 4</t>
  </si>
  <si>
    <t>61-0004</t>
  </si>
  <si>
    <t>PALMER 49</t>
  </si>
  <si>
    <t>61-0049</t>
  </si>
  <si>
    <t>BAYARD 21</t>
  </si>
  <si>
    <t>62-0021</t>
  </si>
  <si>
    <t>BRIDGEPORT 63</t>
  </si>
  <si>
    <t>62-0063</t>
  </si>
  <si>
    <t>FULLERTON 1</t>
  </si>
  <si>
    <t>63-0001</t>
  </si>
  <si>
    <t>TWIN RIVER 30</t>
  </si>
  <si>
    <t>63-0030</t>
  </si>
  <si>
    <t>JOHNSON-BROCK 23</t>
  </si>
  <si>
    <t>64-0023</t>
  </si>
  <si>
    <t>AUBURN 29</t>
  </si>
  <si>
    <t>64-0029</t>
  </si>
  <si>
    <t>SUPERIOR 11</t>
  </si>
  <si>
    <t>65-0011</t>
  </si>
  <si>
    <t>SO CENTRAL NE UNIF 5</t>
  </si>
  <si>
    <t>65-2005</t>
  </si>
  <si>
    <t>SYRACUSE-DUNBAR-AVOCA 27</t>
  </si>
  <si>
    <t>66-0027</t>
  </si>
  <si>
    <t>NEBRASKA CITY 111</t>
  </si>
  <si>
    <t>66-0111</t>
  </si>
  <si>
    <t>PALMYRA OR1</t>
  </si>
  <si>
    <t>66-0501</t>
  </si>
  <si>
    <t>PAWNEE CITY 1</t>
  </si>
  <si>
    <t>67-0001</t>
  </si>
  <si>
    <t>LEWISTON 69</t>
  </si>
  <si>
    <t>67-0069</t>
  </si>
  <si>
    <t>PERKINS COUNTY SCHOOLS 20</t>
  </si>
  <si>
    <t>68-0020</t>
  </si>
  <si>
    <t>HOLDREGE 44</t>
  </si>
  <si>
    <t>69-0044</t>
  </si>
  <si>
    <t>BERTRAND 54</t>
  </si>
  <si>
    <t>69-0054</t>
  </si>
  <si>
    <t>LOOMIS 55</t>
  </si>
  <si>
    <t>69-0055</t>
  </si>
  <si>
    <t>PIERCE 2</t>
  </si>
  <si>
    <t>70-0002</t>
  </si>
  <si>
    <t>PLAINVIEW 5</t>
  </si>
  <si>
    <t>70-0005</t>
  </si>
  <si>
    <t>OSMOND 42R</t>
  </si>
  <si>
    <t>70-0542</t>
  </si>
  <si>
    <t>COLUMBUS 1</t>
  </si>
  <si>
    <t>71-0001</t>
  </si>
  <si>
    <t>LAKEVIEW COMMUNITY 5</t>
  </si>
  <si>
    <t>71-0005</t>
  </si>
  <si>
    <t>HUMPHREY 67</t>
  </si>
  <si>
    <t>71-0067</t>
  </si>
  <si>
    <t>CROSS COUNTY 15</t>
  </si>
  <si>
    <t>72-0015</t>
  </si>
  <si>
    <t>OSCEOLA 19</t>
  </si>
  <si>
    <t>72-0019</t>
  </si>
  <si>
    <t>SHELBY-RISING CITY 32</t>
  </si>
  <si>
    <t>72-0032</t>
  </si>
  <si>
    <t>HIGH PLAINS COMMUNITY 75</t>
  </si>
  <si>
    <t>72-0075</t>
  </si>
  <si>
    <t>MCCOOK 17</t>
  </si>
  <si>
    <t>73-0017</t>
  </si>
  <si>
    <t>SOUTHWEST 179</t>
  </si>
  <si>
    <t>73-0179</t>
  </si>
  <si>
    <t>FALLS CITY 56</t>
  </si>
  <si>
    <t>74-0056</t>
  </si>
  <si>
    <t>HUMBOLDT TABLE RK STEINAUER 70</t>
  </si>
  <si>
    <t>74-0070</t>
  </si>
  <si>
    <t>ROCK CO HIGH 100</t>
  </si>
  <si>
    <t>75-0100</t>
  </si>
  <si>
    <t>CRETE 2</t>
  </si>
  <si>
    <t>76-0002</t>
  </si>
  <si>
    <t>DORCHESTER 44</t>
  </si>
  <si>
    <t>76-0044</t>
  </si>
  <si>
    <t>FRIEND 68</t>
  </si>
  <si>
    <t>76-0068</t>
  </si>
  <si>
    <t>WILBER-CLATONIA 82</t>
  </si>
  <si>
    <t>76-0082</t>
  </si>
  <si>
    <t>BELLEVUE 1</t>
  </si>
  <si>
    <t>77-0001</t>
  </si>
  <si>
    <t>PAPILLION-LAVISTA 27</t>
  </si>
  <si>
    <t>77-0027</t>
  </si>
  <si>
    <t>GRETNA 37</t>
  </si>
  <si>
    <t>77-0037</t>
  </si>
  <si>
    <t>SPRINGFIELD PLATTEVIEW 46</t>
  </si>
  <si>
    <t>77-0046</t>
  </si>
  <si>
    <t>ASHLAND-GREENWOOD 1</t>
  </si>
  <si>
    <t>78-0001</t>
  </si>
  <si>
    <t>YUTAN 9</t>
  </si>
  <si>
    <t>78-0009</t>
  </si>
  <si>
    <t>WAHOO 39</t>
  </si>
  <si>
    <t>78-0039</t>
  </si>
  <si>
    <t>MEAD 72</t>
  </si>
  <si>
    <t>78-0072</t>
  </si>
  <si>
    <t>CEDAR BLUFFS 107</t>
  </si>
  <si>
    <t>78-0107</t>
  </si>
  <si>
    <t>MINATARE 2</t>
  </si>
  <si>
    <t>79-0002</t>
  </si>
  <si>
    <t>MORRILL 11</t>
  </si>
  <si>
    <t>79-0011</t>
  </si>
  <si>
    <t>GERING 16</t>
  </si>
  <si>
    <t>79-0016</t>
  </si>
  <si>
    <t>MITCHELL 31</t>
  </si>
  <si>
    <t>79-0031</t>
  </si>
  <si>
    <t>SCOTTSBLUFF 32</t>
  </si>
  <si>
    <t>79-0032</t>
  </si>
  <si>
    <t>MILFORD 5</t>
  </si>
  <si>
    <t>80-0005</t>
  </si>
  <si>
    <t>SEWARD 9</t>
  </si>
  <si>
    <t>80-0009</t>
  </si>
  <si>
    <t>CENTENNIAL 67R</t>
  </si>
  <si>
    <t>80-0567</t>
  </si>
  <si>
    <t>HAY SPRINGS 3</t>
  </si>
  <si>
    <t>81-0003</t>
  </si>
  <si>
    <t>GORDON-RUSHVILLE HIGH SCH 10</t>
  </si>
  <si>
    <t>81-0010</t>
  </si>
  <si>
    <t>LOUP CITY 1</t>
  </si>
  <si>
    <t>82-0001</t>
  </si>
  <si>
    <t>LITCHFIELD 15</t>
  </si>
  <si>
    <t>82-0015</t>
  </si>
  <si>
    <t>SIOUX CO HIGH 500</t>
  </si>
  <si>
    <t>83-0500</t>
  </si>
  <si>
    <t>STANTON 3</t>
  </si>
  <si>
    <t>84-0003</t>
  </si>
  <si>
    <t>DESHLER 60</t>
  </si>
  <si>
    <t>85-0060</t>
  </si>
  <si>
    <t>THAYER CENTRAL COMM 70</t>
  </si>
  <si>
    <t>85-0070</t>
  </si>
  <si>
    <t>BRUNING-DAVENPORT UNIF</t>
  </si>
  <si>
    <t>85-2001</t>
  </si>
  <si>
    <t>THEDFORD HIGH 1</t>
  </si>
  <si>
    <t>86-0001</t>
  </si>
  <si>
    <t>PENDER 1</t>
  </si>
  <si>
    <t>87-0001</t>
  </si>
  <si>
    <t>WALTHILL 13</t>
  </si>
  <si>
    <t>87-0013</t>
  </si>
  <si>
    <t>UMO N HO NATION SCH 16</t>
  </si>
  <si>
    <t>87-0016</t>
  </si>
  <si>
    <t>WINNEBAGO 17</t>
  </si>
  <si>
    <t>87-0017</t>
  </si>
  <si>
    <t>ORD 5</t>
  </si>
  <si>
    <t>88-0005</t>
  </si>
  <si>
    <t>ARCADIA 21</t>
  </si>
  <si>
    <t>88-0021</t>
  </si>
  <si>
    <t>BLAIR 1</t>
  </si>
  <si>
    <t>89-0001</t>
  </si>
  <si>
    <t>FORT CALHOUN 3</t>
  </si>
  <si>
    <t>89-0003</t>
  </si>
  <si>
    <t>ARLINGTON 24</t>
  </si>
  <si>
    <t>89-0024</t>
  </si>
  <si>
    <t>WAYNE 17</t>
  </si>
  <si>
    <t>90-0017</t>
  </si>
  <si>
    <t>WAKEFIELD 60R</t>
  </si>
  <si>
    <t>90-0560</t>
  </si>
  <si>
    <t>WINSIDE 595</t>
  </si>
  <si>
    <t>90-0595</t>
  </si>
  <si>
    <t>RED CLOUD 2</t>
  </si>
  <si>
    <t>91-0002</t>
  </si>
  <si>
    <t>BLUE HILL 74</t>
  </si>
  <si>
    <t>91-0074</t>
  </si>
  <si>
    <t>WHEELER CENTRAL 45</t>
  </si>
  <si>
    <t>92-0045</t>
  </si>
  <si>
    <t>YORK 12</t>
  </si>
  <si>
    <t>93-0012</t>
  </si>
  <si>
    <t>MCCOOL JUNCTION 83</t>
  </si>
  <si>
    <t>93-0083</t>
  </si>
  <si>
    <t>HEARTLAND 96</t>
  </si>
  <si>
    <t>93-0096</t>
  </si>
  <si>
    <t>NE Dept. of Revenue, Property Assessment Division, Certification to Dept of Education</t>
  </si>
  <si>
    <t>Orange=sector %; Yellow=Adjustment Amount; Blue= Adjusted Value</t>
  </si>
  <si>
    <t>% Adjmnt</t>
  </si>
  <si>
    <t>TIF tax increment finance</t>
  </si>
  <si>
    <t xml:space="preserve">%PP of </t>
  </si>
  <si>
    <t>%CAPP of</t>
  </si>
  <si>
    <t>%CAReal of</t>
  </si>
  <si>
    <t>adjust to 96%</t>
  </si>
  <si>
    <t>Adjusted</t>
  </si>
  <si>
    <t>of Unadjust</t>
  </si>
  <si>
    <t>%Resid of</t>
  </si>
  <si>
    <t>%Comm of</t>
  </si>
  <si>
    <t>%Aglandof</t>
  </si>
  <si>
    <t>adjust to 72%</t>
  </si>
  <si>
    <t>%AgImprvFS of</t>
  </si>
  <si>
    <t xml:space="preserve">%Mineral of </t>
  </si>
  <si>
    <t>Total</t>
  </si>
  <si>
    <t xml:space="preserve">Adjustment </t>
  </si>
  <si>
    <t>TOTAL</t>
  </si>
  <si>
    <t>base value backout befor adjsmtn calc.</t>
  </si>
  <si>
    <t>SysCode</t>
  </si>
  <si>
    <t>U/L</t>
  </si>
  <si>
    <t>UNAdjVal</t>
  </si>
  <si>
    <t>Personal Prop</t>
  </si>
  <si>
    <t>Central Asd PP</t>
  </si>
  <si>
    <t>Central Asd Real</t>
  </si>
  <si>
    <t>CentralAsd Real</t>
  </si>
  <si>
    <t>Residential</t>
  </si>
  <si>
    <t>Comm.&amp; Indust.</t>
  </si>
  <si>
    <t>Agland</t>
  </si>
  <si>
    <t>AgImprvmt&amp;Frmsite</t>
  </si>
  <si>
    <t>Mineral</t>
  </si>
  <si>
    <t>UNAdjust Value</t>
  </si>
  <si>
    <t>Adjusted Value</t>
  </si>
  <si>
    <t>Total Value</t>
  </si>
  <si>
    <t>TIF Base Resid</t>
  </si>
  <si>
    <t>TIF Base Comm</t>
  </si>
  <si>
    <t>TIF Base Ag</t>
  </si>
  <si>
    <t>U</t>
  </si>
  <si>
    <t>State Totals 244 School Sys. 2023-2024</t>
  </si>
  <si>
    <t>ck adj amnt</t>
  </si>
  <si>
    <t>ck adjusted</t>
  </si>
  <si>
    <t>reck totadj</t>
  </si>
  <si>
    <t>reck totUNadjust</t>
  </si>
  <si>
    <t>State Totals 244 systems 2024-2025</t>
  </si>
  <si>
    <r>
      <t xml:space="preserve">Certified to Dept. of Education October 10, 2024, pursuant to  </t>
    </r>
    <r>
      <rPr>
        <b/>
        <sz val="10"/>
        <color indexed="12"/>
        <rFont val="Arial"/>
        <family val="2"/>
      </rPr>
      <t>Neb. Rev. Stat. § 79-1016</t>
    </r>
  </si>
  <si>
    <t>2024 Unadjusted</t>
  </si>
  <si>
    <t>2024 Adjusted</t>
  </si>
  <si>
    <t>2024 School Adjusted Values BY SECTOR certified Oct 10, 2024 per Neb. Rev. Stat. 79-1016 (used in aid calc 2025-2026)</t>
  </si>
  <si>
    <t>prepared 10-10-24</t>
  </si>
  <si>
    <t>2024 Adj Amnt</t>
  </si>
  <si>
    <t>2024 School Adjusted Values by School System, for use in 2024-2025 state aid calculations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</si>
</sst>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.000%"/>
    <numFmt numFmtId="165" formatCode="_(* #,##0_);_(* \(#,##0\);_(* &quot;-&quot;??_);_(@_)"/>
  </numFmts>
  <fonts count="13" x14ac:knownFonts="1">
    <font>
      <sz val="10"/>
      <name val="Arial"/>
    </font>
    <font>
      <b/>
      <sz val="10"/>
      <name val="Arial"/>
      <family val="2"/>
    </font>
    <font>
      <sz val="10"/>
      <color rgb="FFFF0000"/>
      <name val="Arial"/>
      <family val="2"/>
    </font>
    <font>
      <u/>
      <sz val="10"/>
      <color theme="10"/>
      <name val="Arial"/>
      <family val="2"/>
    </font>
    <font>
      <b/>
      <sz val="10"/>
      <color indexed="12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i/>
      <sz val="9"/>
      <name val="Arial"/>
      <family val="2"/>
    </font>
    <font>
      <i/>
      <sz val="8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b/>
      <i/>
      <sz val="8"/>
      <name val="Arial"/>
      <family val="2"/>
    </font>
    <font>
      <sz val="9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9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6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</cellStyleXfs>
  <cellXfs count="74">
    <xf numFmtId="0" fontId="0" fillId="0" borderId="0" xfId="0"/>
    <xf numFmtId="0" fontId="1" fillId="0" borderId="0" xfId="0" applyFont="1" applyAlignment="1">
      <alignment horizontal="centerContinuous"/>
    </xf>
    <xf numFmtId="3" fontId="1" fillId="0" borderId="0" xfId="0" applyNumberFormat="1" applyFont="1" applyAlignment="1">
      <alignment horizontal="centerContinuous"/>
    </xf>
    <xf numFmtId="0" fontId="2" fillId="0" borderId="0" xfId="0" applyFont="1"/>
    <xf numFmtId="0" fontId="1" fillId="0" borderId="0" xfId="2" applyFont="1" applyAlignment="1" applyProtection="1">
      <alignment horizontal="centerContinuous"/>
    </xf>
    <xf numFmtId="0" fontId="5" fillId="0" borderId="0" xfId="0" applyFont="1" applyAlignment="1">
      <alignment horizontal="centerContinuous"/>
    </xf>
    <xf numFmtId="0" fontId="6" fillId="0" borderId="1" xfId="0" applyFont="1" applyBorder="1"/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0" fontId="6" fillId="0" borderId="2" xfId="0" applyFont="1" applyBorder="1"/>
    <xf numFmtId="0" fontId="9" fillId="0" borderId="2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3" fontId="10" fillId="0" borderId="2" xfId="0" applyNumberFormat="1" applyFont="1" applyBorder="1" applyAlignment="1">
      <alignment horizontal="center"/>
    </xf>
    <xf numFmtId="3" fontId="7" fillId="0" borderId="2" xfId="0" applyNumberFormat="1" applyFont="1" applyBorder="1" applyAlignment="1">
      <alignment horizontal="center"/>
    </xf>
    <xf numFmtId="1" fontId="8" fillId="0" borderId="2" xfId="0" applyNumberFormat="1" applyFont="1" applyBorder="1" applyAlignment="1">
      <alignment horizontal="center"/>
    </xf>
    <xf numFmtId="1" fontId="10" fillId="0" borderId="3" xfId="0" applyNumberFormat="1" applyFont="1" applyBorder="1"/>
    <xf numFmtId="1" fontId="9" fillId="0" borderId="3" xfId="0" applyNumberFormat="1" applyFont="1" applyBorder="1" applyAlignment="1">
      <alignment horizontal="center"/>
    </xf>
    <xf numFmtId="3" fontId="10" fillId="0" borderId="3" xfId="0" applyNumberFormat="1" applyFont="1" applyBorder="1" applyAlignment="1">
      <alignment horizontal="center"/>
    </xf>
    <xf numFmtId="3" fontId="7" fillId="0" borderId="3" xfId="0" applyNumberFormat="1" applyFont="1" applyBorder="1" applyAlignment="1">
      <alignment horizontal="center"/>
    </xf>
    <xf numFmtId="1" fontId="8" fillId="0" borderId="3" xfId="0" applyNumberFormat="1" applyFont="1" applyBorder="1" applyAlignment="1">
      <alignment horizontal="center"/>
    </xf>
    <xf numFmtId="1" fontId="0" fillId="0" borderId="0" xfId="0" applyNumberFormat="1"/>
    <xf numFmtId="1" fontId="0" fillId="0" borderId="4" xfId="0" applyNumberFormat="1" applyBorder="1"/>
    <xf numFmtId="1" fontId="5" fillId="0" borderId="4" xfId="0" applyNumberFormat="1" applyFont="1" applyBorder="1" applyAlignment="1">
      <alignment horizontal="center"/>
    </xf>
    <xf numFmtId="3" fontId="0" fillId="0" borderId="4" xfId="0" applyNumberFormat="1" applyBorder="1"/>
    <xf numFmtId="164" fontId="8" fillId="0" borderId="4" xfId="0" applyNumberFormat="1" applyFont="1" applyBorder="1"/>
    <xf numFmtId="165" fontId="0" fillId="0" borderId="4" xfId="1" applyNumberFormat="1" applyFont="1" applyBorder="1"/>
    <xf numFmtId="0" fontId="10" fillId="2" borderId="5" xfId="0" applyFont="1" applyFill="1" applyBorder="1"/>
    <xf numFmtId="1" fontId="9" fillId="2" borderId="6" xfId="0" applyNumberFormat="1" applyFont="1" applyFill="1" applyBorder="1" applyAlignment="1">
      <alignment horizontal="center"/>
    </xf>
    <xf numFmtId="1" fontId="9" fillId="2" borderId="7" xfId="0" applyNumberFormat="1" applyFont="1" applyFill="1" applyBorder="1" applyAlignment="1">
      <alignment horizontal="center"/>
    </xf>
    <xf numFmtId="3" fontId="1" fillId="2" borderId="5" xfId="0" applyNumberFormat="1" applyFont="1" applyFill="1" applyBorder="1"/>
    <xf numFmtId="164" fontId="8" fillId="2" borderId="5" xfId="0" applyNumberFormat="1" applyFont="1" applyFill="1" applyBorder="1"/>
    <xf numFmtId="3" fontId="0" fillId="0" borderId="0" xfId="0" applyNumberFormat="1"/>
    <xf numFmtId="0" fontId="1" fillId="0" borderId="0" xfId="0" applyFont="1" applyAlignment="1">
      <alignment horizontal="left"/>
    </xf>
    <xf numFmtId="1" fontId="1" fillId="0" borderId="0" xfId="0" applyNumberFormat="1" applyFont="1"/>
    <xf numFmtId="1" fontId="5" fillId="0" borderId="0" xfId="0" applyNumberFormat="1" applyFont="1" applyAlignment="1">
      <alignment horizontal="center"/>
    </xf>
    <xf numFmtId="1" fontId="8" fillId="0" borderId="0" xfId="0" applyNumberFormat="1" applyFont="1"/>
    <xf numFmtId="1" fontId="1" fillId="0" borderId="0" xfId="0" applyNumberFormat="1" applyFont="1" applyAlignment="1">
      <alignment horizontal="center"/>
    </xf>
    <xf numFmtId="1" fontId="1" fillId="3" borderId="0" xfId="0" applyNumberFormat="1" applyFont="1" applyFill="1" applyAlignment="1">
      <alignment horizontal="center"/>
    </xf>
    <xf numFmtId="1" fontId="1" fillId="4" borderId="0" xfId="0" applyNumberFormat="1" applyFont="1" applyFill="1" applyAlignment="1">
      <alignment horizontal="center"/>
    </xf>
    <xf numFmtId="1" fontId="11" fillId="5" borderId="0" xfId="0" applyNumberFormat="1" applyFont="1" applyFill="1" applyAlignment="1">
      <alignment horizontal="center"/>
    </xf>
    <xf numFmtId="1" fontId="1" fillId="6" borderId="0" xfId="0" applyNumberFormat="1" applyFont="1" applyFill="1" applyAlignment="1">
      <alignment horizontal="center"/>
    </xf>
    <xf numFmtId="1" fontId="5" fillId="0" borderId="0" xfId="0" applyNumberFormat="1" applyFont="1" applyAlignment="1">
      <alignment horizontal="left"/>
    </xf>
    <xf numFmtId="1" fontId="5" fillId="6" borderId="0" xfId="0" applyNumberFormat="1" applyFont="1" applyFill="1" applyAlignment="1">
      <alignment horizontal="center"/>
    </xf>
    <xf numFmtId="1" fontId="5" fillId="3" borderId="0" xfId="0" applyNumberFormat="1" applyFont="1" applyFill="1" applyAlignment="1">
      <alignment horizontal="center"/>
    </xf>
    <xf numFmtId="1" fontId="1" fillId="0" borderId="8" xfId="0" applyNumberFormat="1" applyFont="1" applyBorder="1" applyAlignment="1">
      <alignment horizontal="center"/>
    </xf>
    <xf numFmtId="1" fontId="1" fillId="0" borderId="8" xfId="0" applyNumberFormat="1" applyFont="1" applyBorder="1"/>
    <xf numFmtId="1" fontId="9" fillId="0" borderId="8" xfId="0" applyNumberFormat="1" applyFont="1" applyBorder="1" applyAlignment="1">
      <alignment horizontal="center"/>
    </xf>
    <xf numFmtId="1" fontId="5" fillId="6" borderId="8" xfId="0" applyNumberFormat="1" applyFont="1" applyFill="1" applyBorder="1" applyAlignment="1">
      <alignment horizontal="center"/>
    </xf>
    <xf numFmtId="1" fontId="1" fillId="3" borderId="8" xfId="0" applyNumberFormat="1" applyFont="1" applyFill="1" applyBorder="1" applyAlignment="1">
      <alignment horizontal="center"/>
    </xf>
    <xf numFmtId="1" fontId="1" fillId="4" borderId="8" xfId="0" applyNumberFormat="1" applyFont="1" applyFill="1" applyBorder="1" applyAlignment="1">
      <alignment horizontal="center"/>
    </xf>
    <xf numFmtId="1" fontId="11" fillId="5" borderId="8" xfId="0" applyNumberFormat="1" applyFont="1" applyFill="1" applyBorder="1" applyAlignment="1">
      <alignment horizontal="center"/>
    </xf>
    <xf numFmtId="1" fontId="10" fillId="0" borderId="8" xfId="0" applyNumberFormat="1" applyFont="1" applyBorder="1" applyAlignment="1">
      <alignment horizontal="center"/>
    </xf>
    <xf numFmtId="1" fontId="1" fillId="6" borderId="8" xfId="0" applyNumberFormat="1" applyFont="1" applyFill="1" applyBorder="1" applyAlignment="1">
      <alignment horizontal="center"/>
    </xf>
    <xf numFmtId="1" fontId="12" fillId="0" borderId="4" xfId="0" applyNumberFormat="1" applyFont="1" applyBorder="1" applyAlignment="1">
      <alignment horizontal="center"/>
    </xf>
    <xf numFmtId="1" fontId="12" fillId="0" borderId="4" xfId="0" applyNumberFormat="1" applyFont="1" applyBorder="1"/>
    <xf numFmtId="10" fontId="5" fillId="6" borderId="4" xfId="0" applyNumberFormat="1" applyFont="1" applyFill="1" applyBorder="1" applyAlignment="1">
      <alignment horizontal="right"/>
    </xf>
    <xf numFmtId="3" fontId="12" fillId="0" borderId="4" xfId="0" applyNumberFormat="1" applyFont="1" applyBorder="1"/>
    <xf numFmtId="10" fontId="12" fillId="6" borderId="4" xfId="0" applyNumberFormat="1" applyFont="1" applyFill="1" applyBorder="1"/>
    <xf numFmtId="3" fontId="12" fillId="3" borderId="4" xfId="0" applyNumberFormat="1" applyFont="1" applyFill="1" applyBorder="1"/>
    <xf numFmtId="3" fontId="12" fillId="4" borderId="4" xfId="0" applyNumberFormat="1" applyFont="1" applyFill="1" applyBorder="1"/>
    <xf numFmtId="10" fontId="8" fillId="5" borderId="4" xfId="0" applyNumberFormat="1" applyFont="1" applyFill="1" applyBorder="1"/>
    <xf numFmtId="10" fontId="5" fillId="6" borderId="4" xfId="0" applyNumberFormat="1" applyFont="1" applyFill="1" applyBorder="1"/>
    <xf numFmtId="10" fontId="0" fillId="0" borderId="0" xfId="0" applyNumberFormat="1"/>
    <xf numFmtId="1" fontId="10" fillId="0" borderId="4" xfId="0" applyNumberFormat="1" applyFont="1" applyBorder="1"/>
    <xf numFmtId="3" fontId="10" fillId="0" borderId="4" xfId="0" applyNumberFormat="1" applyFont="1" applyBorder="1"/>
    <xf numFmtId="3" fontId="10" fillId="7" borderId="4" xfId="0" applyNumberFormat="1" applyFont="1" applyFill="1" applyBorder="1"/>
    <xf numFmtId="3" fontId="10" fillId="4" borderId="4" xfId="0" applyNumberFormat="1" applyFont="1" applyFill="1" applyBorder="1"/>
    <xf numFmtId="10" fontId="11" fillId="5" borderId="4" xfId="0" applyNumberFormat="1" applyFont="1" applyFill="1" applyBorder="1"/>
    <xf numFmtId="3" fontId="10" fillId="3" borderId="4" xfId="0" applyNumberFormat="1" applyFont="1" applyFill="1" applyBorder="1"/>
    <xf numFmtId="1" fontId="6" fillId="0" borderId="0" xfId="0" applyNumberFormat="1" applyFont="1"/>
    <xf numFmtId="1" fontId="0" fillId="0" borderId="0" xfId="0" applyNumberFormat="1" applyAlignment="1">
      <alignment horizontal="right"/>
    </xf>
    <xf numFmtId="165" fontId="0" fillId="0" borderId="0" xfId="1" applyNumberFormat="1" applyFont="1"/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nebraskalegislature.gov/laws/statutes.php?statute=79-1016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1B168E-58C1-4B92-8753-3A496677E1B8}">
  <sheetPr>
    <pageSetUpPr fitToPage="1"/>
  </sheetPr>
  <dimension ref="A1:R254"/>
  <sheetViews>
    <sheetView tabSelected="1" workbookViewId="0">
      <selection activeCell="J9" sqref="J9"/>
    </sheetView>
  </sheetViews>
  <sheetFormatPr defaultRowHeight="12.75" x14ac:dyDescent="0.2"/>
  <cols>
    <col min="1" max="1" width="34.7109375" customWidth="1"/>
    <col min="3" max="3" width="5.42578125" bestFit="1" customWidth="1"/>
    <col min="4" max="4" width="17.5703125" customWidth="1"/>
    <col min="5" max="5" width="14.42578125" customWidth="1"/>
    <col min="6" max="6" width="12.5703125" customWidth="1"/>
    <col min="7" max="7" width="18.28515625" customWidth="1"/>
    <col min="10" max="10" width="10.140625" bestFit="1" customWidth="1"/>
    <col min="12" max="12" width="13.28515625" bestFit="1" customWidth="1"/>
    <col min="13" max="13" width="11.28515625" bestFit="1" customWidth="1"/>
    <col min="14" max="14" width="13.42578125" bestFit="1" customWidth="1"/>
    <col min="15" max="15" width="13.85546875" bestFit="1" customWidth="1"/>
    <col min="16" max="16" width="12.5703125" bestFit="1" customWidth="1"/>
    <col min="17" max="17" width="12.5703125" customWidth="1"/>
    <col min="18" max="18" width="13.7109375" bestFit="1" customWidth="1"/>
    <col min="257" max="257" width="34.7109375" customWidth="1"/>
    <col min="259" max="259" width="5.42578125" bestFit="1" customWidth="1"/>
    <col min="260" max="260" width="17.5703125" customWidth="1"/>
    <col min="261" max="261" width="14.42578125" customWidth="1"/>
    <col min="262" max="262" width="12.5703125" customWidth="1"/>
    <col min="263" max="263" width="18.28515625" customWidth="1"/>
    <col min="266" max="266" width="10.140625" bestFit="1" customWidth="1"/>
    <col min="268" max="268" width="13.28515625" bestFit="1" customWidth="1"/>
    <col min="269" max="269" width="11.28515625" bestFit="1" customWidth="1"/>
    <col min="270" max="270" width="13.42578125" bestFit="1" customWidth="1"/>
    <col min="271" max="271" width="13.85546875" bestFit="1" customWidth="1"/>
    <col min="272" max="272" width="12.5703125" bestFit="1" customWidth="1"/>
    <col min="273" max="273" width="12.5703125" customWidth="1"/>
    <col min="274" max="274" width="13.7109375" bestFit="1" customWidth="1"/>
    <col min="513" max="513" width="34.7109375" customWidth="1"/>
    <col min="515" max="515" width="5.42578125" bestFit="1" customWidth="1"/>
    <col min="516" max="516" width="17.5703125" customWidth="1"/>
    <col min="517" max="517" width="14.42578125" customWidth="1"/>
    <col min="518" max="518" width="12.5703125" customWidth="1"/>
    <col min="519" max="519" width="18.28515625" customWidth="1"/>
    <col min="522" max="522" width="10.140625" bestFit="1" customWidth="1"/>
    <col min="524" max="524" width="13.28515625" bestFit="1" customWidth="1"/>
    <col min="525" max="525" width="11.28515625" bestFit="1" customWidth="1"/>
    <col min="526" max="526" width="13.42578125" bestFit="1" customWidth="1"/>
    <col min="527" max="527" width="13.85546875" bestFit="1" customWidth="1"/>
    <col min="528" max="528" width="12.5703125" bestFit="1" customWidth="1"/>
    <col min="529" max="529" width="12.5703125" customWidth="1"/>
    <col min="530" max="530" width="13.7109375" bestFit="1" customWidth="1"/>
    <col min="769" max="769" width="34.7109375" customWidth="1"/>
    <col min="771" max="771" width="5.42578125" bestFit="1" customWidth="1"/>
    <col min="772" max="772" width="17.5703125" customWidth="1"/>
    <col min="773" max="773" width="14.42578125" customWidth="1"/>
    <col min="774" max="774" width="12.5703125" customWidth="1"/>
    <col min="775" max="775" width="18.28515625" customWidth="1"/>
    <col min="778" max="778" width="10.140625" bestFit="1" customWidth="1"/>
    <col min="780" max="780" width="13.28515625" bestFit="1" customWidth="1"/>
    <col min="781" max="781" width="11.28515625" bestFit="1" customWidth="1"/>
    <col min="782" max="782" width="13.42578125" bestFit="1" customWidth="1"/>
    <col min="783" max="783" width="13.85546875" bestFit="1" customWidth="1"/>
    <col min="784" max="784" width="12.5703125" bestFit="1" customWidth="1"/>
    <col min="785" max="785" width="12.5703125" customWidth="1"/>
    <col min="786" max="786" width="13.7109375" bestFit="1" customWidth="1"/>
    <col min="1025" max="1025" width="34.7109375" customWidth="1"/>
    <col min="1027" max="1027" width="5.42578125" bestFit="1" customWidth="1"/>
    <col min="1028" max="1028" width="17.5703125" customWidth="1"/>
    <col min="1029" max="1029" width="14.42578125" customWidth="1"/>
    <col min="1030" max="1030" width="12.5703125" customWidth="1"/>
    <col min="1031" max="1031" width="18.28515625" customWidth="1"/>
    <col min="1034" max="1034" width="10.140625" bestFit="1" customWidth="1"/>
    <col min="1036" max="1036" width="13.28515625" bestFit="1" customWidth="1"/>
    <col min="1037" max="1037" width="11.28515625" bestFit="1" customWidth="1"/>
    <col min="1038" max="1038" width="13.42578125" bestFit="1" customWidth="1"/>
    <col min="1039" max="1039" width="13.85546875" bestFit="1" customWidth="1"/>
    <col min="1040" max="1040" width="12.5703125" bestFit="1" customWidth="1"/>
    <col min="1041" max="1041" width="12.5703125" customWidth="1"/>
    <col min="1042" max="1042" width="13.7109375" bestFit="1" customWidth="1"/>
    <col min="1281" max="1281" width="34.7109375" customWidth="1"/>
    <col min="1283" max="1283" width="5.42578125" bestFit="1" customWidth="1"/>
    <col min="1284" max="1284" width="17.5703125" customWidth="1"/>
    <col min="1285" max="1285" width="14.42578125" customWidth="1"/>
    <col min="1286" max="1286" width="12.5703125" customWidth="1"/>
    <col min="1287" max="1287" width="18.28515625" customWidth="1"/>
    <col min="1290" max="1290" width="10.140625" bestFit="1" customWidth="1"/>
    <col min="1292" max="1292" width="13.28515625" bestFit="1" customWidth="1"/>
    <col min="1293" max="1293" width="11.28515625" bestFit="1" customWidth="1"/>
    <col min="1294" max="1294" width="13.42578125" bestFit="1" customWidth="1"/>
    <col min="1295" max="1295" width="13.85546875" bestFit="1" customWidth="1"/>
    <col min="1296" max="1296" width="12.5703125" bestFit="1" customWidth="1"/>
    <col min="1297" max="1297" width="12.5703125" customWidth="1"/>
    <col min="1298" max="1298" width="13.7109375" bestFit="1" customWidth="1"/>
    <col min="1537" max="1537" width="34.7109375" customWidth="1"/>
    <col min="1539" max="1539" width="5.42578125" bestFit="1" customWidth="1"/>
    <col min="1540" max="1540" width="17.5703125" customWidth="1"/>
    <col min="1541" max="1541" width="14.42578125" customWidth="1"/>
    <col min="1542" max="1542" width="12.5703125" customWidth="1"/>
    <col min="1543" max="1543" width="18.28515625" customWidth="1"/>
    <col min="1546" max="1546" width="10.140625" bestFit="1" customWidth="1"/>
    <col min="1548" max="1548" width="13.28515625" bestFit="1" customWidth="1"/>
    <col min="1549" max="1549" width="11.28515625" bestFit="1" customWidth="1"/>
    <col min="1550" max="1550" width="13.42578125" bestFit="1" customWidth="1"/>
    <col min="1551" max="1551" width="13.85546875" bestFit="1" customWidth="1"/>
    <col min="1552" max="1552" width="12.5703125" bestFit="1" customWidth="1"/>
    <col min="1553" max="1553" width="12.5703125" customWidth="1"/>
    <col min="1554" max="1554" width="13.7109375" bestFit="1" customWidth="1"/>
    <col min="1793" max="1793" width="34.7109375" customWidth="1"/>
    <col min="1795" max="1795" width="5.42578125" bestFit="1" customWidth="1"/>
    <col min="1796" max="1796" width="17.5703125" customWidth="1"/>
    <col min="1797" max="1797" width="14.42578125" customWidth="1"/>
    <col min="1798" max="1798" width="12.5703125" customWidth="1"/>
    <col min="1799" max="1799" width="18.28515625" customWidth="1"/>
    <col min="1802" max="1802" width="10.140625" bestFit="1" customWidth="1"/>
    <col min="1804" max="1804" width="13.28515625" bestFit="1" customWidth="1"/>
    <col min="1805" max="1805" width="11.28515625" bestFit="1" customWidth="1"/>
    <col min="1806" max="1806" width="13.42578125" bestFit="1" customWidth="1"/>
    <col min="1807" max="1807" width="13.85546875" bestFit="1" customWidth="1"/>
    <col min="1808" max="1808" width="12.5703125" bestFit="1" customWidth="1"/>
    <col min="1809" max="1809" width="12.5703125" customWidth="1"/>
    <col min="1810" max="1810" width="13.7109375" bestFit="1" customWidth="1"/>
    <col min="2049" max="2049" width="34.7109375" customWidth="1"/>
    <col min="2051" max="2051" width="5.42578125" bestFit="1" customWidth="1"/>
    <col min="2052" max="2052" width="17.5703125" customWidth="1"/>
    <col min="2053" max="2053" width="14.42578125" customWidth="1"/>
    <col min="2054" max="2054" width="12.5703125" customWidth="1"/>
    <col min="2055" max="2055" width="18.28515625" customWidth="1"/>
    <col min="2058" max="2058" width="10.140625" bestFit="1" customWidth="1"/>
    <col min="2060" max="2060" width="13.28515625" bestFit="1" customWidth="1"/>
    <col min="2061" max="2061" width="11.28515625" bestFit="1" customWidth="1"/>
    <col min="2062" max="2062" width="13.42578125" bestFit="1" customWidth="1"/>
    <col min="2063" max="2063" width="13.85546875" bestFit="1" customWidth="1"/>
    <col min="2064" max="2064" width="12.5703125" bestFit="1" customWidth="1"/>
    <col min="2065" max="2065" width="12.5703125" customWidth="1"/>
    <col min="2066" max="2066" width="13.7109375" bestFit="1" customWidth="1"/>
    <col min="2305" max="2305" width="34.7109375" customWidth="1"/>
    <col min="2307" max="2307" width="5.42578125" bestFit="1" customWidth="1"/>
    <col min="2308" max="2308" width="17.5703125" customWidth="1"/>
    <col min="2309" max="2309" width="14.42578125" customWidth="1"/>
    <col min="2310" max="2310" width="12.5703125" customWidth="1"/>
    <col min="2311" max="2311" width="18.28515625" customWidth="1"/>
    <col min="2314" max="2314" width="10.140625" bestFit="1" customWidth="1"/>
    <col min="2316" max="2316" width="13.28515625" bestFit="1" customWidth="1"/>
    <col min="2317" max="2317" width="11.28515625" bestFit="1" customWidth="1"/>
    <col min="2318" max="2318" width="13.42578125" bestFit="1" customWidth="1"/>
    <col min="2319" max="2319" width="13.85546875" bestFit="1" customWidth="1"/>
    <col min="2320" max="2320" width="12.5703125" bestFit="1" customWidth="1"/>
    <col min="2321" max="2321" width="12.5703125" customWidth="1"/>
    <col min="2322" max="2322" width="13.7109375" bestFit="1" customWidth="1"/>
    <col min="2561" max="2561" width="34.7109375" customWidth="1"/>
    <col min="2563" max="2563" width="5.42578125" bestFit="1" customWidth="1"/>
    <col min="2564" max="2564" width="17.5703125" customWidth="1"/>
    <col min="2565" max="2565" width="14.42578125" customWidth="1"/>
    <col min="2566" max="2566" width="12.5703125" customWidth="1"/>
    <col min="2567" max="2567" width="18.28515625" customWidth="1"/>
    <col min="2570" max="2570" width="10.140625" bestFit="1" customWidth="1"/>
    <col min="2572" max="2572" width="13.28515625" bestFit="1" customWidth="1"/>
    <col min="2573" max="2573" width="11.28515625" bestFit="1" customWidth="1"/>
    <col min="2574" max="2574" width="13.42578125" bestFit="1" customWidth="1"/>
    <col min="2575" max="2575" width="13.85546875" bestFit="1" customWidth="1"/>
    <col min="2576" max="2576" width="12.5703125" bestFit="1" customWidth="1"/>
    <col min="2577" max="2577" width="12.5703125" customWidth="1"/>
    <col min="2578" max="2578" width="13.7109375" bestFit="1" customWidth="1"/>
    <col min="2817" max="2817" width="34.7109375" customWidth="1"/>
    <col min="2819" max="2819" width="5.42578125" bestFit="1" customWidth="1"/>
    <col min="2820" max="2820" width="17.5703125" customWidth="1"/>
    <col min="2821" max="2821" width="14.42578125" customWidth="1"/>
    <col min="2822" max="2822" width="12.5703125" customWidth="1"/>
    <col min="2823" max="2823" width="18.28515625" customWidth="1"/>
    <col min="2826" max="2826" width="10.140625" bestFit="1" customWidth="1"/>
    <col min="2828" max="2828" width="13.28515625" bestFit="1" customWidth="1"/>
    <col min="2829" max="2829" width="11.28515625" bestFit="1" customWidth="1"/>
    <col min="2830" max="2830" width="13.42578125" bestFit="1" customWidth="1"/>
    <col min="2831" max="2831" width="13.85546875" bestFit="1" customWidth="1"/>
    <col min="2832" max="2832" width="12.5703125" bestFit="1" customWidth="1"/>
    <col min="2833" max="2833" width="12.5703125" customWidth="1"/>
    <col min="2834" max="2834" width="13.7109375" bestFit="1" customWidth="1"/>
    <col min="3073" max="3073" width="34.7109375" customWidth="1"/>
    <col min="3075" max="3075" width="5.42578125" bestFit="1" customWidth="1"/>
    <col min="3076" max="3076" width="17.5703125" customWidth="1"/>
    <col min="3077" max="3077" width="14.42578125" customWidth="1"/>
    <col min="3078" max="3078" width="12.5703125" customWidth="1"/>
    <col min="3079" max="3079" width="18.28515625" customWidth="1"/>
    <col min="3082" max="3082" width="10.140625" bestFit="1" customWidth="1"/>
    <col min="3084" max="3084" width="13.28515625" bestFit="1" customWidth="1"/>
    <col min="3085" max="3085" width="11.28515625" bestFit="1" customWidth="1"/>
    <col min="3086" max="3086" width="13.42578125" bestFit="1" customWidth="1"/>
    <col min="3087" max="3087" width="13.85546875" bestFit="1" customWidth="1"/>
    <col min="3088" max="3088" width="12.5703125" bestFit="1" customWidth="1"/>
    <col min="3089" max="3089" width="12.5703125" customWidth="1"/>
    <col min="3090" max="3090" width="13.7109375" bestFit="1" customWidth="1"/>
    <col min="3329" max="3329" width="34.7109375" customWidth="1"/>
    <col min="3331" max="3331" width="5.42578125" bestFit="1" customWidth="1"/>
    <col min="3332" max="3332" width="17.5703125" customWidth="1"/>
    <col min="3333" max="3333" width="14.42578125" customWidth="1"/>
    <col min="3334" max="3334" width="12.5703125" customWidth="1"/>
    <col min="3335" max="3335" width="18.28515625" customWidth="1"/>
    <col min="3338" max="3338" width="10.140625" bestFit="1" customWidth="1"/>
    <col min="3340" max="3340" width="13.28515625" bestFit="1" customWidth="1"/>
    <col min="3341" max="3341" width="11.28515625" bestFit="1" customWidth="1"/>
    <col min="3342" max="3342" width="13.42578125" bestFit="1" customWidth="1"/>
    <col min="3343" max="3343" width="13.85546875" bestFit="1" customWidth="1"/>
    <col min="3344" max="3344" width="12.5703125" bestFit="1" customWidth="1"/>
    <col min="3345" max="3345" width="12.5703125" customWidth="1"/>
    <col min="3346" max="3346" width="13.7109375" bestFit="1" customWidth="1"/>
    <col min="3585" max="3585" width="34.7109375" customWidth="1"/>
    <col min="3587" max="3587" width="5.42578125" bestFit="1" customWidth="1"/>
    <col min="3588" max="3588" width="17.5703125" customWidth="1"/>
    <col min="3589" max="3589" width="14.42578125" customWidth="1"/>
    <col min="3590" max="3590" width="12.5703125" customWidth="1"/>
    <col min="3591" max="3591" width="18.28515625" customWidth="1"/>
    <col min="3594" max="3594" width="10.140625" bestFit="1" customWidth="1"/>
    <col min="3596" max="3596" width="13.28515625" bestFit="1" customWidth="1"/>
    <col min="3597" max="3597" width="11.28515625" bestFit="1" customWidth="1"/>
    <col min="3598" max="3598" width="13.42578125" bestFit="1" customWidth="1"/>
    <col min="3599" max="3599" width="13.85546875" bestFit="1" customWidth="1"/>
    <col min="3600" max="3600" width="12.5703125" bestFit="1" customWidth="1"/>
    <col min="3601" max="3601" width="12.5703125" customWidth="1"/>
    <col min="3602" max="3602" width="13.7109375" bestFit="1" customWidth="1"/>
    <col min="3841" max="3841" width="34.7109375" customWidth="1"/>
    <col min="3843" max="3843" width="5.42578125" bestFit="1" customWidth="1"/>
    <col min="3844" max="3844" width="17.5703125" customWidth="1"/>
    <col min="3845" max="3845" width="14.42578125" customWidth="1"/>
    <col min="3846" max="3846" width="12.5703125" customWidth="1"/>
    <col min="3847" max="3847" width="18.28515625" customWidth="1"/>
    <col min="3850" max="3850" width="10.140625" bestFit="1" customWidth="1"/>
    <col min="3852" max="3852" width="13.28515625" bestFit="1" customWidth="1"/>
    <col min="3853" max="3853" width="11.28515625" bestFit="1" customWidth="1"/>
    <col min="3854" max="3854" width="13.42578125" bestFit="1" customWidth="1"/>
    <col min="3855" max="3855" width="13.85546875" bestFit="1" customWidth="1"/>
    <col min="3856" max="3856" width="12.5703125" bestFit="1" customWidth="1"/>
    <col min="3857" max="3857" width="12.5703125" customWidth="1"/>
    <col min="3858" max="3858" width="13.7109375" bestFit="1" customWidth="1"/>
    <col min="4097" max="4097" width="34.7109375" customWidth="1"/>
    <col min="4099" max="4099" width="5.42578125" bestFit="1" customWidth="1"/>
    <col min="4100" max="4100" width="17.5703125" customWidth="1"/>
    <col min="4101" max="4101" width="14.42578125" customWidth="1"/>
    <col min="4102" max="4102" width="12.5703125" customWidth="1"/>
    <col min="4103" max="4103" width="18.28515625" customWidth="1"/>
    <col min="4106" max="4106" width="10.140625" bestFit="1" customWidth="1"/>
    <col min="4108" max="4108" width="13.28515625" bestFit="1" customWidth="1"/>
    <col min="4109" max="4109" width="11.28515625" bestFit="1" customWidth="1"/>
    <col min="4110" max="4110" width="13.42578125" bestFit="1" customWidth="1"/>
    <col min="4111" max="4111" width="13.85546875" bestFit="1" customWidth="1"/>
    <col min="4112" max="4112" width="12.5703125" bestFit="1" customWidth="1"/>
    <col min="4113" max="4113" width="12.5703125" customWidth="1"/>
    <col min="4114" max="4114" width="13.7109375" bestFit="1" customWidth="1"/>
    <col min="4353" max="4353" width="34.7109375" customWidth="1"/>
    <col min="4355" max="4355" width="5.42578125" bestFit="1" customWidth="1"/>
    <col min="4356" max="4356" width="17.5703125" customWidth="1"/>
    <col min="4357" max="4357" width="14.42578125" customWidth="1"/>
    <col min="4358" max="4358" width="12.5703125" customWidth="1"/>
    <col min="4359" max="4359" width="18.28515625" customWidth="1"/>
    <col min="4362" max="4362" width="10.140625" bestFit="1" customWidth="1"/>
    <col min="4364" max="4364" width="13.28515625" bestFit="1" customWidth="1"/>
    <col min="4365" max="4365" width="11.28515625" bestFit="1" customWidth="1"/>
    <col min="4366" max="4366" width="13.42578125" bestFit="1" customWidth="1"/>
    <col min="4367" max="4367" width="13.85546875" bestFit="1" customWidth="1"/>
    <col min="4368" max="4368" width="12.5703125" bestFit="1" customWidth="1"/>
    <col min="4369" max="4369" width="12.5703125" customWidth="1"/>
    <col min="4370" max="4370" width="13.7109375" bestFit="1" customWidth="1"/>
    <col min="4609" max="4609" width="34.7109375" customWidth="1"/>
    <col min="4611" max="4611" width="5.42578125" bestFit="1" customWidth="1"/>
    <col min="4612" max="4612" width="17.5703125" customWidth="1"/>
    <col min="4613" max="4613" width="14.42578125" customWidth="1"/>
    <col min="4614" max="4614" width="12.5703125" customWidth="1"/>
    <col min="4615" max="4615" width="18.28515625" customWidth="1"/>
    <col min="4618" max="4618" width="10.140625" bestFit="1" customWidth="1"/>
    <col min="4620" max="4620" width="13.28515625" bestFit="1" customWidth="1"/>
    <col min="4621" max="4621" width="11.28515625" bestFit="1" customWidth="1"/>
    <col min="4622" max="4622" width="13.42578125" bestFit="1" customWidth="1"/>
    <col min="4623" max="4623" width="13.85546875" bestFit="1" customWidth="1"/>
    <col min="4624" max="4624" width="12.5703125" bestFit="1" customWidth="1"/>
    <col min="4625" max="4625" width="12.5703125" customWidth="1"/>
    <col min="4626" max="4626" width="13.7109375" bestFit="1" customWidth="1"/>
    <col min="4865" max="4865" width="34.7109375" customWidth="1"/>
    <col min="4867" max="4867" width="5.42578125" bestFit="1" customWidth="1"/>
    <col min="4868" max="4868" width="17.5703125" customWidth="1"/>
    <col min="4869" max="4869" width="14.42578125" customWidth="1"/>
    <col min="4870" max="4870" width="12.5703125" customWidth="1"/>
    <col min="4871" max="4871" width="18.28515625" customWidth="1"/>
    <col min="4874" max="4874" width="10.140625" bestFit="1" customWidth="1"/>
    <col min="4876" max="4876" width="13.28515625" bestFit="1" customWidth="1"/>
    <col min="4877" max="4877" width="11.28515625" bestFit="1" customWidth="1"/>
    <col min="4878" max="4878" width="13.42578125" bestFit="1" customWidth="1"/>
    <col min="4879" max="4879" width="13.85546875" bestFit="1" customWidth="1"/>
    <col min="4880" max="4880" width="12.5703125" bestFit="1" customWidth="1"/>
    <col min="4881" max="4881" width="12.5703125" customWidth="1"/>
    <col min="4882" max="4882" width="13.7109375" bestFit="1" customWidth="1"/>
    <col min="5121" max="5121" width="34.7109375" customWidth="1"/>
    <col min="5123" max="5123" width="5.42578125" bestFit="1" customWidth="1"/>
    <col min="5124" max="5124" width="17.5703125" customWidth="1"/>
    <col min="5125" max="5125" width="14.42578125" customWidth="1"/>
    <col min="5126" max="5126" width="12.5703125" customWidth="1"/>
    <col min="5127" max="5127" width="18.28515625" customWidth="1"/>
    <col min="5130" max="5130" width="10.140625" bestFit="1" customWidth="1"/>
    <col min="5132" max="5132" width="13.28515625" bestFit="1" customWidth="1"/>
    <col min="5133" max="5133" width="11.28515625" bestFit="1" customWidth="1"/>
    <col min="5134" max="5134" width="13.42578125" bestFit="1" customWidth="1"/>
    <col min="5135" max="5135" width="13.85546875" bestFit="1" customWidth="1"/>
    <col min="5136" max="5136" width="12.5703125" bestFit="1" customWidth="1"/>
    <col min="5137" max="5137" width="12.5703125" customWidth="1"/>
    <col min="5138" max="5138" width="13.7109375" bestFit="1" customWidth="1"/>
    <col min="5377" max="5377" width="34.7109375" customWidth="1"/>
    <col min="5379" max="5379" width="5.42578125" bestFit="1" customWidth="1"/>
    <col min="5380" max="5380" width="17.5703125" customWidth="1"/>
    <col min="5381" max="5381" width="14.42578125" customWidth="1"/>
    <col min="5382" max="5382" width="12.5703125" customWidth="1"/>
    <col min="5383" max="5383" width="18.28515625" customWidth="1"/>
    <col min="5386" max="5386" width="10.140625" bestFit="1" customWidth="1"/>
    <col min="5388" max="5388" width="13.28515625" bestFit="1" customWidth="1"/>
    <col min="5389" max="5389" width="11.28515625" bestFit="1" customWidth="1"/>
    <col min="5390" max="5390" width="13.42578125" bestFit="1" customWidth="1"/>
    <col min="5391" max="5391" width="13.85546875" bestFit="1" customWidth="1"/>
    <col min="5392" max="5392" width="12.5703125" bestFit="1" customWidth="1"/>
    <col min="5393" max="5393" width="12.5703125" customWidth="1"/>
    <col min="5394" max="5394" width="13.7109375" bestFit="1" customWidth="1"/>
    <col min="5633" max="5633" width="34.7109375" customWidth="1"/>
    <col min="5635" max="5635" width="5.42578125" bestFit="1" customWidth="1"/>
    <col min="5636" max="5636" width="17.5703125" customWidth="1"/>
    <col min="5637" max="5637" width="14.42578125" customWidth="1"/>
    <col min="5638" max="5638" width="12.5703125" customWidth="1"/>
    <col min="5639" max="5639" width="18.28515625" customWidth="1"/>
    <col min="5642" max="5642" width="10.140625" bestFit="1" customWidth="1"/>
    <col min="5644" max="5644" width="13.28515625" bestFit="1" customWidth="1"/>
    <col min="5645" max="5645" width="11.28515625" bestFit="1" customWidth="1"/>
    <col min="5646" max="5646" width="13.42578125" bestFit="1" customWidth="1"/>
    <col min="5647" max="5647" width="13.85546875" bestFit="1" customWidth="1"/>
    <col min="5648" max="5648" width="12.5703125" bestFit="1" customWidth="1"/>
    <col min="5649" max="5649" width="12.5703125" customWidth="1"/>
    <col min="5650" max="5650" width="13.7109375" bestFit="1" customWidth="1"/>
    <col min="5889" max="5889" width="34.7109375" customWidth="1"/>
    <col min="5891" max="5891" width="5.42578125" bestFit="1" customWidth="1"/>
    <col min="5892" max="5892" width="17.5703125" customWidth="1"/>
    <col min="5893" max="5893" width="14.42578125" customWidth="1"/>
    <col min="5894" max="5894" width="12.5703125" customWidth="1"/>
    <col min="5895" max="5895" width="18.28515625" customWidth="1"/>
    <col min="5898" max="5898" width="10.140625" bestFit="1" customWidth="1"/>
    <col min="5900" max="5900" width="13.28515625" bestFit="1" customWidth="1"/>
    <col min="5901" max="5901" width="11.28515625" bestFit="1" customWidth="1"/>
    <col min="5902" max="5902" width="13.42578125" bestFit="1" customWidth="1"/>
    <col min="5903" max="5903" width="13.85546875" bestFit="1" customWidth="1"/>
    <col min="5904" max="5904" width="12.5703125" bestFit="1" customWidth="1"/>
    <col min="5905" max="5905" width="12.5703125" customWidth="1"/>
    <col min="5906" max="5906" width="13.7109375" bestFit="1" customWidth="1"/>
    <col min="6145" max="6145" width="34.7109375" customWidth="1"/>
    <col min="6147" max="6147" width="5.42578125" bestFit="1" customWidth="1"/>
    <col min="6148" max="6148" width="17.5703125" customWidth="1"/>
    <col min="6149" max="6149" width="14.42578125" customWidth="1"/>
    <col min="6150" max="6150" width="12.5703125" customWidth="1"/>
    <col min="6151" max="6151" width="18.28515625" customWidth="1"/>
    <col min="6154" max="6154" width="10.140625" bestFit="1" customWidth="1"/>
    <col min="6156" max="6156" width="13.28515625" bestFit="1" customWidth="1"/>
    <col min="6157" max="6157" width="11.28515625" bestFit="1" customWidth="1"/>
    <col min="6158" max="6158" width="13.42578125" bestFit="1" customWidth="1"/>
    <col min="6159" max="6159" width="13.85546875" bestFit="1" customWidth="1"/>
    <col min="6160" max="6160" width="12.5703125" bestFit="1" customWidth="1"/>
    <col min="6161" max="6161" width="12.5703125" customWidth="1"/>
    <col min="6162" max="6162" width="13.7109375" bestFit="1" customWidth="1"/>
    <col min="6401" max="6401" width="34.7109375" customWidth="1"/>
    <col min="6403" max="6403" width="5.42578125" bestFit="1" customWidth="1"/>
    <col min="6404" max="6404" width="17.5703125" customWidth="1"/>
    <col min="6405" max="6405" width="14.42578125" customWidth="1"/>
    <col min="6406" max="6406" width="12.5703125" customWidth="1"/>
    <col min="6407" max="6407" width="18.28515625" customWidth="1"/>
    <col min="6410" max="6410" width="10.140625" bestFit="1" customWidth="1"/>
    <col min="6412" max="6412" width="13.28515625" bestFit="1" customWidth="1"/>
    <col min="6413" max="6413" width="11.28515625" bestFit="1" customWidth="1"/>
    <col min="6414" max="6414" width="13.42578125" bestFit="1" customWidth="1"/>
    <col min="6415" max="6415" width="13.85546875" bestFit="1" customWidth="1"/>
    <col min="6416" max="6416" width="12.5703125" bestFit="1" customWidth="1"/>
    <col min="6417" max="6417" width="12.5703125" customWidth="1"/>
    <col min="6418" max="6418" width="13.7109375" bestFit="1" customWidth="1"/>
    <col min="6657" max="6657" width="34.7109375" customWidth="1"/>
    <col min="6659" max="6659" width="5.42578125" bestFit="1" customWidth="1"/>
    <col min="6660" max="6660" width="17.5703125" customWidth="1"/>
    <col min="6661" max="6661" width="14.42578125" customWidth="1"/>
    <col min="6662" max="6662" width="12.5703125" customWidth="1"/>
    <col min="6663" max="6663" width="18.28515625" customWidth="1"/>
    <col min="6666" max="6666" width="10.140625" bestFit="1" customWidth="1"/>
    <col min="6668" max="6668" width="13.28515625" bestFit="1" customWidth="1"/>
    <col min="6669" max="6669" width="11.28515625" bestFit="1" customWidth="1"/>
    <col min="6670" max="6670" width="13.42578125" bestFit="1" customWidth="1"/>
    <col min="6671" max="6671" width="13.85546875" bestFit="1" customWidth="1"/>
    <col min="6672" max="6672" width="12.5703125" bestFit="1" customWidth="1"/>
    <col min="6673" max="6673" width="12.5703125" customWidth="1"/>
    <col min="6674" max="6674" width="13.7109375" bestFit="1" customWidth="1"/>
    <col min="6913" max="6913" width="34.7109375" customWidth="1"/>
    <col min="6915" max="6915" width="5.42578125" bestFit="1" customWidth="1"/>
    <col min="6916" max="6916" width="17.5703125" customWidth="1"/>
    <col min="6917" max="6917" width="14.42578125" customWidth="1"/>
    <col min="6918" max="6918" width="12.5703125" customWidth="1"/>
    <col min="6919" max="6919" width="18.28515625" customWidth="1"/>
    <col min="6922" max="6922" width="10.140625" bestFit="1" customWidth="1"/>
    <col min="6924" max="6924" width="13.28515625" bestFit="1" customWidth="1"/>
    <col min="6925" max="6925" width="11.28515625" bestFit="1" customWidth="1"/>
    <col min="6926" max="6926" width="13.42578125" bestFit="1" customWidth="1"/>
    <col min="6927" max="6927" width="13.85546875" bestFit="1" customWidth="1"/>
    <col min="6928" max="6928" width="12.5703125" bestFit="1" customWidth="1"/>
    <col min="6929" max="6929" width="12.5703125" customWidth="1"/>
    <col min="6930" max="6930" width="13.7109375" bestFit="1" customWidth="1"/>
    <col min="7169" max="7169" width="34.7109375" customWidth="1"/>
    <col min="7171" max="7171" width="5.42578125" bestFit="1" customWidth="1"/>
    <col min="7172" max="7172" width="17.5703125" customWidth="1"/>
    <col min="7173" max="7173" width="14.42578125" customWidth="1"/>
    <col min="7174" max="7174" width="12.5703125" customWidth="1"/>
    <col min="7175" max="7175" width="18.28515625" customWidth="1"/>
    <col min="7178" max="7178" width="10.140625" bestFit="1" customWidth="1"/>
    <col min="7180" max="7180" width="13.28515625" bestFit="1" customWidth="1"/>
    <col min="7181" max="7181" width="11.28515625" bestFit="1" customWidth="1"/>
    <col min="7182" max="7182" width="13.42578125" bestFit="1" customWidth="1"/>
    <col min="7183" max="7183" width="13.85546875" bestFit="1" customWidth="1"/>
    <col min="7184" max="7184" width="12.5703125" bestFit="1" customWidth="1"/>
    <col min="7185" max="7185" width="12.5703125" customWidth="1"/>
    <col min="7186" max="7186" width="13.7109375" bestFit="1" customWidth="1"/>
    <col min="7425" max="7425" width="34.7109375" customWidth="1"/>
    <col min="7427" max="7427" width="5.42578125" bestFit="1" customWidth="1"/>
    <col min="7428" max="7428" width="17.5703125" customWidth="1"/>
    <col min="7429" max="7429" width="14.42578125" customWidth="1"/>
    <col min="7430" max="7430" width="12.5703125" customWidth="1"/>
    <col min="7431" max="7431" width="18.28515625" customWidth="1"/>
    <col min="7434" max="7434" width="10.140625" bestFit="1" customWidth="1"/>
    <col min="7436" max="7436" width="13.28515625" bestFit="1" customWidth="1"/>
    <col min="7437" max="7437" width="11.28515625" bestFit="1" customWidth="1"/>
    <col min="7438" max="7438" width="13.42578125" bestFit="1" customWidth="1"/>
    <col min="7439" max="7439" width="13.85546875" bestFit="1" customWidth="1"/>
    <col min="7440" max="7440" width="12.5703125" bestFit="1" customWidth="1"/>
    <col min="7441" max="7441" width="12.5703125" customWidth="1"/>
    <col min="7442" max="7442" width="13.7109375" bestFit="1" customWidth="1"/>
    <col min="7681" max="7681" width="34.7109375" customWidth="1"/>
    <col min="7683" max="7683" width="5.42578125" bestFit="1" customWidth="1"/>
    <col min="7684" max="7684" width="17.5703125" customWidth="1"/>
    <col min="7685" max="7685" width="14.42578125" customWidth="1"/>
    <col min="7686" max="7686" width="12.5703125" customWidth="1"/>
    <col min="7687" max="7687" width="18.28515625" customWidth="1"/>
    <col min="7690" max="7690" width="10.140625" bestFit="1" customWidth="1"/>
    <col min="7692" max="7692" width="13.28515625" bestFit="1" customWidth="1"/>
    <col min="7693" max="7693" width="11.28515625" bestFit="1" customWidth="1"/>
    <col min="7694" max="7694" width="13.42578125" bestFit="1" customWidth="1"/>
    <col min="7695" max="7695" width="13.85546875" bestFit="1" customWidth="1"/>
    <col min="7696" max="7696" width="12.5703125" bestFit="1" customWidth="1"/>
    <col min="7697" max="7697" width="12.5703125" customWidth="1"/>
    <col min="7698" max="7698" width="13.7109375" bestFit="1" customWidth="1"/>
    <col min="7937" max="7937" width="34.7109375" customWidth="1"/>
    <col min="7939" max="7939" width="5.42578125" bestFit="1" customWidth="1"/>
    <col min="7940" max="7940" width="17.5703125" customWidth="1"/>
    <col min="7941" max="7941" width="14.42578125" customWidth="1"/>
    <col min="7942" max="7942" width="12.5703125" customWidth="1"/>
    <col min="7943" max="7943" width="18.28515625" customWidth="1"/>
    <col min="7946" max="7946" width="10.140625" bestFit="1" customWidth="1"/>
    <col min="7948" max="7948" width="13.28515625" bestFit="1" customWidth="1"/>
    <col min="7949" max="7949" width="11.28515625" bestFit="1" customWidth="1"/>
    <col min="7950" max="7950" width="13.42578125" bestFit="1" customWidth="1"/>
    <col min="7951" max="7951" width="13.85546875" bestFit="1" customWidth="1"/>
    <col min="7952" max="7952" width="12.5703125" bestFit="1" customWidth="1"/>
    <col min="7953" max="7953" width="12.5703125" customWidth="1"/>
    <col min="7954" max="7954" width="13.7109375" bestFit="1" customWidth="1"/>
    <col min="8193" max="8193" width="34.7109375" customWidth="1"/>
    <col min="8195" max="8195" width="5.42578125" bestFit="1" customWidth="1"/>
    <col min="8196" max="8196" width="17.5703125" customWidth="1"/>
    <col min="8197" max="8197" width="14.42578125" customWidth="1"/>
    <col min="8198" max="8198" width="12.5703125" customWidth="1"/>
    <col min="8199" max="8199" width="18.28515625" customWidth="1"/>
    <col min="8202" max="8202" width="10.140625" bestFit="1" customWidth="1"/>
    <col min="8204" max="8204" width="13.28515625" bestFit="1" customWidth="1"/>
    <col min="8205" max="8205" width="11.28515625" bestFit="1" customWidth="1"/>
    <col min="8206" max="8206" width="13.42578125" bestFit="1" customWidth="1"/>
    <col min="8207" max="8207" width="13.85546875" bestFit="1" customWidth="1"/>
    <col min="8208" max="8208" width="12.5703125" bestFit="1" customWidth="1"/>
    <col min="8209" max="8209" width="12.5703125" customWidth="1"/>
    <col min="8210" max="8210" width="13.7109375" bestFit="1" customWidth="1"/>
    <col min="8449" max="8449" width="34.7109375" customWidth="1"/>
    <col min="8451" max="8451" width="5.42578125" bestFit="1" customWidth="1"/>
    <col min="8452" max="8452" width="17.5703125" customWidth="1"/>
    <col min="8453" max="8453" width="14.42578125" customWidth="1"/>
    <col min="8454" max="8454" width="12.5703125" customWidth="1"/>
    <col min="8455" max="8455" width="18.28515625" customWidth="1"/>
    <col min="8458" max="8458" width="10.140625" bestFit="1" customWidth="1"/>
    <col min="8460" max="8460" width="13.28515625" bestFit="1" customWidth="1"/>
    <col min="8461" max="8461" width="11.28515625" bestFit="1" customWidth="1"/>
    <col min="8462" max="8462" width="13.42578125" bestFit="1" customWidth="1"/>
    <col min="8463" max="8463" width="13.85546875" bestFit="1" customWidth="1"/>
    <col min="8464" max="8464" width="12.5703125" bestFit="1" customWidth="1"/>
    <col min="8465" max="8465" width="12.5703125" customWidth="1"/>
    <col min="8466" max="8466" width="13.7109375" bestFit="1" customWidth="1"/>
    <col min="8705" max="8705" width="34.7109375" customWidth="1"/>
    <col min="8707" max="8707" width="5.42578125" bestFit="1" customWidth="1"/>
    <col min="8708" max="8708" width="17.5703125" customWidth="1"/>
    <col min="8709" max="8709" width="14.42578125" customWidth="1"/>
    <col min="8710" max="8710" width="12.5703125" customWidth="1"/>
    <col min="8711" max="8711" width="18.28515625" customWidth="1"/>
    <col min="8714" max="8714" width="10.140625" bestFit="1" customWidth="1"/>
    <col min="8716" max="8716" width="13.28515625" bestFit="1" customWidth="1"/>
    <col min="8717" max="8717" width="11.28515625" bestFit="1" customWidth="1"/>
    <col min="8718" max="8718" width="13.42578125" bestFit="1" customWidth="1"/>
    <col min="8719" max="8719" width="13.85546875" bestFit="1" customWidth="1"/>
    <col min="8720" max="8720" width="12.5703125" bestFit="1" customWidth="1"/>
    <col min="8721" max="8721" width="12.5703125" customWidth="1"/>
    <col min="8722" max="8722" width="13.7109375" bestFit="1" customWidth="1"/>
    <col min="8961" max="8961" width="34.7109375" customWidth="1"/>
    <col min="8963" max="8963" width="5.42578125" bestFit="1" customWidth="1"/>
    <col min="8964" max="8964" width="17.5703125" customWidth="1"/>
    <col min="8965" max="8965" width="14.42578125" customWidth="1"/>
    <col min="8966" max="8966" width="12.5703125" customWidth="1"/>
    <col min="8967" max="8967" width="18.28515625" customWidth="1"/>
    <col min="8970" max="8970" width="10.140625" bestFit="1" customWidth="1"/>
    <col min="8972" max="8972" width="13.28515625" bestFit="1" customWidth="1"/>
    <col min="8973" max="8973" width="11.28515625" bestFit="1" customWidth="1"/>
    <col min="8974" max="8974" width="13.42578125" bestFit="1" customWidth="1"/>
    <col min="8975" max="8975" width="13.85546875" bestFit="1" customWidth="1"/>
    <col min="8976" max="8976" width="12.5703125" bestFit="1" customWidth="1"/>
    <col min="8977" max="8977" width="12.5703125" customWidth="1"/>
    <col min="8978" max="8978" width="13.7109375" bestFit="1" customWidth="1"/>
    <col min="9217" max="9217" width="34.7109375" customWidth="1"/>
    <col min="9219" max="9219" width="5.42578125" bestFit="1" customWidth="1"/>
    <col min="9220" max="9220" width="17.5703125" customWidth="1"/>
    <col min="9221" max="9221" width="14.42578125" customWidth="1"/>
    <col min="9222" max="9222" width="12.5703125" customWidth="1"/>
    <col min="9223" max="9223" width="18.28515625" customWidth="1"/>
    <col min="9226" max="9226" width="10.140625" bestFit="1" customWidth="1"/>
    <col min="9228" max="9228" width="13.28515625" bestFit="1" customWidth="1"/>
    <col min="9229" max="9229" width="11.28515625" bestFit="1" customWidth="1"/>
    <col min="9230" max="9230" width="13.42578125" bestFit="1" customWidth="1"/>
    <col min="9231" max="9231" width="13.85546875" bestFit="1" customWidth="1"/>
    <col min="9232" max="9232" width="12.5703125" bestFit="1" customWidth="1"/>
    <col min="9233" max="9233" width="12.5703125" customWidth="1"/>
    <col min="9234" max="9234" width="13.7109375" bestFit="1" customWidth="1"/>
    <col min="9473" max="9473" width="34.7109375" customWidth="1"/>
    <col min="9475" max="9475" width="5.42578125" bestFit="1" customWidth="1"/>
    <col min="9476" max="9476" width="17.5703125" customWidth="1"/>
    <col min="9477" max="9477" width="14.42578125" customWidth="1"/>
    <col min="9478" max="9478" width="12.5703125" customWidth="1"/>
    <col min="9479" max="9479" width="18.28515625" customWidth="1"/>
    <col min="9482" max="9482" width="10.140625" bestFit="1" customWidth="1"/>
    <col min="9484" max="9484" width="13.28515625" bestFit="1" customWidth="1"/>
    <col min="9485" max="9485" width="11.28515625" bestFit="1" customWidth="1"/>
    <col min="9486" max="9486" width="13.42578125" bestFit="1" customWidth="1"/>
    <col min="9487" max="9487" width="13.85546875" bestFit="1" customWidth="1"/>
    <col min="9488" max="9488" width="12.5703125" bestFit="1" customWidth="1"/>
    <col min="9489" max="9489" width="12.5703125" customWidth="1"/>
    <col min="9490" max="9490" width="13.7109375" bestFit="1" customWidth="1"/>
    <col min="9729" max="9729" width="34.7109375" customWidth="1"/>
    <col min="9731" max="9731" width="5.42578125" bestFit="1" customWidth="1"/>
    <col min="9732" max="9732" width="17.5703125" customWidth="1"/>
    <col min="9733" max="9733" width="14.42578125" customWidth="1"/>
    <col min="9734" max="9734" width="12.5703125" customWidth="1"/>
    <col min="9735" max="9735" width="18.28515625" customWidth="1"/>
    <col min="9738" max="9738" width="10.140625" bestFit="1" customWidth="1"/>
    <col min="9740" max="9740" width="13.28515625" bestFit="1" customWidth="1"/>
    <col min="9741" max="9741" width="11.28515625" bestFit="1" customWidth="1"/>
    <col min="9742" max="9742" width="13.42578125" bestFit="1" customWidth="1"/>
    <col min="9743" max="9743" width="13.85546875" bestFit="1" customWidth="1"/>
    <col min="9744" max="9744" width="12.5703125" bestFit="1" customWidth="1"/>
    <col min="9745" max="9745" width="12.5703125" customWidth="1"/>
    <col min="9746" max="9746" width="13.7109375" bestFit="1" customWidth="1"/>
    <col min="9985" max="9985" width="34.7109375" customWidth="1"/>
    <col min="9987" max="9987" width="5.42578125" bestFit="1" customWidth="1"/>
    <col min="9988" max="9988" width="17.5703125" customWidth="1"/>
    <col min="9989" max="9989" width="14.42578125" customWidth="1"/>
    <col min="9990" max="9990" width="12.5703125" customWidth="1"/>
    <col min="9991" max="9991" width="18.28515625" customWidth="1"/>
    <col min="9994" max="9994" width="10.140625" bestFit="1" customWidth="1"/>
    <col min="9996" max="9996" width="13.28515625" bestFit="1" customWidth="1"/>
    <col min="9997" max="9997" width="11.28515625" bestFit="1" customWidth="1"/>
    <col min="9998" max="9998" width="13.42578125" bestFit="1" customWidth="1"/>
    <col min="9999" max="9999" width="13.85546875" bestFit="1" customWidth="1"/>
    <col min="10000" max="10000" width="12.5703125" bestFit="1" customWidth="1"/>
    <col min="10001" max="10001" width="12.5703125" customWidth="1"/>
    <col min="10002" max="10002" width="13.7109375" bestFit="1" customWidth="1"/>
    <col min="10241" max="10241" width="34.7109375" customWidth="1"/>
    <col min="10243" max="10243" width="5.42578125" bestFit="1" customWidth="1"/>
    <col min="10244" max="10244" width="17.5703125" customWidth="1"/>
    <col min="10245" max="10245" width="14.42578125" customWidth="1"/>
    <col min="10246" max="10246" width="12.5703125" customWidth="1"/>
    <col min="10247" max="10247" width="18.28515625" customWidth="1"/>
    <col min="10250" max="10250" width="10.140625" bestFit="1" customWidth="1"/>
    <col min="10252" max="10252" width="13.28515625" bestFit="1" customWidth="1"/>
    <col min="10253" max="10253" width="11.28515625" bestFit="1" customWidth="1"/>
    <col min="10254" max="10254" width="13.42578125" bestFit="1" customWidth="1"/>
    <col min="10255" max="10255" width="13.85546875" bestFit="1" customWidth="1"/>
    <col min="10256" max="10256" width="12.5703125" bestFit="1" customWidth="1"/>
    <col min="10257" max="10257" width="12.5703125" customWidth="1"/>
    <col min="10258" max="10258" width="13.7109375" bestFit="1" customWidth="1"/>
    <col min="10497" max="10497" width="34.7109375" customWidth="1"/>
    <col min="10499" max="10499" width="5.42578125" bestFit="1" customWidth="1"/>
    <col min="10500" max="10500" width="17.5703125" customWidth="1"/>
    <col min="10501" max="10501" width="14.42578125" customWidth="1"/>
    <col min="10502" max="10502" width="12.5703125" customWidth="1"/>
    <col min="10503" max="10503" width="18.28515625" customWidth="1"/>
    <col min="10506" max="10506" width="10.140625" bestFit="1" customWidth="1"/>
    <col min="10508" max="10508" width="13.28515625" bestFit="1" customWidth="1"/>
    <col min="10509" max="10509" width="11.28515625" bestFit="1" customWidth="1"/>
    <col min="10510" max="10510" width="13.42578125" bestFit="1" customWidth="1"/>
    <col min="10511" max="10511" width="13.85546875" bestFit="1" customWidth="1"/>
    <col min="10512" max="10512" width="12.5703125" bestFit="1" customWidth="1"/>
    <col min="10513" max="10513" width="12.5703125" customWidth="1"/>
    <col min="10514" max="10514" width="13.7109375" bestFit="1" customWidth="1"/>
    <col min="10753" max="10753" width="34.7109375" customWidth="1"/>
    <col min="10755" max="10755" width="5.42578125" bestFit="1" customWidth="1"/>
    <col min="10756" max="10756" width="17.5703125" customWidth="1"/>
    <col min="10757" max="10757" width="14.42578125" customWidth="1"/>
    <col min="10758" max="10758" width="12.5703125" customWidth="1"/>
    <col min="10759" max="10759" width="18.28515625" customWidth="1"/>
    <col min="10762" max="10762" width="10.140625" bestFit="1" customWidth="1"/>
    <col min="10764" max="10764" width="13.28515625" bestFit="1" customWidth="1"/>
    <col min="10765" max="10765" width="11.28515625" bestFit="1" customWidth="1"/>
    <col min="10766" max="10766" width="13.42578125" bestFit="1" customWidth="1"/>
    <col min="10767" max="10767" width="13.85546875" bestFit="1" customWidth="1"/>
    <col min="10768" max="10768" width="12.5703125" bestFit="1" customWidth="1"/>
    <col min="10769" max="10769" width="12.5703125" customWidth="1"/>
    <col min="10770" max="10770" width="13.7109375" bestFit="1" customWidth="1"/>
    <col min="11009" max="11009" width="34.7109375" customWidth="1"/>
    <col min="11011" max="11011" width="5.42578125" bestFit="1" customWidth="1"/>
    <col min="11012" max="11012" width="17.5703125" customWidth="1"/>
    <col min="11013" max="11013" width="14.42578125" customWidth="1"/>
    <col min="11014" max="11014" width="12.5703125" customWidth="1"/>
    <col min="11015" max="11015" width="18.28515625" customWidth="1"/>
    <col min="11018" max="11018" width="10.140625" bestFit="1" customWidth="1"/>
    <col min="11020" max="11020" width="13.28515625" bestFit="1" customWidth="1"/>
    <col min="11021" max="11021" width="11.28515625" bestFit="1" customWidth="1"/>
    <col min="11022" max="11022" width="13.42578125" bestFit="1" customWidth="1"/>
    <col min="11023" max="11023" width="13.85546875" bestFit="1" customWidth="1"/>
    <col min="11024" max="11024" width="12.5703125" bestFit="1" customWidth="1"/>
    <col min="11025" max="11025" width="12.5703125" customWidth="1"/>
    <col min="11026" max="11026" width="13.7109375" bestFit="1" customWidth="1"/>
    <col min="11265" max="11265" width="34.7109375" customWidth="1"/>
    <col min="11267" max="11267" width="5.42578125" bestFit="1" customWidth="1"/>
    <col min="11268" max="11268" width="17.5703125" customWidth="1"/>
    <col min="11269" max="11269" width="14.42578125" customWidth="1"/>
    <col min="11270" max="11270" width="12.5703125" customWidth="1"/>
    <col min="11271" max="11271" width="18.28515625" customWidth="1"/>
    <col min="11274" max="11274" width="10.140625" bestFit="1" customWidth="1"/>
    <col min="11276" max="11276" width="13.28515625" bestFit="1" customWidth="1"/>
    <col min="11277" max="11277" width="11.28515625" bestFit="1" customWidth="1"/>
    <col min="11278" max="11278" width="13.42578125" bestFit="1" customWidth="1"/>
    <col min="11279" max="11279" width="13.85546875" bestFit="1" customWidth="1"/>
    <col min="11280" max="11280" width="12.5703125" bestFit="1" customWidth="1"/>
    <col min="11281" max="11281" width="12.5703125" customWidth="1"/>
    <col min="11282" max="11282" width="13.7109375" bestFit="1" customWidth="1"/>
    <col min="11521" max="11521" width="34.7109375" customWidth="1"/>
    <col min="11523" max="11523" width="5.42578125" bestFit="1" customWidth="1"/>
    <col min="11524" max="11524" width="17.5703125" customWidth="1"/>
    <col min="11525" max="11525" width="14.42578125" customWidth="1"/>
    <col min="11526" max="11526" width="12.5703125" customWidth="1"/>
    <col min="11527" max="11527" width="18.28515625" customWidth="1"/>
    <col min="11530" max="11530" width="10.140625" bestFit="1" customWidth="1"/>
    <col min="11532" max="11532" width="13.28515625" bestFit="1" customWidth="1"/>
    <col min="11533" max="11533" width="11.28515625" bestFit="1" customWidth="1"/>
    <col min="11534" max="11534" width="13.42578125" bestFit="1" customWidth="1"/>
    <col min="11535" max="11535" width="13.85546875" bestFit="1" customWidth="1"/>
    <col min="11536" max="11536" width="12.5703125" bestFit="1" customWidth="1"/>
    <col min="11537" max="11537" width="12.5703125" customWidth="1"/>
    <col min="11538" max="11538" width="13.7109375" bestFit="1" customWidth="1"/>
    <col min="11777" max="11777" width="34.7109375" customWidth="1"/>
    <col min="11779" max="11779" width="5.42578125" bestFit="1" customWidth="1"/>
    <col min="11780" max="11780" width="17.5703125" customWidth="1"/>
    <col min="11781" max="11781" width="14.42578125" customWidth="1"/>
    <col min="11782" max="11782" width="12.5703125" customWidth="1"/>
    <col min="11783" max="11783" width="18.28515625" customWidth="1"/>
    <col min="11786" max="11786" width="10.140625" bestFit="1" customWidth="1"/>
    <col min="11788" max="11788" width="13.28515625" bestFit="1" customWidth="1"/>
    <col min="11789" max="11789" width="11.28515625" bestFit="1" customWidth="1"/>
    <col min="11790" max="11790" width="13.42578125" bestFit="1" customWidth="1"/>
    <col min="11791" max="11791" width="13.85546875" bestFit="1" customWidth="1"/>
    <col min="11792" max="11792" width="12.5703125" bestFit="1" customWidth="1"/>
    <col min="11793" max="11793" width="12.5703125" customWidth="1"/>
    <col min="11794" max="11794" width="13.7109375" bestFit="1" customWidth="1"/>
    <col min="12033" max="12033" width="34.7109375" customWidth="1"/>
    <col min="12035" max="12035" width="5.42578125" bestFit="1" customWidth="1"/>
    <col min="12036" max="12036" width="17.5703125" customWidth="1"/>
    <col min="12037" max="12037" width="14.42578125" customWidth="1"/>
    <col min="12038" max="12038" width="12.5703125" customWidth="1"/>
    <col min="12039" max="12039" width="18.28515625" customWidth="1"/>
    <col min="12042" max="12042" width="10.140625" bestFit="1" customWidth="1"/>
    <col min="12044" max="12044" width="13.28515625" bestFit="1" customWidth="1"/>
    <col min="12045" max="12045" width="11.28515625" bestFit="1" customWidth="1"/>
    <col min="12046" max="12046" width="13.42578125" bestFit="1" customWidth="1"/>
    <col min="12047" max="12047" width="13.85546875" bestFit="1" customWidth="1"/>
    <col min="12048" max="12048" width="12.5703125" bestFit="1" customWidth="1"/>
    <col min="12049" max="12049" width="12.5703125" customWidth="1"/>
    <col min="12050" max="12050" width="13.7109375" bestFit="1" customWidth="1"/>
    <col min="12289" max="12289" width="34.7109375" customWidth="1"/>
    <col min="12291" max="12291" width="5.42578125" bestFit="1" customWidth="1"/>
    <col min="12292" max="12292" width="17.5703125" customWidth="1"/>
    <col min="12293" max="12293" width="14.42578125" customWidth="1"/>
    <col min="12294" max="12294" width="12.5703125" customWidth="1"/>
    <col min="12295" max="12295" width="18.28515625" customWidth="1"/>
    <col min="12298" max="12298" width="10.140625" bestFit="1" customWidth="1"/>
    <col min="12300" max="12300" width="13.28515625" bestFit="1" customWidth="1"/>
    <col min="12301" max="12301" width="11.28515625" bestFit="1" customWidth="1"/>
    <col min="12302" max="12302" width="13.42578125" bestFit="1" customWidth="1"/>
    <col min="12303" max="12303" width="13.85546875" bestFit="1" customWidth="1"/>
    <col min="12304" max="12304" width="12.5703125" bestFit="1" customWidth="1"/>
    <col min="12305" max="12305" width="12.5703125" customWidth="1"/>
    <col min="12306" max="12306" width="13.7109375" bestFit="1" customWidth="1"/>
    <col min="12545" max="12545" width="34.7109375" customWidth="1"/>
    <col min="12547" max="12547" width="5.42578125" bestFit="1" customWidth="1"/>
    <col min="12548" max="12548" width="17.5703125" customWidth="1"/>
    <col min="12549" max="12549" width="14.42578125" customWidth="1"/>
    <col min="12550" max="12550" width="12.5703125" customWidth="1"/>
    <col min="12551" max="12551" width="18.28515625" customWidth="1"/>
    <col min="12554" max="12554" width="10.140625" bestFit="1" customWidth="1"/>
    <col min="12556" max="12556" width="13.28515625" bestFit="1" customWidth="1"/>
    <col min="12557" max="12557" width="11.28515625" bestFit="1" customWidth="1"/>
    <col min="12558" max="12558" width="13.42578125" bestFit="1" customWidth="1"/>
    <col min="12559" max="12559" width="13.85546875" bestFit="1" customWidth="1"/>
    <col min="12560" max="12560" width="12.5703125" bestFit="1" customWidth="1"/>
    <col min="12561" max="12561" width="12.5703125" customWidth="1"/>
    <col min="12562" max="12562" width="13.7109375" bestFit="1" customWidth="1"/>
    <col min="12801" max="12801" width="34.7109375" customWidth="1"/>
    <col min="12803" max="12803" width="5.42578125" bestFit="1" customWidth="1"/>
    <col min="12804" max="12804" width="17.5703125" customWidth="1"/>
    <col min="12805" max="12805" width="14.42578125" customWidth="1"/>
    <col min="12806" max="12806" width="12.5703125" customWidth="1"/>
    <col min="12807" max="12807" width="18.28515625" customWidth="1"/>
    <col min="12810" max="12810" width="10.140625" bestFit="1" customWidth="1"/>
    <col min="12812" max="12812" width="13.28515625" bestFit="1" customWidth="1"/>
    <col min="12813" max="12813" width="11.28515625" bestFit="1" customWidth="1"/>
    <col min="12814" max="12814" width="13.42578125" bestFit="1" customWidth="1"/>
    <col min="12815" max="12815" width="13.85546875" bestFit="1" customWidth="1"/>
    <col min="12816" max="12816" width="12.5703125" bestFit="1" customWidth="1"/>
    <col min="12817" max="12817" width="12.5703125" customWidth="1"/>
    <col min="12818" max="12818" width="13.7109375" bestFit="1" customWidth="1"/>
    <col min="13057" max="13057" width="34.7109375" customWidth="1"/>
    <col min="13059" max="13059" width="5.42578125" bestFit="1" customWidth="1"/>
    <col min="13060" max="13060" width="17.5703125" customWidth="1"/>
    <col min="13061" max="13061" width="14.42578125" customWidth="1"/>
    <col min="13062" max="13062" width="12.5703125" customWidth="1"/>
    <col min="13063" max="13063" width="18.28515625" customWidth="1"/>
    <col min="13066" max="13066" width="10.140625" bestFit="1" customWidth="1"/>
    <col min="13068" max="13068" width="13.28515625" bestFit="1" customWidth="1"/>
    <col min="13069" max="13069" width="11.28515625" bestFit="1" customWidth="1"/>
    <col min="13070" max="13070" width="13.42578125" bestFit="1" customWidth="1"/>
    <col min="13071" max="13071" width="13.85546875" bestFit="1" customWidth="1"/>
    <col min="13072" max="13072" width="12.5703125" bestFit="1" customWidth="1"/>
    <col min="13073" max="13073" width="12.5703125" customWidth="1"/>
    <col min="13074" max="13074" width="13.7109375" bestFit="1" customWidth="1"/>
    <col min="13313" max="13313" width="34.7109375" customWidth="1"/>
    <col min="13315" max="13315" width="5.42578125" bestFit="1" customWidth="1"/>
    <col min="13316" max="13316" width="17.5703125" customWidth="1"/>
    <col min="13317" max="13317" width="14.42578125" customWidth="1"/>
    <col min="13318" max="13318" width="12.5703125" customWidth="1"/>
    <col min="13319" max="13319" width="18.28515625" customWidth="1"/>
    <col min="13322" max="13322" width="10.140625" bestFit="1" customWidth="1"/>
    <col min="13324" max="13324" width="13.28515625" bestFit="1" customWidth="1"/>
    <col min="13325" max="13325" width="11.28515625" bestFit="1" customWidth="1"/>
    <col min="13326" max="13326" width="13.42578125" bestFit="1" customWidth="1"/>
    <col min="13327" max="13327" width="13.85546875" bestFit="1" customWidth="1"/>
    <col min="13328" max="13328" width="12.5703125" bestFit="1" customWidth="1"/>
    <col min="13329" max="13329" width="12.5703125" customWidth="1"/>
    <col min="13330" max="13330" width="13.7109375" bestFit="1" customWidth="1"/>
    <col min="13569" max="13569" width="34.7109375" customWidth="1"/>
    <col min="13571" max="13571" width="5.42578125" bestFit="1" customWidth="1"/>
    <col min="13572" max="13572" width="17.5703125" customWidth="1"/>
    <col min="13573" max="13573" width="14.42578125" customWidth="1"/>
    <col min="13574" max="13574" width="12.5703125" customWidth="1"/>
    <col min="13575" max="13575" width="18.28515625" customWidth="1"/>
    <col min="13578" max="13578" width="10.140625" bestFit="1" customWidth="1"/>
    <col min="13580" max="13580" width="13.28515625" bestFit="1" customWidth="1"/>
    <col min="13581" max="13581" width="11.28515625" bestFit="1" customWidth="1"/>
    <col min="13582" max="13582" width="13.42578125" bestFit="1" customWidth="1"/>
    <col min="13583" max="13583" width="13.85546875" bestFit="1" customWidth="1"/>
    <col min="13584" max="13584" width="12.5703125" bestFit="1" customWidth="1"/>
    <col min="13585" max="13585" width="12.5703125" customWidth="1"/>
    <col min="13586" max="13586" width="13.7109375" bestFit="1" customWidth="1"/>
    <col min="13825" max="13825" width="34.7109375" customWidth="1"/>
    <col min="13827" max="13827" width="5.42578125" bestFit="1" customWidth="1"/>
    <col min="13828" max="13828" width="17.5703125" customWidth="1"/>
    <col min="13829" max="13829" width="14.42578125" customWidth="1"/>
    <col min="13830" max="13830" width="12.5703125" customWidth="1"/>
    <col min="13831" max="13831" width="18.28515625" customWidth="1"/>
    <col min="13834" max="13834" width="10.140625" bestFit="1" customWidth="1"/>
    <col min="13836" max="13836" width="13.28515625" bestFit="1" customWidth="1"/>
    <col min="13837" max="13837" width="11.28515625" bestFit="1" customWidth="1"/>
    <col min="13838" max="13838" width="13.42578125" bestFit="1" customWidth="1"/>
    <col min="13839" max="13839" width="13.85546875" bestFit="1" customWidth="1"/>
    <col min="13840" max="13840" width="12.5703125" bestFit="1" customWidth="1"/>
    <col min="13841" max="13841" width="12.5703125" customWidth="1"/>
    <col min="13842" max="13842" width="13.7109375" bestFit="1" customWidth="1"/>
    <col min="14081" max="14081" width="34.7109375" customWidth="1"/>
    <col min="14083" max="14083" width="5.42578125" bestFit="1" customWidth="1"/>
    <col min="14084" max="14084" width="17.5703125" customWidth="1"/>
    <col min="14085" max="14085" width="14.42578125" customWidth="1"/>
    <col min="14086" max="14086" width="12.5703125" customWidth="1"/>
    <col min="14087" max="14087" width="18.28515625" customWidth="1"/>
    <col min="14090" max="14090" width="10.140625" bestFit="1" customWidth="1"/>
    <col min="14092" max="14092" width="13.28515625" bestFit="1" customWidth="1"/>
    <col min="14093" max="14093" width="11.28515625" bestFit="1" customWidth="1"/>
    <col min="14094" max="14094" width="13.42578125" bestFit="1" customWidth="1"/>
    <col min="14095" max="14095" width="13.85546875" bestFit="1" customWidth="1"/>
    <col min="14096" max="14096" width="12.5703125" bestFit="1" customWidth="1"/>
    <col min="14097" max="14097" width="12.5703125" customWidth="1"/>
    <col min="14098" max="14098" width="13.7109375" bestFit="1" customWidth="1"/>
    <col min="14337" max="14337" width="34.7109375" customWidth="1"/>
    <col min="14339" max="14339" width="5.42578125" bestFit="1" customWidth="1"/>
    <col min="14340" max="14340" width="17.5703125" customWidth="1"/>
    <col min="14341" max="14341" width="14.42578125" customWidth="1"/>
    <col min="14342" max="14342" width="12.5703125" customWidth="1"/>
    <col min="14343" max="14343" width="18.28515625" customWidth="1"/>
    <col min="14346" max="14346" width="10.140625" bestFit="1" customWidth="1"/>
    <col min="14348" max="14348" width="13.28515625" bestFit="1" customWidth="1"/>
    <col min="14349" max="14349" width="11.28515625" bestFit="1" customWidth="1"/>
    <col min="14350" max="14350" width="13.42578125" bestFit="1" customWidth="1"/>
    <col min="14351" max="14351" width="13.85546875" bestFit="1" customWidth="1"/>
    <col min="14352" max="14352" width="12.5703125" bestFit="1" customWidth="1"/>
    <col min="14353" max="14353" width="12.5703125" customWidth="1"/>
    <col min="14354" max="14354" width="13.7109375" bestFit="1" customWidth="1"/>
    <col min="14593" max="14593" width="34.7109375" customWidth="1"/>
    <col min="14595" max="14595" width="5.42578125" bestFit="1" customWidth="1"/>
    <col min="14596" max="14596" width="17.5703125" customWidth="1"/>
    <col min="14597" max="14597" width="14.42578125" customWidth="1"/>
    <col min="14598" max="14598" width="12.5703125" customWidth="1"/>
    <col min="14599" max="14599" width="18.28515625" customWidth="1"/>
    <col min="14602" max="14602" width="10.140625" bestFit="1" customWidth="1"/>
    <col min="14604" max="14604" width="13.28515625" bestFit="1" customWidth="1"/>
    <col min="14605" max="14605" width="11.28515625" bestFit="1" customWidth="1"/>
    <col min="14606" max="14606" width="13.42578125" bestFit="1" customWidth="1"/>
    <col min="14607" max="14607" width="13.85546875" bestFit="1" customWidth="1"/>
    <col min="14608" max="14608" width="12.5703125" bestFit="1" customWidth="1"/>
    <col min="14609" max="14609" width="12.5703125" customWidth="1"/>
    <col min="14610" max="14610" width="13.7109375" bestFit="1" customWidth="1"/>
    <col min="14849" max="14849" width="34.7109375" customWidth="1"/>
    <col min="14851" max="14851" width="5.42578125" bestFit="1" customWidth="1"/>
    <col min="14852" max="14852" width="17.5703125" customWidth="1"/>
    <col min="14853" max="14853" width="14.42578125" customWidth="1"/>
    <col min="14854" max="14854" width="12.5703125" customWidth="1"/>
    <col min="14855" max="14855" width="18.28515625" customWidth="1"/>
    <col min="14858" max="14858" width="10.140625" bestFit="1" customWidth="1"/>
    <col min="14860" max="14860" width="13.28515625" bestFit="1" customWidth="1"/>
    <col min="14861" max="14861" width="11.28515625" bestFit="1" customWidth="1"/>
    <col min="14862" max="14862" width="13.42578125" bestFit="1" customWidth="1"/>
    <col min="14863" max="14863" width="13.85546875" bestFit="1" customWidth="1"/>
    <col min="14864" max="14864" width="12.5703125" bestFit="1" customWidth="1"/>
    <col min="14865" max="14865" width="12.5703125" customWidth="1"/>
    <col min="14866" max="14866" width="13.7109375" bestFit="1" customWidth="1"/>
    <col min="15105" max="15105" width="34.7109375" customWidth="1"/>
    <col min="15107" max="15107" width="5.42578125" bestFit="1" customWidth="1"/>
    <col min="15108" max="15108" width="17.5703125" customWidth="1"/>
    <col min="15109" max="15109" width="14.42578125" customWidth="1"/>
    <col min="15110" max="15110" width="12.5703125" customWidth="1"/>
    <col min="15111" max="15111" width="18.28515625" customWidth="1"/>
    <col min="15114" max="15114" width="10.140625" bestFit="1" customWidth="1"/>
    <col min="15116" max="15116" width="13.28515625" bestFit="1" customWidth="1"/>
    <col min="15117" max="15117" width="11.28515625" bestFit="1" customWidth="1"/>
    <col min="15118" max="15118" width="13.42578125" bestFit="1" customWidth="1"/>
    <col min="15119" max="15119" width="13.85546875" bestFit="1" customWidth="1"/>
    <col min="15120" max="15120" width="12.5703125" bestFit="1" customWidth="1"/>
    <col min="15121" max="15121" width="12.5703125" customWidth="1"/>
    <col min="15122" max="15122" width="13.7109375" bestFit="1" customWidth="1"/>
    <col min="15361" max="15361" width="34.7109375" customWidth="1"/>
    <col min="15363" max="15363" width="5.42578125" bestFit="1" customWidth="1"/>
    <col min="15364" max="15364" width="17.5703125" customWidth="1"/>
    <col min="15365" max="15365" width="14.42578125" customWidth="1"/>
    <col min="15366" max="15366" width="12.5703125" customWidth="1"/>
    <col min="15367" max="15367" width="18.28515625" customWidth="1"/>
    <col min="15370" max="15370" width="10.140625" bestFit="1" customWidth="1"/>
    <col min="15372" max="15372" width="13.28515625" bestFit="1" customWidth="1"/>
    <col min="15373" max="15373" width="11.28515625" bestFit="1" customWidth="1"/>
    <col min="15374" max="15374" width="13.42578125" bestFit="1" customWidth="1"/>
    <col min="15375" max="15375" width="13.85546875" bestFit="1" customWidth="1"/>
    <col min="15376" max="15376" width="12.5703125" bestFit="1" customWidth="1"/>
    <col min="15377" max="15377" width="12.5703125" customWidth="1"/>
    <col min="15378" max="15378" width="13.7109375" bestFit="1" customWidth="1"/>
    <col min="15617" max="15617" width="34.7109375" customWidth="1"/>
    <col min="15619" max="15619" width="5.42578125" bestFit="1" customWidth="1"/>
    <col min="15620" max="15620" width="17.5703125" customWidth="1"/>
    <col min="15621" max="15621" width="14.42578125" customWidth="1"/>
    <col min="15622" max="15622" width="12.5703125" customWidth="1"/>
    <col min="15623" max="15623" width="18.28515625" customWidth="1"/>
    <col min="15626" max="15626" width="10.140625" bestFit="1" customWidth="1"/>
    <col min="15628" max="15628" width="13.28515625" bestFit="1" customWidth="1"/>
    <col min="15629" max="15629" width="11.28515625" bestFit="1" customWidth="1"/>
    <col min="15630" max="15630" width="13.42578125" bestFit="1" customWidth="1"/>
    <col min="15631" max="15631" width="13.85546875" bestFit="1" customWidth="1"/>
    <col min="15632" max="15632" width="12.5703125" bestFit="1" customWidth="1"/>
    <col min="15633" max="15633" width="12.5703125" customWidth="1"/>
    <col min="15634" max="15634" width="13.7109375" bestFit="1" customWidth="1"/>
    <col min="15873" max="15873" width="34.7109375" customWidth="1"/>
    <col min="15875" max="15875" width="5.42578125" bestFit="1" customWidth="1"/>
    <col min="15876" max="15876" width="17.5703125" customWidth="1"/>
    <col min="15877" max="15877" width="14.42578125" customWidth="1"/>
    <col min="15878" max="15878" width="12.5703125" customWidth="1"/>
    <col min="15879" max="15879" width="18.28515625" customWidth="1"/>
    <col min="15882" max="15882" width="10.140625" bestFit="1" customWidth="1"/>
    <col min="15884" max="15884" width="13.28515625" bestFit="1" customWidth="1"/>
    <col min="15885" max="15885" width="11.28515625" bestFit="1" customWidth="1"/>
    <col min="15886" max="15886" width="13.42578125" bestFit="1" customWidth="1"/>
    <col min="15887" max="15887" width="13.85546875" bestFit="1" customWidth="1"/>
    <col min="15888" max="15888" width="12.5703125" bestFit="1" customWidth="1"/>
    <col min="15889" max="15889" width="12.5703125" customWidth="1"/>
    <col min="15890" max="15890" width="13.7109375" bestFit="1" customWidth="1"/>
    <col min="16129" max="16129" width="34.7109375" customWidth="1"/>
    <col min="16131" max="16131" width="5.42578125" bestFit="1" customWidth="1"/>
    <col min="16132" max="16132" width="17.5703125" customWidth="1"/>
    <col min="16133" max="16133" width="14.42578125" customWidth="1"/>
    <col min="16134" max="16134" width="12.5703125" customWidth="1"/>
    <col min="16135" max="16135" width="18.28515625" customWidth="1"/>
    <col min="16138" max="16138" width="10.140625" bestFit="1" customWidth="1"/>
    <col min="16140" max="16140" width="13.28515625" bestFit="1" customWidth="1"/>
    <col min="16141" max="16141" width="11.28515625" bestFit="1" customWidth="1"/>
    <col min="16142" max="16142" width="13.42578125" bestFit="1" customWidth="1"/>
    <col min="16143" max="16143" width="13.85546875" bestFit="1" customWidth="1"/>
    <col min="16144" max="16144" width="12.5703125" bestFit="1" customWidth="1"/>
    <col min="16145" max="16145" width="12.5703125" customWidth="1"/>
    <col min="16146" max="16146" width="13.7109375" bestFit="1" customWidth="1"/>
  </cols>
  <sheetData>
    <row r="1" spans="1:18" x14ac:dyDescent="0.2">
      <c r="A1" s="1" t="s">
        <v>0</v>
      </c>
      <c r="B1" s="1"/>
      <c r="C1" s="1"/>
      <c r="D1" s="2"/>
      <c r="E1" s="2"/>
      <c r="F1" s="2"/>
      <c r="G1" s="2"/>
      <c r="K1" s="3"/>
    </row>
    <row r="2" spans="1:18" x14ac:dyDescent="0.2">
      <c r="A2" s="1" t="s">
        <v>551</v>
      </c>
      <c r="B2" s="1"/>
      <c r="C2" s="1"/>
      <c r="D2" s="2"/>
      <c r="E2" s="2"/>
      <c r="F2" s="2"/>
      <c r="G2" s="2"/>
    </row>
    <row r="3" spans="1:18" x14ac:dyDescent="0.2">
      <c r="A3" s="4" t="s">
        <v>545</v>
      </c>
      <c r="B3" s="1"/>
      <c r="C3" s="1"/>
      <c r="D3" s="2"/>
      <c r="E3" s="2"/>
      <c r="F3" s="2"/>
      <c r="G3" s="2"/>
    </row>
    <row r="4" spans="1:18" x14ac:dyDescent="0.2">
      <c r="A4" s="5"/>
      <c r="B4" s="1"/>
      <c r="C4" s="1"/>
      <c r="D4" s="2"/>
      <c r="E4" s="2"/>
      <c r="F4" s="2"/>
      <c r="G4" s="2"/>
    </row>
    <row r="5" spans="1:18" x14ac:dyDescent="0.2">
      <c r="A5" s="6"/>
      <c r="B5" s="7" t="s">
        <v>1</v>
      </c>
      <c r="C5" s="8"/>
      <c r="D5" s="7"/>
      <c r="E5" s="9"/>
      <c r="F5" s="10" t="s">
        <v>2</v>
      </c>
      <c r="G5" s="7"/>
    </row>
    <row r="6" spans="1:18" x14ac:dyDescent="0.2">
      <c r="A6" s="11"/>
      <c r="B6" s="12" t="s">
        <v>3</v>
      </c>
      <c r="C6" s="13"/>
      <c r="D6" s="14" t="s">
        <v>546</v>
      </c>
      <c r="E6" s="15" t="s">
        <v>4</v>
      </c>
      <c r="F6" s="16" t="s">
        <v>5</v>
      </c>
      <c r="G6" s="14" t="s">
        <v>547</v>
      </c>
    </row>
    <row r="7" spans="1:18" x14ac:dyDescent="0.2">
      <c r="A7" s="17" t="s">
        <v>6</v>
      </c>
      <c r="B7" s="18" t="s">
        <v>7</v>
      </c>
      <c r="C7" s="18" t="s">
        <v>8</v>
      </c>
      <c r="D7" s="19" t="s">
        <v>9</v>
      </c>
      <c r="E7" s="20" t="s">
        <v>10</v>
      </c>
      <c r="F7" s="21" t="s">
        <v>11</v>
      </c>
      <c r="G7" s="19" t="s">
        <v>9</v>
      </c>
      <c r="I7" s="22"/>
      <c r="J7" s="22"/>
      <c r="K7" s="22"/>
      <c r="L7" s="22"/>
      <c r="M7" s="22"/>
      <c r="N7" s="22"/>
      <c r="O7" s="22"/>
      <c r="P7" s="22"/>
      <c r="R7" s="22"/>
    </row>
    <row r="8" spans="1:18" x14ac:dyDescent="0.2">
      <c r="A8" s="23" t="s">
        <v>12</v>
      </c>
      <c r="B8" s="24" t="s">
        <v>13</v>
      </c>
      <c r="C8" s="24">
        <v>3</v>
      </c>
      <c r="D8" s="25">
        <v>554104583</v>
      </c>
      <c r="E8" s="25">
        <v>-5620184</v>
      </c>
      <c r="F8" s="26">
        <f t="shared" ref="F8:F71" si="0">+E8/D8</f>
        <v>-1.0142821720714771E-2</v>
      </c>
      <c r="G8" s="27">
        <v>548484399</v>
      </c>
      <c r="I8" s="22"/>
      <c r="J8" s="22"/>
      <c r="K8" s="22"/>
      <c r="L8" s="22"/>
      <c r="M8" s="22"/>
      <c r="N8" s="22"/>
      <c r="O8" s="22"/>
      <c r="P8" s="22"/>
      <c r="Q8" s="22"/>
      <c r="R8" s="22"/>
    </row>
    <row r="9" spans="1:18" x14ac:dyDescent="0.2">
      <c r="A9" s="23" t="s">
        <v>14</v>
      </c>
      <c r="B9" s="24" t="s">
        <v>15</v>
      </c>
      <c r="C9" s="24">
        <v>3</v>
      </c>
      <c r="D9" s="25">
        <v>1750296212</v>
      </c>
      <c r="E9" s="25">
        <v>14999258</v>
      </c>
      <c r="F9" s="26">
        <f t="shared" si="0"/>
        <v>8.569554054431102E-3</v>
      </c>
      <c r="G9" s="27">
        <v>1765295470</v>
      </c>
      <c r="I9" s="22"/>
      <c r="J9" s="22"/>
      <c r="K9" s="22"/>
      <c r="L9" s="22"/>
      <c r="M9" s="22"/>
      <c r="N9" s="22"/>
      <c r="O9" s="22"/>
      <c r="P9" s="22"/>
      <c r="Q9" s="22"/>
      <c r="R9" s="22"/>
    </row>
    <row r="10" spans="1:18" x14ac:dyDescent="0.2">
      <c r="A10" s="23" t="s">
        <v>16</v>
      </c>
      <c r="B10" s="24" t="s">
        <v>17</v>
      </c>
      <c r="C10" s="24">
        <v>3</v>
      </c>
      <c r="D10" s="25">
        <v>2333544329</v>
      </c>
      <c r="E10" s="25">
        <v>-15603860</v>
      </c>
      <c r="F10" s="26">
        <f t="shared" si="0"/>
        <v>-6.686763909339046E-3</v>
      </c>
      <c r="G10" s="27">
        <v>2317940469</v>
      </c>
      <c r="I10" s="22"/>
      <c r="J10" s="22"/>
      <c r="K10" s="22"/>
      <c r="L10" s="22"/>
      <c r="M10" s="22"/>
      <c r="N10" s="22"/>
      <c r="O10" s="22"/>
      <c r="P10" s="22"/>
      <c r="Q10" s="22"/>
      <c r="R10" s="22"/>
    </row>
    <row r="11" spans="1:18" x14ac:dyDescent="0.2">
      <c r="A11" s="23" t="s">
        <v>18</v>
      </c>
      <c r="B11" s="24" t="s">
        <v>19</v>
      </c>
      <c r="C11" s="24">
        <v>3</v>
      </c>
      <c r="D11" s="25">
        <v>935990831</v>
      </c>
      <c r="E11" s="25">
        <v>-16491188</v>
      </c>
      <c r="F11" s="26">
        <f t="shared" si="0"/>
        <v>-1.7618963192599906E-2</v>
      </c>
      <c r="G11" s="27">
        <v>919499643</v>
      </c>
      <c r="I11" s="22"/>
      <c r="J11" s="22"/>
      <c r="K11" s="22"/>
      <c r="L11" s="22"/>
      <c r="M11" s="22"/>
      <c r="N11" s="22"/>
      <c r="O11" s="22"/>
      <c r="P11" s="22"/>
      <c r="Q11" s="22"/>
      <c r="R11" s="22"/>
    </row>
    <row r="12" spans="1:18" x14ac:dyDescent="0.2">
      <c r="A12" s="23" t="s">
        <v>20</v>
      </c>
      <c r="B12" s="24" t="s">
        <v>21</v>
      </c>
      <c r="C12" s="24">
        <v>3</v>
      </c>
      <c r="D12" s="25">
        <v>663889574</v>
      </c>
      <c r="E12" s="25">
        <v>3076044</v>
      </c>
      <c r="F12" s="26">
        <f t="shared" si="0"/>
        <v>4.6333669340015878E-3</v>
      </c>
      <c r="G12" s="27">
        <v>666965618</v>
      </c>
      <c r="I12" s="22"/>
      <c r="J12" s="22"/>
      <c r="K12" s="22"/>
      <c r="L12" s="22"/>
      <c r="M12" s="22"/>
      <c r="N12" s="22"/>
      <c r="O12" s="22"/>
      <c r="P12" s="22"/>
      <c r="Q12" s="22"/>
      <c r="R12" s="22"/>
    </row>
    <row r="13" spans="1:18" x14ac:dyDescent="0.2">
      <c r="A13" s="23" t="s">
        <v>22</v>
      </c>
      <c r="B13" s="24" t="s">
        <v>23</v>
      </c>
      <c r="C13" s="24">
        <v>3</v>
      </c>
      <c r="D13" s="25">
        <v>872820943</v>
      </c>
      <c r="E13" s="25">
        <v>8131898</v>
      </c>
      <c r="F13" s="26">
        <f t="shared" si="0"/>
        <v>9.3167998146900556E-3</v>
      </c>
      <c r="G13" s="27">
        <v>880952841</v>
      </c>
      <c r="I13" s="22"/>
      <c r="J13" s="22"/>
      <c r="K13" s="22"/>
      <c r="L13" s="22"/>
      <c r="M13" s="22"/>
      <c r="N13" s="22"/>
      <c r="O13" s="22"/>
      <c r="P13" s="22"/>
      <c r="Q13" s="22"/>
      <c r="R13" s="22"/>
    </row>
    <row r="14" spans="1:18" x14ac:dyDescent="0.2">
      <c r="A14" s="23" t="s">
        <v>24</v>
      </c>
      <c r="B14" s="24" t="s">
        <v>25</v>
      </c>
      <c r="C14" s="24">
        <v>3</v>
      </c>
      <c r="D14" s="25">
        <v>1254546225</v>
      </c>
      <c r="E14" s="25">
        <v>20026270</v>
      </c>
      <c r="F14" s="26">
        <f t="shared" si="0"/>
        <v>1.5962959037240737E-2</v>
      </c>
      <c r="G14" s="27">
        <v>1274572495</v>
      </c>
      <c r="I14" s="22"/>
      <c r="J14" s="22"/>
      <c r="K14" s="22"/>
      <c r="L14" s="22"/>
      <c r="M14" s="22"/>
      <c r="N14" s="22"/>
      <c r="O14" s="22"/>
      <c r="P14" s="22"/>
      <c r="Q14" s="22"/>
      <c r="R14" s="22"/>
    </row>
    <row r="15" spans="1:18" x14ac:dyDescent="0.2">
      <c r="A15" s="23" t="s">
        <v>26</v>
      </c>
      <c r="B15" s="24" t="s">
        <v>27</v>
      </c>
      <c r="C15" s="24">
        <v>3</v>
      </c>
      <c r="D15" s="25">
        <v>296254741</v>
      </c>
      <c r="E15" s="25">
        <v>3344533</v>
      </c>
      <c r="F15" s="26">
        <f t="shared" si="0"/>
        <v>1.1289382200975478E-2</v>
      </c>
      <c r="G15" s="27">
        <v>299599274</v>
      </c>
      <c r="I15" s="22"/>
      <c r="J15" s="22"/>
      <c r="K15" s="22"/>
      <c r="L15" s="22"/>
      <c r="M15" s="22"/>
      <c r="N15" s="22"/>
      <c r="O15" s="22"/>
      <c r="P15" s="22"/>
      <c r="Q15" s="22"/>
      <c r="R15" s="22"/>
    </row>
    <row r="16" spans="1:18" x14ac:dyDescent="0.2">
      <c r="A16" s="23" t="s">
        <v>28</v>
      </c>
      <c r="B16" s="24" t="s">
        <v>29</v>
      </c>
      <c r="C16" s="24">
        <v>3</v>
      </c>
      <c r="D16" s="25">
        <v>352273014</v>
      </c>
      <c r="E16" s="25">
        <v>5004938</v>
      </c>
      <c r="F16" s="26">
        <f t="shared" si="0"/>
        <v>1.420755437145123E-2</v>
      </c>
      <c r="G16" s="27">
        <v>357277952</v>
      </c>
      <c r="I16" s="22"/>
      <c r="J16" s="22"/>
      <c r="K16" s="22"/>
      <c r="L16" s="22"/>
      <c r="M16" s="22"/>
      <c r="N16" s="22"/>
      <c r="O16" s="22"/>
      <c r="P16" s="22"/>
      <c r="Q16" s="22"/>
      <c r="R16" s="22"/>
    </row>
    <row r="17" spans="1:18" x14ac:dyDescent="0.2">
      <c r="A17" s="23" t="s">
        <v>30</v>
      </c>
      <c r="B17" s="24" t="s">
        <v>31</v>
      </c>
      <c r="C17" s="24">
        <v>3</v>
      </c>
      <c r="D17" s="25">
        <v>472984080</v>
      </c>
      <c r="E17" s="25">
        <v>-326504</v>
      </c>
      <c r="F17" s="26">
        <f t="shared" si="0"/>
        <v>-6.9030653209300411E-4</v>
      </c>
      <c r="G17" s="27">
        <v>472657576</v>
      </c>
      <c r="I17" s="22"/>
      <c r="J17" s="22"/>
      <c r="K17" s="22"/>
      <c r="L17" s="22"/>
      <c r="M17" s="22"/>
      <c r="N17" s="22"/>
      <c r="O17" s="22"/>
      <c r="P17" s="22"/>
      <c r="Q17" s="22"/>
      <c r="R17" s="22"/>
    </row>
    <row r="18" spans="1:18" x14ac:dyDescent="0.2">
      <c r="A18" s="23" t="s">
        <v>32</v>
      </c>
      <c r="B18" s="24" t="s">
        <v>33</v>
      </c>
      <c r="C18" s="24">
        <v>3</v>
      </c>
      <c r="D18" s="25">
        <v>1935367325</v>
      </c>
      <c r="E18" s="25">
        <v>60751529</v>
      </c>
      <c r="F18" s="26">
        <f t="shared" si="0"/>
        <v>3.1390180156110677E-2</v>
      </c>
      <c r="G18" s="27">
        <v>1996118854</v>
      </c>
      <c r="I18" s="22"/>
      <c r="J18" s="22"/>
      <c r="K18" s="22"/>
      <c r="L18" s="22"/>
      <c r="M18" s="22"/>
      <c r="N18" s="22"/>
      <c r="O18" s="22"/>
      <c r="P18" s="22"/>
      <c r="Q18" s="22"/>
      <c r="R18" s="22"/>
    </row>
    <row r="19" spans="1:18" x14ac:dyDescent="0.2">
      <c r="A19" s="23" t="s">
        <v>34</v>
      </c>
      <c r="B19" s="24" t="s">
        <v>35</v>
      </c>
      <c r="C19" s="24">
        <v>3</v>
      </c>
      <c r="D19" s="25">
        <v>568147029</v>
      </c>
      <c r="E19" s="25">
        <v>5810260</v>
      </c>
      <c r="F19" s="26">
        <f t="shared" si="0"/>
        <v>1.0226683769211438E-2</v>
      </c>
      <c r="G19" s="27">
        <v>573957289</v>
      </c>
      <c r="I19" s="22"/>
      <c r="J19" s="22"/>
      <c r="K19" s="22"/>
      <c r="L19" s="22"/>
      <c r="M19" s="22"/>
      <c r="N19" s="22"/>
      <c r="O19" s="22"/>
      <c r="P19" s="22"/>
      <c r="Q19" s="22"/>
      <c r="R19" s="22"/>
    </row>
    <row r="20" spans="1:18" x14ac:dyDescent="0.2">
      <c r="A20" s="23" t="s">
        <v>36</v>
      </c>
      <c r="B20" s="24" t="s">
        <v>37</v>
      </c>
      <c r="C20" s="24">
        <v>3</v>
      </c>
      <c r="D20" s="25">
        <v>1049976410</v>
      </c>
      <c r="E20" s="25">
        <v>25827587</v>
      </c>
      <c r="F20" s="26">
        <f t="shared" si="0"/>
        <v>2.4598254545547361E-2</v>
      </c>
      <c r="G20" s="27">
        <v>1075803997</v>
      </c>
      <c r="I20" s="22"/>
      <c r="J20" s="22"/>
      <c r="K20" s="22"/>
      <c r="L20" s="22"/>
      <c r="M20" s="22"/>
      <c r="N20" s="22"/>
      <c r="O20" s="22"/>
      <c r="P20" s="22"/>
      <c r="Q20" s="22"/>
      <c r="R20" s="22"/>
    </row>
    <row r="21" spans="1:18" x14ac:dyDescent="0.2">
      <c r="A21" s="23" t="s">
        <v>38</v>
      </c>
      <c r="B21" s="24" t="s">
        <v>39</v>
      </c>
      <c r="C21" s="24">
        <v>3</v>
      </c>
      <c r="D21" s="25">
        <v>1278617020</v>
      </c>
      <c r="E21" s="25">
        <v>4213253</v>
      </c>
      <c r="F21" s="26">
        <f t="shared" si="0"/>
        <v>3.2951641766820841E-3</v>
      </c>
      <c r="G21" s="27">
        <v>1282830273</v>
      </c>
      <c r="I21" s="22"/>
      <c r="J21" s="22"/>
      <c r="K21" s="22"/>
      <c r="L21" s="22"/>
      <c r="M21" s="22"/>
      <c r="N21" s="22"/>
      <c r="O21" s="22"/>
      <c r="P21" s="22"/>
      <c r="Q21" s="22"/>
      <c r="R21" s="22"/>
    </row>
    <row r="22" spans="1:18" x14ac:dyDescent="0.2">
      <c r="A22" s="23" t="s">
        <v>40</v>
      </c>
      <c r="B22" s="24" t="s">
        <v>41</v>
      </c>
      <c r="C22" s="24">
        <v>3</v>
      </c>
      <c r="D22" s="25">
        <v>742639386</v>
      </c>
      <c r="E22" s="25">
        <v>17813675</v>
      </c>
      <c r="F22" s="26">
        <f t="shared" si="0"/>
        <v>2.3986978519881519E-2</v>
      </c>
      <c r="G22" s="27">
        <v>760453061</v>
      </c>
      <c r="I22" s="22"/>
      <c r="J22" s="22"/>
      <c r="K22" s="22"/>
      <c r="L22" s="22"/>
      <c r="M22" s="22"/>
      <c r="N22" s="22"/>
      <c r="O22" s="22"/>
      <c r="P22" s="22"/>
      <c r="Q22" s="22"/>
      <c r="R22" s="22"/>
    </row>
    <row r="23" spans="1:18" x14ac:dyDescent="0.2">
      <c r="A23" s="23" t="s">
        <v>42</v>
      </c>
      <c r="B23" s="24" t="s">
        <v>43</v>
      </c>
      <c r="C23" s="24">
        <v>3</v>
      </c>
      <c r="D23" s="25">
        <v>790720289</v>
      </c>
      <c r="E23" s="25">
        <v>12628158</v>
      </c>
      <c r="F23" s="26">
        <f t="shared" si="0"/>
        <v>1.5970448938360301E-2</v>
      </c>
      <c r="G23" s="27">
        <v>803348447</v>
      </c>
      <c r="I23" s="22"/>
      <c r="J23" s="22"/>
      <c r="K23" s="22"/>
      <c r="L23" s="22"/>
      <c r="M23" s="22"/>
      <c r="N23" s="22"/>
      <c r="O23" s="22"/>
      <c r="P23" s="22"/>
      <c r="Q23" s="22"/>
      <c r="R23" s="22"/>
    </row>
    <row r="24" spans="1:18" x14ac:dyDescent="0.2">
      <c r="A24" s="23" t="s">
        <v>44</v>
      </c>
      <c r="B24" s="24" t="s">
        <v>45</v>
      </c>
      <c r="C24" s="24">
        <v>3</v>
      </c>
      <c r="D24" s="25">
        <v>1055529162</v>
      </c>
      <c r="E24" s="25">
        <v>24096178</v>
      </c>
      <c r="F24" s="26">
        <f t="shared" si="0"/>
        <v>2.2828528919412273E-2</v>
      </c>
      <c r="G24" s="27">
        <v>1079625340</v>
      </c>
      <c r="I24" s="22"/>
      <c r="J24" s="22"/>
      <c r="K24" s="22"/>
      <c r="L24" s="22"/>
      <c r="M24" s="22"/>
      <c r="N24" s="22"/>
      <c r="O24" s="22"/>
      <c r="P24" s="22"/>
      <c r="Q24" s="22"/>
      <c r="R24" s="22"/>
    </row>
    <row r="25" spans="1:18" x14ac:dyDescent="0.2">
      <c r="A25" s="23" t="s">
        <v>46</v>
      </c>
      <c r="B25" s="24" t="s">
        <v>47</v>
      </c>
      <c r="C25" s="24">
        <v>3</v>
      </c>
      <c r="D25" s="25">
        <v>716766175</v>
      </c>
      <c r="E25" s="25">
        <v>7448627</v>
      </c>
      <c r="F25" s="26">
        <f t="shared" si="0"/>
        <v>1.0391990107513096E-2</v>
      </c>
      <c r="G25" s="27">
        <v>724214802</v>
      </c>
      <c r="I25" s="22"/>
      <c r="J25" s="22"/>
      <c r="K25" s="22"/>
      <c r="L25" s="22"/>
      <c r="M25" s="22"/>
      <c r="N25" s="22"/>
      <c r="O25" s="22"/>
      <c r="P25" s="22"/>
      <c r="Q25" s="22"/>
      <c r="R25" s="22"/>
    </row>
    <row r="26" spans="1:18" x14ac:dyDescent="0.2">
      <c r="A26" s="23" t="s">
        <v>48</v>
      </c>
      <c r="B26" s="24" t="s">
        <v>49</v>
      </c>
      <c r="C26" s="24">
        <v>3</v>
      </c>
      <c r="D26" s="25">
        <v>5058072189</v>
      </c>
      <c r="E26" s="25">
        <v>145743051</v>
      </c>
      <c r="F26" s="26">
        <f t="shared" si="0"/>
        <v>2.8813952342743046E-2</v>
      </c>
      <c r="G26" s="27">
        <v>5203815240</v>
      </c>
      <c r="I26" s="22"/>
      <c r="J26" s="22"/>
      <c r="K26" s="22"/>
      <c r="L26" s="22"/>
      <c r="M26" s="22"/>
      <c r="N26" s="22"/>
      <c r="O26" s="22"/>
      <c r="P26" s="22"/>
      <c r="Q26" s="22"/>
      <c r="R26" s="22"/>
    </row>
    <row r="27" spans="1:18" x14ac:dyDescent="0.2">
      <c r="A27" s="23" t="s">
        <v>50</v>
      </c>
      <c r="B27" s="24" t="s">
        <v>51</v>
      </c>
      <c r="C27" s="24">
        <v>3</v>
      </c>
      <c r="D27" s="25">
        <v>482130703</v>
      </c>
      <c r="E27" s="25">
        <v>5937405</v>
      </c>
      <c r="F27" s="26">
        <f t="shared" si="0"/>
        <v>1.2314928219786078E-2</v>
      </c>
      <c r="G27" s="27">
        <v>488068108</v>
      </c>
      <c r="I27" s="22"/>
      <c r="J27" s="22"/>
      <c r="K27" s="22"/>
      <c r="L27" s="22"/>
      <c r="M27" s="22"/>
      <c r="N27" s="22"/>
      <c r="O27" s="22"/>
      <c r="P27" s="22"/>
      <c r="Q27" s="22"/>
      <c r="R27" s="22"/>
    </row>
    <row r="28" spans="1:18" x14ac:dyDescent="0.2">
      <c r="A28" s="23" t="s">
        <v>52</v>
      </c>
      <c r="B28" s="24" t="s">
        <v>53</v>
      </c>
      <c r="C28" s="24">
        <v>3</v>
      </c>
      <c r="D28" s="25">
        <v>420959919</v>
      </c>
      <c r="E28" s="25">
        <v>832227</v>
      </c>
      <c r="F28" s="26">
        <f t="shared" si="0"/>
        <v>1.9769744396971912E-3</v>
      </c>
      <c r="G28" s="27">
        <v>421792146</v>
      </c>
      <c r="I28" s="22"/>
      <c r="J28" s="22"/>
      <c r="K28" s="22"/>
      <c r="L28" s="22"/>
      <c r="M28" s="22"/>
      <c r="N28" s="22"/>
      <c r="O28" s="22"/>
      <c r="P28" s="22"/>
      <c r="Q28" s="22"/>
      <c r="R28" s="22"/>
    </row>
    <row r="29" spans="1:18" x14ac:dyDescent="0.2">
      <c r="A29" s="23" t="s">
        <v>54</v>
      </c>
      <c r="B29" s="24" t="s">
        <v>55</v>
      </c>
      <c r="C29" s="24">
        <v>3</v>
      </c>
      <c r="D29" s="25">
        <v>825454373</v>
      </c>
      <c r="E29" s="25">
        <v>8633292</v>
      </c>
      <c r="F29" s="26">
        <f t="shared" si="0"/>
        <v>1.0458836105772256E-2</v>
      </c>
      <c r="G29" s="27">
        <v>834087665</v>
      </c>
      <c r="I29" s="22"/>
      <c r="J29" s="22"/>
      <c r="K29" s="22"/>
      <c r="L29" s="22"/>
      <c r="M29" s="22"/>
      <c r="N29" s="22"/>
      <c r="O29" s="22"/>
      <c r="P29" s="22"/>
      <c r="Q29" s="22"/>
      <c r="R29" s="22"/>
    </row>
    <row r="30" spans="1:18" x14ac:dyDescent="0.2">
      <c r="A30" s="23" t="s">
        <v>56</v>
      </c>
      <c r="B30" s="24" t="s">
        <v>57</v>
      </c>
      <c r="C30" s="24">
        <v>3</v>
      </c>
      <c r="D30" s="25">
        <v>461779879</v>
      </c>
      <c r="E30" s="25">
        <v>2513231</v>
      </c>
      <c r="F30" s="26">
        <f t="shared" si="0"/>
        <v>5.4424870252954439E-3</v>
      </c>
      <c r="G30" s="27">
        <v>464293110</v>
      </c>
      <c r="I30" s="22"/>
      <c r="J30" s="22"/>
      <c r="K30" s="22"/>
      <c r="L30" s="22"/>
      <c r="M30" s="22"/>
      <c r="N30" s="22"/>
      <c r="O30" s="22"/>
      <c r="P30" s="22"/>
      <c r="Q30" s="22"/>
      <c r="R30" s="22"/>
    </row>
    <row r="31" spans="1:18" x14ac:dyDescent="0.2">
      <c r="A31" s="23" t="s">
        <v>58</v>
      </c>
      <c r="B31" s="24" t="s">
        <v>59</v>
      </c>
      <c r="C31" s="24">
        <v>3</v>
      </c>
      <c r="D31" s="25">
        <v>420075918</v>
      </c>
      <c r="E31" s="25">
        <v>1491155</v>
      </c>
      <c r="F31" s="26">
        <f t="shared" si="0"/>
        <v>3.5497274090346689E-3</v>
      </c>
      <c r="G31" s="27">
        <v>421567073</v>
      </c>
      <c r="I31" s="22"/>
      <c r="J31" s="22"/>
      <c r="K31" s="22"/>
      <c r="L31" s="22"/>
      <c r="M31" s="22"/>
      <c r="N31" s="22"/>
      <c r="O31" s="22"/>
      <c r="P31" s="22"/>
      <c r="Q31" s="22"/>
      <c r="R31" s="22"/>
    </row>
    <row r="32" spans="1:18" x14ac:dyDescent="0.2">
      <c r="A32" s="23" t="s">
        <v>60</v>
      </c>
      <c r="B32" s="24" t="s">
        <v>61</v>
      </c>
      <c r="C32" s="24">
        <v>3</v>
      </c>
      <c r="D32" s="25">
        <v>1148108561</v>
      </c>
      <c r="E32" s="25">
        <v>4336671</v>
      </c>
      <c r="F32" s="26">
        <f t="shared" si="0"/>
        <v>3.7772307840146834E-3</v>
      </c>
      <c r="G32" s="27">
        <v>1152445232</v>
      </c>
      <c r="I32" s="22"/>
      <c r="J32" s="22"/>
      <c r="K32" s="22"/>
      <c r="L32" s="22"/>
      <c r="M32" s="22"/>
      <c r="N32" s="22"/>
      <c r="O32" s="22"/>
      <c r="P32" s="22"/>
      <c r="Q32" s="22"/>
      <c r="R32" s="22"/>
    </row>
    <row r="33" spans="1:18" x14ac:dyDescent="0.2">
      <c r="A33" s="23" t="s">
        <v>62</v>
      </c>
      <c r="B33" s="24" t="s">
        <v>63</v>
      </c>
      <c r="C33" s="24">
        <v>3</v>
      </c>
      <c r="D33" s="25">
        <v>664868756</v>
      </c>
      <c r="E33" s="25">
        <v>1427653</v>
      </c>
      <c r="F33" s="26">
        <f t="shared" si="0"/>
        <v>2.1472704005360121E-3</v>
      </c>
      <c r="G33" s="27">
        <v>666296409</v>
      </c>
      <c r="I33" s="22"/>
      <c r="J33" s="22"/>
      <c r="K33" s="22"/>
      <c r="L33" s="22"/>
      <c r="M33" s="22"/>
      <c r="N33" s="22"/>
      <c r="O33" s="22"/>
      <c r="P33" s="22"/>
      <c r="Q33" s="22"/>
      <c r="R33" s="22"/>
    </row>
    <row r="34" spans="1:18" x14ac:dyDescent="0.2">
      <c r="A34" s="23" t="s">
        <v>64</v>
      </c>
      <c r="B34" s="24" t="s">
        <v>65</v>
      </c>
      <c r="C34" s="24">
        <v>3</v>
      </c>
      <c r="D34" s="25">
        <v>688629568</v>
      </c>
      <c r="E34" s="25">
        <v>262754</v>
      </c>
      <c r="F34" s="26">
        <f t="shared" si="0"/>
        <v>3.8156072903334874E-4</v>
      </c>
      <c r="G34" s="27">
        <v>688892322</v>
      </c>
      <c r="I34" s="22"/>
      <c r="J34" s="22"/>
      <c r="K34" s="22"/>
      <c r="L34" s="22"/>
      <c r="M34" s="22"/>
      <c r="N34" s="22"/>
      <c r="O34" s="22"/>
      <c r="P34" s="22"/>
      <c r="Q34" s="22"/>
      <c r="R34" s="22"/>
    </row>
    <row r="35" spans="1:18" x14ac:dyDescent="0.2">
      <c r="A35" s="23" t="s">
        <v>66</v>
      </c>
      <c r="B35" s="24" t="s">
        <v>67</v>
      </c>
      <c r="C35" s="24">
        <v>3</v>
      </c>
      <c r="D35" s="25">
        <v>1603251266</v>
      </c>
      <c r="E35" s="25">
        <v>19159574</v>
      </c>
      <c r="F35" s="26">
        <f t="shared" si="0"/>
        <v>1.195044994276025E-2</v>
      </c>
      <c r="G35" s="27">
        <v>1622410840</v>
      </c>
      <c r="I35" s="22"/>
      <c r="J35" s="22"/>
      <c r="K35" s="22"/>
      <c r="L35" s="22"/>
      <c r="M35" s="22"/>
      <c r="N35" s="22"/>
      <c r="O35" s="22"/>
      <c r="P35" s="22"/>
      <c r="Q35" s="22"/>
      <c r="R35" s="22"/>
    </row>
    <row r="36" spans="1:18" x14ac:dyDescent="0.2">
      <c r="A36" s="23" t="s">
        <v>68</v>
      </c>
      <c r="B36" s="24" t="s">
        <v>69</v>
      </c>
      <c r="C36" s="24">
        <v>3</v>
      </c>
      <c r="D36" s="25">
        <v>1111798422</v>
      </c>
      <c r="E36" s="25">
        <v>13938061</v>
      </c>
      <c r="F36" s="26">
        <f t="shared" si="0"/>
        <v>1.2536500074291345E-2</v>
      </c>
      <c r="G36" s="27">
        <v>1125736483</v>
      </c>
      <c r="I36" s="22"/>
      <c r="J36" s="22"/>
      <c r="K36" s="22"/>
      <c r="L36" s="22"/>
      <c r="M36" s="22"/>
      <c r="N36" s="22"/>
      <c r="O36" s="22"/>
      <c r="P36" s="22"/>
      <c r="Q36" s="22"/>
      <c r="R36" s="22"/>
    </row>
    <row r="37" spans="1:18" x14ac:dyDescent="0.2">
      <c r="A37" s="23" t="s">
        <v>70</v>
      </c>
      <c r="B37" s="24" t="s">
        <v>71</v>
      </c>
      <c r="C37" s="24">
        <v>3</v>
      </c>
      <c r="D37" s="25">
        <v>1079790508</v>
      </c>
      <c r="E37" s="25">
        <v>28286818</v>
      </c>
      <c r="F37" s="26">
        <f t="shared" si="0"/>
        <v>2.6196579605421016E-2</v>
      </c>
      <c r="G37" s="27">
        <v>1108077326</v>
      </c>
      <c r="I37" s="22"/>
      <c r="J37" s="22"/>
      <c r="K37" s="22"/>
      <c r="L37" s="22"/>
      <c r="M37" s="22"/>
      <c r="N37" s="22"/>
      <c r="O37" s="22"/>
      <c r="P37" s="22"/>
      <c r="Q37" s="22"/>
      <c r="R37" s="22"/>
    </row>
    <row r="38" spans="1:18" x14ac:dyDescent="0.2">
      <c r="A38" s="23" t="s">
        <v>72</v>
      </c>
      <c r="B38" s="24" t="s">
        <v>73</v>
      </c>
      <c r="C38" s="24">
        <v>3</v>
      </c>
      <c r="D38" s="25">
        <v>435060917</v>
      </c>
      <c r="E38" s="25">
        <v>8043799</v>
      </c>
      <c r="F38" s="26">
        <f t="shared" si="0"/>
        <v>1.8488902785078257E-2</v>
      </c>
      <c r="G38" s="27">
        <v>443104716</v>
      </c>
      <c r="I38" s="22"/>
      <c r="J38" s="22"/>
      <c r="K38" s="22"/>
      <c r="L38" s="22"/>
      <c r="M38" s="22"/>
      <c r="N38" s="22"/>
      <c r="O38" s="22"/>
      <c r="P38" s="22"/>
      <c r="Q38" s="22"/>
      <c r="R38" s="22"/>
    </row>
    <row r="39" spans="1:18" x14ac:dyDescent="0.2">
      <c r="A39" s="23" t="s">
        <v>74</v>
      </c>
      <c r="B39" s="24" t="s">
        <v>75</v>
      </c>
      <c r="C39" s="24">
        <v>3</v>
      </c>
      <c r="D39" s="25">
        <v>722771004</v>
      </c>
      <c r="E39" s="25">
        <v>16340691</v>
      </c>
      <c r="F39" s="26">
        <f t="shared" si="0"/>
        <v>2.2608393128067433E-2</v>
      </c>
      <c r="G39" s="27">
        <v>739111695</v>
      </c>
      <c r="I39" s="22"/>
      <c r="J39" s="22"/>
      <c r="K39" s="22"/>
      <c r="L39" s="22"/>
      <c r="M39" s="22"/>
      <c r="N39" s="22"/>
      <c r="O39" s="22"/>
      <c r="P39" s="22"/>
      <c r="Q39" s="22"/>
      <c r="R39" s="22"/>
    </row>
    <row r="40" spans="1:18" x14ac:dyDescent="0.2">
      <c r="A40" s="23" t="s">
        <v>76</v>
      </c>
      <c r="B40" s="24" t="s">
        <v>77</v>
      </c>
      <c r="C40" s="24">
        <v>3</v>
      </c>
      <c r="D40" s="25">
        <v>1014832824</v>
      </c>
      <c r="E40" s="25">
        <v>25240019</v>
      </c>
      <c r="F40" s="26">
        <f t="shared" si="0"/>
        <v>2.4871110199722907E-2</v>
      </c>
      <c r="G40" s="27">
        <v>1040072843</v>
      </c>
      <c r="I40" s="22"/>
      <c r="J40" s="22"/>
      <c r="K40" s="22"/>
      <c r="L40" s="22"/>
      <c r="M40" s="22"/>
      <c r="N40" s="22"/>
      <c r="O40" s="22"/>
      <c r="P40" s="22"/>
      <c r="Q40" s="22"/>
      <c r="R40" s="22"/>
    </row>
    <row r="41" spans="1:18" x14ac:dyDescent="0.2">
      <c r="A41" s="23" t="s">
        <v>78</v>
      </c>
      <c r="B41" s="24" t="s">
        <v>79</v>
      </c>
      <c r="C41" s="24">
        <v>3</v>
      </c>
      <c r="D41" s="25">
        <v>563305512</v>
      </c>
      <c r="E41" s="25">
        <v>10690597</v>
      </c>
      <c r="F41" s="26">
        <f t="shared" si="0"/>
        <v>1.897832840662848E-2</v>
      </c>
      <c r="G41" s="27">
        <v>573996109</v>
      </c>
      <c r="I41" s="22"/>
      <c r="J41" s="22"/>
      <c r="K41" s="22"/>
      <c r="L41" s="22"/>
      <c r="M41" s="22"/>
      <c r="N41" s="22"/>
      <c r="O41" s="22"/>
      <c r="P41" s="22"/>
      <c r="Q41" s="22"/>
      <c r="R41" s="22"/>
    </row>
    <row r="42" spans="1:18" x14ac:dyDescent="0.2">
      <c r="A42" s="23" t="s">
        <v>80</v>
      </c>
      <c r="B42" s="24" t="s">
        <v>81</v>
      </c>
      <c r="C42" s="24">
        <v>3</v>
      </c>
      <c r="D42" s="25">
        <v>1438271450</v>
      </c>
      <c r="E42" s="25">
        <v>-14660455</v>
      </c>
      <c r="F42" s="26">
        <f t="shared" si="0"/>
        <v>-1.0193107149557895E-2</v>
      </c>
      <c r="G42" s="27">
        <v>1423610995</v>
      </c>
      <c r="I42" s="22"/>
      <c r="J42" s="22"/>
      <c r="K42" s="22"/>
      <c r="L42" s="22"/>
      <c r="M42" s="22"/>
      <c r="N42" s="22"/>
      <c r="O42" s="22"/>
      <c r="P42" s="22"/>
      <c r="Q42" s="22"/>
      <c r="R42" s="22"/>
    </row>
    <row r="43" spans="1:18" x14ac:dyDescent="0.2">
      <c r="A43" s="23" t="s">
        <v>82</v>
      </c>
      <c r="B43" s="24" t="s">
        <v>83</v>
      </c>
      <c r="C43" s="24">
        <v>3</v>
      </c>
      <c r="D43" s="25">
        <v>901613911</v>
      </c>
      <c r="E43" s="25">
        <v>-6511593</v>
      </c>
      <c r="F43" s="26">
        <f t="shared" si="0"/>
        <v>-7.2221523210282412E-3</v>
      </c>
      <c r="G43" s="27">
        <v>895102318</v>
      </c>
      <c r="I43" s="22"/>
      <c r="J43" s="22"/>
      <c r="K43" s="22"/>
      <c r="L43" s="22"/>
      <c r="M43" s="22"/>
      <c r="N43" s="22"/>
      <c r="O43" s="22"/>
      <c r="P43" s="22"/>
      <c r="Q43" s="22"/>
      <c r="R43" s="22"/>
    </row>
    <row r="44" spans="1:18" x14ac:dyDescent="0.2">
      <c r="A44" s="23" t="s">
        <v>84</v>
      </c>
      <c r="B44" s="24" t="s">
        <v>85</v>
      </c>
      <c r="C44" s="24">
        <v>3</v>
      </c>
      <c r="D44" s="25">
        <v>1248811884</v>
      </c>
      <c r="E44" s="25">
        <v>-16652419</v>
      </c>
      <c r="F44" s="26">
        <f t="shared" si="0"/>
        <v>-1.3334609650463576E-2</v>
      </c>
      <c r="G44" s="27">
        <v>1232159465</v>
      </c>
      <c r="I44" s="22"/>
      <c r="J44" s="22"/>
      <c r="K44" s="22"/>
      <c r="L44" s="22"/>
      <c r="M44" s="22"/>
      <c r="N44" s="22"/>
      <c r="O44" s="22"/>
      <c r="P44" s="22"/>
      <c r="Q44" s="22"/>
      <c r="R44" s="22"/>
    </row>
    <row r="45" spans="1:18" x14ac:dyDescent="0.2">
      <c r="A45" s="23" t="s">
        <v>86</v>
      </c>
      <c r="B45" s="24" t="s">
        <v>87</v>
      </c>
      <c r="C45" s="24">
        <v>3</v>
      </c>
      <c r="D45" s="25">
        <v>235191547</v>
      </c>
      <c r="E45" s="25">
        <v>-4043045</v>
      </c>
      <c r="F45" s="26">
        <f t="shared" si="0"/>
        <v>-1.7190434994672661E-2</v>
      </c>
      <c r="G45" s="27">
        <v>231148502</v>
      </c>
      <c r="I45" s="22"/>
      <c r="J45" s="22"/>
      <c r="K45" s="22"/>
      <c r="L45" s="22"/>
      <c r="M45" s="22"/>
      <c r="N45" s="22"/>
      <c r="O45" s="22"/>
      <c r="P45" s="22"/>
      <c r="Q45" s="22"/>
      <c r="R45" s="22"/>
    </row>
    <row r="46" spans="1:18" x14ac:dyDescent="0.2">
      <c r="A46" s="23" t="s">
        <v>88</v>
      </c>
      <c r="B46" s="24" t="s">
        <v>89</v>
      </c>
      <c r="C46" s="24">
        <v>3</v>
      </c>
      <c r="D46" s="25">
        <v>1539374949</v>
      </c>
      <c r="E46" s="25">
        <v>-13393145</v>
      </c>
      <c r="F46" s="26">
        <f t="shared" si="0"/>
        <v>-8.7003786885712139E-3</v>
      </c>
      <c r="G46" s="27">
        <v>1525981804</v>
      </c>
      <c r="I46" s="22"/>
      <c r="J46" s="22"/>
      <c r="K46" s="22"/>
      <c r="L46" s="22"/>
      <c r="M46" s="22"/>
      <c r="N46" s="22"/>
      <c r="O46" s="22"/>
      <c r="P46" s="22"/>
      <c r="Q46" s="22"/>
      <c r="R46" s="22"/>
    </row>
    <row r="47" spans="1:18" x14ac:dyDescent="0.2">
      <c r="A47" s="23" t="s">
        <v>90</v>
      </c>
      <c r="B47" s="24" t="s">
        <v>91</v>
      </c>
      <c r="C47" s="24">
        <v>3</v>
      </c>
      <c r="D47" s="25">
        <v>474660039</v>
      </c>
      <c r="E47" s="25">
        <v>-2518730</v>
      </c>
      <c r="F47" s="26">
        <f t="shared" si="0"/>
        <v>-5.3063872941703444E-3</v>
      </c>
      <c r="G47" s="27">
        <v>472141309</v>
      </c>
      <c r="I47" s="22"/>
      <c r="J47" s="22"/>
      <c r="K47" s="22"/>
      <c r="L47" s="22"/>
      <c r="M47" s="22"/>
      <c r="N47" s="22"/>
      <c r="O47" s="22"/>
      <c r="P47" s="22"/>
      <c r="Q47" s="22"/>
      <c r="R47" s="22"/>
    </row>
    <row r="48" spans="1:18" x14ac:dyDescent="0.2">
      <c r="A48" s="23" t="s">
        <v>92</v>
      </c>
      <c r="B48" s="24" t="s">
        <v>93</v>
      </c>
      <c r="C48" s="24">
        <v>3</v>
      </c>
      <c r="D48" s="25">
        <v>1752140970</v>
      </c>
      <c r="E48" s="25">
        <v>-9750047</v>
      </c>
      <c r="F48" s="26">
        <f t="shared" si="0"/>
        <v>-5.5646475751320399E-3</v>
      </c>
      <c r="G48" s="27">
        <v>1742390923</v>
      </c>
      <c r="I48" s="22"/>
      <c r="J48" s="22"/>
      <c r="K48" s="22"/>
      <c r="L48" s="22"/>
      <c r="M48" s="22"/>
      <c r="N48" s="22"/>
      <c r="O48" s="22"/>
      <c r="P48" s="22"/>
      <c r="Q48" s="22"/>
      <c r="R48" s="22"/>
    </row>
    <row r="49" spans="1:18" x14ac:dyDescent="0.2">
      <c r="A49" s="23" t="s">
        <v>94</v>
      </c>
      <c r="B49" s="24" t="s">
        <v>95</v>
      </c>
      <c r="C49" s="24">
        <v>3</v>
      </c>
      <c r="D49" s="25">
        <v>244325698</v>
      </c>
      <c r="E49" s="25">
        <v>-758850</v>
      </c>
      <c r="F49" s="26">
        <f t="shared" si="0"/>
        <v>-3.1058951482049995E-3</v>
      </c>
      <c r="G49" s="27">
        <v>243566848</v>
      </c>
      <c r="I49" s="22"/>
      <c r="J49" s="22"/>
      <c r="K49" s="22"/>
      <c r="L49" s="22"/>
      <c r="M49" s="22"/>
      <c r="N49" s="22"/>
      <c r="O49" s="22"/>
      <c r="P49" s="22"/>
      <c r="Q49" s="22"/>
      <c r="R49" s="22"/>
    </row>
    <row r="50" spans="1:18" x14ac:dyDescent="0.2">
      <c r="A50" s="23" t="s">
        <v>96</v>
      </c>
      <c r="B50" s="24" t="s">
        <v>97</v>
      </c>
      <c r="C50" s="24">
        <v>3</v>
      </c>
      <c r="D50" s="25">
        <v>775437631</v>
      </c>
      <c r="E50" s="25">
        <v>7590828</v>
      </c>
      <c r="F50" s="26">
        <f t="shared" si="0"/>
        <v>9.7890890208809072E-3</v>
      </c>
      <c r="G50" s="27">
        <v>783028459</v>
      </c>
      <c r="I50" s="22"/>
      <c r="J50" s="22"/>
      <c r="K50" s="22"/>
      <c r="L50" s="22"/>
      <c r="M50" s="22"/>
      <c r="N50" s="22"/>
      <c r="O50" s="22"/>
      <c r="P50" s="22"/>
      <c r="Q50" s="22"/>
      <c r="R50" s="22"/>
    </row>
    <row r="51" spans="1:18" x14ac:dyDescent="0.2">
      <c r="A51" s="23" t="s">
        <v>98</v>
      </c>
      <c r="B51" s="24" t="s">
        <v>99</v>
      </c>
      <c r="C51" s="24">
        <v>3</v>
      </c>
      <c r="D51" s="25">
        <v>459852438</v>
      </c>
      <c r="E51" s="25">
        <v>1844180</v>
      </c>
      <c r="F51" s="26">
        <f t="shared" si="0"/>
        <v>4.0103734320095091E-3</v>
      </c>
      <c r="G51" s="27">
        <v>461696618</v>
      </c>
      <c r="I51" s="22"/>
      <c r="J51" s="22"/>
      <c r="K51" s="22"/>
      <c r="L51" s="22"/>
      <c r="M51" s="22"/>
      <c r="N51" s="22"/>
      <c r="O51" s="22"/>
      <c r="P51" s="22"/>
      <c r="Q51" s="22"/>
      <c r="R51" s="22"/>
    </row>
    <row r="52" spans="1:18" x14ac:dyDescent="0.2">
      <c r="A52" s="23" t="s">
        <v>100</v>
      </c>
      <c r="B52" s="24" t="s">
        <v>101</v>
      </c>
      <c r="C52" s="24">
        <v>3</v>
      </c>
      <c r="D52" s="25">
        <v>370209083</v>
      </c>
      <c r="E52" s="25">
        <v>4953775</v>
      </c>
      <c r="F52" s="26">
        <f t="shared" si="0"/>
        <v>1.3381019611558262E-2</v>
      </c>
      <c r="G52" s="27">
        <v>375162858</v>
      </c>
      <c r="I52" s="22"/>
      <c r="J52" s="22"/>
      <c r="K52" s="22"/>
      <c r="L52" s="22"/>
      <c r="M52" s="22"/>
      <c r="N52" s="22"/>
      <c r="O52" s="22"/>
      <c r="P52" s="22"/>
      <c r="Q52" s="22"/>
      <c r="R52" s="22"/>
    </row>
    <row r="53" spans="1:18" x14ac:dyDescent="0.2">
      <c r="A53" s="23" t="s">
        <v>102</v>
      </c>
      <c r="B53" s="24" t="s">
        <v>103</v>
      </c>
      <c r="C53" s="24">
        <v>3</v>
      </c>
      <c r="D53" s="25">
        <v>919845215</v>
      </c>
      <c r="E53" s="25">
        <v>3305349</v>
      </c>
      <c r="F53" s="26">
        <f t="shared" si="0"/>
        <v>3.5933752180251325E-3</v>
      </c>
      <c r="G53" s="27">
        <v>923150564</v>
      </c>
      <c r="I53" s="22"/>
      <c r="J53" s="22"/>
      <c r="K53" s="22"/>
      <c r="L53" s="22"/>
      <c r="M53" s="22"/>
      <c r="N53" s="22"/>
      <c r="O53" s="22"/>
      <c r="P53" s="22"/>
      <c r="Q53" s="22"/>
      <c r="R53" s="22"/>
    </row>
    <row r="54" spans="1:18" x14ac:dyDescent="0.2">
      <c r="A54" s="23" t="s">
        <v>104</v>
      </c>
      <c r="B54" s="24" t="s">
        <v>105</v>
      </c>
      <c r="C54" s="24">
        <v>3</v>
      </c>
      <c r="D54" s="25">
        <v>437678559</v>
      </c>
      <c r="E54" s="25">
        <v>-217511</v>
      </c>
      <c r="F54" s="26">
        <f t="shared" si="0"/>
        <v>-4.9696517119085103E-4</v>
      </c>
      <c r="G54" s="27">
        <v>437461048</v>
      </c>
      <c r="I54" s="22"/>
      <c r="J54" s="22"/>
      <c r="K54" s="22"/>
      <c r="L54" s="22"/>
      <c r="M54" s="22"/>
      <c r="N54" s="22"/>
      <c r="O54" s="22"/>
      <c r="P54" s="22"/>
      <c r="Q54" s="22"/>
      <c r="R54" s="22"/>
    </row>
    <row r="55" spans="1:18" x14ac:dyDescent="0.2">
      <c r="A55" s="23" t="s">
        <v>106</v>
      </c>
      <c r="B55" s="24" t="s">
        <v>107</v>
      </c>
      <c r="C55" s="24">
        <v>3</v>
      </c>
      <c r="D55" s="25">
        <v>563022075</v>
      </c>
      <c r="E55" s="25">
        <v>-4294632</v>
      </c>
      <c r="F55" s="26">
        <f t="shared" si="0"/>
        <v>-7.6278216977549241E-3</v>
      </c>
      <c r="G55" s="27">
        <v>558727443</v>
      </c>
      <c r="I55" s="22"/>
      <c r="J55" s="22"/>
      <c r="K55" s="22"/>
      <c r="L55" s="22"/>
      <c r="M55" s="22"/>
      <c r="N55" s="22"/>
      <c r="O55" s="22"/>
      <c r="P55" s="22"/>
      <c r="Q55" s="22"/>
      <c r="R55" s="22"/>
    </row>
    <row r="56" spans="1:18" x14ac:dyDescent="0.2">
      <c r="A56" s="23" t="s">
        <v>108</v>
      </c>
      <c r="B56" s="24" t="s">
        <v>109</v>
      </c>
      <c r="C56" s="24">
        <v>3</v>
      </c>
      <c r="D56" s="25">
        <v>534232145</v>
      </c>
      <c r="E56" s="25">
        <v>-53438</v>
      </c>
      <c r="F56" s="26">
        <f t="shared" si="0"/>
        <v>-1.0002767617062803E-4</v>
      </c>
      <c r="G56" s="27">
        <v>534178707</v>
      </c>
      <c r="I56" s="22"/>
      <c r="J56" s="22"/>
      <c r="K56" s="22"/>
      <c r="L56" s="22"/>
      <c r="M56" s="22"/>
      <c r="N56" s="22"/>
      <c r="O56" s="22"/>
      <c r="P56" s="22"/>
      <c r="Q56" s="22"/>
      <c r="R56" s="22"/>
    </row>
    <row r="57" spans="1:18" x14ac:dyDescent="0.2">
      <c r="A57" s="23" t="s">
        <v>110</v>
      </c>
      <c r="B57" s="24" t="s">
        <v>111</v>
      </c>
      <c r="C57" s="24">
        <v>3</v>
      </c>
      <c r="D57" s="25">
        <v>958202607</v>
      </c>
      <c r="E57" s="25">
        <v>-9530848</v>
      </c>
      <c r="F57" s="26">
        <f t="shared" si="0"/>
        <v>-9.9465895107922614E-3</v>
      </c>
      <c r="G57" s="27">
        <v>948671759</v>
      </c>
      <c r="I57" s="22"/>
      <c r="J57" s="22"/>
      <c r="K57" s="22"/>
      <c r="L57" s="22"/>
      <c r="M57" s="22"/>
      <c r="N57" s="22"/>
      <c r="O57" s="22"/>
      <c r="P57" s="22"/>
      <c r="Q57" s="22"/>
      <c r="R57" s="22"/>
    </row>
    <row r="58" spans="1:18" x14ac:dyDescent="0.2">
      <c r="A58" s="23" t="s">
        <v>112</v>
      </c>
      <c r="B58" s="24" t="s">
        <v>113</v>
      </c>
      <c r="C58" s="24">
        <v>3</v>
      </c>
      <c r="D58" s="25">
        <v>1773867487</v>
      </c>
      <c r="E58" s="25">
        <v>2104522</v>
      </c>
      <c r="F58" s="26">
        <f t="shared" si="0"/>
        <v>1.1864031645110139E-3</v>
      </c>
      <c r="G58" s="27">
        <v>1775972009</v>
      </c>
      <c r="I58" s="22"/>
      <c r="J58" s="22"/>
      <c r="K58" s="22"/>
      <c r="L58" s="22"/>
      <c r="M58" s="22"/>
      <c r="N58" s="22"/>
      <c r="O58" s="22"/>
      <c r="P58" s="22"/>
      <c r="Q58" s="22"/>
      <c r="R58" s="22"/>
    </row>
    <row r="59" spans="1:18" x14ac:dyDescent="0.2">
      <c r="A59" s="23" t="s">
        <v>114</v>
      </c>
      <c r="B59" s="24" t="s">
        <v>115</v>
      </c>
      <c r="C59" s="24">
        <v>3</v>
      </c>
      <c r="D59" s="25">
        <v>1753358337</v>
      </c>
      <c r="E59" s="25">
        <v>-639892</v>
      </c>
      <c r="F59" s="26">
        <f t="shared" si="0"/>
        <v>-3.6495220999425401E-4</v>
      </c>
      <c r="G59" s="27">
        <v>1752718445</v>
      </c>
      <c r="I59" s="22"/>
      <c r="J59" s="22"/>
      <c r="K59" s="22"/>
      <c r="L59" s="22"/>
      <c r="M59" s="22"/>
      <c r="N59" s="22"/>
      <c r="O59" s="22"/>
      <c r="P59" s="22"/>
      <c r="Q59" s="22"/>
      <c r="R59" s="22"/>
    </row>
    <row r="60" spans="1:18" x14ac:dyDescent="0.2">
      <c r="A60" s="23" t="s">
        <v>116</v>
      </c>
      <c r="B60" s="24" t="s">
        <v>117</v>
      </c>
      <c r="C60" s="24">
        <v>3</v>
      </c>
      <c r="D60" s="25">
        <v>547903537</v>
      </c>
      <c r="E60" s="25">
        <v>-6151119</v>
      </c>
      <c r="F60" s="26">
        <f t="shared" si="0"/>
        <v>-1.1226645905007181E-2</v>
      </c>
      <c r="G60" s="27">
        <v>541752418</v>
      </c>
      <c r="I60" s="22"/>
      <c r="J60" s="22"/>
      <c r="K60" s="22"/>
      <c r="L60" s="22"/>
      <c r="M60" s="22"/>
      <c r="N60" s="22"/>
      <c r="O60" s="22"/>
      <c r="P60" s="22"/>
      <c r="Q60" s="22"/>
      <c r="R60" s="22"/>
    </row>
    <row r="61" spans="1:18" x14ac:dyDescent="0.2">
      <c r="A61" s="23" t="s">
        <v>118</v>
      </c>
      <c r="B61" s="24" t="s">
        <v>119</v>
      </c>
      <c r="C61" s="24">
        <v>3</v>
      </c>
      <c r="D61" s="25">
        <v>1175771454</v>
      </c>
      <c r="E61" s="25">
        <v>-3890050</v>
      </c>
      <c r="F61" s="26">
        <f t="shared" si="0"/>
        <v>-3.3085086279021026E-3</v>
      </c>
      <c r="G61" s="27">
        <v>1171881404</v>
      </c>
      <c r="I61" s="22"/>
      <c r="J61" s="22"/>
      <c r="K61" s="22"/>
      <c r="L61" s="22"/>
      <c r="M61" s="22"/>
      <c r="N61" s="22"/>
      <c r="O61" s="22"/>
      <c r="P61" s="22"/>
      <c r="Q61" s="22"/>
      <c r="R61" s="22"/>
    </row>
    <row r="62" spans="1:18" x14ac:dyDescent="0.2">
      <c r="A62" s="23" t="s">
        <v>120</v>
      </c>
      <c r="B62" s="24" t="s">
        <v>121</v>
      </c>
      <c r="C62" s="24">
        <v>3</v>
      </c>
      <c r="D62" s="25">
        <v>676519965</v>
      </c>
      <c r="E62" s="25">
        <v>14603677</v>
      </c>
      <c r="F62" s="26">
        <f t="shared" si="0"/>
        <v>2.1586468626982797E-2</v>
      </c>
      <c r="G62" s="27">
        <v>691123642</v>
      </c>
      <c r="I62" s="22"/>
      <c r="J62" s="22"/>
      <c r="K62" s="22"/>
      <c r="L62" s="22"/>
      <c r="M62" s="22"/>
      <c r="N62" s="22"/>
      <c r="O62" s="22"/>
      <c r="P62" s="22"/>
      <c r="Q62" s="22"/>
      <c r="R62" s="22"/>
    </row>
    <row r="63" spans="1:18" x14ac:dyDescent="0.2">
      <c r="A63" s="23" t="s">
        <v>122</v>
      </c>
      <c r="B63" s="24" t="s">
        <v>123</v>
      </c>
      <c r="C63" s="24">
        <v>3</v>
      </c>
      <c r="D63" s="25">
        <v>1039968340</v>
      </c>
      <c r="E63" s="25">
        <v>18690995</v>
      </c>
      <c r="F63" s="26">
        <f t="shared" si="0"/>
        <v>1.7972657706099016E-2</v>
      </c>
      <c r="G63" s="27">
        <v>1058659335</v>
      </c>
      <c r="I63" s="22"/>
      <c r="J63" s="22"/>
      <c r="K63" s="22"/>
      <c r="L63" s="22"/>
      <c r="M63" s="22"/>
      <c r="N63" s="22"/>
      <c r="O63" s="22"/>
      <c r="P63" s="22"/>
      <c r="Q63" s="22"/>
      <c r="R63" s="22"/>
    </row>
    <row r="64" spans="1:18" x14ac:dyDescent="0.2">
      <c r="A64" s="23" t="s">
        <v>124</v>
      </c>
      <c r="B64" s="24" t="s">
        <v>125</v>
      </c>
      <c r="C64" s="24">
        <v>3</v>
      </c>
      <c r="D64" s="25">
        <v>399257248</v>
      </c>
      <c r="E64" s="25">
        <v>9023874</v>
      </c>
      <c r="F64" s="26">
        <f t="shared" si="0"/>
        <v>2.2601653558459632E-2</v>
      </c>
      <c r="G64" s="27">
        <v>408281122</v>
      </c>
      <c r="I64" s="22"/>
      <c r="J64" s="22"/>
      <c r="K64" s="22"/>
      <c r="L64" s="22"/>
      <c r="M64" s="22"/>
      <c r="N64" s="22"/>
      <c r="O64" s="22"/>
      <c r="P64" s="22"/>
      <c r="Q64" s="22"/>
      <c r="R64" s="22"/>
    </row>
    <row r="65" spans="1:18" x14ac:dyDescent="0.2">
      <c r="A65" s="23" t="s">
        <v>126</v>
      </c>
      <c r="B65" s="24" t="s">
        <v>127</v>
      </c>
      <c r="C65" s="24">
        <v>3</v>
      </c>
      <c r="D65" s="25">
        <v>394027810</v>
      </c>
      <c r="E65" s="25">
        <v>9817049</v>
      </c>
      <c r="F65" s="26">
        <f t="shared" si="0"/>
        <v>2.4914609453581461E-2</v>
      </c>
      <c r="G65" s="27">
        <v>403844859</v>
      </c>
      <c r="I65" s="22"/>
      <c r="J65" s="22"/>
      <c r="K65" s="22"/>
      <c r="L65" s="22"/>
      <c r="M65" s="22"/>
      <c r="N65" s="22"/>
      <c r="O65" s="22"/>
      <c r="P65" s="22"/>
      <c r="Q65" s="22"/>
      <c r="R65" s="22"/>
    </row>
    <row r="66" spans="1:18" x14ac:dyDescent="0.2">
      <c r="A66" s="23" t="s">
        <v>128</v>
      </c>
      <c r="B66" s="24" t="s">
        <v>129</v>
      </c>
      <c r="C66" s="24">
        <v>3</v>
      </c>
      <c r="D66" s="25">
        <v>484077208</v>
      </c>
      <c r="E66" s="25">
        <v>9549422</v>
      </c>
      <c r="F66" s="26">
        <f t="shared" si="0"/>
        <v>1.9727063869530499E-2</v>
      </c>
      <c r="G66" s="27">
        <v>493626630</v>
      </c>
      <c r="I66" s="22"/>
      <c r="J66" s="22"/>
      <c r="K66" s="22"/>
      <c r="L66" s="22"/>
      <c r="M66" s="22"/>
      <c r="N66" s="22"/>
      <c r="O66" s="22"/>
      <c r="P66" s="22"/>
      <c r="Q66" s="22"/>
      <c r="R66" s="22"/>
    </row>
    <row r="67" spans="1:18" x14ac:dyDescent="0.2">
      <c r="A67" s="23" t="s">
        <v>130</v>
      </c>
      <c r="B67" s="24" t="s">
        <v>131</v>
      </c>
      <c r="C67" s="24">
        <v>3</v>
      </c>
      <c r="D67" s="25">
        <v>497385277</v>
      </c>
      <c r="E67" s="25">
        <v>11783114</v>
      </c>
      <c r="F67" s="26">
        <f t="shared" si="0"/>
        <v>2.3690114172800494E-2</v>
      </c>
      <c r="G67" s="27">
        <v>509168391</v>
      </c>
      <c r="I67" s="22"/>
      <c r="J67" s="22"/>
      <c r="K67" s="22"/>
      <c r="L67" s="22"/>
      <c r="M67" s="22"/>
      <c r="N67" s="22"/>
      <c r="O67" s="22"/>
      <c r="P67" s="22"/>
      <c r="Q67" s="22"/>
      <c r="R67" s="22"/>
    </row>
    <row r="68" spans="1:18" x14ac:dyDescent="0.2">
      <c r="A68" s="23" t="s">
        <v>132</v>
      </c>
      <c r="B68" s="24" t="s">
        <v>133</v>
      </c>
      <c r="C68" s="24">
        <v>3</v>
      </c>
      <c r="D68" s="25">
        <v>1582791106</v>
      </c>
      <c r="E68" s="25">
        <v>242497</v>
      </c>
      <c r="F68" s="26">
        <f t="shared" si="0"/>
        <v>1.5320846767507675E-4</v>
      </c>
      <c r="G68" s="27">
        <v>1583033603</v>
      </c>
      <c r="I68" s="22"/>
      <c r="J68" s="22"/>
      <c r="K68" s="22"/>
      <c r="L68" s="22"/>
      <c r="M68" s="22"/>
      <c r="N68" s="22"/>
      <c r="O68" s="22"/>
      <c r="P68" s="22"/>
      <c r="Q68" s="22"/>
      <c r="R68" s="22"/>
    </row>
    <row r="69" spans="1:18" x14ac:dyDescent="0.2">
      <c r="A69" s="23" t="s">
        <v>134</v>
      </c>
      <c r="B69" s="24" t="s">
        <v>135</v>
      </c>
      <c r="C69" s="24">
        <v>3</v>
      </c>
      <c r="D69" s="25">
        <v>545569218</v>
      </c>
      <c r="E69" s="25">
        <v>1377650</v>
      </c>
      <c r="F69" s="26">
        <f t="shared" si="0"/>
        <v>2.5251607945373485E-3</v>
      </c>
      <c r="G69" s="27">
        <v>546946868</v>
      </c>
      <c r="I69" s="22"/>
      <c r="J69" s="22"/>
      <c r="K69" s="22"/>
      <c r="L69" s="22"/>
      <c r="M69" s="22"/>
      <c r="N69" s="22"/>
      <c r="O69" s="22"/>
      <c r="P69" s="22"/>
      <c r="Q69" s="22"/>
      <c r="R69" s="22"/>
    </row>
    <row r="70" spans="1:18" x14ac:dyDescent="0.2">
      <c r="A70" s="23" t="s">
        <v>136</v>
      </c>
      <c r="B70" s="24" t="s">
        <v>137</v>
      </c>
      <c r="C70" s="24">
        <v>3</v>
      </c>
      <c r="D70" s="25">
        <v>726517156</v>
      </c>
      <c r="E70" s="25">
        <v>8662316</v>
      </c>
      <c r="F70" s="26">
        <f t="shared" si="0"/>
        <v>1.1923071504177941E-2</v>
      </c>
      <c r="G70" s="27">
        <v>735179472</v>
      </c>
      <c r="I70" s="22"/>
      <c r="J70" s="22"/>
      <c r="K70" s="22"/>
      <c r="L70" s="22"/>
      <c r="M70" s="22"/>
      <c r="N70" s="22"/>
      <c r="O70" s="22"/>
      <c r="P70" s="22"/>
      <c r="Q70" s="22"/>
      <c r="R70" s="22"/>
    </row>
    <row r="71" spans="1:18" x14ac:dyDescent="0.2">
      <c r="A71" s="23" t="s">
        <v>138</v>
      </c>
      <c r="B71" s="24" t="s">
        <v>139</v>
      </c>
      <c r="C71" s="24">
        <v>3</v>
      </c>
      <c r="D71" s="25">
        <v>312333369</v>
      </c>
      <c r="E71" s="25">
        <v>5809320</v>
      </c>
      <c r="F71" s="26">
        <f t="shared" si="0"/>
        <v>1.8599741739410494E-2</v>
      </c>
      <c r="G71" s="27">
        <v>318142689</v>
      </c>
      <c r="I71" s="22"/>
      <c r="J71" s="22"/>
      <c r="K71" s="22"/>
      <c r="L71" s="22"/>
      <c r="M71" s="22"/>
      <c r="N71" s="22"/>
      <c r="O71" s="22"/>
      <c r="P71" s="22"/>
      <c r="Q71" s="22"/>
      <c r="R71" s="22"/>
    </row>
    <row r="72" spans="1:18" x14ac:dyDescent="0.2">
      <c r="A72" s="23" t="s">
        <v>140</v>
      </c>
      <c r="B72" s="24" t="s">
        <v>141</v>
      </c>
      <c r="C72" s="24">
        <v>3</v>
      </c>
      <c r="D72" s="25">
        <v>1382686384</v>
      </c>
      <c r="E72" s="25">
        <v>15470484</v>
      </c>
      <c r="F72" s="26">
        <f t="shared" ref="F72:F135" si="1">+E72/D72</f>
        <v>1.1188715083202844E-2</v>
      </c>
      <c r="G72" s="27">
        <v>1398156868</v>
      </c>
      <c r="I72" s="22"/>
      <c r="J72" s="22"/>
      <c r="K72" s="22"/>
      <c r="L72" s="22"/>
      <c r="M72" s="22"/>
      <c r="N72" s="22"/>
      <c r="O72" s="22"/>
      <c r="P72" s="22"/>
      <c r="Q72" s="22"/>
      <c r="R72" s="22"/>
    </row>
    <row r="73" spans="1:18" x14ac:dyDescent="0.2">
      <c r="A73" s="23" t="s">
        <v>142</v>
      </c>
      <c r="B73" s="24" t="s">
        <v>143</v>
      </c>
      <c r="C73" s="24">
        <v>3</v>
      </c>
      <c r="D73" s="25">
        <v>418122150</v>
      </c>
      <c r="E73" s="25">
        <v>7046543</v>
      </c>
      <c r="F73" s="26">
        <f t="shared" si="1"/>
        <v>1.6852833555935746E-2</v>
      </c>
      <c r="G73" s="27">
        <v>425168693</v>
      </c>
      <c r="I73" s="22"/>
      <c r="J73" s="22"/>
      <c r="K73" s="22"/>
      <c r="L73" s="22"/>
      <c r="M73" s="22"/>
      <c r="N73" s="22"/>
      <c r="O73" s="22"/>
      <c r="P73" s="22"/>
      <c r="Q73" s="22"/>
      <c r="R73" s="22"/>
    </row>
    <row r="74" spans="1:18" x14ac:dyDescent="0.2">
      <c r="A74" s="23" t="s">
        <v>144</v>
      </c>
      <c r="B74" s="24" t="s">
        <v>145</v>
      </c>
      <c r="C74" s="24">
        <v>3</v>
      </c>
      <c r="D74" s="25">
        <v>1011352966</v>
      </c>
      <c r="E74" s="25">
        <v>16209277</v>
      </c>
      <c r="F74" s="26">
        <f t="shared" si="1"/>
        <v>1.6027319387917828E-2</v>
      </c>
      <c r="G74" s="27">
        <v>1027562243</v>
      </c>
      <c r="I74" s="22"/>
      <c r="J74" s="22"/>
      <c r="K74" s="22"/>
      <c r="L74" s="22"/>
      <c r="M74" s="22"/>
      <c r="N74" s="22"/>
      <c r="O74" s="22"/>
      <c r="P74" s="22"/>
      <c r="Q74" s="22"/>
      <c r="R74" s="22"/>
    </row>
    <row r="75" spans="1:18" x14ac:dyDescent="0.2">
      <c r="A75" s="23" t="s">
        <v>146</v>
      </c>
      <c r="B75" s="24" t="s">
        <v>147</v>
      </c>
      <c r="C75" s="24">
        <v>3</v>
      </c>
      <c r="D75" s="25">
        <v>1055651188</v>
      </c>
      <c r="E75" s="25">
        <v>15354512</v>
      </c>
      <c r="F75" s="26">
        <f t="shared" si="1"/>
        <v>1.4545062019103227E-2</v>
      </c>
      <c r="G75" s="27">
        <v>1071005700</v>
      </c>
      <c r="I75" s="22"/>
      <c r="J75" s="22"/>
      <c r="K75" s="22"/>
      <c r="L75" s="22"/>
      <c r="M75" s="22"/>
      <c r="N75" s="22"/>
      <c r="O75" s="22"/>
      <c r="P75" s="22"/>
      <c r="Q75" s="22"/>
      <c r="R75" s="22"/>
    </row>
    <row r="76" spans="1:18" x14ac:dyDescent="0.2">
      <c r="A76" s="23" t="s">
        <v>148</v>
      </c>
      <c r="B76" s="24" t="s">
        <v>149</v>
      </c>
      <c r="C76" s="24">
        <v>3</v>
      </c>
      <c r="D76" s="25">
        <v>440044235</v>
      </c>
      <c r="E76" s="25">
        <v>7471589</v>
      </c>
      <c r="F76" s="26">
        <f t="shared" si="1"/>
        <v>1.6979177104774479E-2</v>
      </c>
      <c r="G76" s="27">
        <v>447515824</v>
      </c>
      <c r="I76" s="22"/>
      <c r="J76" s="22"/>
      <c r="K76" s="22"/>
      <c r="L76" s="22"/>
      <c r="M76" s="22"/>
      <c r="N76" s="22"/>
      <c r="O76" s="22"/>
      <c r="P76" s="22"/>
      <c r="Q76" s="22"/>
      <c r="R76" s="22"/>
    </row>
    <row r="77" spans="1:18" x14ac:dyDescent="0.2">
      <c r="A77" s="23" t="s">
        <v>150</v>
      </c>
      <c r="B77" s="24" t="s">
        <v>151</v>
      </c>
      <c r="C77" s="24">
        <v>3</v>
      </c>
      <c r="D77" s="25">
        <v>519385984</v>
      </c>
      <c r="E77" s="25">
        <v>-2438645</v>
      </c>
      <c r="F77" s="26">
        <f t="shared" si="1"/>
        <v>-4.6952460696359491E-3</v>
      </c>
      <c r="G77" s="27">
        <v>516947339</v>
      </c>
      <c r="I77" s="22"/>
      <c r="J77" s="22"/>
      <c r="K77" s="22"/>
      <c r="L77" s="22"/>
      <c r="M77" s="22"/>
      <c r="N77" s="22"/>
      <c r="O77" s="22"/>
      <c r="P77" s="22"/>
      <c r="Q77" s="22"/>
      <c r="R77" s="22"/>
    </row>
    <row r="78" spans="1:18" x14ac:dyDescent="0.2">
      <c r="A78" s="23" t="s">
        <v>152</v>
      </c>
      <c r="B78" s="24" t="s">
        <v>153</v>
      </c>
      <c r="C78" s="24">
        <v>3</v>
      </c>
      <c r="D78" s="25">
        <v>582342816</v>
      </c>
      <c r="E78" s="25">
        <v>-2982657</v>
      </c>
      <c r="F78" s="26">
        <f t="shared" si="1"/>
        <v>-5.1218232938585783E-3</v>
      </c>
      <c r="G78" s="27">
        <v>579360159</v>
      </c>
      <c r="I78" s="22"/>
      <c r="J78" s="22"/>
      <c r="K78" s="22"/>
      <c r="L78" s="22"/>
      <c r="M78" s="22"/>
      <c r="N78" s="22"/>
      <c r="O78" s="22"/>
      <c r="P78" s="22"/>
      <c r="Q78" s="22"/>
      <c r="R78" s="22"/>
    </row>
    <row r="79" spans="1:18" x14ac:dyDescent="0.2">
      <c r="A79" s="23" t="s">
        <v>154</v>
      </c>
      <c r="B79" s="24" t="s">
        <v>155</v>
      </c>
      <c r="C79" s="24">
        <v>3</v>
      </c>
      <c r="D79" s="25">
        <v>580928223</v>
      </c>
      <c r="E79" s="25">
        <v>3827455</v>
      </c>
      <c r="F79" s="26">
        <f t="shared" si="1"/>
        <v>6.5885161857594928E-3</v>
      </c>
      <c r="G79" s="27">
        <v>584755678</v>
      </c>
      <c r="I79" s="22"/>
      <c r="J79" s="22"/>
      <c r="K79" s="22"/>
      <c r="L79" s="22"/>
      <c r="M79" s="22"/>
      <c r="N79" s="22"/>
      <c r="O79" s="22"/>
      <c r="P79" s="22"/>
      <c r="Q79" s="22"/>
      <c r="R79" s="22"/>
    </row>
    <row r="80" spans="1:18" x14ac:dyDescent="0.2">
      <c r="A80" s="23" t="s">
        <v>156</v>
      </c>
      <c r="B80" s="24" t="s">
        <v>157</v>
      </c>
      <c r="C80" s="24">
        <v>3</v>
      </c>
      <c r="D80" s="25">
        <v>460282086</v>
      </c>
      <c r="E80" s="25">
        <v>5242328</v>
      </c>
      <c r="F80" s="26">
        <f t="shared" si="1"/>
        <v>1.1389380902388628E-2</v>
      </c>
      <c r="G80" s="27">
        <v>465524414</v>
      </c>
      <c r="I80" s="22"/>
      <c r="J80" s="22"/>
      <c r="K80" s="22"/>
      <c r="L80" s="22"/>
      <c r="M80" s="22"/>
      <c r="N80" s="22"/>
      <c r="O80" s="22"/>
      <c r="P80" s="22"/>
      <c r="Q80" s="22"/>
      <c r="R80" s="22"/>
    </row>
    <row r="81" spans="1:18" x14ac:dyDescent="0.2">
      <c r="A81" s="23" t="s">
        <v>158</v>
      </c>
      <c r="B81" s="24" t="s">
        <v>159</v>
      </c>
      <c r="C81" s="24">
        <v>3</v>
      </c>
      <c r="D81" s="25">
        <v>597120580</v>
      </c>
      <c r="E81" s="25">
        <v>65723</v>
      </c>
      <c r="F81" s="26">
        <f t="shared" si="1"/>
        <v>1.1006654635819116E-4</v>
      </c>
      <c r="G81" s="27">
        <v>597186303</v>
      </c>
      <c r="I81" s="22"/>
      <c r="J81" s="22"/>
      <c r="K81" s="22"/>
      <c r="L81" s="22"/>
      <c r="M81" s="22"/>
      <c r="N81" s="22"/>
      <c r="O81" s="22"/>
      <c r="P81" s="22"/>
      <c r="Q81" s="22"/>
      <c r="R81" s="22"/>
    </row>
    <row r="82" spans="1:18" x14ac:dyDescent="0.2">
      <c r="A82" s="23" t="s">
        <v>160</v>
      </c>
      <c r="B82" s="24" t="s">
        <v>161</v>
      </c>
      <c r="C82" s="24">
        <v>3</v>
      </c>
      <c r="D82" s="25">
        <v>3956296684</v>
      </c>
      <c r="E82" s="25">
        <v>-11778055</v>
      </c>
      <c r="F82" s="26">
        <f t="shared" si="1"/>
        <v>-2.9770403841634643E-3</v>
      </c>
      <c r="G82" s="27">
        <v>3944518629</v>
      </c>
      <c r="I82" s="22"/>
      <c r="J82" s="22"/>
      <c r="K82" s="22"/>
      <c r="L82" s="22"/>
      <c r="M82" s="22"/>
      <c r="N82" s="22"/>
      <c r="O82" s="22"/>
      <c r="P82" s="22"/>
      <c r="Q82" s="22"/>
      <c r="R82" s="22"/>
    </row>
    <row r="83" spans="1:18" x14ac:dyDescent="0.2">
      <c r="A83" s="23" t="s">
        <v>162</v>
      </c>
      <c r="B83" s="24" t="s">
        <v>163</v>
      </c>
      <c r="C83" s="24">
        <v>3</v>
      </c>
      <c r="D83" s="25">
        <v>622509580</v>
      </c>
      <c r="E83" s="25">
        <v>-17871502</v>
      </c>
      <c r="F83" s="26">
        <f t="shared" si="1"/>
        <v>-2.8708798344918643E-2</v>
      </c>
      <c r="G83" s="27">
        <v>604638078</v>
      </c>
      <c r="I83" s="22"/>
      <c r="J83" s="22"/>
      <c r="K83" s="22"/>
      <c r="L83" s="22"/>
      <c r="M83" s="22"/>
      <c r="N83" s="22"/>
      <c r="O83" s="22"/>
      <c r="P83" s="22"/>
      <c r="Q83" s="22"/>
      <c r="R83" s="22"/>
    </row>
    <row r="84" spans="1:18" x14ac:dyDescent="0.2">
      <c r="A84" s="23" t="s">
        <v>164</v>
      </c>
      <c r="B84" s="24" t="s">
        <v>165</v>
      </c>
      <c r="C84" s="24">
        <v>3</v>
      </c>
      <c r="D84" s="25">
        <v>1098585275</v>
      </c>
      <c r="E84" s="25">
        <v>-20609805</v>
      </c>
      <c r="F84" s="26">
        <f t="shared" si="1"/>
        <v>-1.8760314259628139E-2</v>
      </c>
      <c r="G84" s="27">
        <v>1077975470</v>
      </c>
      <c r="I84" s="22"/>
      <c r="J84" s="22"/>
      <c r="K84" s="22"/>
      <c r="L84" s="22"/>
      <c r="M84" s="22"/>
      <c r="N84" s="22"/>
      <c r="O84" s="22"/>
      <c r="P84" s="22"/>
      <c r="Q84" s="22"/>
      <c r="R84" s="22"/>
    </row>
    <row r="85" spans="1:18" x14ac:dyDescent="0.2">
      <c r="A85" s="23" t="s">
        <v>166</v>
      </c>
      <c r="B85" s="24" t="s">
        <v>167</v>
      </c>
      <c r="C85" s="24">
        <v>3</v>
      </c>
      <c r="D85" s="25">
        <v>1378971962</v>
      </c>
      <c r="E85" s="25">
        <v>-20104965</v>
      </c>
      <c r="F85" s="26">
        <f t="shared" si="1"/>
        <v>-1.4579676421296229E-2</v>
      </c>
      <c r="G85" s="27">
        <v>1358866997</v>
      </c>
      <c r="I85" s="22"/>
      <c r="J85" s="22"/>
      <c r="K85" s="22"/>
      <c r="L85" s="22"/>
      <c r="M85" s="22"/>
      <c r="N85" s="22"/>
      <c r="O85" s="22"/>
      <c r="P85" s="22"/>
      <c r="Q85" s="22"/>
      <c r="R85" s="22"/>
    </row>
    <row r="86" spans="1:18" x14ac:dyDescent="0.2">
      <c r="A86" s="23" t="s">
        <v>168</v>
      </c>
      <c r="B86" s="24" t="s">
        <v>169</v>
      </c>
      <c r="C86" s="24">
        <v>5</v>
      </c>
      <c r="D86" s="25">
        <v>34404122424</v>
      </c>
      <c r="E86" s="25">
        <v>904580030</v>
      </c>
      <c r="F86" s="26">
        <f t="shared" si="1"/>
        <v>2.6292780232899451E-2</v>
      </c>
      <c r="G86" s="27">
        <v>35308702454</v>
      </c>
      <c r="I86" s="22"/>
      <c r="J86" s="22"/>
      <c r="K86" s="22"/>
      <c r="L86" s="22"/>
      <c r="M86" s="22"/>
      <c r="N86" s="22"/>
      <c r="O86" s="22"/>
      <c r="P86" s="22"/>
      <c r="Q86" s="22"/>
      <c r="R86" s="22"/>
    </row>
    <row r="87" spans="1:18" x14ac:dyDescent="0.2">
      <c r="A87" s="23" t="s">
        <v>170</v>
      </c>
      <c r="B87" s="24" t="s">
        <v>171</v>
      </c>
      <c r="C87" s="24">
        <v>3</v>
      </c>
      <c r="D87" s="25">
        <v>10816329135</v>
      </c>
      <c r="E87" s="25">
        <v>319234331</v>
      </c>
      <c r="F87" s="26">
        <f t="shared" si="1"/>
        <v>2.9514110287843048E-2</v>
      </c>
      <c r="G87" s="27">
        <v>11135563466</v>
      </c>
      <c r="I87" s="22"/>
      <c r="J87" s="22"/>
      <c r="K87" s="22"/>
      <c r="L87" s="22"/>
      <c r="M87" s="22"/>
      <c r="N87" s="22"/>
      <c r="O87" s="22"/>
      <c r="P87" s="22"/>
      <c r="Q87" s="22"/>
      <c r="R87" s="22"/>
    </row>
    <row r="88" spans="1:18" x14ac:dyDescent="0.2">
      <c r="A88" s="23" t="s">
        <v>172</v>
      </c>
      <c r="B88" s="24" t="s">
        <v>173</v>
      </c>
      <c r="C88" s="24">
        <v>3</v>
      </c>
      <c r="D88" s="25">
        <v>1778331750</v>
      </c>
      <c r="E88" s="25">
        <v>50570708</v>
      </c>
      <c r="F88" s="26">
        <f t="shared" si="1"/>
        <v>2.8437161963733706E-2</v>
      </c>
      <c r="G88" s="27">
        <v>1828902458</v>
      </c>
      <c r="I88" s="22"/>
      <c r="J88" s="22"/>
      <c r="K88" s="22"/>
      <c r="L88" s="22"/>
      <c r="M88" s="22"/>
      <c r="N88" s="22"/>
      <c r="O88" s="22"/>
      <c r="P88" s="22"/>
      <c r="Q88" s="22"/>
      <c r="R88" s="22"/>
    </row>
    <row r="89" spans="1:18" x14ac:dyDescent="0.2">
      <c r="A89" s="23" t="s">
        <v>174</v>
      </c>
      <c r="B89" s="24" t="s">
        <v>175</v>
      </c>
      <c r="C89" s="24">
        <v>3</v>
      </c>
      <c r="D89" s="25">
        <v>16289710634</v>
      </c>
      <c r="E89" s="25">
        <v>402377112</v>
      </c>
      <c r="F89" s="26">
        <f t="shared" si="1"/>
        <v>2.4701305077829659E-2</v>
      </c>
      <c r="G89" s="27">
        <v>16692087746</v>
      </c>
      <c r="I89" s="22"/>
      <c r="J89" s="22"/>
      <c r="K89" s="22"/>
      <c r="L89" s="22"/>
      <c r="M89" s="22"/>
      <c r="N89" s="22"/>
      <c r="O89" s="22"/>
      <c r="P89" s="22"/>
      <c r="Q89" s="22"/>
      <c r="R89" s="22"/>
    </row>
    <row r="90" spans="1:18" x14ac:dyDescent="0.2">
      <c r="A90" s="23" t="s">
        <v>176</v>
      </c>
      <c r="B90" s="24" t="s">
        <v>177</v>
      </c>
      <c r="C90" s="24">
        <v>3</v>
      </c>
      <c r="D90" s="25">
        <v>2450204865</v>
      </c>
      <c r="E90" s="25">
        <v>58536916</v>
      </c>
      <c r="F90" s="26">
        <f t="shared" si="1"/>
        <v>2.3890621080780525E-2</v>
      </c>
      <c r="G90" s="27">
        <v>2508741781</v>
      </c>
      <c r="I90" s="22"/>
      <c r="J90" s="22"/>
      <c r="K90" s="22"/>
      <c r="L90" s="22"/>
      <c r="M90" s="22"/>
      <c r="N90" s="22"/>
      <c r="O90" s="22"/>
      <c r="P90" s="22"/>
      <c r="Q90" s="22"/>
      <c r="R90" s="22"/>
    </row>
    <row r="91" spans="1:18" x14ac:dyDescent="0.2">
      <c r="A91" s="23" t="s">
        <v>178</v>
      </c>
      <c r="B91" s="24" t="s">
        <v>179</v>
      </c>
      <c r="C91" s="24">
        <v>3</v>
      </c>
      <c r="D91" s="25">
        <v>2832782814</v>
      </c>
      <c r="E91" s="25">
        <v>88282341</v>
      </c>
      <c r="F91" s="26">
        <f t="shared" si="1"/>
        <v>3.1164528591354268E-2</v>
      </c>
      <c r="G91" s="27">
        <v>2921065155</v>
      </c>
      <c r="I91" s="22"/>
      <c r="J91" s="22"/>
      <c r="K91" s="22"/>
      <c r="L91" s="22"/>
      <c r="M91" s="22"/>
      <c r="N91" s="22"/>
      <c r="O91" s="22"/>
      <c r="P91" s="22"/>
      <c r="Q91" s="22"/>
      <c r="R91" s="22"/>
    </row>
    <row r="92" spans="1:18" x14ac:dyDescent="0.2">
      <c r="A92" s="23" t="s">
        <v>180</v>
      </c>
      <c r="B92" s="24" t="s">
        <v>181</v>
      </c>
      <c r="C92" s="24">
        <v>3</v>
      </c>
      <c r="D92" s="25">
        <v>4975462295</v>
      </c>
      <c r="E92" s="25">
        <v>137419959</v>
      </c>
      <c r="F92" s="26">
        <f t="shared" si="1"/>
        <v>2.761953580436087E-2</v>
      </c>
      <c r="G92" s="27">
        <v>5112882254</v>
      </c>
      <c r="I92" s="22"/>
      <c r="J92" s="22"/>
      <c r="K92" s="22"/>
      <c r="L92" s="22"/>
      <c r="M92" s="22"/>
      <c r="N92" s="22"/>
      <c r="O92" s="22"/>
      <c r="P92" s="22"/>
      <c r="Q92" s="22"/>
      <c r="R92" s="22"/>
    </row>
    <row r="93" spans="1:18" x14ac:dyDescent="0.2">
      <c r="A93" s="23" t="s">
        <v>182</v>
      </c>
      <c r="B93" s="24" t="s">
        <v>183</v>
      </c>
      <c r="C93" s="24">
        <v>3</v>
      </c>
      <c r="D93" s="25">
        <v>1106989038</v>
      </c>
      <c r="E93" s="25">
        <v>1929408</v>
      </c>
      <c r="F93" s="26">
        <f t="shared" si="1"/>
        <v>1.742933248450108E-3</v>
      </c>
      <c r="G93" s="27">
        <v>1108918446</v>
      </c>
      <c r="I93" s="22"/>
      <c r="J93" s="22"/>
      <c r="K93" s="22"/>
      <c r="L93" s="22"/>
      <c r="M93" s="22"/>
      <c r="N93" s="22"/>
      <c r="O93" s="22"/>
      <c r="P93" s="22"/>
      <c r="Q93" s="22"/>
      <c r="R93" s="22"/>
    </row>
    <row r="94" spans="1:18" x14ac:dyDescent="0.2">
      <c r="A94" s="23" t="s">
        <v>184</v>
      </c>
      <c r="B94" s="24" t="s">
        <v>185</v>
      </c>
      <c r="C94" s="24">
        <v>3</v>
      </c>
      <c r="D94" s="25">
        <v>830656847</v>
      </c>
      <c r="E94" s="25">
        <v>9526021</v>
      </c>
      <c r="F94" s="26">
        <f t="shared" si="1"/>
        <v>1.1468058120996865E-2</v>
      </c>
      <c r="G94" s="27">
        <v>840182868</v>
      </c>
      <c r="I94" s="22"/>
      <c r="J94" s="22"/>
      <c r="K94" s="22"/>
      <c r="L94" s="22"/>
      <c r="M94" s="22"/>
      <c r="N94" s="22"/>
      <c r="O94" s="22"/>
      <c r="P94" s="22"/>
      <c r="Q94" s="22"/>
      <c r="R94" s="22"/>
    </row>
    <row r="95" spans="1:18" x14ac:dyDescent="0.2">
      <c r="A95" s="23" t="s">
        <v>186</v>
      </c>
      <c r="B95" s="24" t="s">
        <v>187</v>
      </c>
      <c r="C95" s="24">
        <v>3</v>
      </c>
      <c r="D95" s="25">
        <v>1334301681</v>
      </c>
      <c r="E95" s="25">
        <v>19078985</v>
      </c>
      <c r="F95" s="26">
        <f t="shared" si="1"/>
        <v>1.4298854053530942E-2</v>
      </c>
      <c r="G95" s="27">
        <v>1353380666</v>
      </c>
      <c r="I95" s="22"/>
      <c r="J95" s="22"/>
      <c r="K95" s="22"/>
      <c r="L95" s="22"/>
      <c r="M95" s="22"/>
      <c r="N95" s="22"/>
      <c r="O95" s="22"/>
      <c r="P95" s="22"/>
      <c r="Q95" s="22"/>
      <c r="R95" s="22"/>
    </row>
    <row r="96" spans="1:18" x14ac:dyDescent="0.2">
      <c r="A96" s="23" t="s">
        <v>188</v>
      </c>
      <c r="B96" s="24" t="s">
        <v>189</v>
      </c>
      <c r="C96" s="24">
        <v>3</v>
      </c>
      <c r="D96" s="25">
        <v>586272804</v>
      </c>
      <c r="E96" s="25">
        <v>7024755</v>
      </c>
      <c r="F96" s="26">
        <f t="shared" si="1"/>
        <v>1.1982058441175791E-2</v>
      </c>
      <c r="G96" s="27">
        <v>593297559</v>
      </c>
      <c r="I96" s="22"/>
      <c r="J96" s="22"/>
      <c r="K96" s="22"/>
      <c r="L96" s="22"/>
      <c r="M96" s="22"/>
      <c r="N96" s="22"/>
      <c r="O96" s="22"/>
      <c r="P96" s="22"/>
      <c r="Q96" s="22"/>
      <c r="R96" s="22"/>
    </row>
    <row r="97" spans="1:18" x14ac:dyDescent="0.2">
      <c r="A97" s="23" t="s">
        <v>190</v>
      </c>
      <c r="B97" s="24" t="s">
        <v>191</v>
      </c>
      <c r="C97" s="24">
        <v>3</v>
      </c>
      <c r="D97" s="25">
        <v>523934798</v>
      </c>
      <c r="E97" s="25">
        <v>-5209385</v>
      </c>
      <c r="F97" s="26">
        <f t="shared" si="1"/>
        <v>-9.9428116244342293E-3</v>
      </c>
      <c r="G97" s="27">
        <v>518725413</v>
      </c>
      <c r="I97" s="22"/>
      <c r="J97" s="22"/>
      <c r="K97" s="22"/>
      <c r="L97" s="22"/>
      <c r="M97" s="22"/>
      <c r="N97" s="22"/>
      <c r="O97" s="22"/>
      <c r="P97" s="22"/>
      <c r="Q97" s="22"/>
      <c r="R97" s="22"/>
    </row>
    <row r="98" spans="1:18" x14ac:dyDescent="0.2">
      <c r="A98" s="23" t="s">
        <v>192</v>
      </c>
      <c r="B98" s="24" t="s">
        <v>193</v>
      </c>
      <c r="C98" s="24">
        <v>3</v>
      </c>
      <c r="D98" s="25">
        <v>406540273</v>
      </c>
      <c r="E98" s="25">
        <v>-1349705</v>
      </c>
      <c r="F98" s="26">
        <f t="shared" si="1"/>
        <v>-3.3199785842619334E-3</v>
      </c>
      <c r="G98" s="27">
        <v>405190568</v>
      </c>
      <c r="I98" s="22"/>
      <c r="J98" s="22"/>
      <c r="K98" s="22"/>
      <c r="L98" s="22"/>
      <c r="M98" s="22"/>
      <c r="N98" s="22"/>
      <c r="O98" s="22"/>
      <c r="P98" s="22"/>
      <c r="Q98" s="22"/>
      <c r="R98" s="22"/>
    </row>
    <row r="99" spans="1:18" x14ac:dyDescent="0.2">
      <c r="A99" s="23" t="s">
        <v>194</v>
      </c>
      <c r="B99" s="24" t="s">
        <v>195</v>
      </c>
      <c r="C99" s="24">
        <v>3</v>
      </c>
      <c r="D99" s="25">
        <v>518327225</v>
      </c>
      <c r="E99" s="25">
        <v>-1650544</v>
      </c>
      <c r="F99" s="26">
        <f t="shared" si="1"/>
        <v>-3.184366786830462E-3</v>
      </c>
      <c r="G99" s="27">
        <v>516676681</v>
      </c>
      <c r="I99" s="22"/>
      <c r="J99" s="22"/>
      <c r="K99" s="22"/>
      <c r="L99" s="22"/>
      <c r="M99" s="22"/>
      <c r="N99" s="22"/>
      <c r="O99" s="22"/>
      <c r="P99" s="22"/>
      <c r="Q99" s="22"/>
      <c r="R99" s="22"/>
    </row>
    <row r="100" spans="1:18" x14ac:dyDescent="0.2">
      <c r="A100" s="23" t="s">
        <v>196</v>
      </c>
      <c r="B100" s="24" t="s">
        <v>197</v>
      </c>
      <c r="C100" s="24">
        <v>3</v>
      </c>
      <c r="D100" s="25">
        <v>350834641</v>
      </c>
      <c r="E100" s="25">
        <v>-4102185</v>
      </c>
      <c r="F100" s="26">
        <f t="shared" si="1"/>
        <v>-1.1692645253921776E-2</v>
      </c>
      <c r="G100" s="27">
        <v>346732456</v>
      </c>
      <c r="I100" s="22"/>
      <c r="J100" s="22"/>
      <c r="K100" s="22"/>
      <c r="L100" s="22"/>
      <c r="M100" s="22"/>
      <c r="N100" s="22"/>
      <c r="O100" s="22"/>
      <c r="P100" s="22"/>
      <c r="Q100" s="22"/>
      <c r="R100" s="22"/>
    </row>
    <row r="101" spans="1:18" x14ac:dyDescent="0.2">
      <c r="A101" s="23" t="s">
        <v>198</v>
      </c>
      <c r="B101" s="24" t="s">
        <v>199</v>
      </c>
      <c r="C101" s="24">
        <v>3</v>
      </c>
      <c r="D101" s="25">
        <v>588349577</v>
      </c>
      <c r="E101" s="25">
        <v>5490021</v>
      </c>
      <c r="F101" s="26">
        <f t="shared" si="1"/>
        <v>9.3312228216321132E-3</v>
      </c>
      <c r="G101" s="27">
        <v>593839598</v>
      </c>
      <c r="I101" s="22"/>
      <c r="J101" s="22"/>
      <c r="K101" s="22"/>
      <c r="L101" s="22"/>
      <c r="M101" s="22"/>
      <c r="N101" s="22"/>
      <c r="O101" s="22"/>
      <c r="P101" s="22"/>
      <c r="Q101" s="22"/>
      <c r="R101" s="22"/>
    </row>
    <row r="102" spans="1:18" x14ac:dyDescent="0.2">
      <c r="A102" s="23" t="s">
        <v>200</v>
      </c>
      <c r="B102" s="24" t="s">
        <v>201</v>
      </c>
      <c r="C102" s="24">
        <v>3</v>
      </c>
      <c r="D102" s="25">
        <v>432725288</v>
      </c>
      <c r="E102" s="25">
        <v>-1402343</v>
      </c>
      <c r="F102" s="26">
        <f t="shared" si="1"/>
        <v>-3.2407234772006206E-3</v>
      </c>
      <c r="G102" s="27">
        <v>431322945</v>
      </c>
      <c r="I102" s="22"/>
      <c r="J102" s="22"/>
      <c r="K102" s="22"/>
      <c r="L102" s="22"/>
      <c r="M102" s="22"/>
      <c r="N102" s="22"/>
      <c r="O102" s="22"/>
      <c r="P102" s="22"/>
      <c r="Q102" s="22"/>
      <c r="R102" s="22"/>
    </row>
    <row r="103" spans="1:18" x14ac:dyDescent="0.2">
      <c r="A103" s="23" t="s">
        <v>202</v>
      </c>
      <c r="B103" s="24" t="s">
        <v>203</v>
      </c>
      <c r="C103" s="24">
        <v>3</v>
      </c>
      <c r="D103" s="25">
        <v>1029900731</v>
      </c>
      <c r="E103" s="25">
        <v>-8497717</v>
      </c>
      <c r="F103" s="26">
        <f t="shared" si="1"/>
        <v>-8.2510058923339086E-3</v>
      </c>
      <c r="G103" s="27">
        <v>1021403014</v>
      </c>
      <c r="I103" s="22"/>
      <c r="J103" s="22"/>
      <c r="K103" s="22"/>
      <c r="L103" s="22"/>
      <c r="M103" s="22"/>
      <c r="N103" s="22"/>
      <c r="O103" s="22"/>
      <c r="P103" s="22"/>
      <c r="Q103" s="22"/>
      <c r="R103" s="22"/>
    </row>
    <row r="104" spans="1:18" x14ac:dyDescent="0.2">
      <c r="A104" s="23" t="s">
        <v>204</v>
      </c>
      <c r="B104" s="24" t="s">
        <v>205</v>
      </c>
      <c r="C104" s="24">
        <v>3</v>
      </c>
      <c r="D104" s="25">
        <v>491140566</v>
      </c>
      <c r="E104" s="25">
        <v>8019453</v>
      </c>
      <c r="F104" s="26">
        <f t="shared" si="1"/>
        <v>1.6328223639339945E-2</v>
      </c>
      <c r="G104" s="27">
        <v>499160019</v>
      </c>
      <c r="I104" s="22"/>
      <c r="J104" s="22"/>
      <c r="K104" s="22"/>
      <c r="L104" s="22"/>
      <c r="M104" s="22"/>
      <c r="N104" s="22"/>
      <c r="O104" s="22"/>
      <c r="P104" s="22"/>
      <c r="Q104" s="22"/>
      <c r="R104" s="22"/>
    </row>
    <row r="105" spans="1:18" x14ac:dyDescent="0.2">
      <c r="A105" s="23" t="s">
        <v>206</v>
      </c>
      <c r="B105" s="24" t="s">
        <v>207</v>
      </c>
      <c r="C105" s="24">
        <v>3</v>
      </c>
      <c r="D105" s="25">
        <v>1692887532</v>
      </c>
      <c r="E105" s="25">
        <v>33119559</v>
      </c>
      <c r="F105" s="26">
        <f t="shared" si="1"/>
        <v>1.9563945255637927E-2</v>
      </c>
      <c r="G105" s="27">
        <v>1726007091</v>
      </c>
      <c r="I105" s="22"/>
      <c r="J105" s="22"/>
      <c r="K105" s="22"/>
      <c r="L105" s="22"/>
      <c r="M105" s="22"/>
      <c r="N105" s="22"/>
      <c r="O105" s="22"/>
      <c r="P105" s="22"/>
      <c r="Q105" s="22"/>
      <c r="R105" s="22"/>
    </row>
    <row r="106" spans="1:18" x14ac:dyDescent="0.2">
      <c r="A106" s="23" t="s">
        <v>208</v>
      </c>
      <c r="B106" s="24" t="s">
        <v>209</v>
      </c>
      <c r="C106" s="24">
        <v>3</v>
      </c>
      <c r="D106" s="25">
        <v>722177218</v>
      </c>
      <c r="E106" s="25">
        <v>11922233</v>
      </c>
      <c r="F106" s="26">
        <f t="shared" si="1"/>
        <v>1.6508735948521709E-2</v>
      </c>
      <c r="G106" s="27">
        <v>734099451</v>
      </c>
      <c r="I106" s="22"/>
      <c r="J106" s="22"/>
      <c r="K106" s="22"/>
      <c r="L106" s="22"/>
      <c r="M106" s="22"/>
      <c r="N106" s="22"/>
      <c r="O106" s="22"/>
      <c r="P106" s="22"/>
      <c r="Q106" s="22"/>
      <c r="R106" s="22"/>
    </row>
    <row r="107" spans="1:18" x14ac:dyDescent="0.2">
      <c r="A107" s="23" t="s">
        <v>210</v>
      </c>
      <c r="B107" s="24" t="s">
        <v>211</v>
      </c>
      <c r="C107" s="24">
        <v>3</v>
      </c>
      <c r="D107" s="25">
        <v>721497983</v>
      </c>
      <c r="E107" s="25">
        <v>4694901</v>
      </c>
      <c r="F107" s="26">
        <f t="shared" si="1"/>
        <v>6.5071574843196759E-3</v>
      </c>
      <c r="G107" s="27">
        <v>726192884</v>
      </c>
      <c r="I107" s="22"/>
      <c r="J107" s="22"/>
      <c r="K107" s="22"/>
      <c r="L107" s="22"/>
      <c r="M107" s="22"/>
      <c r="N107" s="22"/>
      <c r="O107" s="22"/>
      <c r="P107" s="22"/>
      <c r="Q107" s="22"/>
      <c r="R107" s="22"/>
    </row>
    <row r="108" spans="1:18" x14ac:dyDescent="0.2">
      <c r="A108" s="23" t="s">
        <v>212</v>
      </c>
      <c r="B108" s="24" t="s">
        <v>213</v>
      </c>
      <c r="C108" s="24">
        <v>3</v>
      </c>
      <c r="D108" s="25">
        <v>976426420</v>
      </c>
      <c r="E108" s="25">
        <v>-22023694</v>
      </c>
      <c r="F108" s="26">
        <f t="shared" si="1"/>
        <v>-2.2555405659752632E-2</v>
      </c>
      <c r="G108" s="27">
        <v>954402726</v>
      </c>
      <c r="I108" s="22"/>
      <c r="J108" s="22"/>
      <c r="K108" s="22"/>
      <c r="L108" s="22"/>
      <c r="M108" s="22"/>
      <c r="N108" s="22"/>
      <c r="O108" s="22"/>
      <c r="P108" s="22"/>
      <c r="Q108" s="22"/>
      <c r="R108" s="22"/>
    </row>
    <row r="109" spans="1:18" x14ac:dyDescent="0.2">
      <c r="A109" s="23" t="s">
        <v>214</v>
      </c>
      <c r="B109" s="24" t="s">
        <v>215</v>
      </c>
      <c r="C109" s="24">
        <v>3</v>
      </c>
      <c r="D109" s="25">
        <v>556554157</v>
      </c>
      <c r="E109" s="25">
        <v>-11185334</v>
      </c>
      <c r="F109" s="26">
        <f t="shared" si="1"/>
        <v>-2.0097476335982162E-2</v>
      </c>
      <c r="G109" s="27">
        <v>545368823</v>
      </c>
      <c r="I109" s="22"/>
      <c r="J109" s="22"/>
      <c r="K109" s="22"/>
      <c r="L109" s="22"/>
      <c r="M109" s="22"/>
      <c r="N109" s="22"/>
      <c r="O109" s="22"/>
      <c r="P109" s="22"/>
      <c r="Q109" s="22"/>
      <c r="R109" s="22"/>
    </row>
    <row r="110" spans="1:18" x14ac:dyDescent="0.2">
      <c r="A110" s="23" t="s">
        <v>216</v>
      </c>
      <c r="B110" s="24" t="s">
        <v>217</v>
      </c>
      <c r="C110" s="24">
        <v>3</v>
      </c>
      <c r="D110" s="25">
        <v>769561717</v>
      </c>
      <c r="E110" s="25">
        <v>16555812</v>
      </c>
      <c r="F110" s="26">
        <f t="shared" si="1"/>
        <v>2.1513299887811338E-2</v>
      </c>
      <c r="G110" s="27">
        <v>786117529</v>
      </c>
      <c r="I110" s="22"/>
      <c r="J110" s="22"/>
      <c r="K110" s="22"/>
      <c r="L110" s="22"/>
      <c r="M110" s="22"/>
      <c r="N110" s="22"/>
      <c r="O110" s="22"/>
      <c r="P110" s="22"/>
      <c r="Q110" s="22"/>
      <c r="R110" s="22"/>
    </row>
    <row r="111" spans="1:18" x14ac:dyDescent="0.2">
      <c r="A111" s="23" t="s">
        <v>218</v>
      </c>
      <c r="B111" s="24" t="s">
        <v>219</v>
      </c>
      <c r="C111" s="24">
        <v>3</v>
      </c>
      <c r="D111" s="25">
        <v>792471360</v>
      </c>
      <c r="E111" s="25">
        <v>16808347</v>
      </c>
      <c r="F111" s="26">
        <f t="shared" si="1"/>
        <v>2.1210037167778532E-2</v>
      </c>
      <c r="G111" s="27">
        <v>809279707</v>
      </c>
      <c r="I111" s="22"/>
      <c r="J111" s="22"/>
      <c r="K111" s="22"/>
      <c r="L111" s="22"/>
      <c r="M111" s="22"/>
      <c r="N111" s="22"/>
      <c r="O111" s="22"/>
      <c r="P111" s="22"/>
      <c r="Q111" s="22"/>
      <c r="R111" s="22"/>
    </row>
    <row r="112" spans="1:18" x14ac:dyDescent="0.2">
      <c r="A112" s="23" t="s">
        <v>220</v>
      </c>
      <c r="B112" s="24" t="s">
        <v>221</v>
      </c>
      <c r="C112" s="24">
        <v>3</v>
      </c>
      <c r="D112" s="25">
        <v>994289841</v>
      </c>
      <c r="E112" s="25">
        <v>3160954</v>
      </c>
      <c r="F112" s="26">
        <f t="shared" si="1"/>
        <v>3.1791072076336343E-3</v>
      </c>
      <c r="G112" s="27">
        <v>997450795</v>
      </c>
      <c r="I112" s="22"/>
      <c r="J112" s="22"/>
      <c r="K112" s="22"/>
      <c r="L112" s="22"/>
      <c r="M112" s="22"/>
      <c r="N112" s="22"/>
      <c r="O112" s="22"/>
      <c r="P112" s="22"/>
      <c r="Q112" s="22"/>
      <c r="R112" s="22"/>
    </row>
    <row r="113" spans="1:18" x14ac:dyDescent="0.2">
      <c r="A113" s="23" t="s">
        <v>222</v>
      </c>
      <c r="B113" s="24" t="s">
        <v>223</v>
      </c>
      <c r="C113" s="24">
        <v>3</v>
      </c>
      <c r="D113" s="25">
        <v>4854130883</v>
      </c>
      <c r="E113" s="25">
        <v>130304529</v>
      </c>
      <c r="F113" s="26">
        <f t="shared" si="1"/>
        <v>2.6844049355230375E-2</v>
      </c>
      <c r="G113" s="27">
        <v>4984435412</v>
      </c>
      <c r="I113" s="22"/>
      <c r="J113" s="22"/>
      <c r="K113" s="22"/>
      <c r="L113" s="22"/>
      <c r="M113" s="22"/>
      <c r="N113" s="22"/>
      <c r="O113" s="22"/>
      <c r="P113" s="22"/>
      <c r="Q113" s="22"/>
      <c r="R113" s="22"/>
    </row>
    <row r="114" spans="1:18" x14ac:dyDescent="0.2">
      <c r="A114" s="23" t="s">
        <v>224</v>
      </c>
      <c r="B114" s="24" t="s">
        <v>225</v>
      </c>
      <c r="C114" s="24">
        <v>3</v>
      </c>
      <c r="D114" s="25">
        <v>1244591435</v>
      </c>
      <c r="E114" s="25">
        <v>2763301</v>
      </c>
      <c r="F114" s="26">
        <f t="shared" si="1"/>
        <v>2.2202474822591079E-3</v>
      </c>
      <c r="G114" s="27">
        <v>1247354736</v>
      </c>
      <c r="I114" s="22"/>
      <c r="J114" s="22"/>
      <c r="K114" s="22"/>
      <c r="L114" s="22"/>
      <c r="M114" s="22"/>
      <c r="N114" s="22"/>
      <c r="O114" s="22"/>
      <c r="P114" s="22"/>
      <c r="Q114" s="22"/>
      <c r="R114" s="22"/>
    </row>
    <row r="115" spans="1:18" x14ac:dyDescent="0.2">
      <c r="A115" s="23" t="s">
        <v>226</v>
      </c>
      <c r="B115" s="24" t="s">
        <v>227</v>
      </c>
      <c r="C115" s="24">
        <v>3</v>
      </c>
      <c r="D115" s="25">
        <v>911938705</v>
      </c>
      <c r="E115" s="25">
        <v>-10458854</v>
      </c>
      <c r="F115" s="26">
        <f t="shared" si="1"/>
        <v>-1.1468812479014146E-2</v>
      </c>
      <c r="G115" s="27">
        <v>901479851</v>
      </c>
      <c r="I115" s="22"/>
      <c r="J115" s="22"/>
      <c r="K115" s="22"/>
      <c r="L115" s="22"/>
      <c r="M115" s="22"/>
      <c r="N115" s="22"/>
      <c r="O115" s="22"/>
      <c r="P115" s="22"/>
      <c r="Q115" s="22"/>
      <c r="R115" s="22"/>
    </row>
    <row r="116" spans="1:18" x14ac:dyDescent="0.2">
      <c r="A116" s="23" t="s">
        <v>228</v>
      </c>
      <c r="B116" s="24" t="s">
        <v>229</v>
      </c>
      <c r="C116" s="24">
        <v>3</v>
      </c>
      <c r="D116" s="25">
        <v>852750951</v>
      </c>
      <c r="E116" s="25">
        <v>-5057662</v>
      </c>
      <c r="F116" s="26">
        <f t="shared" si="1"/>
        <v>-5.9309954378461904E-3</v>
      </c>
      <c r="G116" s="27">
        <v>847693289</v>
      </c>
      <c r="I116" s="22"/>
      <c r="J116" s="22"/>
      <c r="K116" s="22"/>
      <c r="L116" s="22"/>
      <c r="M116" s="22"/>
      <c r="N116" s="22"/>
      <c r="O116" s="22"/>
      <c r="P116" s="22"/>
      <c r="Q116" s="22"/>
      <c r="R116" s="22"/>
    </row>
    <row r="117" spans="1:18" x14ac:dyDescent="0.2">
      <c r="A117" s="23" t="s">
        <v>230</v>
      </c>
      <c r="B117" s="24" t="s">
        <v>231</v>
      </c>
      <c r="C117" s="24">
        <v>3</v>
      </c>
      <c r="D117" s="25">
        <v>462408549</v>
      </c>
      <c r="E117" s="25">
        <v>-2400180</v>
      </c>
      <c r="F117" s="26">
        <f t="shared" si="1"/>
        <v>-5.1906047264710063E-3</v>
      </c>
      <c r="G117" s="27">
        <v>460008369</v>
      </c>
      <c r="I117" s="22"/>
      <c r="J117" s="22"/>
      <c r="K117" s="22"/>
      <c r="L117" s="22"/>
      <c r="M117" s="22"/>
      <c r="N117" s="22"/>
      <c r="O117" s="22"/>
      <c r="P117" s="22"/>
      <c r="Q117" s="22"/>
      <c r="R117" s="22"/>
    </row>
    <row r="118" spans="1:18" x14ac:dyDescent="0.2">
      <c r="A118" s="23" t="s">
        <v>232</v>
      </c>
      <c r="B118" s="24" t="s">
        <v>233</v>
      </c>
      <c r="C118" s="24">
        <v>3</v>
      </c>
      <c r="D118" s="25">
        <v>457646622</v>
      </c>
      <c r="E118" s="25">
        <v>-2107262</v>
      </c>
      <c r="F118" s="26">
        <f t="shared" si="1"/>
        <v>-4.6045614644567396E-3</v>
      </c>
      <c r="G118" s="27">
        <v>455539360</v>
      </c>
      <c r="I118" s="22"/>
      <c r="J118" s="22"/>
      <c r="K118" s="22"/>
      <c r="L118" s="22"/>
      <c r="M118" s="22"/>
      <c r="N118" s="22"/>
      <c r="O118" s="22"/>
      <c r="P118" s="22"/>
      <c r="Q118" s="22"/>
      <c r="R118" s="22"/>
    </row>
    <row r="119" spans="1:18" x14ac:dyDescent="0.2">
      <c r="A119" s="23" t="s">
        <v>234</v>
      </c>
      <c r="B119" s="24" t="s">
        <v>235</v>
      </c>
      <c r="C119" s="24">
        <v>3</v>
      </c>
      <c r="D119" s="25">
        <v>2146153065</v>
      </c>
      <c r="E119" s="25">
        <v>2634180</v>
      </c>
      <c r="F119" s="26">
        <f t="shared" si="1"/>
        <v>1.2273961456705327E-3</v>
      </c>
      <c r="G119" s="27">
        <v>2148787245</v>
      </c>
      <c r="I119" s="22"/>
      <c r="J119" s="22"/>
      <c r="K119" s="22"/>
      <c r="L119" s="22"/>
      <c r="M119" s="22"/>
      <c r="N119" s="22"/>
      <c r="O119" s="22"/>
      <c r="P119" s="22"/>
      <c r="Q119" s="22"/>
      <c r="R119" s="22"/>
    </row>
    <row r="120" spans="1:18" x14ac:dyDescent="0.2">
      <c r="A120" s="23" t="s">
        <v>236</v>
      </c>
      <c r="B120" s="24" t="s">
        <v>237</v>
      </c>
      <c r="C120" s="24">
        <v>3</v>
      </c>
      <c r="D120" s="25">
        <v>519625302</v>
      </c>
      <c r="E120" s="25">
        <v>-1018786</v>
      </c>
      <c r="F120" s="26">
        <f t="shared" si="1"/>
        <v>-1.9606166136998462E-3</v>
      </c>
      <c r="G120" s="27">
        <v>518606516</v>
      </c>
      <c r="I120" s="22"/>
      <c r="J120" s="22"/>
      <c r="K120" s="22"/>
      <c r="L120" s="22"/>
      <c r="M120" s="22"/>
      <c r="N120" s="22"/>
      <c r="O120" s="22"/>
      <c r="P120" s="22"/>
      <c r="Q120" s="22"/>
      <c r="R120" s="22"/>
    </row>
    <row r="121" spans="1:18" x14ac:dyDescent="0.2">
      <c r="A121" s="23" t="s">
        <v>238</v>
      </c>
      <c r="B121" s="24" t="s">
        <v>239</v>
      </c>
      <c r="C121" s="24">
        <v>3</v>
      </c>
      <c r="D121" s="25">
        <v>457571280</v>
      </c>
      <c r="E121" s="25">
        <v>94876</v>
      </c>
      <c r="F121" s="26">
        <f t="shared" si="1"/>
        <v>2.073469296412135E-4</v>
      </c>
      <c r="G121" s="27">
        <v>457666156</v>
      </c>
      <c r="I121" s="22"/>
      <c r="J121" s="22"/>
      <c r="K121" s="22"/>
      <c r="L121" s="22"/>
      <c r="M121" s="22"/>
      <c r="N121" s="22"/>
      <c r="O121" s="22"/>
      <c r="P121" s="22"/>
      <c r="Q121" s="22"/>
      <c r="R121" s="22"/>
    </row>
    <row r="122" spans="1:18" x14ac:dyDescent="0.2">
      <c r="A122" s="23" t="s">
        <v>240</v>
      </c>
      <c r="B122" s="24" t="s">
        <v>241</v>
      </c>
      <c r="C122" s="24">
        <v>3</v>
      </c>
      <c r="D122" s="25">
        <v>508413115</v>
      </c>
      <c r="E122" s="25">
        <v>-8837120</v>
      </c>
      <c r="F122" s="26">
        <f t="shared" si="1"/>
        <v>-1.738177033454379E-2</v>
      </c>
      <c r="G122" s="27">
        <v>499575995</v>
      </c>
      <c r="I122" s="22"/>
      <c r="J122" s="22"/>
      <c r="K122" s="22"/>
      <c r="L122" s="22"/>
      <c r="M122" s="22"/>
      <c r="N122" s="22"/>
      <c r="O122" s="22"/>
      <c r="P122" s="22"/>
      <c r="Q122" s="22"/>
      <c r="R122" s="22"/>
    </row>
    <row r="123" spans="1:18" x14ac:dyDescent="0.2">
      <c r="A123" s="23" t="s">
        <v>242</v>
      </c>
      <c r="B123" s="24" t="s">
        <v>243</v>
      </c>
      <c r="C123" s="24">
        <v>3</v>
      </c>
      <c r="D123" s="25">
        <v>1353580743</v>
      </c>
      <c r="E123" s="25">
        <v>43295410</v>
      </c>
      <c r="F123" s="26">
        <f t="shared" si="1"/>
        <v>3.1985834774837664E-2</v>
      </c>
      <c r="G123" s="27">
        <v>1396876153</v>
      </c>
      <c r="I123" s="22"/>
      <c r="J123" s="22"/>
      <c r="K123" s="22"/>
      <c r="L123" s="22"/>
      <c r="M123" s="22"/>
      <c r="N123" s="22"/>
      <c r="O123" s="22"/>
      <c r="P123" s="22"/>
      <c r="Q123" s="22"/>
      <c r="R123" s="22"/>
    </row>
    <row r="124" spans="1:18" x14ac:dyDescent="0.2">
      <c r="A124" s="23" t="s">
        <v>244</v>
      </c>
      <c r="B124" s="24" t="s">
        <v>245</v>
      </c>
      <c r="C124" s="24">
        <v>3</v>
      </c>
      <c r="D124" s="25">
        <v>213858982</v>
      </c>
      <c r="E124" s="25">
        <v>6780306</v>
      </c>
      <c r="F124" s="26">
        <f t="shared" si="1"/>
        <v>3.1704565020327272E-2</v>
      </c>
      <c r="G124" s="27">
        <v>220639288</v>
      </c>
      <c r="I124" s="22"/>
      <c r="J124" s="22"/>
      <c r="K124" s="22"/>
      <c r="L124" s="22"/>
      <c r="M124" s="22"/>
      <c r="N124" s="22"/>
      <c r="O124" s="22"/>
      <c r="P124" s="22"/>
      <c r="Q124" s="22"/>
      <c r="R124" s="22"/>
    </row>
    <row r="125" spans="1:18" x14ac:dyDescent="0.2">
      <c r="A125" s="23" t="s">
        <v>246</v>
      </c>
      <c r="B125" s="24" t="s">
        <v>247</v>
      </c>
      <c r="C125" s="24">
        <v>3</v>
      </c>
      <c r="D125" s="25">
        <v>339529243</v>
      </c>
      <c r="E125" s="25">
        <v>10815063</v>
      </c>
      <c r="F125" s="26">
        <f t="shared" si="1"/>
        <v>3.1853111986586677E-2</v>
      </c>
      <c r="G125" s="27">
        <v>350344306</v>
      </c>
      <c r="I125" s="22"/>
      <c r="J125" s="22"/>
      <c r="K125" s="22"/>
      <c r="L125" s="22"/>
      <c r="M125" s="22"/>
      <c r="N125" s="22"/>
      <c r="O125" s="22"/>
      <c r="P125" s="22"/>
      <c r="Q125" s="22"/>
      <c r="R125" s="22"/>
    </row>
    <row r="126" spans="1:18" x14ac:dyDescent="0.2">
      <c r="A126" s="23" t="s">
        <v>248</v>
      </c>
      <c r="B126" s="24" t="s">
        <v>249</v>
      </c>
      <c r="C126" s="24">
        <v>3</v>
      </c>
      <c r="D126" s="25">
        <v>1168230945</v>
      </c>
      <c r="E126" s="25">
        <v>40391875</v>
      </c>
      <c r="F126" s="26">
        <f t="shared" si="1"/>
        <v>3.4575248304178414E-2</v>
      </c>
      <c r="G126" s="27">
        <v>1208622820</v>
      </c>
      <c r="I126" s="22"/>
      <c r="J126" s="22"/>
      <c r="K126" s="22"/>
      <c r="L126" s="22"/>
      <c r="M126" s="22"/>
      <c r="N126" s="22"/>
      <c r="O126" s="22"/>
      <c r="P126" s="22"/>
      <c r="Q126" s="22"/>
      <c r="R126" s="22"/>
    </row>
    <row r="127" spans="1:18" x14ac:dyDescent="0.2">
      <c r="A127" s="23" t="s">
        <v>250</v>
      </c>
      <c r="B127" s="24" t="s">
        <v>251</v>
      </c>
      <c r="C127" s="24">
        <v>3</v>
      </c>
      <c r="D127" s="25">
        <v>734623484</v>
      </c>
      <c r="E127" s="25">
        <v>919576</v>
      </c>
      <c r="F127" s="26">
        <f t="shared" si="1"/>
        <v>1.2517650470319024E-3</v>
      </c>
      <c r="G127" s="27">
        <v>735543060</v>
      </c>
      <c r="I127" s="22"/>
      <c r="J127" s="22"/>
      <c r="K127" s="22"/>
      <c r="L127" s="22"/>
      <c r="M127" s="22"/>
      <c r="N127" s="22"/>
      <c r="O127" s="22"/>
      <c r="P127" s="22"/>
      <c r="Q127" s="22"/>
      <c r="R127" s="22"/>
    </row>
    <row r="128" spans="1:18" x14ac:dyDescent="0.2">
      <c r="A128" s="23" t="s">
        <v>252</v>
      </c>
      <c r="B128" s="24" t="s">
        <v>253</v>
      </c>
      <c r="C128" s="24">
        <v>3</v>
      </c>
      <c r="D128" s="25">
        <v>764664450</v>
      </c>
      <c r="E128" s="25">
        <v>6380751</v>
      </c>
      <c r="F128" s="26">
        <f t="shared" si="1"/>
        <v>8.3445111120309043E-3</v>
      </c>
      <c r="G128" s="27">
        <v>771045201</v>
      </c>
      <c r="I128" s="22"/>
      <c r="J128" s="22"/>
      <c r="K128" s="22"/>
      <c r="L128" s="22"/>
      <c r="M128" s="22"/>
      <c r="N128" s="22"/>
      <c r="O128" s="22"/>
      <c r="P128" s="22"/>
      <c r="Q128" s="22"/>
      <c r="R128" s="22"/>
    </row>
    <row r="129" spans="1:18" x14ac:dyDescent="0.2">
      <c r="A129" s="23" t="s">
        <v>254</v>
      </c>
      <c r="B129" s="24" t="s">
        <v>255</v>
      </c>
      <c r="C129" s="24">
        <v>3</v>
      </c>
      <c r="D129" s="25">
        <v>696198035</v>
      </c>
      <c r="E129" s="25">
        <v>1570976</v>
      </c>
      <c r="F129" s="26">
        <f t="shared" si="1"/>
        <v>2.2565073743708568E-3</v>
      </c>
      <c r="G129" s="27">
        <v>697769011</v>
      </c>
      <c r="I129" s="22"/>
      <c r="J129" s="22"/>
      <c r="K129" s="22"/>
      <c r="L129" s="22"/>
      <c r="M129" s="22"/>
      <c r="N129" s="22"/>
      <c r="O129" s="22"/>
      <c r="P129" s="22"/>
      <c r="Q129" s="22"/>
      <c r="R129" s="22"/>
    </row>
    <row r="130" spans="1:18" x14ac:dyDescent="0.2">
      <c r="A130" s="23" t="s">
        <v>256</v>
      </c>
      <c r="B130" s="24" t="s">
        <v>257</v>
      </c>
      <c r="C130" s="24">
        <v>3</v>
      </c>
      <c r="D130" s="25">
        <v>180787427</v>
      </c>
      <c r="E130" s="25">
        <v>725473</v>
      </c>
      <c r="F130" s="26">
        <f t="shared" si="1"/>
        <v>4.012850960039384E-3</v>
      </c>
      <c r="G130" s="27">
        <v>181512900</v>
      </c>
      <c r="I130" s="22"/>
      <c r="J130" s="22"/>
      <c r="K130" s="22"/>
      <c r="L130" s="22"/>
      <c r="M130" s="22"/>
      <c r="N130" s="22"/>
      <c r="O130" s="22"/>
      <c r="P130" s="22"/>
      <c r="Q130" s="22"/>
      <c r="R130" s="22"/>
    </row>
    <row r="131" spans="1:18" x14ac:dyDescent="0.2">
      <c r="A131" s="23" t="s">
        <v>258</v>
      </c>
      <c r="B131" s="24" t="s">
        <v>259</v>
      </c>
      <c r="C131" s="24">
        <v>3</v>
      </c>
      <c r="D131" s="25">
        <v>1461699825</v>
      </c>
      <c r="E131" s="25">
        <v>-9849457</v>
      </c>
      <c r="F131" s="26">
        <f t="shared" si="1"/>
        <v>-6.7383581988182837E-3</v>
      </c>
      <c r="G131" s="27">
        <v>1451850368</v>
      </c>
      <c r="I131" s="22"/>
      <c r="J131" s="22"/>
      <c r="K131" s="22"/>
      <c r="L131" s="22"/>
      <c r="M131" s="22"/>
      <c r="N131" s="22"/>
      <c r="O131" s="22"/>
      <c r="P131" s="22"/>
      <c r="Q131" s="22"/>
      <c r="R131" s="22"/>
    </row>
    <row r="132" spans="1:18" x14ac:dyDescent="0.2">
      <c r="A132" s="23" t="s">
        <v>260</v>
      </c>
      <c r="B132" s="24" t="s">
        <v>261</v>
      </c>
      <c r="C132" s="24">
        <v>3</v>
      </c>
      <c r="D132" s="25">
        <v>1061129964</v>
      </c>
      <c r="E132" s="25">
        <v>4327357</v>
      </c>
      <c r="F132" s="26">
        <f t="shared" si="1"/>
        <v>4.0780650314385051E-3</v>
      </c>
      <c r="G132" s="27">
        <v>1065457321</v>
      </c>
      <c r="I132" s="22"/>
      <c r="J132" s="22"/>
      <c r="K132" s="22"/>
      <c r="L132" s="22"/>
      <c r="M132" s="22"/>
      <c r="N132" s="22"/>
      <c r="O132" s="22"/>
      <c r="P132" s="22"/>
      <c r="Q132" s="22"/>
      <c r="R132" s="22"/>
    </row>
    <row r="133" spans="1:18" x14ac:dyDescent="0.2">
      <c r="A133" s="23" t="s">
        <v>262</v>
      </c>
      <c r="B133" s="24" t="s">
        <v>263</v>
      </c>
      <c r="C133" s="24">
        <v>3</v>
      </c>
      <c r="D133" s="25">
        <v>525769830</v>
      </c>
      <c r="E133" s="25">
        <v>4095275</v>
      </c>
      <c r="F133" s="26">
        <f t="shared" si="1"/>
        <v>7.789102314980683E-3</v>
      </c>
      <c r="G133" s="27">
        <v>529865105</v>
      </c>
      <c r="I133" s="22"/>
      <c r="J133" s="22"/>
      <c r="K133" s="22"/>
      <c r="L133" s="22"/>
      <c r="M133" s="22"/>
      <c r="N133" s="22"/>
      <c r="O133" s="22"/>
      <c r="P133" s="22"/>
      <c r="Q133" s="22"/>
      <c r="R133" s="22"/>
    </row>
    <row r="134" spans="1:18" x14ac:dyDescent="0.2">
      <c r="A134" s="23" t="s">
        <v>264</v>
      </c>
      <c r="B134" s="24" t="s">
        <v>265</v>
      </c>
      <c r="C134" s="24">
        <v>3</v>
      </c>
      <c r="D134" s="25">
        <v>394487873</v>
      </c>
      <c r="E134" s="25">
        <v>4903876</v>
      </c>
      <c r="F134" s="26">
        <f t="shared" si="1"/>
        <v>1.2430993030804777E-2</v>
      </c>
      <c r="G134" s="27">
        <v>399391749</v>
      </c>
      <c r="I134" s="22"/>
      <c r="J134" s="22"/>
      <c r="K134" s="22"/>
      <c r="L134" s="22"/>
      <c r="M134" s="22"/>
      <c r="N134" s="22"/>
      <c r="O134" s="22"/>
      <c r="P134" s="22"/>
      <c r="Q134" s="22"/>
      <c r="R134" s="22"/>
    </row>
    <row r="135" spans="1:18" x14ac:dyDescent="0.2">
      <c r="A135" s="23" t="s">
        <v>266</v>
      </c>
      <c r="B135" s="24" t="s">
        <v>267</v>
      </c>
      <c r="C135" s="24">
        <v>3</v>
      </c>
      <c r="D135" s="25">
        <v>911738042</v>
      </c>
      <c r="E135" s="25">
        <v>7159089</v>
      </c>
      <c r="F135" s="26">
        <f t="shared" si="1"/>
        <v>7.852133694340244E-3</v>
      </c>
      <c r="G135" s="27">
        <v>918897131</v>
      </c>
      <c r="I135" s="22"/>
      <c r="J135" s="22"/>
      <c r="K135" s="22"/>
      <c r="L135" s="22"/>
      <c r="M135" s="22"/>
      <c r="N135" s="22"/>
      <c r="O135" s="22"/>
      <c r="P135" s="22"/>
      <c r="Q135" s="22"/>
      <c r="R135" s="22"/>
    </row>
    <row r="136" spans="1:18" x14ac:dyDescent="0.2">
      <c r="A136" s="23" t="s">
        <v>268</v>
      </c>
      <c r="B136" s="24" t="s">
        <v>269</v>
      </c>
      <c r="C136" s="24">
        <v>3</v>
      </c>
      <c r="D136" s="25">
        <v>890562486</v>
      </c>
      <c r="E136" s="25">
        <v>-2473399</v>
      </c>
      <c r="F136" s="26">
        <f t="shared" ref="F136:F199" si="2">+E136/D136</f>
        <v>-2.7773446994262905E-3</v>
      </c>
      <c r="G136" s="27">
        <v>888089087</v>
      </c>
      <c r="I136" s="22"/>
      <c r="J136" s="22"/>
      <c r="K136" s="22"/>
      <c r="L136" s="22"/>
      <c r="M136" s="22"/>
      <c r="N136" s="22"/>
      <c r="O136" s="22"/>
      <c r="P136" s="22"/>
      <c r="Q136" s="22"/>
      <c r="R136" s="22"/>
    </row>
    <row r="137" spans="1:18" x14ac:dyDescent="0.2">
      <c r="A137" s="23" t="s">
        <v>270</v>
      </c>
      <c r="B137" s="24" t="s">
        <v>271</v>
      </c>
      <c r="C137" s="24">
        <v>3</v>
      </c>
      <c r="D137" s="25">
        <v>657690293</v>
      </c>
      <c r="E137" s="25">
        <v>14996460</v>
      </c>
      <c r="F137" s="26">
        <f t="shared" si="2"/>
        <v>2.2801704935608652E-2</v>
      </c>
      <c r="G137" s="27">
        <v>672686753</v>
      </c>
      <c r="I137" s="22"/>
      <c r="J137" s="22"/>
      <c r="K137" s="22"/>
      <c r="L137" s="22"/>
      <c r="M137" s="22"/>
      <c r="N137" s="22"/>
      <c r="O137" s="22"/>
      <c r="P137" s="22"/>
      <c r="Q137" s="22"/>
      <c r="R137" s="22"/>
    </row>
    <row r="138" spans="1:18" x14ac:dyDescent="0.2">
      <c r="A138" s="23" t="s">
        <v>272</v>
      </c>
      <c r="B138" s="24" t="s">
        <v>273</v>
      </c>
      <c r="C138" s="24">
        <v>3</v>
      </c>
      <c r="D138" s="25">
        <v>1549042944</v>
      </c>
      <c r="E138" s="25">
        <v>33396629</v>
      </c>
      <c r="F138" s="26">
        <f t="shared" si="2"/>
        <v>2.1559524304576028E-2</v>
      </c>
      <c r="G138" s="27">
        <v>1582439573</v>
      </c>
      <c r="I138" s="22"/>
      <c r="J138" s="22"/>
      <c r="K138" s="22"/>
      <c r="L138" s="22"/>
      <c r="M138" s="22"/>
      <c r="N138" s="22"/>
      <c r="O138" s="22"/>
      <c r="P138" s="22"/>
      <c r="Q138" s="22"/>
      <c r="R138" s="22"/>
    </row>
    <row r="139" spans="1:18" x14ac:dyDescent="0.2">
      <c r="A139" s="23" t="s">
        <v>274</v>
      </c>
      <c r="B139" s="24" t="s">
        <v>275</v>
      </c>
      <c r="C139" s="24">
        <v>3</v>
      </c>
      <c r="D139" s="25">
        <v>1605378247</v>
      </c>
      <c r="E139" s="25">
        <v>-2601274</v>
      </c>
      <c r="F139" s="26">
        <f t="shared" si="2"/>
        <v>-1.6203495997663159E-3</v>
      </c>
      <c r="G139" s="27">
        <v>1602776973</v>
      </c>
      <c r="I139" s="22"/>
      <c r="J139" s="22"/>
      <c r="K139" s="22"/>
      <c r="L139" s="22"/>
      <c r="M139" s="22"/>
      <c r="N139" s="22"/>
      <c r="O139" s="22"/>
      <c r="P139" s="22"/>
      <c r="Q139" s="22"/>
      <c r="R139" s="22"/>
    </row>
    <row r="140" spans="1:18" x14ac:dyDescent="0.2">
      <c r="A140" s="23" t="s">
        <v>276</v>
      </c>
      <c r="B140" s="24" t="s">
        <v>277</v>
      </c>
      <c r="C140" s="24">
        <v>3</v>
      </c>
      <c r="D140" s="25">
        <v>593108111</v>
      </c>
      <c r="E140" s="25">
        <v>-1709702</v>
      </c>
      <c r="F140" s="26">
        <f t="shared" si="2"/>
        <v>-2.8826144311487928E-3</v>
      </c>
      <c r="G140" s="27">
        <v>591398409</v>
      </c>
      <c r="I140" s="22"/>
      <c r="J140" s="22"/>
      <c r="K140" s="22"/>
      <c r="L140" s="22"/>
      <c r="M140" s="22"/>
      <c r="N140" s="22"/>
      <c r="O140" s="22"/>
      <c r="P140" s="22"/>
      <c r="Q140" s="22"/>
      <c r="R140" s="22"/>
    </row>
    <row r="141" spans="1:18" x14ac:dyDescent="0.2">
      <c r="A141" s="23" t="s">
        <v>278</v>
      </c>
      <c r="B141" s="24" t="s">
        <v>279</v>
      </c>
      <c r="C141" s="24">
        <v>3</v>
      </c>
      <c r="D141" s="25">
        <v>616549189</v>
      </c>
      <c r="E141" s="25">
        <v>20847740</v>
      </c>
      <c r="F141" s="26">
        <f t="shared" si="2"/>
        <v>3.3813587580600969E-2</v>
      </c>
      <c r="G141" s="27">
        <v>637396929</v>
      </c>
      <c r="I141" s="22"/>
      <c r="J141" s="22"/>
      <c r="K141" s="22"/>
      <c r="L141" s="22"/>
      <c r="M141" s="22"/>
      <c r="N141" s="22"/>
      <c r="O141" s="22"/>
      <c r="P141" s="22"/>
      <c r="Q141" s="22"/>
      <c r="R141" s="22"/>
    </row>
    <row r="142" spans="1:18" x14ac:dyDescent="0.2">
      <c r="A142" s="23" t="s">
        <v>280</v>
      </c>
      <c r="B142" s="24" t="s">
        <v>281</v>
      </c>
      <c r="C142" s="24">
        <v>3</v>
      </c>
      <c r="D142" s="25">
        <v>790209234</v>
      </c>
      <c r="E142" s="25">
        <v>3012125</v>
      </c>
      <c r="F142" s="26">
        <f t="shared" si="2"/>
        <v>3.8118068865796119E-3</v>
      </c>
      <c r="G142" s="27">
        <v>793221359</v>
      </c>
      <c r="I142" s="22"/>
      <c r="J142" s="22"/>
      <c r="K142" s="22"/>
      <c r="L142" s="22"/>
      <c r="M142" s="22"/>
      <c r="N142" s="22"/>
      <c r="O142" s="22"/>
      <c r="P142" s="22"/>
      <c r="Q142" s="22"/>
      <c r="R142" s="22"/>
    </row>
    <row r="143" spans="1:18" x14ac:dyDescent="0.2">
      <c r="A143" s="23" t="s">
        <v>282</v>
      </c>
      <c r="B143" s="24" t="s">
        <v>283</v>
      </c>
      <c r="C143" s="24">
        <v>3</v>
      </c>
      <c r="D143" s="25">
        <v>642777384</v>
      </c>
      <c r="E143" s="25">
        <v>19145706</v>
      </c>
      <c r="F143" s="26">
        <f t="shared" si="2"/>
        <v>2.9785904850690888E-2</v>
      </c>
      <c r="G143" s="27">
        <v>661923090</v>
      </c>
      <c r="I143" s="22"/>
      <c r="J143" s="22"/>
      <c r="K143" s="22"/>
      <c r="L143" s="22"/>
      <c r="M143" s="22"/>
      <c r="N143" s="22"/>
      <c r="O143" s="22"/>
      <c r="P143" s="22"/>
      <c r="Q143" s="22"/>
      <c r="R143" s="22"/>
    </row>
    <row r="144" spans="1:18" x14ac:dyDescent="0.2">
      <c r="A144" s="23" t="s">
        <v>284</v>
      </c>
      <c r="B144" s="24" t="s">
        <v>285</v>
      </c>
      <c r="C144" s="24">
        <v>3</v>
      </c>
      <c r="D144" s="25">
        <v>804857811</v>
      </c>
      <c r="E144" s="25">
        <v>9998156</v>
      </c>
      <c r="F144" s="26">
        <f t="shared" si="2"/>
        <v>1.2422263738209531E-2</v>
      </c>
      <c r="G144" s="27">
        <v>814855967</v>
      </c>
      <c r="I144" s="22"/>
      <c r="J144" s="22"/>
      <c r="K144" s="22"/>
      <c r="L144" s="22"/>
      <c r="M144" s="22"/>
      <c r="N144" s="22"/>
      <c r="O144" s="22"/>
      <c r="P144" s="22"/>
      <c r="Q144" s="22"/>
      <c r="R144" s="22"/>
    </row>
    <row r="145" spans="1:18" x14ac:dyDescent="0.2">
      <c r="A145" s="23" t="s">
        <v>286</v>
      </c>
      <c r="B145" s="24" t="s">
        <v>287</v>
      </c>
      <c r="C145" s="24">
        <v>3</v>
      </c>
      <c r="D145" s="25">
        <v>260501884</v>
      </c>
      <c r="E145" s="25">
        <v>9061217</v>
      </c>
      <c r="F145" s="26">
        <f t="shared" si="2"/>
        <v>3.4783690854228139E-2</v>
      </c>
      <c r="G145" s="27">
        <v>269563101</v>
      </c>
      <c r="I145" s="22"/>
      <c r="J145" s="22"/>
      <c r="K145" s="22"/>
      <c r="L145" s="22"/>
      <c r="M145" s="22"/>
      <c r="N145" s="22"/>
      <c r="O145" s="22"/>
      <c r="P145" s="22"/>
      <c r="Q145" s="22"/>
      <c r="R145" s="22"/>
    </row>
    <row r="146" spans="1:18" x14ac:dyDescent="0.2">
      <c r="A146" s="23" t="s">
        <v>288</v>
      </c>
      <c r="B146" s="24" t="s">
        <v>289</v>
      </c>
      <c r="C146" s="24">
        <v>3</v>
      </c>
      <c r="D146" s="25">
        <v>7866134</v>
      </c>
      <c r="E146" s="25">
        <v>281571</v>
      </c>
      <c r="F146" s="26">
        <f t="shared" si="2"/>
        <v>3.5795347498529771E-2</v>
      </c>
      <c r="G146" s="27">
        <v>8147705</v>
      </c>
      <c r="I146" s="22"/>
      <c r="J146" s="22"/>
      <c r="K146" s="22"/>
      <c r="L146" s="22"/>
      <c r="M146" s="22"/>
      <c r="N146" s="22"/>
      <c r="O146" s="22"/>
      <c r="P146" s="22"/>
      <c r="Q146" s="22"/>
      <c r="R146" s="22"/>
    </row>
    <row r="147" spans="1:18" x14ac:dyDescent="0.2">
      <c r="A147" s="23" t="s">
        <v>290</v>
      </c>
      <c r="B147" s="24" t="s">
        <v>291</v>
      </c>
      <c r="C147" s="24">
        <v>3</v>
      </c>
      <c r="D147" s="25">
        <v>495294919</v>
      </c>
      <c r="E147" s="25">
        <v>9674604</v>
      </c>
      <c r="F147" s="26">
        <f t="shared" si="2"/>
        <v>1.9533016852934848E-2</v>
      </c>
      <c r="G147" s="27">
        <v>504969523</v>
      </c>
      <c r="I147" s="22"/>
      <c r="J147" s="22"/>
      <c r="K147" s="22"/>
      <c r="L147" s="22"/>
      <c r="M147" s="22"/>
      <c r="N147" s="22"/>
      <c r="O147" s="22"/>
      <c r="P147" s="22"/>
      <c r="Q147" s="22"/>
      <c r="R147" s="22"/>
    </row>
    <row r="148" spans="1:18" x14ac:dyDescent="0.2">
      <c r="A148" s="23" t="s">
        <v>292</v>
      </c>
      <c r="B148" s="24" t="s">
        <v>293</v>
      </c>
      <c r="C148" s="24">
        <v>3</v>
      </c>
      <c r="D148" s="25">
        <v>399854128</v>
      </c>
      <c r="E148" s="25">
        <v>14539727</v>
      </c>
      <c r="F148" s="26">
        <f t="shared" si="2"/>
        <v>3.6362578205019806E-2</v>
      </c>
      <c r="G148" s="27">
        <v>414393855</v>
      </c>
      <c r="I148" s="22"/>
      <c r="J148" s="22"/>
      <c r="K148" s="22"/>
      <c r="L148" s="22"/>
      <c r="M148" s="22"/>
      <c r="N148" s="22"/>
      <c r="O148" s="22"/>
      <c r="P148" s="22"/>
      <c r="Q148" s="22"/>
      <c r="R148" s="22"/>
    </row>
    <row r="149" spans="1:18" x14ac:dyDescent="0.2">
      <c r="A149" s="23" t="s">
        <v>294</v>
      </c>
      <c r="B149" s="24" t="s">
        <v>295</v>
      </c>
      <c r="C149" s="24">
        <v>3</v>
      </c>
      <c r="D149" s="25">
        <v>840552557</v>
      </c>
      <c r="E149" s="25">
        <v>28876312</v>
      </c>
      <c r="F149" s="26">
        <f t="shared" si="2"/>
        <v>3.4353963662976522E-2</v>
      </c>
      <c r="G149" s="27">
        <v>869428869</v>
      </c>
      <c r="I149" s="22"/>
      <c r="J149" s="22"/>
      <c r="K149" s="22"/>
      <c r="L149" s="22"/>
      <c r="M149" s="22"/>
      <c r="N149" s="22"/>
      <c r="O149" s="22"/>
      <c r="P149" s="22"/>
      <c r="Q149" s="22"/>
      <c r="R149" s="22"/>
    </row>
    <row r="150" spans="1:18" x14ac:dyDescent="0.2">
      <c r="A150" s="23" t="s">
        <v>296</v>
      </c>
      <c r="B150" s="24" t="s">
        <v>297</v>
      </c>
      <c r="C150" s="24">
        <v>4</v>
      </c>
      <c r="D150" s="25">
        <v>36514642207</v>
      </c>
      <c r="E150" s="25">
        <v>364756013</v>
      </c>
      <c r="F150" s="26">
        <f t="shared" si="2"/>
        <v>9.9893081501993969E-3</v>
      </c>
      <c r="G150" s="27">
        <v>36879398220</v>
      </c>
      <c r="I150" s="22"/>
      <c r="J150" s="22"/>
      <c r="K150" s="22"/>
      <c r="L150" s="22"/>
      <c r="M150" s="22"/>
      <c r="N150" s="22"/>
      <c r="O150" s="22"/>
      <c r="P150" s="22"/>
      <c r="Q150" s="22"/>
      <c r="R150" s="22"/>
    </row>
    <row r="151" spans="1:18" x14ac:dyDescent="0.2">
      <c r="A151" s="23" t="s">
        <v>298</v>
      </c>
      <c r="B151" s="24" t="s">
        <v>299</v>
      </c>
      <c r="C151" s="24">
        <v>3</v>
      </c>
      <c r="D151" s="25">
        <v>2529956212</v>
      </c>
      <c r="E151" s="25">
        <v>33462093</v>
      </c>
      <c r="F151" s="26">
        <f t="shared" si="2"/>
        <v>1.3226352630643869E-2</v>
      </c>
      <c r="G151" s="27">
        <v>2563418305</v>
      </c>
      <c r="I151" s="22"/>
      <c r="J151" s="22"/>
      <c r="K151" s="22"/>
      <c r="L151" s="22"/>
      <c r="M151" s="22"/>
      <c r="N151" s="22"/>
      <c r="O151" s="22"/>
      <c r="P151" s="22"/>
      <c r="Q151" s="22"/>
      <c r="R151" s="22"/>
    </row>
    <row r="152" spans="1:18" x14ac:dyDescent="0.2">
      <c r="A152" s="23" t="s">
        <v>300</v>
      </c>
      <c r="B152" s="24" t="s">
        <v>301</v>
      </c>
      <c r="C152" s="24">
        <v>3</v>
      </c>
      <c r="D152" s="25">
        <v>551364490</v>
      </c>
      <c r="E152" s="25">
        <v>6227496</v>
      </c>
      <c r="F152" s="26">
        <f t="shared" si="2"/>
        <v>1.1294699083722276E-2</v>
      </c>
      <c r="G152" s="27">
        <v>557591986</v>
      </c>
      <c r="I152" s="22"/>
      <c r="J152" s="22"/>
      <c r="K152" s="22"/>
      <c r="L152" s="22"/>
      <c r="M152" s="22"/>
      <c r="N152" s="22"/>
      <c r="O152" s="22"/>
      <c r="P152" s="22"/>
      <c r="Q152" s="22"/>
      <c r="R152" s="22"/>
    </row>
    <row r="153" spans="1:18" x14ac:dyDescent="0.2">
      <c r="A153" s="23" t="s">
        <v>302</v>
      </c>
      <c r="B153" s="24" t="s">
        <v>303</v>
      </c>
      <c r="C153" s="24">
        <v>3</v>
      </c>
      <c r="D153" s="25">
        <v>2377750390</v>
      </c>
      <c r="E153" s="25">
        <v>28623065</v>
      </c>
      <c r="F153" s="26">
        <f t="shared" si="2"/>
        <v>1.2037876271781413E-2</v>
      </c>
      <c r="G153" s="27">
        <v>2406373455</v>
      </c>
      <c r="I153" s="22"/>
      <c r="J153" s="22"/>
      <c r="K153" s="22"/>
      <c r="L153" s="22"/>
      <c r="M153" s="22"/>
      <c r="N153" s="22"/>
      <c r="O153" s="22"/>
      <c r="P153" s="22"/>
      <c r="Q153" s="22"/>
      <c r="R153" s="22"/>
    </row>
    <row r="154" spans="1:18" x14ac:dyDescent="0.2">
      <c r="A154" s="23" t="s">
        <v>304</v>
      </c>
      <c r="B154" s="24" t="s">
        <v>305</v>
      </c>
      <c r="C154" s="24">
        <v>3</v>
      </c>
      <c r="D154" s="25">
        <v>1042790972</v>
      </c>
      <c r="E154" s="25">
        <v>17127434</v>
      </c>
      <c r="F154" s="26">
        <f t="shared" si="2"/>
        <v>1.6424609015506512E-2</v>
      </c>
      <c r="G154" s="27">
        <v>1059918406</v>
      </c>
      <c r="I154" s="22"/>
      <c r="J154" s="22"/>
      <c r="K154" s="22"/>
      <c r="L154" s="22"/>
      <c r="M154" s="22"/>
      <c r="N154" s="22"/>
      <c r="O154" s="22"/>
      <c r="P154" s="22"/>
      <c r="Q154" s="22"/>
      <c r="R154" s="22"/>
    </row>
    <row r="155" spans="1:18" x14ac:dyDescent="0.2">
      <c r="A155" s="23" t="s">
        <v>306</v>
      </c>
      <c r="B155" s="24" t="s">
        <v>307</v>
      </c>
      <c r="C155" s="24">
        <v>3</v>
      </c>
      <c r="D155" s="25">
        <v>3189080131</v>
      </c>
      <c r="E155" s="25">
        <v>-29736496</v>
      </c>
      <c r="F155" s="26">
        <f t="shared" si="2"/>
        <v>-9.3244743871253952E-3</v>
      </c>
      <c r="G155" s="27">
        <v>3159343635</v>
      </c>
      <c r="I155" s="22"/>
      <c r="J155" s="22"/>
      <c r="K155" s="22"/>
      <c r="L155" s="22"/>
      <c r="M155" s="22"/>
      <c r="N155" s="22"/>
      <c r="O155" s="22"/>
      <c r="P155" s="22"/>
      <c r="Q155" s="22"/>
      <c r="R155" s="22"/>
    </row>
    <row r="156" spans="1:18" x14ac:dyDescent="0.2">
      <c r="A156" s="23" t="s">
        <v>308</v>
      </c>
      <c r="B156" s="24" t="s">
        <v>309</v>
      </c>
      <c r="C156" s="24">
        <v>3</v>
      </c>
      <c r="D156" s="25">
        <v>394725603</v>
      </c>
      <c r="E156" s="25">
        <v>4085416</v>
      </c>
      <c r="F156" s="26">
        <f t="shared" si="2"/>
        <v>1.0350015223106772E-2</v>
      </c>
      <c r="G156" s="27">
        <v>398811019</v>
      </c>
      <c r="I156" s="22"/>
      <c r="J156" s="22"/>
      <c r="K156" s="22"/>
      <c r="L156" s="22"/>
      <c r="M156" s="22"/>
      <c r="N156" s="22"/>
      <c r="O156" s="22"/>
      <c r="P156" s="22"/>
      <c r="Q156" s="22"/>
      <c r="R156" s="22"/>
    </row>
    <row r="157" spans="1:18" x14ac:dyDescent="0.2">
      <c r="A157" s="23" t="s">
        <v>310</v>
      </c>
      <c r="B157" s="24" t="s">
        <v>311</v>
      </c>
      <c r="C157" s="24">
        <v>3</v>
      </c>
      <c r="D157" s="25">
        <v>369932346</v>
      </c>
      <c r="E157" s="25">
        <v>5076023</v>
      </c>
      <c r="F157" s="26">
        <f t="shared" si="2"/>
        <v>1.3721490036991791E-2</v>
      </c>
      <c r="G157" s="27">
        <v>375008369</v>
      </c>
      <c r="I157" s="22"/>
      <c r="J157" s="22"/>
      <c r="K157" s="22"/>
      <c r="L157" s="22"/>
      <c r="M157" s="22"/>
      <c r="N157" s="22"/>
      <c r="O157" s="22"/>
      <c r="P157" s="22"/>
      <c r="Q157" s="22"/>
      <c r="R157" s="22"/>
    </row>
    <row r="158" spans="1:18" x14ac:dyDescent="0.2">
      <c r="A158" s="23" t="s">
        <v>312</v>
      </c>
      <c r="B158" s="24" t="s">
        <v>313</v>
      </c>
      <c r="C158" s="24">
        <v>3</v>
      </c>
      <c r="D158" s="25">
        <v>664865180</v>
      </c>
      <c r="E158" s="25">
        <v>6489250</v>
      </c>
      <c r="F158" s="26">
        <f t="shared" si="2"/>
        <v>9.76024943884112E-3</v>
      </c>
      <c r="G158" s="27">
        <v>671354430</v>
      </c>
      <c r="I158" s="22"/>
      <c r="J158" s="22"/>
      <c r="K158" s="22"/>
      <c r="L158" s="22"/>
      <c r="M158" s="22"/>
      <c r="N158" s="22"/>
      <c r="O158" s="22"/>
      <c r="P158" s="22"/>
      <c r="Q158" s="22"/>
      <c r="R158" s="22"/>
    </row>
    <row r="159" spans="1:18" x14ac:dyDescent="0.2">
      <c r="A159" s="23" t="s">
        <v>314</v>
      </c>
      <c r="B159" s="24" t="s">
        <v>315</v>
      </c>
      <c r="C159" s="24">
        <v>3</v>
      </c>
      <c r="D159" s="25">
        <v>491118255</v>
      </c>
      <c r="E159" s="25">
        <v>5621120</v>
      </c>
      <c r="F159" s="26">
        <f t="shared" si="2"/>
        <v>1.144555296564979E-2</v>
      </c>
      <c r="G159" s="27">
        <v>496739375</v>
      </c>
      <c r="I159" s="22"/>
      <c r="J159" s="22"/>
      <c r="K159" s="22"/>
      <c r="L159" s="22"/>
      <c r="M159" s="22"/>
      <c r="N159" s="22"/>
      <c r="O159" s="22"/>
      <c r="P159" s="22"/>
      <c r="Q159" s="22"/>
      <c r="R159" s="22"/>
    </row>
    <row r="160" spans="1:18" x14ac:dyDescent="0.2">
      <c r="A160" s="23" t="s">
        <v>316</v>
      </c>
      <c r="B160" s="24" t="s">
        <v>317</v>
      </c>
      <c r="C160" s="24">
        <v>3</v>
      </c>
      <c r="D160" s="25">
        <v>582311454</v>
      </c>
      <c r="E160" s="25">
        <v>9968185</v>
      </c>
      <c r="F160" s="26">
        <f t="shared" si="2"/>
        <v>1.7118304871949163E-2</v>
      </c>
      <c r="G160" s="27">
        <v>592279639</v>
      </c>
      <c r="I160" s="22"/>
      <c r="J160" s="22"/>
      <c r="K160" s="22"/>
      <c r="L160" s="22"/>
      <c r="M160" s="22"/>
      <c r="N160" s="22"/>
      <c r="O160" s="22"/>
      <c r="P160" s="22"/>
      <c r="Q160" s="22"/>
      <c r="R160" s="22"/>
    </row>
    <row r="161" spans="1:18" x14ac:dyDescent="0.2">
      <c r="A161" s="23" t="s">
        <v>318</v>
      </c>
      <c r="B161" s="24" t="s">
        <v>319</v>
      </c>
      <c r="C161" s="24">
        <v>3</v>
      </c>
      <c r="D161" s="25">
        <v>438444625</v>
      </c>
      <c r="E161" s="25">
        <v>2672363</v>
      </c>
      <c r="F161" s="26">
        <f t="shared" si="2"/>
        <v>6.0950980981919894E-3</v>
      </c>
      <c r="G161" s="27">
        <v>441116988</v>
      </c>
      <c r="I161" s="22"/>
      <c r="J161" s="22"/>
      <c r="K161" s="22"/>
      <c r="L161" s="22"/>
      <c r="M161" s="22"/>
      <c r="N161" s="22"/>
      <c r="O161" s="22"/>
      <c r="P161" s="22"/>
      <c r="Q161" s="22"/>
      <c r="R161" s="22"/>
    </row>
    <row r="162" spans="1:18" x14ac:dyDescent="0.2">
      <c r="A162" s="23" t="s">
        <v>320</v>
      </c>
      <c r="B162" s="24" t="s">
        <v>321</v>
      </c>
      <c r="C162" s="24">
        <v>3</v>
      </c>
      <c r="D162" s="25">
        <v>380560361</v>
      </c>
      <c r="E162" s="25">
        <v>237577</v>
      </c>
      <c r="F162" s="26">
        <f t="shared" si="2"/>
        <v>6.2428204391996574E-4</v>
      </c>
      <c r="G162" s="27">
        <v>380797938</v>
      </c>
      <c r="I162" s="22"/>
      <c r="J162" s="22"/>
      <c r="K162" s="22"/>
      <c r="L162" s="22"/>
      <c r="M162" s="22"/>
      <c r="N162" s="22"/>
      <c r="O162" s="22"/>
      <c r="P162" s="22"/>
      <c r="Q162" s="22"/>
      <c r="R162" s="22"/>
    </row>
    <row r="163" spans="1:18" x14ac:dyDescent="0.2">
      <c r="A163" s="23" t="s">
        <v>322</v>
      </c>
      <c r="B163" s="24" t="s">
        <v>323</v>
      </c>
      <c r="C163" s="24">
        <v>3</v>
      </c>
      <c r="D163" s="25">
        <v>1029826425</v>
      </c>
      <c r="E163" s="25">
        <v>-4082166</v>
      </c>
      <c r="F163" s="26">
        <f t="shared" si="2"/>
        <v>-3.9639359613441658E-3</v>
      </c>
      <c r="G163" s="27">
        <v>1025744259</v>
      </c>
      <c r="I163" s="22"/>
      <c r="J163" s="22"/>
      <c r="K163" s="22"/>
      <c r="L163" s="22"/>
      <c r="M163" s="22"/>
      <c r="N163" s="22"/>
      <c r="O163" s="22"/>
      <c r="P163" s="22"/>
      <c r="Q163" s="22"/>
      <c r="R163" s="22"/>
    </row>
    <row r="164" spans="1:18" x14ac:dyDescent="0.2">
      <c r="A164" s="23" t="s">
        <v>324</v>
      </c>
      <c r="B164" s="24" t="s">
        <v>325</v>
      </c>
      <c r="C164" s="24">
        <v>3</v>
      </c>
      <c r="D164" s="25">
        <v>3791374752</v>
      </c>
      <c r="E164" s="25">
        <v>77104226</v>
      </c>
      <c r="F164" s="26">
        <f t="shared" si="2"/>
        <v>2.0336746178764447E-2</v>
      </c>
      <c r="G164" s="27">
        <v>3868478978</v>
      </c>
      <c r="I164" s="22"/>
      <c r="J164" s="22"/>
      <c r="K164" s="22"/>
      <c r="L164" s="22"/>
      <c r="M164" s="22"/>
      <c r="N164" s="22"/>
      <c r="O164" s="22"/>
      <c r="P164" s="22"/>
      <c r="Q164" s="22"/>
      <c r="R164" s="22"/>
    </row>
    <row r="165" spans="1:18" x14ac:dyDescent="0.2">
      <c r="A165" s="23" t="s">
        <v>326</v>
      </c>
      <c r="B165" s="24" t="s">
        <v>327</v>
      </c>
      <c r="C165" s="24">
        <v>3</v>
      </c>
      <c r="D165" s="25">
        <v>850128087</v>
      </c>
      <c r="E165" s="25">
        <v>23348</v>
      </c>
      <c r="F165" s="26">
        <f t="shared" si="2"/>
        <v>2.7464096713228578E-5</v>
      </c>
      <c r="G165" s="27">
        <v>850151435</v>
      </c>
      <c r="I165" s="22"/>
      <c r="J165" s="22"/>
      <c r="K165" s="22"/>
      <c r="L165" s="22"/>
      <c r="M165" s="22"/>
      <c r="N165" s="22"/>
      <c r="O165" s="22"/>
      <c r="P165" s="22"/>
      <c r="Q165" s="22"/>
      <c r="R165" s="22"/>
    </row>
    <row r="166" spans="1:18" x14ac:dyDescent="0.2">
      <c r="A166" s="23" t="s">
        <v>328</v>
      </c>
      <c r="B166" s="24" t="s">
        <v>329</v>
      </c>
      <c r="C166" s="24">
        <v>3</v>
      </c>
      <c r="D166" s="25">
        <v>790349856</v>
      </c>
      <c r="E166" s="25">
        <v>-3627139</v>
      </c>
      <c r="F166" s="26">
        <f t="shared" si="2"/>
        <v>-4.5892827998440227E-3</v>
      </c>
      <c r="G166" s="27">
        <v>786722717</v>
      </c>
      <c r="I166" s="22"/>
      <c r="J166" s="22"/>
      <c r="K166" s="22"/>
      <c r="L166" s="22"/>
      <c r="M166" s="22"/>
      <c r="N166" s="22"/>
      <c r="O166" s="22"/>
      <c r="P166" s="22"/>
      <c r="Q166" s="22"/>
      <c r="R166" s="22"/>
    </row>
    <row r="167" spans="1:18" x14ac:dyDescent="0.2">
      <c r="A167" s="23" t="s">
        <v>330</v>
      </c>
      <c r="B167" s="24" t="s">
        <v>331</v>
      </c>
      <c r="C167" s="24">
        <v>3</v>
      </c>
      <c r="D167" s="25">
        <v>895834959</v>
      </c>
      <c r="E167" s="25">
        <v>3658504</v>
      </c>
      <c r="F167" s="26">
        <f t="shared" si="2"/>
        <v>4.083904030809318E-3</v>
      </c>
      <c r="G167" s="27">
        <v>899493463</v>
      </c>
      <c r="I167" s="22"/>
      <c r="J167" s="22"/>
      <c r="K167" s="22"/>
      <c r="L167" s="22"/>
      <c r="M167" s="22"/>
      <c r="N167" s="22"/>
      <c r="O167" s="22"/>
      <c r="P167" s="22"/>
      <c r="Q167" s="22"/>
      <c r="R167" s="22"/>
    </row>
    <row r="168" spans="1:18" x14ac:dyDescent="0.2">
      <c r="A168" s="23" t="s">
        <v>332</v>
      </c>
      <c r="B168" s="24" t="s">
        <v>333</v>
      </c>
      <c r="C168" s="24">
        <v>3</v>
      </c>
      <c r="D168" s="25">
        <v>385428197</v>
      </c>
      <c r="E168" s="25">
        <v>-4654523</v>
      </c>
      <c r="F168" s="26">
        <f t="shared" si="2"/>
        <v>-1.2076238936924482E-2</v>
      </c>
      <c r="G168" s="27">
        <v>380773674</v>
      </c>
      <c r="I168" s="22"/>
      <c r="J168" s="22"/>
      <c r="K168" s="22"/>
      <c r="L168" s="22"/>
      <c r="M168" s="22"/>
      <c r="N168" s="22"/>
      <c r="O168" s="22"/>
      <c r="P168" s="22"/>
      <c r="Q168" s="22"/>
      <c r="R168" s="22"/>
    </row>
    <row r="169" spans="1:18" x14ac:dyDescent="0.2">
      <c r="A169" s="23" t="s">
        <v>334</v>
      </c>
      <c r="B169" s="24" t="s">
        <v>335</v>
      </c>
      <c r="C169" s="24">
        <v>3</v>
      </c>
      <c r="D169" s="25">
        <v>1299849189</v>
      </c>
      <c r="E169" s="25">
        <v>5707759</v>
      </c>
      <c r="F169" s="26">
        <f t="shared" si="2"/>
        <v>4.3910932501262656E-3</v>
      </c>
      <c r="G169" s="27">
        <v>1305556948</v>
      </c>
      <c r="I169" s="22"/>
      <c r="J169" s="22"/>
      <c r="K169" s="22"/>
      <c r="L169" s="22"/>
      <c r="M169" s="22"/>
      <c r="N169" s="22"/>
      <c r="O169" s="22"/>
      <c r="P169" s="22"/>
      <c r="Q169" s="22"/>
      <c r="R169" s="22"/>
    </row>
    <row r="170" spans="1:18" x14ac:dyDescent="0.2">
      <c r="A170" s="23" t="s">
        <v>336</v>
      </c>
      <c r="B170" s="24" t="s">
        <v>337</v>
      </c>
      <c r="C170" s="24">
        <v>3</v>
      </c>
      <c r="D170" s="25">
        <v>355739416</v>
      </c>
      <c r="E170" s="25">
        <v>-1674237</v>
      </c>
      <c r="F170" s="26">
        <f t="shared" si="2"/>
        <v>-4.7063578695479731E-3</v>
      </c>
      <c r="G170" s="27">
        <v>354065179</v>
      </c>
      <c r="I170" s="22"/>
      <c r="J170" s="22"/>
      <c r="K170" s="22"/>
      <c r="L170" s="22"/>
      <c r="M170" s="22"/>
      <c r="N170" s="22"/>
      <c r="O170" s="22"/>
      <c r="P170" s="22"/>
      <c r="Q170" s="22"/>
      <c r="R170" s="22"/>
    </row>
    <row r="171" spans="1:18" x14ac:dyDescent="0.2">
      <c r="A171" s="23" t="s">
        <v>338</v>
      </c>
      <c r="B171" s="24" t="s">
        <v>339</v>
      </c>
      <c r="C171" s="24">
        <v>3</v>
      </c>
      <c r="D171" s="25">
        <v>391583135</v>
      </c>
      <c r="E171" s="25">
        <v>-6069376</v>
      </c>
      <c r="F171" s="26">
        <f t="shared" si="2"/>
        <v>-1.5499584781658178E-2</v>
      </c>
      <c r="G171" s="27">
        <v>385513759</v>
      </c>
      <c r="I171" s="22"/>
      <c r="J171" s="22"/>
      <c r="K171" s="22"/>
      <c r="L171" s="22"/>
      <c r="M171" s="22"/>
      <c r="N171" s="22"/>
      <c r="O171" s="22"/>
      <c r="P171" s="22"/>
      <c r="Q171" s="22"/>
      <c r="R171" s="22"/>
    </row>
    <row r="172" spans="1:18" x14ac:dyDescent="0.2">
      <c r="A172" s="23" t="s">
        <v>340</v>
      </c>
      <c r="B172" s="24" t="s">
        <v>341</v>
      </c>
      <c r="C172" s="24">
        <v>3</v>
      </c>
      <c r="D172" s="25">
        <v>776585430</v>
      </c>
      <c r="E172" s="25">
        <v>-13556432</v>
      </c>
      <c r="F172" s="26">
        <f t="shared" si="2"/>
        <v>-1.7456459362107785E-2</v>
      </c>
      <c r="G172" s="27">
        <v>763028998</v>
      </c>
      <c r="I172" s="22"/>
      <c r="J172" s="22"/>
      <c r="K172" s="22"/>
      <c r="L172" s="22"/>
      <c r="M172" s="22"/>
      <c r="N172" s="22"/>
      <c r="O172" s="22"/>
      <c r="P172" s="22"/>
      <c r="Q172" s="22"/>
      <c r="R172" s="22"/>
    </row>
    <row r="173" spans="1:18" x14ac:dyDescent="0.2">
      <c r="A173" s="23" t="s">
        <v>342</v>
      </c>
      <c r="B173" s="24" t="s">
        <v>343</v>
      </c>
      <c r="C173" s="24">
        <v>3</v>
      </c>
      <c r="D173" s="25">
        <v>590012591</v>
      </c>
      <c r="E173" s="25">
        <v>-5967701</v>
      </c>
      <c r="F173" s="26">
        <f t="shared" si="2"/>
        <v>-1.0114531606665323E-2</v>
      </c>
      <c r="G173" s="27">
        <v>584044890</v>
      </c>
      <c r="I173" s="22"/>
      <c r="J173" s="22"/>
      <c r="K173" s="22"/>
      <c r="L173" s="22"/>
      <c r="M173" s="22"/>
      <c r="N173" s="22"/>
      <c r="O173" s="22"/>
      <c r="P173" s="22"/>
      <c r="Q173" s="22"/>
      <c r="R173" s="22"/>
    </row>
    <row r="174" spans="1:18" x14ac:dyDescent="0.2">
      <c r="A174" s="23" t="s">
        <v>344</v>
      </c>
      <c r="B174" s="24" t="s">
        <v>345</v>
      </c>
      <c r="C174" s="24">
        <v>3</v>
      </c>
      <c r="D174" s="25">
        <v>1194053002</v>
      </c>
      <c r="E174" s="25">
        <v>-11904670</v>
      </c>
      <c r="F174" s="26">
        <f t="shared" si="2"/>
        <v>-9.9699678155492806E-3</v>
      </c>
      <c r="G174" s="27">
        <v>1182148332</v>
      </c>
      <c r="I174" s="22"/>
      <c r="J174" s="22"/>
      <c r="K174" s="22"/>
      <c r="L174" s="22"/>
      <c r="M174" s="22"/>
      <c r="N174" s="22"/>
      <c r="O174" s="22"/>
      <c r="P174" s="22"/>
      <c r="Q174" s="22"/>
      <c r="R174" s="22"/>
    </row>
    <row r="175" spans="1:18" x14ac:dyDescent="0.2">
      <c r="A175" s="23" t="s">
        <v>346</v>
      </c>
      <c r="B175" s="24" t="s">
        <v>347</v>
      </c>
      <c r="C175" s="24">
        <v>3</v>
      </c>
      <c r="D175" s="25">
        <v>595029832</v>
      </c>
      <c r="E175" s="25">
        <v>-15540935</v>
      </c>
      <c r="F175" s="26">
        <f t="shared" si="2"/>
        <v>-2.6117908992502412E-2</v>
      </c>
      <c r="G175" s="27">
        <v>579488897</v>
      </c>
      <c r="I175" s="22"/>
      <c r="J175" s="22"/>
      <c r="K175" s="22"/>
      <c r="L175" s="22"/>
      <c r="M175" s="22"/>
      <c r="N175" s="22"/>
      <c r="O175" s="22"/>
      <c r="P175" s="22"/>
      <c r="Q175" s="22"/>
      <c r="R175" s="22"/>
    </row>
    <row r="176" spans="1:18" x14ac:dyDescent="0.2">
      <c r="A176" s="23" t="s">
        <v>348</v>
      </c>
      <c r="B176" s="24" t="s">
        <v>349</v>
      </c>
      <c r="C176" s="24">
        <v>3</v>
      </c>
      <c r="D176" s="25">
        <v>853473172</v>
      </c>
      <c r="E176" s="25">
        <v>-23973917</v>
      </c>
      <c r="F176" s="26">
        <f t="shared" si="2"/>
        <v>-2.8089830807241825E-2</v>
      </c>
      <c r="G176" s="27">
        <v>829499255</v>
      </c>
      <c r="I176" s="22"/>
      <c r="J176" s="22"/>
      <c r="K176" s="22"/>
      <c r="L176" s="22"/>
      <c r="M176" s="22"/>
      <c r="N176" s="22"/>
      <c r="O176" s="22"/>
      <c r="P176" s="22"/>
      <c r="Q176" s="22"/>
      <c r="R176" s="22"/>
    </row>
    <row r="177" spans="1:18" x14ac:dyDescent="0.2">
      <c r="A177" s="23" t="s">
        <v>350</v>
      </c>
      <c r="B177" s="24" t="s">
        <v>351</v>
      </c>
      <c r="C177" s="24">
        <v>3</v>
      </c>
      <c r="D177" s="25">
        <v>609875661</v>
      </c>
      <c r="E177" s="25">
        <v>-5918256</v>
      </c>
      <c r="F177" s="26">
        <f t="shared" si="2"/>
        <v>-9.7040370332142183E-3</v>
      </c>
      <c r="G177" s="27">
        <v>603957405</v>
      </c>
      <c r="I177" s="22"/>
      <c r="J177" s="22"/>
      <c r="K177" s="22"/>
      <c r="L177" s="22"/>
      <c r="M177" s="22"/>
      <c r="N177" s="22"/>
      <c r="O177" s="22"/>
      <c r="P177" s="22"/>
      <c r="Q177" s="22"/>
      <c r="R177" s="22"/>
    </row>
    <row r="178" spans="1:18" x14ac:dyDescent="0.2">
      <c r="A178" s="23" t="s">
        <v>352</v>
      </c>
      <c r="B178" s="24" t="s">
        <v>353</v>
      </c>
      <c r="C178" s="24">
        <v>3</v>
      </c>
      <c r="D178" s="25">
        <v>1723426458</v>
      </c>
      <c r="E178" s="25">
        <v>-1167273</v>
      </c>
      <c r="F178" s="26">
        <f t="shared" si="2"/>
        <v>-6.7729782990252777E-4</v>
      </c>
      <c r="G178" s="27">
        <v>1722259185</v>
      </c>
      <c r="I178" s="22"/>
      <c r="J178" s="22"/>
      <c r="K178" s="22"/>
      <c r="L178" s="22"/>
      <c r="M178" s="22"/>
      <c r="N178" s="22"/>
      <c r="O178" s="22"/>
      <c r="P178" s="22"/>
      <c r="Q178" s="22"/>
      <c r="R178" s="22"/>
    </row>
    <row r="179" spans="1:18" x14ac:dyDescent="0.2">
      <c r="A179" s="23" t="s">
        <v>354</v>
      </c>
      <c r="B179" s="24" t="s">
        <v>355</v>
      </c>
      <c r="C179" s="24">
        <v>3</v>
      </c>
      <c r="D179" s="25">
        <v>1101732093</v>
      </c>
      <c r="E179" s="25">
        <v>14398654</v>
      </c>
      <c r="F179" s="26">
        <f t="shared" si="2"/>
        <v>1.306910644746009E-2</v>
      </c>
      <c r="G179" s="27">
        <v>1116130747</v>
      </c>
      <c r="I179" s="22"/>
      <c r="J179" s="22"/>
      <c r="K179" s="22"/>
      <c r="L179" s="22"/>
      <c r="M179" s="22"/>
      <c r="N179" s="22"/>
      <c r="O179" s="22"/>
      <c r="P179" s="22"/>
      <c r="Q179" s="22"/>
      <c r="R179" s="22"/>
    </row>
    <row r="180" spans="1:18" x14ac:dyDescent="0.2">
      <c r="A180" s="23" t="s">
        <v>356</v>
      </c>
      <c r="B180" s="24" t="s">
        <v>357</v>
      </c>
      <c r="C180" s="24">
        <v>3</v>
      </c>
      <c r="D180" s="25">
        <v>1248460622</v>
      </c>
      <c r="E180" s="25">
        <v>24485844</v>
      </c>
      <c r="F180" s="26">
        <f t="shared" si="2"/>
        <v>1.9612828445301177E-2</v>
      </c>
      <c r="G180" s="27">
        <v>1272946466</v>
      </c>
      <c r="I180" s="22"/>
      <c r="J180" s="22"/>
      <c r="K180" s="22"/>
      <c r="L180" s="22"/>
      <c r="M180" s="22"/>
      <c r="N180" s="22"/>
      <c r="O180" s="22"/>
      <c r="P180" s="22"/>
      <c r="Q180" s="22"/>
      <c r="R180" s="22"/>
    </row>
    <row r="181" spans="1:18" x14ac:dyDescent="0.2">
      <c r="A181" s="23" t="s">
        <v>358</v>
      </c>
      <c r="B181" s="24" t="s">
        <v>359</v>
      </c>
      <c r="C181" s="24">
        <v>3</v>
      </c>
      <c r="D181" s="25">
        <v>825641555</v>
      </c>
      <c r="E181" s="25">
        <v>10550561</v>
      </c>
      <c r="F181" s="26">
        <f t="shared" si="2"/>
        <v>1.2778621589607369E-2</v>
      </c>
      <c r="G181" s="27">
        <v>836192116</v>
      </c>
      <c r="I181" s="22"/>
      <c r="J181" s="22"/>
      <c r="K181" s="22"/>
      <c r="L181" s="22"/>
      <c r="M181" s="22"/>
      <c r="N181" s="22"/>
      <c r="O181" s="22"/>
      <c r="P181" s="22"/>
      <c r="Q181" s="22"/>
      <c r="R181" s="22"/>
    </row>
    <row r="182" spans="1:18" x14ac:dyDescent="0.2">
      <c r="A182" s="23" t="s">
        <v>360</v>
      </c>
      <c r="B182" s="24" t="s">
        <v>361</v>
      </c>
      <c r="C182" s="24">
        <v>3</v>
      </c>
      <c r="D182" s="25">
        <v>396151511</v>
      </c>
      <c r="E182" s="25">
        <v>-4416252</v>
      </c>
      <c r="F182" s="26">
        <f t="shared" si="2"/>
        <v>-1.1147886294443542E-2</v>
      </c>
      <c r="G182" s="27">
        <v>391735259</v>
      </c>
      <c r="I182" s="22"/>
      <c r="J182" s="22"/>
      <c r="K182" s="22"/>
      <c r="L182" s="22"/>
      <c r="M182" s="22"/>
      <c r="N182" s="22"/>
      <c r="O182" s="22"/>
      <c r="P182" s="22"/>
      <c r="Q182" s="22"/>
      <c r="R182" s="22"/>
    </row>
    <row r="183" spans="1:18" x14ac:dyDescent="0.2">
      <c r="A183" s="23" t="s">
        <v>362</v>
      </c>
      <c r="B183" s="24" t="s">
        <v>363</v>
      </c>
      <c r="C183" s="24">
        <v>3</v>
      </c>
      <c r="D183" s="25">
        <v>519199553</v>
      </c>
      <c r="E183" s="25">
        <v>-1475742</v>
      </c>
      <c r="F183" s="26">
        <f t="shared" si="2"/>
        <v>-2.8423406597193274E-3</v>
      </c>
      <c r="G183" s="27">
        <v>517723811</v>
      </c>
      <c r="I183" s="22"/>
      <c r="J183" s="22"/>
      <c r="K183" s="22"/>
      <c r="L183" s="22"/>
      <c r="M183" s="22"/>
      <c r="N183" s="22"/>
      <c r="O183" s="22"/>
      <c r="P183" s="22"/>
      <c r="Q183" s="22"/>
      <c r="R183" s="22"/>
    </row>
    <row r="184" spans="1:18" x14ac:dyDescent="0.2">
      <c r="A184" s="23" t="s">
        <v>364</v>
      </c>
      <c r="B184" s="24" t="s">
        <v>365</v>
      </c>
      <c r="C184" s="24">
        <v>3</v>
      </c>
      <c r="D184" s="25">
        <v>1462746840</v>
      </c>
      <c r="E184" s="25">
        <v>18826629</v>
      </c>
      <c r="F184" s="26">
        <f t="shared" si="2"/>
        <v>1.2870736401659224E-2</v>
      </c>
      <c r="G184" s="27">
        <v>1481573469</v>
      </c>
      <c r="I184" s="22"/>
      <c r="J184" s="22"/>
      <c r="K184" s="22"/>
      <c r="L184" s="22"/>
      <c r="M184" s="22"/>
      <c r="N184" s="22"/>
      <c r="O184" s="22"/>
      <c r="P184" s="22"/>
      <c r="Q184" s="22"/>
      <c r="R184" s="22"/>
    </row>
    <row r="185" spans="1:18" x14ac:dyDescent="0.2">
      <c r="A185" s="23" t="s">
        <v>366</v>
      </c>
      <c r="B185" s="24" t="s">
        <v>367</v>
      </c>
      <c r="C185" s="24">
        <v>3</v>
      </c>
      <c r="D185" s="25">
        <v>1432641272</v>
      </c>
      <c r="E185" s="25">
        <v>17093143</v>
      </c>
      <c r="F185" s="26">
        <f t="shared" si="2"/>
        <v>1.1931209392102449E-2</v>
      </c>
      <c r="G185" s="27">
        <v>1449734415</v>
      </c>
      <c r="I185" s="22"/>
      <c r="J185" s="22"/>
      <c r="K185" s="22"/>
      <c r="L185" s="22"/>
      <c r="M185" s="22"/>
      <c r="N185" s="22"/>
      <c r="O185" s="22"/>
      <c r="P185" s="22"/>
      <c r="Q185" s="22"/>
      <c r="R185" s="22"/>
    </row>
    <row r="186" spans="1:18" x14ac:dyDescent="0.2">
      <c r="A186" s="23" t="s">
        <v>368</v>
      </c>
      <c r="B186" s="24" t="s">
        <v>369</v>
      </c>
      <c r="C186" s="24">
        <v>3</v>
      </c>
      <c r="D186" s="25">
        <v>692802957</v>
      </c>
      <c r="E186" s="25">
        <v>13351959</v>
      </c>
      <c r="F186" s="26">
        <f t="shared" si="2"/>
        <v>1.9272375882772107E-2</v>
      </c>
      <c r="G186" s="27">
        <v>706154916</v>
      </c>
      <c r="I186" s="22"/>
      <c r="J186" s="22"/>
      <c r="K186" s="22"/>
      <c r="L186" s="22"/>
      <c r="M186" s="22"/>
      <c r="N186" s="22"/>
      <c r="O186" s="22"/>
      <c r="P186" s="22"/>
      <c r="Q186" s="22"/>
      <c r="R186" s="22"/>
    </row>
    <row r="187" spans="1:18" x14ac:dyDescent="0.2">
      <c r="A187" s="23" t="s">
        <v>370</v>
      </c>
      <c r="B187" s="24" t="s">
        <v>371</v>
      </c>
      <c r="C187" s="24">
        <v>3</v>
      </c>
      <c r="D187" s="25">
        <v>599280361</v>
      </c>
      <c r="E187" s="25">
        <v>6993345</v>
      </c>
      <c r="F187" s="26">
        <f t="shared" si="2"/>
        <v>1.1669571464565313E-2</v>
      </c>
      <c r="G187" s="27">
        <v>606273706</v>
      </c>
      <c r="I187" s="22"/>
      <c r="J187" s="22"/>
      <c r="K187" s="22"/>
      <c r="L187" s="22"/>
      <c r="M187" s="22"/>
      <c r="N187" s="22"/>
      <c r="O187" s="22"/>
      <c r="P187" s="22"/>
      <c r="Q187" s="22"/>
      <c r="R187" s="22"/>
    </row>
    <row r="188" spans="1:18" x14ac:dyDescent="0.2">
      <c r="A188" s="23" t="s">
        <v>372</v>
      </c>
      <c r="B188" s="24" t="s">
        <v>373</v>
      </c>
      <c r="C188" s="24">
        <v>3</v>
      </c>
      <c r="D188" s="25">
        <v>1119335975</v>
      </c>
      <c r="E188" s="25">
        <v>9281495</v>
      </c>
      <c r="F188" s="26">
        <f t="shared" si="2"/>
        <v>8.2919652430540353E-3</v>
      </c>
      <c r="G188" s="27">
        <v>1128617470</v>
      </c>
      <c r="I188" s="22"/>
      <c r="J188" s="22"/>
      <c r="K188" s="22"/>
      <c r="L188" s="22"/>
      <c r="M188" s="22"/>
      <c r="N188" s="22"/>
      <c r="O188" s="22"/>
      <c r="P188" s="22"/>
      <c r="Q188" s="22"/>
      <c r="R188" s="22"/>
    </row>
    <row r="189" spans="1:18" x14ac:dyDescent="0.2">
      <c r="A189" s="23" t="s">
        <v>374</v>
      </c>
      <c r="B189" s="24" t="s">
        <v>375</v>
      </c>
      <c r="C189" s="24">
        <v>3</v>
      </c>
      <c r="D189" s="25">
        <v>937223946</v>
      </c>
      <c r="E189" s="25">
        <v>9780529</v>
      </c>
      <c r="F189" s="26">
        <f t="shared" si="2"/>
        <v>1.0435637119327294E-2</v>
      </c>
      <c r="G189" s="27">
        <v>947004475</v>
      </c>
      <c r="I189" s="22"/>
      <c r="J189" s="22"/>
      <c r="K189" s="22"/>
      <c r="L189" s="22"/>
      <c r="M189" s="22"/>
      <c r="N189" s="22"/>
      <c r="O189" s="22"/>
      <c r="P189" s="22"/>
      <c r="Q189" s="22"/>
      <c r="R189" s="22"/>
    </row>
    <row r="190" spans="1:18" x14ac:dyDescent="0.2">
      <c r="A190" s="23" t="s">
        <v>376</v>
      </c>
      <c r="B190" s="24" t="s">
        <v>377</v>
      </c>
      <c r="C190" s="24">
        <v>3</v>
      </c>
      <c r="D190" s="25">
        <v>547838962</v>
      </c>
      <c r="E190" s="25">
        <v>6312149</v>
      </c>
      <c r="F190" s="26">
        <f t="shared" si="2"/>
        <v>1.1521905957466385E-2</v>
      </c>
      <c r="G190" s="27">
        <v>554151111</v>
      </c>
      <c r="I190" s="22"/>
      <c r="J190" s="22"/>
      <c r="K190" s="22"/>
      <c r="L190" s="22"/>
      <c r="M190" s="22"/>
      <c r="N190" s="22"/>
      <c r="O190" s="22"/>
      <c r="P190" s="22"/>
      <c r="Q190" s="22"/>
      <c r="R190" s="22"/>
    </row>
    <row r="191" spans="1:18" x14ac:dyDescent="0.2">
      <c r="A191" s="23" t="s">
        <v>378</v>
      </c>
      <c r="B191" s="24" t="s">
        <v>379</v>
      </c>
      <c r="C191" s="24">
        <v>3</v>
      </c>
      <c r="D191" s="25">
        <v>2878738113</v>
      </c>
      <c r="E191" s="25">
        <v>18833825</v>
      </c>
      <c r="F191" s="26">
        <f t="shared" si="2"/>
        <v>6.5423891513260411E-3</v>
      </c>
      <c r="G191" s="27">
        <v>2897571938</v>
      </c>
      <c r="I191" s="22"/>
      <c r="J191" s="22"/>
      <c r="K191" s="22"/>
      <c r="L191" s="22"/>
      <c r="M191" s="22"/>
      <c r="N191" s="22"/>
      <c r="O191" s="22"/>
      <c r="P191" s="22"/>
      <c r="Q191" s="22"/>
      <c r="R191" s="22"/>
    </row>
    <row r="192" spans="1:18" x14ac:dyDescent="0.2">
      <c r="A192" s="23" t="s">
        <v>380</v>
      </c>
      <c r="B192" s="24" t="s">
        <v>381</v>
      </c>
      <c r="C192" s="24">
        <v>3</v>
      </c>
      <c r="D192" s="25">
        <v>1947588999</v>
      </c>
      <c r="E192" s="25">
        <v>-15245816</v>
      </c>
      <c r="F192" s="26">
        <f t="shared" si="2"/>
        <v>-7.8280458596901321E-3</v>
      </c>
      <c r="G192" s="27">
        <v>1932343183</v>
      </c>
      <c r="I192" s="22"/>
      <c r="J192" s="22"/>
      <c r="K192" s="22"/>
      <c r="L192" s="22"/>
      <c r="M192" s="22"/>
      <c r="N192" s="22"/>
      <c r="O192" s="22"/>
      <c r="P192" s="22"/>
      <c r="Q192" s="22"/>
      <c r="R192" s="22"/>
    </row>
    <row r="193" spans="1:18" x14ac:dyDescent="0.2">
      <c r="A193" s="23" t="s">
        <v>382</v>
      </c>
      <c r="B193" s="24" t="s">
        <v>383</v>
      </c>
      <c r="C193" s="24">
        <v>3</v>
      </c>
      <c r="D193" s="25">
        <v>1155713349</v>
      </c>
      <c r="E193" s="25">
        <v>-15787465</v>
      </c>
      <c r="F193" s="26">
        <f t="shared" si="2"/>
        <v>-1.366036397663864E-2</v>
      </c>
      <c r="G193" s="27">
        <v>1139925884</v>
      </c>
      <c r="I193" s="22"/>
      <c r="J193" s="22"/>
      <c r="K193" s="22"/>
      <c r="L193" s="22"/>
      <c r="M193" s="22"/>
      <c r="N193" s="22"/>
      <c r="O193" s="22"/>
      <c r="P193" s="22"/>
      <c r="Q193" s="22"/>
      <c r="R193" s="22"/>
    </row>
    <row r="194" spans="1:18" x14ac:dyDescent="0.2">
      <c r="A194" s="23" t="s">
        <v>384</v>
      </c>
      <c r="B194" s="24" t="s">
        <v>385</v>
      </c>
      <c r="C194" s="24">
        <v>3</v>
      </c>
      <c r="D194" s="25">
        <v>953564017</v>
      </c>
      <c r="E194" s="25">
        <v>325812</v>
      </c>
      <c r="F194" s="26">
        <f t="shared" si="2"/>
        <v>3.416781612890915E-4</v>
      </c>
      <c r="G194" s="27">
        <v>953889829</v>
      </c>
      <c r="I194" s="22"/>
      <c r="J194" s="22"/>
      <c r="K194" s="22"/>
      <c r="L194" s="22"/>
      <c r="M194" s="22"/>
      <c r="N194" s="22"/>
      <c r="O194" s="22"/>
      <c r="P194" s="22"/>
      <c r="Q194" s="22"/>
      <c r="R194" s="22"/>
    </row>
    <row r="195" spans="1:18" x14ac:dyDescent="0.2">
      <c r="A195" s="23" t="s">
        <v>386</v>
      </c>
      <c r="B195" s="24" t="s">
        <v>387</v>
      </c>
      <c r="C195" s="24">
        <v>3</v>
      </c>
      <c r="D195" s="25">
        <v>612107740</v>
      </c>
      <c r="E195" s="25">
        <v>-2585670</v>
      </c>
      <c r="F195" s="26">
        <f t="shared" si="2"/>
        <v>-4.2242073266382813E-3</v>
      </c>
      <c r="G195" s="27">
        <v>609522070</v>
      </c>
      <c r="I195" s="22"/>
      <c r="J195" s="22"/>
      <c r="K195" s="22"/>
      <c r="L195" s="22"/>
      <c r="M195" s="22"/>
      <c r="N195" s="22"/>
      <c r="O195" s="22"/>
      <c r="P195" s="22"/>
      <c r="Q195" s="22"/>
      <c r="R195" s="22"/>
    </row>
    <row r="196" spans="1:18" x14ac:dyDescent="0.2">
      <c r="A196" s="23" t="s">
        <v>388</v>
      </c>
      <c r="B196" s="24" t="s">
        <v>389</v>
      </c>
      <c r="C196" s="24">
        <v>3</v>
      </c>
      <c r="D196" s="25">
        <v>934612719</v>
      </c>
      <c r="E196" s="25">
        <v>564339</v>
      </c>
      <c r="F196" s="26">
        <f t="shared" si="2"/>
        <v>6.0382122833061932E-4</v>
      </c>
      <c r="G196" s="27">
        <v>935177058</v>
      </c>
      <c r="I196" s="22"/>
      <c r="J196" s="22"/>
      <c r="K196" s="22"/>
      <c r="L196" s="22"/>
      <c r="M196" s="22"/>
      <c r="N196" s="22"/>
      <c r="O196" s="22"/>
      <c r="P196" s="22"/>
      <c r="Q196" s="22"/>
      <c r="R196" s="22"/>
    </row>
    <row r="197" spans="1:18" x14ac:dyDescent="0.2">
      <c r="A197" s="23" t="s">
        <v>390</v>
      </c>
      <c r="B197" s="24" t="s">
        <v>391</v>
      </c>
      <c r="C197" s="24">
        <v>3</v>
      </c>
      <c r="D197" s="25">
        <v>1024587731</v>
      </c>
      <c r="E197" s="25">
        <v>-1019062</v>
      </c>
      <c r="F197" s="26">
        <f t="shared" si="2"/>
        <v>-9.9460687373778447E-4</v>
      </c>
      <c r="G197" s="27">
        <v>1023568669</v>
      </c>
      <c r="I197" s="22"/>
      <c r="J197" s="22"/>
      <c r="K197" s="22"/>
      <c r="L197" s="22"/>
      <c r="M197" s="22"/>
      <c r="N197" s="22"/>
      <c r="O197" s="22"/>
      <c r="P197" s="22"/>
      <c r="Q197" s="22"/>
      <c r="R197" s="22"/>
    </row>
    <row r="198" spans="1:18" x14ac:dyDescent="0.2">
      <c r="A198" s="23" t="s">
        <v>392</v>
      </c>
      <c r="B198" s="24" t="s">
        <v>393</v>
      </c>
      <c r="C198" s="24">
        <v>3</v>
      </c>
      <c r="D198" s="25">
        <v>1046351574</v>
      </c>
      <c r="E198" s="25">
        <v>8440549</v>
      </c>
      <c r="F198" s="26">
        <f t="shared" si="2"/>
        <v>8.0666472051391016E-3</v>
      </c>
      <c r="G198" s="27">
        <v>1054792123</v>
      </c>
      <c r="I198" s="22"/>
      <c r="J198" s="22"/>
      <c r="K198" s="22"/>
      <c r="L198" s="22"/>
      <c r="M198" s="22"/>
      <c r="N198" s="22"/>
      <c r="O198" s="22"/>
      <c r="P198" s="22"/>
      <c r="Q198" s="22"/>
      <c r="R198" s="22"/>
    </row>
    <row r="199" spans="1:18" x14ac:dyDescent="0.2">
      <c r="A199" s="23" t="s">
        <v>394</v>
      </c>
      <c r="B199" s="24" t="s">
        <v>395</v>
      </c>
      <c r="C199" s="24">
        <v>3</v>
      </c>
      <c r="D199" s="25">
        <v>827665858</v>
      </c>
      <c r="E199" s="25">
        <v>14844705</v>
      </c>
      <c r="F199" s="26">
        <f t="shared" si="2"/>
        <v>1.7935625659213795E-2</v>
      </c>
      <c r="G199" s="27">
        <v>842510563</v>
      </c>
      <c r="I199" s="22"/>
      <c r="J199" s="22"/>
      <c r="K199" s="22"/>
      <c r="L199" s="22"/>
      <c r="M199" s="22"/>
      <c r="N199" s="22"/>
      <c r="O199" s="22"/>
      <c r="P199" s="22"/>
      <c r="Q199" s="22"/>
      <c r="R199" s="22"/>
    </row>
    <row r="200" spans="1:18" x14ac:dyDescent="0.2">
      <c r="A200" s="23" t="s">
        <v>396</v>
      </c>
      <c r="B200" s="24" t="s">
        <v>397</v>
      </c>
      <c r="C200" s="24">
        <v>3</v>
      </c>
      <c r="D200" s="25">
        <v>1205878257</v>
      </c>
      <c r="E200" s="25">
        <v>15645225</v>
      </c>
      <c r="F200" s="26">
        <f t="shared" ref="F200:F251" si="3">+E200/D200</f>
        <v>1.2974133092773727E-2</v>
      </c>
      <c r="G200" s="27">
        <v>1221523482</v>
      </c>
      <c r="I200" s="22"/>
      <c r="J200" s="22"/>
      <c r="K200" s="22"/>
      <c r="L200" s="22"/>
      <c r="M200" s="22"/>
      <c r="N200" s="22"/>
      <c r="O200" s="22"/>
      <c r="P200" s="22"/>
      <c r="Q200" s="22"/>
      <c r="R200" s="22"/>
    </row>
    <row r="201" spans="1:18" x14ac:dyDescent="0.2">
      <c r="A201" s="23" t="s">
        <v>398</v>
      </c>
      <c r="B201" s="24" t="s">
        <v>399</v>
      </c>
      <c r="C201" s="24">
        <v>3</v>
      </c>
      <c r="D201" s="25">
        <v>997994746</v>
      </c>
      <c r="E201" s="25">
        <v>2457800</v>
      </c>
      <c r="F201" s="26">
        <f t="shared" si="3"/>
        <v>2.4627384160597573E-3</v>
      </c>
      <c r="G201" s="27">
        <v>1000452546</v>
      </c>
      <c r="I201" s="22"/>
      <c r="J201" s="22"/>
      <c r="K201" s="22"/>
      <c r="L201" s="22"/>
      <c r="M201" s="22"/>
      <c r="N201" s="22"/>
      <c r="O201" s="22"/>
      <c r="P201" s="22"/>
      <c r="Q201" s="22"/>
      <c r="R201" s="22"/>
    </row>
    <row r="202" spans="1:18" x14ac:dyDescent="0.2">
      <c r="A202" s="23" t="s">
        <v>400</v>
      </c>
      <c r="B202" s="24" t="s">
        <v>401</v>
      </c>
      <c r="C202" s="24">
        <v>3</v>
      </c>
      <c r="D202" s="25">
        <v>715793832</v>
      </c>
      <c r="E202" s="25">
        <v>9859078</v>
      </c>
      <c r="F202" s="26">
        <f t="shared" si="3"/>
        <v>1.3773628046574171E-2</v>
      </c>
      <c r="G202" s="27">
        <v>725652910</v>
      </c>
      <c r="I202" s="22"/>
      <c r="J202" s="22"/>
      <c r="K202" s="22"/>
      <c r="L202" s="22"/>
      <c r="M202" s="22"/>
      <c r="N202" s="22"/>
      <c r="O202" s="22"/>
      <c r="P202" s="22"/>
      <c r="Q202" s="22"/>
      <c r="R202" s="22"/>
    </row>
    <row r="203" spans="1:18" x14ac:dyDescent="0.2">
      <c r="A203" s="23" t="s">
        <v>402</v>
      </c>
      <c r="B203" s="24" t="s">
        <v>403</v>
      </c>
      <c r="C203" s="24">
        <v>3</v>
      </c>
      <c r="D203" s="25">
        <v>1538575894</v>
      </c>
      <c r="E203" s="25">
        <v>22425191</v>
      </c>
      <c r="F203" s="26">
        <f t="shared" si="3"/>
        <v>1.457529075260554E-2</v>
      </c>
      <c r="G203" s="27">
        <v>1561001085</v>
      </c>
      <c r="I203" s="22"/>
      <c r="J203" s="22"/>
      <c r="K203" s="22"/>
      <c r="L203" s="22"/>
      <c r="M203" s="22"/>
      <c r="N203" s="22"/>
      <c r="O203" s="22"/>
      <c r="P203" s="22"/>
      <c r="Q203" s="22"/>
      <c r="R203" s="22"/>
    </row>
    <row r="204" spans="1:18" x14ac:dyDescent="0.2">
      <c r="A204" s="23" t="s">
        <v>404</v>
      </c>
      <c r="B204" s="24" t="s">
        <v>405</v>
      </c>
      <c r="C204" s="24">
        <v>3</v>
      </c>
      <c r="D204" s="25">
        <v>429035953</v>
      </c>
      <c r="E204" s="25">
        <v>2911816</v>
      </c>
      <c r="F204" s="26">
        <f t="shared" si="3"/>
        <v>6.7868810985171682E-3</v>
      </c>
      <c r="G204" s="27">
        <v>431947769</v>
      </c>
      <c r="I204" s="22"/>
      <c r="J204" s="22"/>
      <c r="K204" s="22"/>
      <c r="L204" s="22"/>
      <c r="M204" s="22"/>
      <c r="N204" s="22"/>
      <c r="O204" s="22"/>
      <c r="P204" s="22"/>
      <c r="Q204" s="22"/>
      <c r="R204" s="22"/>
    </row>
    <row r="205" spans="1:18" x14ac:dyDescent="0.2">
      <c r="A205" s="23" t="s">
        <v>406</v>
      </c>
      <c r="B205" s="24" t="s">
        <v>407</v>
      </c>
      <c r="C205" s="24">
        <v>3</v>
      </c>
      <c r="D205" s="25">
        <v>501784161</v>
      </c>
      <c r="E205" s="25">
        <v>4454866</v>
      </c>
      <c r="F205" s="26">
        <f t="shared" si="3"/>
        <v>8.8780522508361912E-3</v>
      </c>
      <c r="G205" s="27">
        <v>506239027</v>
      </c>
      <c r="I205" s="22"/>
      <c r="J205" s="22"/>
      <c r="K205" s="22"/>
      <c r="L205" s="22"/>
      <c r="M205" s="22"/>
      <c r="N205" s="22"/>
      <c r="O205" s="22"/>
      <c r="P205" s="22"/>
      <c r="Q205" s="22"/>
      <c r="R205" s="22"/>
    </row>
    <row r="206" spans="1:18" x14ac:dyDescent="0.2">
      <c r="A206" s="23" t="s">
        <v>408</v>
      </c>
      <c r="B206" s="24" t="s">
        <v>409</v>
      </c>
      <c r="C206" s="24">
        <v>3</v>
      </c>
      <c r="D206" s="25">
        <v>837488185</v>
      </c>
      <c r="E206" s="25">
        <v>9136367</v>
      </c>
      <c r="F206" s="26">
        <f t="shared" si="3"/>
        <v>1.0909248827193902E-2</v>
      </c>
      <c r="G206" s="27">
        <v>846624552</v>
      </c>
      <c r="I206" s="22"/>
      <c r="J206" s="22"/>
      <c r="K206" s="22"/>
      <c r="L206" s="22"/>
      <c r="M206" s="22"/>
      <c r="N206" s="22"/>
      <c r="O206" s="22"/>
      <c r="P206" s="22"/>
      <c r="Q206" s="22"/>
      <c r="R206" s="22"/>
    </row>
    <row r="207" spans="1:18" x14ac:dyDescent="0.2">
      <c r="A207" s="23" t="s">
        <v>410</v>
      </c>
      <c r="B207" s="24" t="s">
        <v>411</v>
      </c>
      <c r="C207" s="24">
        <v>3</v>
      </c>
      <c r="D207" s="25">
        <v>4950421306</v>
      </c>
      <c r="E207" s="25">
        <v>32756672</v>
      </c>
      <c r="F207" s="26">
        <f t="shared" si="3"/>
        <v>6.6169463112762386E-3</v>
      </c>
      <c r="G207" s="27">
        <v>4983177978</v>
      </c>
      <c r="I207" s="22"/>
      <c r="J207" s="22"/>
      <c r="K207" s="22"/>
      <c r="L207" s="22"/>
      <c r="M207" s="22"/>
      <c r="N207" s="22"/>
      <c r="O207" s="22"/>
      <c r="P207" s="22"/>
      <c r="Q207" s="22"/>
      <c r="R207" s="22"/>
    </row>
    <row r="208" spans="1:18" x14ac:dyDescent="0.2">
      <c r="A208" s="23" t="s">
        <v>412</v>
      </c>
      <c r="B208" s="24" t="s">
        <v>413</v>
      </c>
      <c r="C208" s="24">
        <v>3</v>
      </c>
      <c r="D208" s="25">
        <v>9554460395</v>
      </c>
      <c r="E208" s="25">
        <v>83680820</v>
      </c>
      <c r="F208" s="26">
        <f t="shared" si="3"/>
        <v>8.7582989033887764E-3</v>
      </c>
      <c r="G208" s="27">
        <v>9638141215</v>
      </c>
      <c r="I208" s="22"/>
      <c r="J208" s="22"/>
      <c r="K208" s="22"/>
      <c r="L208" s="22"/>
      <c r="M208" s="22"/>
      <c r="N208" s="22"/>
      <c r="O208" s="22"/>
      <c r="P208" s="22"/>
      <c r="Q208" s="22"/>
      <c r="R208" s="22"/>
    </row>
    <row r="209" spans="1:18" x14ac:dyDescent="0.2">
      <c r="A209" s="23" t="s">
        <v>414</v>
      </c>
      <c r="B209" s="24" t="s">
        <v>415</v>
      </c>
      <c r="C209" s="24">
        <v>3</v>
      </c>
      <c r="D209" s="25">
        <v>5574455339</v>
      </c>
      <c r="E209" s="25">
        <v>44429148</v>
      </c>
      <c r="F209" s="26">
        <f t="shared" si="3"/>
        <v>7.9701325597076426E-3</v>
      </c>
      <c r="G209" s="27">
        <v>5618884487</v>
      </c>
      <c r="I209" s="22"/>
      <c r="J209" s="22"/>
      <c r="K209" s="22"/>
      <c r="L209" s="22"/>
      <c r="M209" s="22"/>
      <c r="N209" s="22"/>
      <c r="O209" s="22"/>
      <c r="P209" s="22"/>
      <c r="Q209" s="22"/>
      <c r="R209" s="22"/>
    </row>
    <row r="210" spans="1:18" x14ac:dyDescent="0.2">
      <c r="A210" s="23" t="s">
        <v>416</v>
      </c>
      <c r="B210" s="24" t="s">
        <v>417</v>
      </c>
      <c r="C210" s="24">
        <v>3</v>
      </c>
      <c r="D210" s="25">
        <v>3540602866</v>
      </c>
      <c r="E210" s="25">
        <v>56311801</v>
      </c>
      <c r="F210" s="26">
        <f t="shared" si="3"/>
        <v>1.5904579850159337E-2</v>
      </c>
      <c r="G210" s="27">
        <v>3596914667</v>
      </c>
      <c r="I210" s="22"/>
      <c r="J210" s="22"/>
      <c r="K210" s="22"/>
      <c r="L210" s="22"/>
      <c r="M210" s="22"/>
      <c r="N210" s="22"/>
      <c r="O210" s="22"/>
      <c r="P210" s="22"/>
      <c r="Q210" s="22"/>
      <c r="R210" s="22"/>
    </row>
    <row r="211" spans="1:18" x14ac:dyDescent="0.2">
      <c r="A211" s="23" t="s">
        <v>418</v>
      </c>
      <c r="B211" s="24" t="s">
        <v>419</v>
      </c>
      <c r="C211" s="24">
        <v>3</v>
      </c>
      <c r="D211" s="25">
        <v>1424854252</v>
      </c>
      <c r="E211" s="25">
        <v>37140583</v>
      </c>
      <c r="F211" s="26">
        <f t="shared" si="3"/>
        <v>2.6066233053568484E-2</v>
      </c>
      <c r="G211" s="27">
        <v>1461994835</v>
      </c>
      <c r="I211" s="22"/>
      <c r="J211" s="22"/>
      <c r="K211" s="22"/>
      <c r="L211" s="22"/>
      <c r="M211" s="22"/>
      <c r="N211" s="22"/>
      <c r="O211" s="22"/>
      <c r="P211" s="22"/>
      <c r="Q211" s="22"/>
      <c r="R211" s="22"/>
    </row>
    <row r="212" spans="1:18" x14ac:dyDescent="0.2">
      <c r="A212" s="23" t="s">
        <v>420</v>
      </c>
      <c r="B212" s="24" t="s">
        <v>421</v>
      </c>
      <c r="C212" s="24">
        <v>3</v>
      </c>
      <c r="D212" s="25">
        <v>467552369</v>
      </c>
      <c r="E212" s="25">
        <v>11873337</v>
      </c>
      <c r="F212" s="26">
        <f t="shared" si="3"/>
        <v>2.5394667607811863E-2</v>
      </c>
      <c r="G212" s="27">
        <v>479425706</v>
      </c>
      <c r="I212" s="22"/>
      <c r="J212" s="22"/>
      <c r="K212" s="22"/>
      <c r="L212" s="22"/>
      <c r="M212" s="22"/>
      <c r="N212" s="22"/>
      <c r="O212" s="22"/>
      <c r="P212" s="22"/>
      <c r="Q212" s="22"/>
      <c r="R212" s="22"/>
    </row>
    <row r="213" spans="1:18" x14ac:dyDescent="0.2">
      <c r="A213" s="23" t="s">
        <v>422</v>
      </c>
      <c r="B213" s="24" t="s">
        <v>423</v>
      </c>
      <c r="C213" s="24">
        <v>3</v>
      </c>
      <c r="D213" s="25">
        <v>1414866936</v>
      </c>
      <c r="E213" s="25">
        <v>32024215</v>
      </c>
      <c r="F213" s="26">
        <f t="shared" si="3"/>
        <v>2.2634082531136343E-2</v>
      </c>
      <c r="G213" s="27">
        <v>1446891151</v>
      </c>
      <c r="I213" s="22"/>
      <c r="J213" s="22"/>
      <c r="K213" s="22"/>
      <c r="L213" s="22"/>
      <c r="M213" s="22"/>
      <c r="N213" s="22"/>
      <c r="O213" s="22"/>
      <c r="P213" s="22"/>
      <c r="Q213" s="22"/>
      <c r="R213" s="22"/>
    </row>
    <row r="214" spans="1:18" x14ac:dyDescent="0.2">
      <c r="A214" s="23" t="s">
        <v>424</v>
      </c>
      <c r="B214" s="24" t="s">
        <v>425</v>
      </c>
      <c r="C214" s="24">
        <v>3</v>
      </c>
      <c r="D214" s="25">
        <v>533984175</v>
      </c>
      <c r="E214" s="25">
        <v>9584321</v>
      </c>
      <c r="F214" s="26">
        <f t="shared" si="3"/>
        <v>1.7948698573323825E-2</v>
      </c>
      <c r="G214" s="27">
        <v>543568496</v>
      </c>
      <c r="I214" s="22"/>
      <c r="J214" s="22"/>
      <c r="K214" s="22"/>
      <c r="L214" s="22"/>
      <c r="M214" s="22"/>
      <c r="N214" s="22"/>
      <c r="O214" s="22"/>
      <c r="P214" s="22"/>
      <c r="Q214" s="22"/>
      <c r="R214" s="22"/>
    </row>
    <row r="215" spans="1:18" x14ac:dyDescent="0.2">
      <c r="A215" s="23" t="s">
        <v>426</v>
      </c>
      <c r="B215" s="24" t="s">
        <v>427</v>
      </c>
      <c r="C215" s="24">
        <v>3</v>
      </c>
      <c r="D215" s="25">
        <v>382978652</v>
      </c>
      <c r="E215" s="25">
        <v>7488031</v>
      </c>
      <c r="F215" s="26">
        <f t="shared" si="3"/>
        <v>1.9552084589821994E-2</v>
      </c>
      <c r="G215" s="27">
        <v>390466683</v>
      </c>
      <c r="I215" s="22"/>
      <c r="J215" s="22"/>
      <c r="K215" s="22"/>
      <c r="L215" s="22"/>
      <c r="M215" s="22"/>
      <c r="N215" s="22"/>
      <c r="O215" s="22"/>
      <c r="P215" s="22"/>
      <c r="Q215" s="22"/>
      <c r="R215" s="22"/>
    </row>
    <row r="216" spans="1:18" x14ac:dyDescent="0.2">
      <c r="A216" s="23" t="s">
        <v>428</v>
      </c>
      <c r="B216" s="24" t="s">
        <v>429</v>
      </c>
      <c r="C216" s="24">
        <v>3</v>
      </c>
      <c r="D216" s="25">
        <v>60210088</v>
      </c>
      <c r="E216" s="25">
        <v>1229673</v>
      </c>
      <c r="F216" s="26">
        <f t="shared" si="3"/>
        <v>2.042303940827989E-2</v>
      </c>
      <c r="G216" s="27">
        <v>61439761</v>
      </c>
      <c r="I216" s="22"/>
      <c r="J216" s="22"/>
      <c r="K216" s="22"/>
      <c r="L216" s="22"/>
      <c r="M216" s="22"/>
      <c r="N216" s="22"/>
      <c r="O216" s="22"/>
      <c r="P216" s="22"/>
      <c r="Q216" s="22"/>
      <c r="R216" s="22"/>
    </row>
    <row r="217" spans="1:18" x14ac:dyDescent="0.2">
      <c r="A217" s="23" t="s">
        <v>430</v>
      </c>
      <c r="B217" s="24" t="s">
        <v>431</v>
      </c>
      <c r="C217" s="24">
        <v>3</v>
      </c>
      <c r="D217" s="25">
        <v>486695000</v>
      </c>
      <c r="E217" s="25">
        <v>5983994</v>
      </c>
      <c r="F217" s="26">
        <f t="shared" si="3"/>
        <v>1.2295162267950153E-2</v>
      </c>
      <c r="G217" s="27">
        <v>492678994</v>
      </c>
      <c r="I217" s="22"/>
      <c r="J217" s="22"/>
      <c r="K217" s="22"/>
      <c r="L217" s="22"/>
      <c r="M217" s="22"/>
      <c r="N217" s="22"/>
      <c r="O217" s="22"/>
      <c r="P217" s="22"/>
      <c r="Q217" s="22"/>
      <c r="R217" s="22"/>
    </row>
    <row r="218" spans="1:18" x14ac:dyDescent="0.2">
      <c r="A218" s="23" t="s">
        <v>432</v>
      </c>
      <c r="B218" s="24" t="s">
        <v>433</v>
      </c>
      <c r="C218" s="24">
        <v>3</v>
      </c>
      <c r="D218" s="25">
        <v>1048591739</v>
      </c>
      <c r="E218" s="25">
        <v>33128195</v>
      </c>
      <c r="F218" s="26">
        <f t="shared" si="3"/>
        <v>3.1593034512738996E-2</v>
      </c>
      <c r="G218" s="27">
        <v>1081719934</v>
      </c>
      <c r="I218" s="22"/>
      <c r="J218" s="22"/>
      <c r="K218" s="22"/>
      <c r="L218" s="22"/>
      <c r="M218" s="22"/>
      <c r="N218" s="22"/>
      <c r="O218" s="22"/>
      <c r="P218" s="22"/>
      <c r="Q218" s="22"/>
      <c r="R218" s="22"/>
    </row>
    <row r="219" spans="1:18" x14ac:dyDescent="0.2">
      <c r="A219" s="23" t="s">
        <v>434</v>
      </c>
      <c r="B219" s="24" t="s">
        <v>435</v>
      </c>
      <c r="C219" s="24">
        <v>3</v>
      </c>
      <c r="D219" s="25">
        <v>401314382</v>
      </c>
      <c r="E219" s="25">
        <v>8426335</v>
      </c>
      <c r="F219" s="26">
        <f t="shared" si="3"/>
        <v>2.0996842819353531E-2</v>
      </c>
      <c r="G219" s="27">
        <v>409740717</v>
      </c>
      <c r="I219" s="22"/>
      <c r="J219" s="22"/>
      <c r="K219" s="22"/>
      <c r="L219" s="22"/>
      <c r="M219" s="22"/>
      <c r="N219" s="22"/>
      <c r="O219" s="22"/>
      <c r="P219" s="22"/>
      <c r="Q219" s="22"/>
      <c r="R219" s="22"/>
    </row>
    <row r="220" spans="1:18" x14ac:dyDescent="0.2">
      <c r="A220" s="23" t="s">
        <v>436</v>
      </c>
      <c r="B220" s="24" t="s">
        <v>437</v>
      </c>
      <c r="C220" s="24">
        <v>3</v>
      </c>
      <c r="D220" s="25">
        <v>1935139105</v>
      </c>
      <c r="E220" s="25">
        <v>60765995</v>
      </c>
      <c r="F220" s="26">
        <f t="shared" si="3"/>
        <v>3.1401357578374194E-2</v>
      </c>
      <c r="G220" s="27">
        <v>1995905100</v>
      </c>
      <c r="I220" s="22"/>
      <c r="J220" s="22"/>
      <c r="K220" s="22"/>
      <c r="L220" s="22"/>
      <c r="M220" s="22"/>
      <c r="N220" s="22"/>
      <c r="O220" s="22"/>
      <c r="P220" s="22"/>
      <c r="Q220" s="22"/>
      <c r="R220" s="22"/>
    </row>
    <row r="221" spans="1:18" x14ac:dyDescent="0.2">
      <c r="A221" s="23" t="s">
        <v>438</v>
      </c>
      <c r="B221" s="24" t="s">
        <v>439</v>
      </c>
      <c r="C221" s="24">
        <v>3</v>
      </c>
      <c r="D221" s="25">
        <v>831286966</v>
      </c>
      <c r="E221" s="25">
        <v>17793878</v>
      </c>
      <c r="F221" s="26">
        <f t="shared" si="3"/>
        <v>2.140521712450379E-2</v>
      </c>
      <c r="G221" s="27">
        <v>849080844</v>
      </c>
      <c r="I221" s="22"/>
      <c r="J221" s="22"/>
      <c r="K221" s="22"/>
      <c r="L221" s="22"/>
      <c r="M221" s="22"/>
      <c r="N221" s="22"/>
      <c r="O221" s="22"/>
      <c r="P221" s="22"/>
      <c r="Q221" s="22"/>
      <c r="R221" s="22"/>
    </row>
    <row r="222" spans="1:18" x14ac:dyDescent="0.2">
      <c r="A222" s="23" t="s">
        <v>440</v>
      </c>
      <c r="B222" s="24" t="s">
        <v>441</v>
      </c>
      <c r="C222" s="24">
        <v>3</v>
      </c>
      <c r="D222" s="25">
        <v>2007893020</v>
      </c>
      <c r="E222" s="25">
        <v>47746055</v>
      </c>
      <c r="F222" s="26">
        <f t="shared" si="3"/>
        <v>2.3779182717613114E-2</v>
      </c>
      <c r="G222" s="27">
        <v>2055639075</v>
      </c>
      <c r="I222" s="22"/>
      <c r="J222" s="22"/>
      <c r="K222" s="22"/>
      <c r="L222" s="22"/>
      <c r="M222" s="22"/>
      <c r="N222" s="22"/>
      <c r="O222" s="22"/>
      <c r="P222" s="22"/>
      <c r="Q222" s="22"/>
      <c r="R222" s="22"/>
    </row>
    <row r="223" spans="1:18" x14ac:dyDescent="0.2">
      <c r="A223" s="23" t="s">
        <v>442</v>
      </c>
      <c r="B223" s="24" t="s">
        <v>443</v>
      </c>
      <c r="C223" s="24">
        <v>3</v>
      </c>
      <c r="D223" s="25">
        <v>1740088893</v>
      </c>
      <c r="E223" s="25">
        <v>23896948</v>
      </c>
      <c r="F223" s="26">
        <f t="shared" si="3"/>
        <v>1.373317656134249E-2</v>
      </c>
      <c r="G223" s="27">
        <v>1763985841</v>
      </c>
      <c r="I223" s="22"/>
      <c r="J223" s="22"/>
      <c r="K223" s="22"/>
      <c r="L223" s="22"/>
      <c r="M223" s="22"/>
      <c r="N223" s="22"/>
      <c r="O223" s="22"/>
      <c r="P223" s="22"/>
      <c r="Q223" s="22"/>
      <c r="R223" s="22"/>
    </row>
    <row r="224" spans="1:18" x14ac:dyDescent="0.2">
      <c r="A224" s="23" t="s">
        <v>444</v>
      </c>
      <c r="B224" s="24" t="s">
        <v>445</v>
      </c>
      <c r="C224" s="24">
        <v>3</v>
      </c>
      <c r="D224" s="25">
        <v>222859813</v>
      </c>
      <c r="E224" s="25">
        <v>3571693</v>
      </c>
      <c r="F224" s="26">
        <f t="shared" si="3"/>
        <v>1.6026635542407099E-2</v>
      </c>
      <c r="G224" s="27">
        <v>226431506</v>
      </c>
      <c r="I224" s="22"/>
      <c r="J224" s="22"/>
      <c r="K224" s="22"/>
      <c r="L224" s="22"/>
      <c r="M224" s="22"/>
      <c r="N224" s="22"/>
      <c r="O224" s="22"/>
      <c r="P224" s="22"/>
      <c r="Q224" s="22"/>
      <c r="R224" s="22"/>
    </row>
    <row r="225" spans="1:18" x14ac:dyDescent="0.2">
      <c r="A225" s="23" t="s">
        <v>446</v>
      </c>
      <c r="B225" s="24" t="s">
        <v>447</v>
      </c>
      <c r="C225" s="24">
        <v>3</v>
      </c>
      <c r="D225" s="25">
        <v>1201189278</v>
      </c>
      <c r="E225" s="25">
        <v>14616002</v>
      </c>
      <c r="F225" s="26">
        <f t="shared" si="3"/>
        <v>1.2167942444787623E-2</v>
      </c>
      <c r="G225" s="27">
        <v>1215805280</v>
      </c>
      <c r="I225" s="22"/>
      <c r="J225" s="22"/>
      <c r="K225" s="22"/>
      <c r="L225" s="22"/>
      <c r="M225" s="22"/>
      <c r="N225" s="22"/>
      <c r="O225" s="22"/>
      <c r="P225" s="22"/>
      <c r="Q225" s="22"/>
      <c r="R225" s="22"/>
    </row>
    <row r="226" spans="1:18" x14ac:dyDescent="0.2">
      <c r="A226" s="23" t="s">
        <v>448</v>
      </c>
      <c r="B226" s="24" t="s">
        <v>449</v>
      </c>
      <c r="C226" s="24">
        <v>3</v>
      </c>
      <c r="D226" s="25">
        <v>736912226</v>
      </c>
      <c r="E226" s="25">
        <v>23059447</v>
      </c>
      <c r="F226" s="26">
        <f t="shared" si="3"/>
        <v>3.1291985919636514E-2</v>
      </c>
      <c r="G226" s="27">
        <v>759971673</v>
      </c>
      <c r="I226" s="22"/>
      <c r="J226" s="22"/>
      <c r="K226" s="22"/>
      <c r="L226" s="22"/>
      <c r="M226" s="22"/>
      <c r="N226" s="22"/>
      <c r="O226" s="22"/>
      <c r="P226" s="22"/>
      <c r="Q226" s="22"/>
      <c r="R226" s="22"/>
    </row>
    <row r="227" spans="1:18" x14ac:dyDescent="0.2">
      <c r="A227" s="23" t="s">
        <v>450</v>
      </c>
      <c r="B227" s="24" t="s">
        <v>451</v>
      </c>
      <c r="C227" s="24">
        <v>3</v>
      </c>
      <c r="D227" s="25">
        <v>294728204</v>
      </c>
      <c r="E227" s="25">
        <v>8677676</v>
      </c>
      <c r="F227" s="26">
        <f t="shared" si="3"/>
        <v>2.9442977910590463E-2</v>
      </c>
      <c r="G227" s="27">
        <v>303405880</v>
      </c>
      <c r="I227" s="22"/>
      <c r="J227" s="22"/>
      <c r="K227" s="22"/>
      <c r="L227" s="22"/>
      <c r="M227" s="22"/>
      <c r="N227" s="22"/>
      <c r="O227" s="22"/>
      <c r="P227" s="22"/>
      <c r="Q227" s="22"/>
      <c r="R227" s="22"/>
    </row>
    <row r="228" spans="1:18" x14ac:dyDescent="0.2">
      <c r="A228" s="23" t="s">
        <v>452</v>
      </c>
      <c r="B228" s="24" t="s">
        <v>453</v>
      </c>
      <c r="C228" s="24">
        <v>3</v>
      </c>
      <c r="D228" s="25">
        <v>598999535</v>
      </c>
      <c r="E228" s="25">
        <v>1037794</v>
      </c>
      <c r="F228" s="26">
        <f t="shared" si="3"/>
        <v>1.7325455853651039E-3</v>
      </c>
      <c r="G228" s="27">
        <v>600037329</v>
      </c>
      <c r="I228" s="22"/>
      <c r="J228" s="22"/>
      <c r="K228" s="22"/>
      <c r="L228" s="22"/>
      <c r="M228" s="22"/>
      <c r="N228" s="22"/>
      <c r="O228" s="22"/>
      <c r="P228" s="22"/>
      <c r="Q228" s="22"/>
      <c r="R228" s="22"/>
    </row>
    <row r="229" spans="1:18" x14ac:dyDescent="0.2">
      <c r="A229" s="23" t="s">
        <v>454</v>
      </c>
      <c r="B229" s="24" t="s">
        <v>455</v>
      </c>
      <c r="C229" s="24">
        <v>3</v>
      </c>
      <c r="D229" s="25">
        <v>779374247</v>
      </c>
      <c r="E229" s="25">
        <v>27174</v>
      </c>
      <c r="F229" s="26">
        <f t="shared" si="3"/>
        <v>3.4866433044970754E-5</v>
      </c>
      <c r="G229" s="27">
        <v>779401421</v>
      </c>
      <c r="I229" s="22"/>
      <c r="J229" s="22"/>
      <c r="K229" s="22"/>
      <c r="L229" s="22"/>
      <c r="M229" s="22"/>
      <c r="N229" s="22"/>
      <c r="O229" s="22"/>
      <c r="P229" s="22"/>
      <c r="Q229" s="22"/>
      <c r="R229" s="22"/>
    </row>
    <row r="230" spans="1:18" x14ac:dyDescent="0.2">
      <c r="A230" s="23" t="s">
        <v>456</v>
      </c>
      <c r="B230" s="24" t="s">
        <v>457</v>
      </c>
      <c r="C230" s="24">
        <v>3</v>
      </c>
      <c r="D230" s="25">
        <v>649018307</v>
      </c>
      <c r="E230" s="25">
        <v>10532594</v>
      </c>
      <c r="F230" s="26">
        <f t="shared" si="3"/>
        <v>1.6228500623789031E-2</v>
      </c>
      <c r="G230" s="27">
        <v>659550901</v>
      </c>
      <c r="I230" s="22"/>
      <c r="J230" s="22"/>
      <c r="K230" s="22"/>
      <c r="L230" s="22"/>
      <c r="M230" s="22"/>
      <c r="N230" s="22"/>
      <c r="O230" s="22"/>
      <c r="P230" s="22"/>
      <c r="Q230" s="22"/>
      <c r="R230" s="22"/>
    </row>
    <row r="231" spans="1:18" x14ac:dyDescent="0.2">
      <c r="A231" s="23" t="s">
        <v>458</v>
      </c>
      <c r="B231" s="24" t="s">
        <v>459</v>
      </c>
      <c r="C231" s="24">
        <v>3</v>
      </c>
      <c r="D231" s="25">
        <v>1059701021</v>
      </c>
      <c r="E231" s="25">
        <v>18811923</v>
      </c>
      <c r="F231" s="26">
        <f t="shared" si="3"/>
        <v>1.7752104251299007E-2</v>
      </c>
      <c r="G231" s="27">
        <v>1078512944</v>
      </c>
      <c r="I231" s="22"/>
      <c r="J231" s="22"/>
      <c r="K231" s="22"/>
      <c r="L231" s="22"/>
      <c r="M231" s="22"/>
      <c r="N231" s="22"/>
      <c r="O231" s="22"/>
      <c r="P231" s="22"/>
      <c r="Q231" s="22"/>
      <c r="R231" s="22"/>
    </row>
    <row r="232" spans="1:18" x14ac:dyDescent="0.2">
      <c r="A232" s="23" t="s">
        <v>460</v>
      </c>
      <c r="B232" s="24" t="s">
        <v>461</v>
      </c>
      <c r="C232" s="24">
        <v>3</v>
      </c>
      <c r="D232" s="25">
        <v>1034259223</v>
      </c>
      <c r="E232" s="25">
        <v>15366014</v>
      </c>
      <c r="F232" s="26">
        <f t="shared" si="3"/>
        <v>1.4857023904924849E-2</v>
      </c>
      <c r="G232" s="27">
        <v>1049625237</v>
      </c>
      <c r="I232" s="22"/>
      <c r="J232" s="22"/>
      <c r="K232" s="22"/>
      <c r="L232" s="22"/>
      <c r="M232" s="22"/>
      <c r="N232" s="22"/>
      <c r="O232" s="22"/>
      <c r="P232" s="22"/>
      <c r="Q232" s="22"/>
      <c r="R232" s="22"/>
    </row>
    <row r="233" spans="1:18" x14ac:dyDescent="0.2">
      <c r="A233" s="23" t="s">
        <v>462</v>
      </c>
      <c r="B233" s="24" t="s">
        <v>463</v>
      </c>
      <c r="C233" s="24">
        <v>3</v>
      </c>
      <c r="D233" s="25">
        <v>401046305</v>
      </c>
      <c r="E233" s="25">
        <v>8234048</v>
      </c>
      <c r="F233" s="26">
        <f t="shared" si="3"/>
        <v>2.0531414695367907E-2</v>
      </c>
      <c r="G233" s="27">
        <v>409280353</v>
      </c>
      <c r="I233" s="22"/>
      <c r="J233" s="22"/>
      <c r="K233" s="22"/>
      <c r="L233" s="22"/>
      <c r="M233" s="22"/>
      <c r="N233" s="22"/>
      <c r="O233" s="22"/>
      <c r="P233" s="22"/>
      <c r="Q233" s="22"/>
      <c r="R233" s="22"/>
    </row>
    <row r="234" spans="1:18" x14ac:dyDescent="0.2">
      <c r="A234" s="23" t="s">
        <v>464</v>
      </c>
      <c r="B234" s="24" t="s">
        <v>465</v>
      </c>
      <c r="C234" s="24">
        <v>3</v>
      </c>
      <c r="D234" s="25">
        <v>730558539</v>
      </c>
      <c r="E234" s="25">
        <v>-7649474</v>
      </c>
      <c r="F234" s="26">
        <f t="shared" si="3"/>
        <v>-1.0470720129383089E-2</v>
      </c>
      <c r="G234" s="27">
        <v>722909065</v>
      </c>
      <c r="I234" s="22"/>
      <c r="J234" s="22"/>
      <c r="K234" s="22"/>
      <c r="L234" s="22"/>
      <c r="M234" s="22"/>
      <c r="N234" s="22"/>
      <c r="O234" s="22"/>
      <c r="P234" s="22"/>
      <c r="Q234" s="22"/>
      <c r="R234" s="22"/>
    </row>
    <row r="235" spans="1:18" x14ac:dyDescent="0.2">
      <c r="A235" s="23" t="s">
        <v>466</v>
      </c>
      <c r="B235" s="24" t="s">
        <v>467</v>
      </c>
      <c r="C235" s="24">
        <v>3</v>
      </c>
      <c r="D235" s="25">
        <v>225150545</v>
      </c>
      <c r="E235" s="25">
        <v>-4161103</v>
      </c>
      <c r="F235" s="26">
        <f t="shared" si="3"/>
        <v>-1.8481425394728669E-2</v>
      </c>
      <c r="G235" s="27">
        <v>220989442</v>
      </c>
      <c r="I235" s="22"/>
      <c r="J235" s="22"/>
      <c r="K235" s="22"/>
      <c r="L235" s="22"/>
      <c r="M235" s="22"/>
      <c r="N235" s="22"/>
      <c r="O235" s="22"/>
      <c r="P235" s="22"/>
      <c r="Q235" s="22"/>
      <c r="R235" s="22"/>
    </row>
    <row r="236" spans="1:18" x14ac:dyDescent="0.2">
      <c r="A236" s="23" t="s">
        <v>468</v>
      </c>
      <c r="B236" s="24" t="s">
        <v>469</v>
      </c>
      <c r="C236" s="24">
        <v>3</v>
      </c>
      <c r="D236" s="25">
        <v>25106764</v>
      </c>
      <c r="E236" s="25">
        <v>-581779</v>
      </c>
      <c r="F236" s="26">
        <f t="shared" si="3"/>
        <v>-2.3172201722213185E-2</v>
      </c>
      <c r="G236" s="27">
        <v>24524985</v>
      </c>
      <c r="I236" s="22"/>
      <c r="J236" s="22"/>
      <c r="K236" s="22"/>
      <c r="L236" s="22"/>
      <c r="M236" s="22"/>
      <c r="N236" s="22"/>
      <c r="O236" s="22"/>
      <c r="P236" s="22"/>
      <c r="Q236" s="22"/>
      <c r="R236" s="22"/>
    </row>
    <row r="237" spans="1:18" x14ac:dyDescent="0.2">
      <c r="A237" s="23" t="s">
        <v>470</v>
      </c>
      <c r="B237" s="24" t="s">
        <v>471</v>
      </c>
      <c r="C237" s="24">
        <v>3</v>
      </c>
      <c r="D237" s="25">
        <v>142987224</v>
      </c>
      <c r="E237" s="25">
        <v>-2030518</v>
      </c>
      <c r="F237" s="26">
        <f t="shared" si="3"/>
        <v>-1.4200695301280904E-2</v>
      </c>
      <c r="G237" s="27">
        <v>140956706</v>
      </c>
      <c r="I237" s="22"/>
      <c r="J237" s="22"/>
      <c r="K237" s="22"/>
      <c r="L237" s="22"/>
      <c r="M237" s="22"/>
      <c r="N237" s="22"/>
      <c r="O237" s="22"/>
      <c r="P237" s="22"/>
      <c r="Q237" s="22"/>
      <c r="R237" s="22"/>
    </row>
    <row r="238" spans="1:18" x14ac:dyDescent="0.2">
      <c r="A238" s="23" t="s">
        <v>472</v>
      </c>
      <c r="B238" s="24" t="s">
        <v>473</v>
      </c>
      <c r="C238" s="24">
        <v>3</v>
      </c>
      <c r="D238" s="25">
        <v>990963922</v>
      </c>
      <c r="E238" s="25">
        <v>3417791</v>
      </c>
      <c r="F238" s="26">
        <f t="shared" si="3"/>
        <v>3.4489560357576772E-3</v>
      </c>
      <c r="G238" s="27">
        <v>994381713</v>
      </c>
      <c r="I238" s="22"/>
      <c r="J238" s="22"/>
      <c r="K238" s="22"/>
      <c r="L238" s="22"/>
      <c r="M238" s="22"/>
      <c r="N238" s="22"/>
      <c r="O238" s="22"/>
      <c r="P238" s="22"/>
      <c r="Q238" s="22"/>
      <c r="R238" s="22"/>
    </row>
    <row r="239" spans="1:18" x14ac:dyDescent="0.2">
      <c r="A239" s="23" t="s">
        <v>474</v>
      </c>
      <c r="B239" s="24" t="s">
        <v>475</v>
      </c>
      <c r="C239" s="24">
        <v>3</v>
      </c>
      <c r="D239" s="25">
        <v>193332036</v>
      </c>
      <c r="E239" s="25">
        <v>2609221</v>
      </c>
      <c r="F239" s="26">
        <f t="shared" si="3"/>
        <v>1.3496061252879993E-2</v>
      </c>
      <c r="G239" s="27">
        <v>195941257</v>
      </c>
      <c r="I239" s="22"/>
      <c r="J239" s="22"/>
      <c r="K239" s="22"/>
      <c r="L239" s="22"/>
      <c r="M239" s="22"/>
      <c r="N239" s="22"/>
      <c r="O239" s="22"/>
      <c r="P239" s="22"/>
      <c r="Q239" s="22"/>
      <c r="R239" s="22"/>
    </row>
    <row r="240" spans="1:18" x14ac:dyDescent="0.2">
      <c r="A240" s="23" t="s">
        <v>476</v>
      </c>
      <c r="B240" s="24" t="s">
        <v>477</v>
      </c>
      <c r="C240" s="24">
        <v>3</v>
      </c>
      <c r="D240" s="25">
        <v>2824890027</v>
      </c>
      <c r="E240" s="25">
        <v>63223271</v>
      </c>
      <c r="F240" s="26">
        <f t="shared" si="3"/>
        <v>2.238079018854492E-2</v>
      </c>
      <c r="G240" s="27">
        <v>2888113298</v>
      </c>
      <c r="I240" s="22"/>
      <c r="J240" s="22"/>
      <c r="K240" s="22"/>
      <c r="L240" s="22"/>
      <c r="M240" s="22"/>
      <c r="N240" s="22"/>
      <c r="O240" s="22"/>
      <c r="P240" s="22"/>
      <c r="Q240" s="22"/>
      <c r="R240" s="22"/>
    </row>
    <row r="241" spans="1:18" x14ac:dyDescent="0.2">
      <c r="A241" s="23" t="s">
        <v>478</v>
      </c>
      <c r="B241" s="24" t="s">
        <v>479</v>
      </c>
      <c r="C241" s="24">
        <v>3</v>
      </c>
      <c r="D241" s="25">
        <v>667546185</v>
      </c>
      <c r="E241" s="25">
        <v>18027133</v>
      </c>
      <c r="F241" s="26">
        <f t="shared" si="3"/>
        <v>2.7005072315708013E-2</v>
      </c>
      <c r="G241" s="27">
        <v>685573318</v>
      </c>
      <c r="I241" s="22"/>
      <c r="J241" s="22"/>
      <c r="K241" s="22"/>
      <c r="L241" s="22"/>
      <c r="M241" s="22"/>
      <c r="N241" s="22"/>
      <c r="O241" s="22"/>
      <c r="P241" s="22"/>
      <c r="Q241" s="22"/>
      <c r="R241" s="22"/>
    </row>
    <row r="242" spans="1:18" x14ac:dyDescent="0.2">
      <c r="A242" s="23" t="s">
        <v>480</v>
      </c>
      <c r="B242" s="24" t="s">
        <v>481</v>
      </c>
      <c r="C242" s="24">
        <v>3</v>
      </c>
      <c r="D242" s="25">
        <v>934950332</v>
      </c>
      <c r="E242" s="25">
        <v>12510443</v>
      </c>
      <c r="F242" s="26">
        <f t="shared" si="3"/>
        <v>1.3380863744107425E-2</v>
      </c>
      <c r="G242" s="27">
        <v>947460775</v>
      </c>
      <c r="I242" s="22"/>
      <c r="J242" s="22"/>
      <c r="K242" s="22"/>
      <c r="L242" s="22"/>
      <c r="M242" s="22"/>
      <c r="N242" s="22"/>
      <c r="O242" s="22"/>
      <c r="P242" s="22"/>
      <c r="Q242" s="22"/>
      <c r="R242" s="22"/>
    </row>
    <row r="243" spans="1:18" x14ac:dyDescent="0.2">
      <c r="A243" s="23" t="s">
        <v>482</v>
      </c>
      <c r="B243" s="24" t="s">
        <v>483</v>
      </c>
      <c r="C243" s="24">
        <v>3</v>
      </c>
      <c r="D243" s="25">
        <v>1338237369</v>
      </c>
      <c r="E243" s="25">
        <v>-1632020</v>
      </c>
      <c r="F243" s="26">
        <f t="shared" si="3"/>
        <v>-1.2195295377377853E-3</v>
      </c>
      <c r="G243" s="27">
        <v>1336605349</v>
      </c>
      <c r="I243" s="22"/>
      <c r="J243" s="22"/>
      <c r="K243" s="22"/>
      <c r="L243" s="22"/>
      <c r="M243" s="22"/>
      <c r="N243" s="22"/>
      <c r="O243" s="22"/>
      <c r="P243" s="22"/>
      <c r="Q243" s="22"/>
      <c r="R243" s="22"/>
    </row>
    <row r="244" spans="1:18" x14ac:dyDescent="0.2">
      <c r="A244" s="23" t="s">
        <v>484</v>
      </c>
      <c r="B244" s="24" t="s">
        <v>485</v>
      </c>
      <c r="C244" s="24">
        <v>3</v>
      </c>
      <c r="D244" s="25">
        <v>688031015</v>
      </c>
      <c r="E244" s="25">
        <v>2584899</v>
      </c>
      <c r="F244" s="26">
        <f t="shared" si="3"/>
        <v>3.7569512763897714E-3</v>
      </c>
      <c r="G244" s="27">
        <v>690615914</v>
      </c>
      <c r="I244" s="22"/>
      <c r="J244" s="22"/>
      <c r="K244" s="22"/>
      <c r="L244" s="22"/>
      <c r="M244" s="22"/>
      <c r="N244" s="22"/>
      <c r="O244" s="22"/>
      <c r="P244" s="22"/>
      <c r="Q244" s="22"/>
      <c r="R244" s="22"/>
    </row>
    <row r="245" spans="1:18" x14ac:dyDescent="0.2">
      <c r="A245" s="23" t="s">
        <v>486</v>
      </c>
      <c r="B245" s="24" t="s">
        <v>487</v>
      </c>
      <c r="C245" s="24">
        <v>3</v>
      </c>
      <c r="D245" s="25">
        <v>596277698</v>
      </c>
      <c r="E245" s="25">
        <v>-863888</v>
      </c>
      <c r="F245" s="26">
        <f t="shared" si="3"/>
        <v>-1.4488014609595544E-3</v>
      </c>
      <c r="G245" s="27">
        <v>595413810</v>
      </c>
      <c r="I245" s="22"/>
      <c r="J245" s="22"/>
      <c r="K245" s="22"/>
      <c r="L245" s="22"/>
      <c r="M245" s="22"/>
      <c r="N245" s="22"/>
      <c r="O245" s="22"/>
      <c r="P245" s="22"/>
      <c r="Q245" s="22"/>
      <c r="R245" s="22"/>
    </row>
    <row r="246" spans="1:18" x14ac:dyDescent="0.2">
      <c r="A246" s="23" t="s">
        <v>488</v>
      </c>
      <c r="B246" s="24" t="s">
        <v>489</v>
      </c>
      <c r="C246" s="24">
        <v>3</v>
      </c>
      <c r="D246" s="25">
        <v>483212890</v>
      </c>
      <c r="E246" s="25">
        <v>-10337049</v>
      </c>
      <c r="F246" s="26">
        <f t="shared" si="3"/>
        <v>-2.1392328751826135E-2</v>
      </c>
      <c r="G246" s="27">
        <v>472875841</v>
      </c>
      <c r="I246" s="22"/>
      <c r="J246" s="22"/>
      <c r="K246" s="22"/>
      <c r="L246" s="22"/>
      <c r="M246" s="22"/>
      <c r="N246" s="22"/>
      <c r="O246" s="22"/>
      <c r="P246" s="22"/>
      <c r="Q246" s="22"/>
      <c r="R246" s="22"/>
    </row>
    <row r="247" spans="1:18" x14ac:dyDescent="0.2">
      <c r="A247" s="23" t="s">
        <v>490</v>
      </c>
      <c r="B247" s="24" t="s">
        <v>491</v>
      </c>
      <c r="C247" s="24">
        <v>3</v>
      </c>
      <c r="D247" s="25">
        <v>461493701</v>
      </c>
      <c r="E247" s="25">
        <v>-9312593</v>
      </c>
      <c r="F247" s="26">
        <f t="shared" si="3"/>
        <v>-2.0179241839749402E-2</v>
      </c>
      <c r="G247" s="27">
        <v>452181108</v>
      </c>
      <c r="I247" s="22"/>
      <c r="J247" s="22"/>
      <c r="K247" s="22"/>
      <c r="L247" s="22"/>
      <c r="M247" s="22"/>
      <c r="N247" s="22"/>
      <c r="O247" s="22"/>
      <c r="P247" s="22"/>
      <c r="Q247" s="22"/>
      <c r="R247" s="22"/>
    </row>
    <row r="248" spans="1:18" x14ac:dyDescent="0.2">
      <c r="A248" s="23" t="s">
        <v>492</v>
      </c>
      <c r="B248" s="24" t="s">
        <v>493</v>
      </c>
      <c r="C248" s="24">
        <v>3</v>
      </c>
      <c r="D248" s="25">
        <v>723406350</v>
      </c>
      <c r="E248" s="25">
        <v>40156</v>
      </c>
      <c r="F248" s="26">
        <f t="shared" si="3"/>
        <v>5.5509603972926142E-5</v>
      </c>
      <c r="G248" s="27">
        <v>723446506</v>
      </c>
      <c r="I248" s="22"/>
      <c r="J248" s="22"/>
      <c r="K248" s="22"/>
      <c r="L248" s="22"/>
      <c r="M248" s="22"/>
      <c r="N248" s="22"/>
      <c r="O248" s="22"/>
      <c r="P248" s="22"/>
      <c r="Q248" s="22"/>
      <c r="R248" s="22"/>
    </row>
    <row r="249" spans="1:18" x14ac:dyDescent="0.2">
      <c r="A249" s="23" t="s">
        <v>494</v>
      </c>
      <c r="B249" s="24" t="s">
        <v>495</v>
      </c>
      <c r="C249" s="24">
        <v>3</v>
      </c>
      <c r="D249" s="25">
        <v>1374582274</v>
      </c>
      <c r="E249" s="25">
        <v>64435686</v>
      </c>
      <c r="F249" s="26">
        <f t="shared" si="3"/>
        <v>4.6876558223389396E-2</v>
      </c>
      <c r="G249" s="27">
        <v>1439017960</v>
      </c>
      <c r="I249" s="22"/>
      <c r="J249" s="22"/>
      <c r="K249" s="22"/>
      <c r="L249" s="22"/>
      <c r="M249" s="22"/>
      <c r="N249" s="22"/>
      <c r="O249" s="22"/>
      <c r="P249" s="22"/>
      <c r="Q249" s="22"/>
      <c r="R249" s="22"/>
    </row>
    <row r="250" spans="1:18" x14ac:dyDescent="0.2">
      <c r="A250" s="23" t="s">
        <v>496</v>
      </c>
      <c r="B250" s="24" t="s">
        <v>497</v>
      </c>
      <c r="C250" s="24">
        <v>3</v>
      </c>
      <c r="D250" s="25">
        <v>410267091</v>
      </c>
      <c r="E250" s="25">
        <v>9142336</v>
      </c>
      <c r="F250" s="26">
        <f t="shared" si="3"/>
        <v>2.2283863854924695E-2</v>
      </c>
      <c r="G250" s="27">
        <v>419409427</v>
      </c>
      <c r="I250" s="22"/>
      <c r="J250" s="22"/>
      <c r="K250" s="22"/>
      <c r="L250" s="22"/>
      <c r="M250" s="22"/>
      <c r="N250" s="22"/>
      <c r="O250" s="22"/>
      <c r="P250" s="22"/>
      <c r="Q250" s="22"/>
      <c r="R250" s="22"/>
    </row>
    <row r="251" spans="1:18" x14ac:dyDescent="0.2">
      <c r="A251" s="23" t="s">
        <v>498</v>
      </c>
      <c r="B251" s="24" t="s">
        <v>499</v>
      </c>
      <c r="C251" s="24">
        <v>3</v>
      </c>
      <c r="D251" s="25">
        <v>962544583</v>
      </c>
      <c r="E251" s="25">
        <v>15133849</v>
      </c>
      <c r="F251" s="26">
        <f t="shared" si="3"/>
        <v>1.5722751202683773E-2</v>
      </c>
      <c r="G251" s="27">
        <v>977678432</v>
      </c>
      <c r="I251" s="22"/>
      <c r="J251" s="22"/>
      <c r="K251" s="22"/>
      <c r="L251" s="22"/>
      <c r="M251" s="22"/>
      <c r="N251" s="22"/>
      <c r="O251" s="22"/>
      <c r="P251" s="22"/>
      <c r="Q251" s="22"/>
      <c r="R251" s="22"/>
    </row>
    <row r="252" spans="1:18" ht="13.5" thickBot="1" x14ac:dyDescent="0.25">
      <c r="A252" s="28" t="s">
        <v>544</v>
      </c>
      <c r="B252" s="29"/>
      <c r="C252" s="30"/>
      <c r="D252" s="31">
        <f>SUM(D8:D251)</f>
        <v>345798084508</v>
      </c>
      <c r="E252" s="31">
        <f>SUM(E8:E251)</f>
        <v>4322753301</v>
      </c>
      <c r="F252" s="32">
        <f>+E252/D252</f>
        <v>1.2500801752995233E-2</v>
      </c>
      <c r="G252" s="31">
        <f>SUM(G8:G251)</f>
        <v>350120837809</v>
      </c>
    </row>
    <row r="253" spans="1:18" ht="13.5" thickTop="1" x14ac:dyDescent="0.2"/>
    <row r="254" spans="1:18" x14ac:dyDescent="0.2">
      <c r="D254" s="33"/>
      <c r="E254" s="33"/>
      <c r="F254" s="33"/>
      <c r="G254" s="33"/>
    </row>
  </sheetData>
  <hyperlinks>
    <hyperlink ref="A3" r:id="rId1" display="Certified to Dept. of Education October 7, 2011, pursuant to Neb. Rev. Stat. § 79-1016" xr:uid="{F19B94FA-FFF3-47F3-B06C-2444BCF67BC5}"/>
  </hyperlinks>
  <printOptions horizontalCentered="1"/>
  <pageMargins left="0.45" right="0.45" top="0.75" bottom="0.75" header="0.3" footer="0.3"/>
  <pageSetup scale="88" fitToHeight="0" orientation="portrait" r:id="rId2"/>
  <headerFooter>
    <oddFooter>&amp;L&amp;9Note: For purposes of state aid value,  agricultural land is adjusted to 72% and all other real property is adjusted to 96%, per section 79-1016.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167A32-87C9-4D0F-ADB2-201C22E9A978}">
  <sheetPr>
    <pageSetUpPr fitToPage="1"/>
  </sheetPr>
  <dimension ref="A1:AN258"/>
  <sheetViews>
    <sheetView workbookViewId="0">
      <selection activeCell="K4" sqref="K4"/>
    </sheetView>
  </sheetViews>
  <sheetFormatPr defaultRowHeight="12.75" x14ac:dyDescent="0.2"/>
  <cols>
    <col min="1" max="1" width="7.85546875" style="22" customWidth="1"/>
    <col min="2" max="2" width="33.140625" style="22" customWidth="1"/>
    <col min="3" max="3" width="4.42578125" style="36" bestFit="1" customWidth="1"/>
    <col min="4" max="4" width="3.5703125" style="36" bestFit="1" customWidth="1"/>
    <col min="5" max="5" width="7.140625" style="36" bestFit="1" customWidth="1"/>
    <col min="6" max="6" width="14" style="22" bestFit="1" customWidth="1"/>
    <col min="7" max="7" width="7.7109375" style="22" bestFit="1" customWidth="1"/>
    <col min="8" max="8" width="15.5703125" style="22" bestFit="1" customWidth="1"/>
    <col min="9" max="9" width="9.28515625" style="22" customWidth="1"/>
    <col min="10" max="10" width="17.28515625" style="22" bestFit="1" customWidth="1"/>
    <col min="11" max="12" width="16.7109375" style="22" customWidth="1"/>
    <col min="13" max="13" width="13.28515625" style="37" customWidth="1"/>
    <col min="14" max="14" width="8.7109375" style="22" bestFit="1" customWidth="1"/>
    <col min="15" max="15" width="14.42578125" style="22" bestFit="1" customWidth="1"/>
    <col min="16" max="16" width="16.5703125" style="22" bestFit="1" customWidth="1"/>
    <col min="17" max="17" width="14.42578125" style="22" bestFit="1" customWidth="1"/>
    <col min="18" max="18" width="10.5703125" style="37" bestFit="1" customWidth="1"/>
    <col min="19" max="19" width="7.85546875" style="22" bestFit="1" customWidth="1"/>
    <col min="20" max="20" width="15.42578125" style="22" bestFit="1" customWidth="1"/>
    <col min="21" max="21" width="16.7109375" style="22" customWidth="1"/>
    <col min="22" max="22" width="15.42578125" style="22" bestFit="1" customWidth="1"/>
    <col min="23" max="23" width="11.85546875" style="37" bestFit="1" customWidth="1"/>
    <col min="24" max="24" width="7.85546875" style="22" bestFit="1" customWidth="1"/>
    <col min="25" max="25" width="15.140625" style="22" customWidth="1"/>
    <col min="26" max="26" width="16.5703125" style="22" bestFit="1" customWidth="1"/>
    <col min="27" max="27" width="15.28515625" style="22" customWidth="1"/>
    <col min="28" max="28" width="9" style="37" bestFit="1" customWidth="1"/>
    <col min="29" max="29" width="11.140625" style="22" customWidth="1"/>
    <col min="30" max="30" width="17.5703125" style="22" bestFit="1" customWidth="1"/>
    <col min="31" max="31" width="8.7109375" style="22" bestFit="1" customWidth="1"/>
    <col min="32" max="32" width="11.140625" style="22" bestFit="1" customWidth="1"/>
    <col min="33" max="33" width="15.140625" style="22" bestFit="1" customWidth="1"/>
    <col min="34" max="35" width="18.28515625" style="22" bestFit="1" customWidth="1"/>
    <col min="36" max="36" width="9" style="37" bestFit="1" customWidth="1"/>
    <col min="37" max="37" width="15.5703125" style="22" customWidth="1"/>
    <col min="38" max="38" width="16" style="22" customWidth="1"/>
    <col min="39" max="39" width="11.85546875" bestFit="1" customWidth="1"/>
    <col min="257" max="257" width="7.85546875" customWidth="1"/>
    <col min="258" max="258" width="33.140625" customWidth="1"/>
    <col min="259" max="259" width="4.42578125" bestFit="1" customWidth="1"/>
    <col min="260" max="260" width="3.5703125" bestFit="1" customWidth="1"/>
    <col min="261" max="261" width="7.140625" bestFit="1" customWidth="1"/>
    <col min="262" max="262" width="14" bestFit="1" customWidth="1"/>
    <col min="263" max="263" width="7.7109375" bestFit="1" customWidth="1"/>
    <col min="264" max="264" width="15.5703125" bestFit="1" customWidth="1"/>
    <col min="265" max="265" width="9.28515625" customWidth="1"/>
    <col min="266" max="266" width="17.28515625" bestFit="1" customWidth="1"/>
    <col min="267" max="268" width="16.7109375" customWidth="1"/>
    <col min="269" max="269" width="13.28515625" customWidth="1"/>
    <col min="270" max="270" width="8.7109375" bestFit="1" customWidth="1"/>
    <col min="271" max="271" width="14.42578125" bestFit="1" customWidth="1"/>
    <col min="272" max="272" width="16.5703125" bestFit="1" customWidth="1"/>
    <col min="273" max="273" width="14.42578125" bestFit="1" customWidth="1"/>
    <col min="274" max="274" width="10.5703125" bestFit="1" customWidth="1"/>
    <col min="275" max="275" width="7.85546875" bestFit="1" customWidth="1"/>
    <col min="276" max="276" width="15.42578125" bestFit="1" customWidth="1"/>
    <col min="277" max="277" width="16.7109375" customWidth="1"/>
    <col min="278" max="278" width="15.42578125" bestFit="1" customWidth="1"/>
    <col min="279" max="279" width="11.85546875" bestFit="1" customWidth="1"/>
    <col min="280" max="280" width="7.85546875" bestFit="1" customWidth="1"/>
    <col min="281" max="281" width="15.140625" customWidth="1"/>
    <col min="282" max="282" width="16.5703125" bestFit="1" customWidth="1"/>
    <col min="283" max="283" width="15.28515625" customWidth="1"/>
    <col min="284" max="284" width="9" bestFit="1" customWidth="1"/>
    <col min="285" max="285" width="11.140625" customWidth="1"/>
    <col min="286" max="286" width="17.5703125" bestFit="1" customWidth="1"/>
    <col min="287" max="287" width="8.7109375" bestFit="1" customWidth="1"/>
    <col min="288" max="288" width="11.140625" bestFit="1" customWidth="1"/>
    <col min="289" max="289" width="15.140625" bestFit="1" customWidth="1"/>
    <col min="290" max="291" width="18.28515625" bestFit="1" customWidth="1"/>
    <col min="292" max="292" width="9" bestFit="1" customWidth="1"/>
    <col min="293" max="293" width="15.5703125" customWidth="1"/>
    <col min="294" max="294" width="16" customWidth="1"/>
    <col min="295" max="295" width="11.85546875" bestFit="1" customWidth="1"/>
    <col min="513" max="513" width="7.85546875" customWidth="1"/>
    <col min="514" max="514" width="33.140625" customWidth="1"/>
    <col min="515" max="515" width="4.42578125" bestFit="1" customWidth="1"/>
    <col min="516" max="516" width="3.5703125" bestFit="1" customWidth="1"/>
    <col min="517" max="517" width="7.140625" bestFit="1" customWidth="1"/>
    <col min="518" max="518" width="14" bestFit="1" customWidth="1"/>
    <col min="519" max="519" width="7.7109375" bestFit="1" customWidth="1"/>
    <col min="520" max="520" width="15.5703125" bestFit="1" customWidth="1"/>
    <col min="521" max="521" width="9.28515625" customWidth="1"/>
    <col min="522" max="522" width="17.28515625" bestFit="1" customWidth="1"/>
    <col min="523" max="524" width="16.7109375" customWidth="1"/>
    <col min="525" max="525" width="13.28515625" customWidth="1"/>
    <col min="526" max="526" width="8.7109375" bestFit="1" customWidth="1"/>
    <col min="527" max="527" width="14.42578125" bestFit="1" customWidth="1"/>
    <col min="528" max="528" width="16.5703125" bestFit="1" customWidth="1"/>
    <col min="529" max="529" width="14.42578125" bestFit="1" customWidth="1"/>
    <col min="530" max="530" width="10.5703125" bestFit="1" customWidth="1"/>
    <col min="531" max="531" width="7.85546875" bestFit="1" customWidth="1"/>
    <col min="532" max="532" width="15.42578125" bestFit="1" customWidth="1"/>
    <col min="533" max="533" width="16.7109375" customWidth="1"/>
    <col min="534" max="534" width="15.42578125" bestFit="1" customWidth="1"/>
    <col min="535" max="535" width="11.85546875" bestFit="1" customWidth="1"/>
    <col min="536" max="536" width="7.85546875" bestFit="1" customWidth="1"/>
    <col min="537" max="537" width="15.140625" customWidth="1"/>
    <col min="538" max="538" width="16.5703125" bestFit="1" customWidth="1"/>
    <col min="539" max="539" width="15.28515625" customWidth="1"/>
    <col min="540" max="540" width="9" bestFit="1" customWidth="1"/>
    <col min="541" max="541" width="11.140625" customWidth="1"/>
    <col min="542" max="542" width="17.5703125" bestFit="1" customWidth="1"/>
    <col min="543" max="543" width="8.7109375" bestFit="1" customWidth="1"/>
    <col min="544" max="544" width="11.140625" bestFit="1" customWidth="1"/>
    <col min="545" max="545" width="15.140625" bestFit="1" customWidth="1"/>
    <col min="546" max="547" width="18.28515625" bestFit="1" customWidth="1"/>
    <col min="548" max="548" width="9" bestFit="1" customWidth="1"/>
    <col min="549" max="549" width="15.5703125" customWidth="1"/>
    <col min="550" max="550" width="16" customWidth="1"/>
    <col min="551" max="551" width="11.85546875" bestFit="1" customWidth="1"/>
    <col min="769" max="769" width="7.85546875" customWidth="1"/>
    <col min="770" max="770" width="33.140625" customWidth="1"/>
    <col min="771" max="771" width="4.42578125" bestFit="1" customWidth="1"/>
    <col min="772" max="772" width="3.5703125" bestFit="1" customWidth="1"/>
    <col min="773" max="773" width="7.140625" bestFit="1" customWidth="1"/>
    <col min="774" max="774" width="14" bestFit="1" customWidth="1"/>
    <col min="775" max="775" width="7.7109375" bestFit="1" customWidth="1"/>
    <col min="776" max="776" width="15.5703125" bestFit="1" customWidth="1"/>
    <col min="777" max="777" width="9.28515625" customWidth="1"/>
    <col min="778" max="778" width="17.28515625" bestFit="1" customWidth="1"/>
    <col min="779" max="780" width="16.7109375" customWidth="1"/>
    <col min="781" max="781" width="13.28515625" customWidth="1"/>
    <col min="782" max="782" width="8.7109375" bestFit="1" customWidth="1"/>
    <col min="783" max="783" width="14.42578125" bestFit="1" customWidth="1"/>
    <col min="784" max="784" width="16.5703125" bestFit="1" customWidth="1"/>
    <col min="785" max="785" width="14.42578125" bestFit="1" customWidth="1"/>
    <col min="786" max="786" width="10.5703125" bestFit="1" customWidth="1"/>
    <col min="787" max="787" width="7.85546875" bestFit="1" customWidth="1"/>
    <col min="788" max="788" width="15.42578125" bestFit="1" customWidth="1"/>
    <col min="789" max="789" width="16.7109375" customWidth="1"/>
    <col min="790" max="790" width="15.42578125" bestFit="1" customWidth="1"/>
    <col min="791" max="791" width="11.85546875" bestFit="1" customWidth="1"/>
    <col min="792" max="792" width="7.85546875" bestFit="1" customWidth="1"/>
    <col min="793" max="793" width="15.140625" customWidth="1"/>
    <col min="794" max="794" width="16.5703125" bestFit="1" customWidth="1"/>
    <col min="795" max="795" width="15.28515625" customWidth="1"/>
    <col min="796" max="796" width="9" bestFit="1" customWidth="1"/>
    <col min="797" max="797" width="11.140625" customWidth="1"/>
    <col min="798" max="798" width="17.5703125" bestFit="1" customWidth="1"/>
    <col min="799" max="799" width="8.7109375" bestFit="1" customWidth="1"/>
    <col min="800" max="800" width="11.140625" bestFit="1" customWidth="1"/>
    <col min="801" max="801" width="15.140625" bestFit="1" customWidth="1"/>
    <col min="802" max="803" width="18.28515625" bestFit="1" customWidth="1"/>
    <col min="804" max="804" width="9" bestFit="1" customWidth="1"/>
    <col min="805" max="805" width="15.5703125" customWidth="1"/>
    <col min="806" max="806" width="16" customWidth="1"/>
    <col min="807" max="807" width="11.85546875" bestFit="1" customWidth="1"/>
    <col min="1025" max="1025" width="7.85546875" customWidth="1"/>
    <col min="1026" max="1026" width="33.140625" customWidth="1"/>
    <col min="1027" max="1027" width="4.42578125" bestFit="1" customWidth="1"/>
    <col min="1028" max="1028" width="3.5703125" bestFit="1" customWidth="1"/>
    <col min="1029" max="1029" width="7.140625" bestFit="1" customWidth="1"/>
    <col min="1030" max="1030" width="14" bestFit="1" customWidth="1"/>
    <col min="1031" max="1031" width="7.7109375" bestFit="1" customWidth="1"/>
    <col min="1032" max="1032" width="15.5703125" bestFit="1" customWidth="1"/>
    <col min="1033" max="1033" width="9.28515625" customWidth="1"/>
    <col min="1034" max="1034" width="17.28515625" bestFit="1" customWidth="1"/>
    <col min="1035" max="1036" width="16.7109375" customWidth="1"/>
    <col min="1037" max="1037" width="13.28515625" customWidth="1"/>
    <col min="1038" max="1038" width="8.7109375" bestFit="1" customWidth="1"/>
    <col min="1039" max="1039" width="14.42578125" bestFit="1" customWidth="1"/>
    <col min="1040" max="1040" width="16.5703125" bestFit="1" customWidth="1"/>
    <col min="1041" max="1041" width="14.42578125" bestFit="1" customWidth="1"/>
    <col min="1042" max="1042" width="10.5703125" bestFit="1" customWidth="1"/>
    <col min="1043" max="1043" width="7.85546875" bestFit="1" customWidth="1"/>
    <col min="1044" max="1044" width="15.42578125" bestFit="1" customWidth="1"/>
    <col min="1045" max="1045" width="16.7109375" customWidth="1"/>
    <col min="1046" max="1046" width="15.42578125" bestFit="1" customWidth="1"/>
    <col min="1047" max="1047" width="11.85546875" bestFit="1" customWidth="1"/>
    <col min="1048" max="1048" width="7.85546875" bestFit="1" customWidth="1"/>
    <col min="1049" max="1049" width="15.140625" customWidth="1"/>
    <col min="1050" max="1050" width="16.5703125" bestFit="1" customWidth="1"/>
    <col min="1051" max="1051" width="15.28515625" customWidth="1"/>
    <col min="1052" max="1052" width="9" bestFit="1" customWidth="1"/>
    <col min="1053" max="1053" width="11.140625" customWidth="1"/>
    <col min="1054" max="1054" width="17.5703125" bestFit="1" customWidth="1"/>
    <col min="1055" max="1055" width="8.7109375" bestFit="1" customWidth="1"/>
    <col min="1056" max="1056" width="11.140625" bestFit="1" customWidth="1"/>
    <col min="1057" max="1057" width="15.140625" bestFit="1" customWidth="1"/>
    <col min="1058" max="1059" width="18.28515625" bestFit="1" customWidth="1"/>
    <col min="1060" max="1060" width="9" bestFit="1" customWidth="1"/>
    <col min="1061" max="1061" width="15.5703125" customWidth="1"/>
    <col min="1062" max="1062" width="16" customWidth="1"/>
    <col min="1063" max="1063" width="11.85546875" bestFit="1" customWidth="1"/>
    <col min="1281" max="1281" width="7.85546875" customWidth="1"/>
    <col min="1282" max="1282" width="33.140625" customWidth="1"/>
    <col min="1283" max="1283" width="4.42578125" bestFit="1" customWidth="1"/>
    <col min="1284" max="1284" width="3.5703125" bestFit="1" customWidth="1"/>
    <col min="1285" max="1285" width="7.140625" bestFit="1" customWidth="1"/>
    <col min="1286" max="1286" width="14" bestFit="1" customWidth="1"/>
    <col min="1287" max="1287" width="7.7109375" bestFit="1" customWidth="1"/>
    <col min="1288" max="1288" width="15.5703125" bestFit="1" customWidth="1"/>
    <col min="1289" max="1289" width="9.28515625" customWidth="1"/>
    <col min="1290" max="1290" width="17.28515625" bestFit="1" customWidth="1"/>
    <col min="1291" max="1292" width="16.7109375" customWidth="1"/>
    <col min="1293" max="1293" width="13.28515625" customWidth="1"/>
    <col min="1294" max="1294" width="8.7109375" bestFit="1" customWidth="1"/>
    <col min="1295" max="1295" width="14.42578125" bestFit="1" customWidth="1"/>
    <col min="1296" max="1296" width="16.5703125" bestFit="1" customWidth="1"/>
    <col min="1297" max="1297" width="14.42578125" bestFit="1" customWidth="1"/>
    <col min="1298" max="1298" width="10.5703125" bestFit="1" customWidth="1"/>
    <col min="1299" max="1299" width="7.85546875" bestFit="1" customWidth="1"/>
    <col min="1300" max="1300" width="15.42578125" bestFit="1" customWidth="1"/>
    <col min="1301" max="1301" width="16.7109375" customWidth="1"/>
    <col min="1302" max="1302" width="15.42578125" bestFit="1" customWidth="1"/>
    <col min="1303" max="1303" width="11.85546875" bestFit="1" customWidth="1"/>
    <col min="1304" max="1304" width="7.85546875" bestFit="1" customWidth="1"/>
    <col min="1305" max="1305" width="15.140625" customWidth="1"/>
    <col min="1306" max="1306" width="16.5703125" bestFit="1" customWidth="1"/>
    <col min="1307" max="1307" width="15.28515625" customWidth="1"/>
    <col min="1308" max="1308" width="9" bestFit="1" customWidth="1"/>
    <col min="1309" max="1309" width="11.140625" customWidth="1"/>
    <col min="1310" max="1310" width="17.5703125" bestFit="1" customWidth="1"/>
    <col min="1311" max="1311" width="8.7109375" bestFit="1" customWidth="1"/>
    <col min="1312" max="1312" width="11.140625" bestFit="1" customWidth="1"/>
    <col min="1313" max="1313" width="15.140625" bestFit="1" customWidth="1"/>
    <col min="1314" max="1315" width="18.28515625" bestFit="1" customWidth="1"/>
    <col min="1316" max="1316" width="9" bestFit="1" customWidth="1"/>
    <col min="1317" max="1317" width="15.5703125" customWidth="1"/>
    <col min="1318" max="1318" width="16" customWidth="1"/>
    <col min="1319" max="1319" width="11.85546875" bestFit="1" customWidth="1"/>
    <col min="1537" max="1537" width="7.85546875" customWidth="1"/>
    <col min="1538" max="1538" width="33.140625" customWidth="1"/>
    <col min="1539" max="1539" width="4.42578125" bestFit="1" customWidth="1"/>
    <col min="1540" max="1540" width="3.5703125" bestFit="1" customWidth="1"/>
    <col min="1541" max="1541" width="7.140625" bestFit="1" customWidth="1"/>
    <col min="1542" max="1542" width="14" bestFit="1" customWidth="1"/>
    <col min="1543" max="1543" width="7.7109375" bestFit="1" customWidth="1"/>
    <col min="1544" max="1544" width="15.5703125" bestFit="1" customWidth="1"/>
    <col min="1545" max="1545" width="9.28515625" customWidth="1"/>
    <col min="1546" max="1546" width="17.28515625" bestFit="1" customWidth="1"/>
    <col min="1547" max="1548" width="16.7109375" customWidth="1"/>
    <col min="1549" max="1549" width="13.28515625" customWidth="1"/>
    <col min="1550" max="1550" width="8.7109375" bestFit="1" customWidth="1"/>
    <col min="1551" max="1551" width="14.42578125" bestFit="1" customWidth="1"/>
    <col min="1552" max="1552" width="16.5703125" bestFit="1" customWidth="1"/>
    <col min="1553" max="1553" width="14.42578125" bestFit="1" customWidth="1"/>
    <col min="1554" max="1554" width="10.5703125" bestFit="1" customWidth="1"/>
    <col min="1555" max="1555" width="7.85546875" bestFit="1" customWidth="1"/>
    <col min="1556" max="1556" width="15.42578125" bestFit="1" customWidth="1"/>
    <col min="1557" max="1557" width="16.7109375" customWidth="1"/>
    <col min="1558" max="1558" width="15.42578125" bestFit="1" customWidth="1"/>
    <col min="1559" max="1559" width="11.85546875" bestFit="1" customWidth="1"/>
    <col min="1560" max="1560" width="7.85546875" bestFit="1" customWidth="1"/>
    <col min="1561" max="1561" width="15.140625" customWidth="1"/>
    <col min="1562" max="1562" width="16.5703125" bestFit="1" customWidth="1"/>
    <col min="1563" max="1563" width="15.28515625" customWidth="1"/>
    <col min="1564" max="1564" width="9" bestFit="1" customWidth="1"/>
    <col min="1565" max="1565" width="11.140625" customWidth="1"/>
    <col min="1566" max="1566" width="17.5703125" bestFit="1" customWidth="1"/>
    <col min="1567" max="1567" width="8.7109375" bestFit="1" customWidth="1"/>
    <col min="1568" max="1568" width="11.140625" bestFit="1" customWidth="1"/>
    <col min="1569" max="1569" width="15.140625" bestFit="1" customWidth="1"/>
    <col min="1570" max="1571" width="18.28515625" bestFit="1" customWidth="1"/>
    <col min="1572" max="1572" width="9" bestFit="1" customWidth="1"/>
    <col min="1573" max="1573" width="15.5703125" customWidth="1"/>
    <col min="1574" max="1574" width="16" customWidth="1"/>
    <col min="1575" max="1575" width="11.85546875" bestFit="1" customWidth="1"/>
    <col min="1793" max="1793" width="7.85546875" customWidth="1"/>
    <col min="1794" max="1794" width="33.140625" customWidth="1"/>
    <col min="1795" max="1795" width="4.42578125" bestFit="1" customWidth="1"/>
    <col min="1796" max="1796" width="3.5703125" bestFit="1" customWidth="1"/>
    <col min="1797" max="1797" width="7.140625" bestFit="1" customWidth="1"/>
    <col min="1798" max="1798" width="14" bestFit="1" customWidth="1"/>
    <col min="1799" max="1799" width="7.7109375" bestFit="1" customWidth="1"/>
    <col min="1800" max="1800" width="15.5703125" bestFit="1" customWidth="1"/>
    <col min="1801" max="1801" width="9.28515625" customWidth="1"/>
    <col min="1802" max="1802" width="17.28515625" bestFit="1" customWidth="1"/>
    <col min="1803" max="1804" width="16.7109375" customWidth="1"/>
    <col min="1805" max="1805" width="13.28515625" customWidth="1"/>
    <col min="1806" max="1806" width="8.7109375" bestFit="1" customWidth="1"/>
    <col min="1807" max="1807" width="14.42578125" bestFit="1" customWidth="1"/>
    <col min="1808" max="1808" width="16.5703125" bestFit="1" customWidth="1"/>
    <col min="1809" max="1809" width="14.42578125" bestFit="1" customWidth="1"/>
    <col min="1810" max="1810" width="10.5703125" bestFit="1" customWidth="1"/>
    <col min="1811" max="1811" width="7.85546875" bestFit="1" customWidth="1"/>
    <col min="1812" max="1812" width="15.42578125" bestFit="1" customWidth="1"/>
    <col min="1813" max="1813" width="16.7109375" customWidth="1"/>
    <col min="1814" max="1814" width="15.42578125" bestFit="1" customWidth="1"/>
    <col min="1815" max="1815" width="11.85546875" bestFit="1" customWidth="1"/>
    <col min="1816" max="1816" width="7.85546875" bestFit="1" customWidth="1"/>
    <col min="1817" max="1817" width="15.140625" customWidth="1"/>
    <col min="1818" max="1818" width="16.5703125" bestFit="1" customWidth="1"/>
    <col min="1819" max="1819" width="15.28515625" customWidth="1"/>
    <col min="1820" max="1820" width="9" bestFit="1" customWidth="1"/>
    <col min="1821" max="1821" width="11.140625" customWidth="1"/>
    <col min="1822" max="1822" width="17.5703125" bestFit="1" customWidth="1"/>
    <col min="1823" max="1823" width="8.7109375" bestFit="1" customWidth="1"/>
    <col min="1824" max="1824" width="11.140625" bestFit="1" customWidth="1"/>
    <col min="1825" max="1825" width="15.140625" bestFit="1" customWidth="1"/>
    <col min="1826" max="1827" width="18.28515625" bestFit="1" customWidth="1"/>
    <col min="1828" max="1828" width="9" bestFit="1" customWidth="1"/>
    <col min="1829" max="1829" width="15.5703125" customWidth="1"/>
    <col min="1830" max="1830" width="16" customWidth="1"/>
    <col min="1831" max="1831" width="11.85546875" bestFit="1" customWidth="1"/>
    <col min="2049" max="2049" width="7.85546875" customWidth="1"/>
    <col min="2050" max="2050" width="33.140625" customWidth="1"/>
    <col min="2051" max="2051" width="4.42578125" bestFit="1" customWidth="1"/>
    <col min="2052" max="2052" width="3.5703125" bestFit="1" customWidth="1"/>
    <col min="2053" max="2053" width="7.140625" bestFit="1" customWidth="1"/>
    <col min="2054" max="2054" width="14" bestFit="1" customWidth="1"/>
    <col min="2055" max="2055" width="7.7109375" bestFit="1" customWidth="1"/>
    <col min="2056" max="2056" width="15.5703125" bestFit="1" customWidth="1"/>
    <col min="2057" max="2057" width="9.28515625" customWidth="1"/>
    <col min="2058" max="2058" width="17.28515625" bestFit="1" customWidth="1"/>
    <col min="2059" max="2060" width="16.7109375" customWidth="1"/>
    <col min="2061" max="2061" width="13.28515625" customWidth="1"/>
    <col min="2062" max="2062" width="8.7109375" bestFit="1" customWidth="1"/>
    <col min="2063" max="2063" width="14.42578125" bestFit="1" customWidth="1"/>
    <col min="2064" max="2064" width="16.5703125" bestFit="1" customWidth="1"/>
    <col min="2065" max="2065" width="14.42578125" bestFit="1" customWidth="1"/>
    <col min="2066" max="2066" width="10.5703125" bestFit="1" customWidth="1"/>
    <col min="2067" max="2067" width="7.85546875" bestFit="1" customWidth="1"/>
    <col min="2068" max="2068" width="15.42578125" bestFit="1" customWidth="1"/>
    <col min="2069" max="2069" width="16.7109375" customWidth="1"/>
    <col min="2070" max="2070" width="15.42578125" bestFit="1" customWidth="1"/>
    <col min="2071" max="2071" width="11.85546875" bestFit="1" customWidth="1"/>
    <col min="2072" max="2072" width="7.85546875" bestFit="1" customWidth="1"/>
    <col min="2073" max="2073" width="15.140625" customWidth="1"/>
    <col min="2074" max="2074" width="16.5703125" bestFit="1" customWidth="1"/>
    <col min="2075" max="2075" width="15.28515625" customWidth="1"/>
    <col min="2076" max="2076" width="9" bestFit="1" customWidth="1"/>
    <col min="2077" max="2077" width="11.140625" customWidth="1"/>
    <col min="2078" max="2078" width="17.5703125" bestFit="1" customWidth="1"/>
    <col min="2079" max="2079" width="8.7109375" bestFit="1" customWidth="1"/>
    <col min="2080" max="2080" width="11.140625" bestFit="1" customWidth="1"/>
    <col min="2081" max="2081" width="15.140625" bestFit="1" customWidth="1"/>
    <col min="2082" max="2083" width="18.28515625" bestFit="1" customWidth="1"/>
    <col min="2084" max="2084" width="9" bestFit="1" customWidth="1"/>
    <col min="2085" max="2085" width="15.5703125" customWidth="1"/>
    <col min="2086" max="2086" width="16" customWidth="1"/>
    <col min="2087" max="2087" width="11.85546875" bestFit="1" customWidth="1"/>
    <col min="2305" max="2305" width="7.85546875" customWidth="1"/>
    <col min="2306" max="2306" width="33.140625" customWidth="1"/>
    <col min="2307" max="2307" width="4.42578125" bestFit="1" customWidth="1"/>
    <col min="2308" max="2308" width="3.5703125" bestFit="1" customWidth="1"/>
    <col min="2309" max="2309" width="7.140625" bestFit="1" customWidth="1"/>
    <col min="2310" max="2310" width="14" bestFit="1" customWidth="1"/>
    <col min="2311" max="2311" width="7.7109375" bestFit="1" customWidth="1"/>
    <col min="2312" max="2312" width="15.5703125" bestFit="1" customWidth="1"/>
    <col min="2313" max="2313" width="9.28515625" customWidth="1"/>
    <col min="2314" max="2314" width="17.28515625" bestFit="1" customWidth="1"/>
    <col min="2315" max="2316" width="16.7109375" customWidth="1"/>
    <col min="2317" max="2317" width="13.28515625" customWidth="1"/>
    <col min="2318" max="2318" width="8.7109375" bestFit="1" customWidth="1"/>
    <col min="2319" max="2319" width="14.42578125" bestFit="1" customWidth="1"/>
    <col min="2320" max="2320" width="16.5703125" bestFit="1" customWidth="1"/>
    <col min="2321" max="2321" width="14.42578125" bestFit="1" customWidth="1"/>
    <col min="2322" max="2322" width="10.5703125" bestFit="1" customWidth="1"/>
    <col min="2323" max="2323" width="7.85546875" bestFit="1" customWidth="1"/>
    <col min="2324" max="2324" width="15.42578125" bestFit="1" customWidth="1"/>
    <col min="2325" max="2325" width="16.7109375" customWidth="1"/>
    <col min="2326" max="2326" width="15.42578125" bestFit="1" customWidth="1"/>
    <col min="2327" max="2327" width="11.85546875" bestFit="1" customWidth="1"/>
    <col min="2328" max="2328" width="7.85546875" bestFit="1" customWidth="1"/>
    <col min="2329" max="2329" width="15.140625" customWidth="1"/>
    <col min="2330" max="2330" width="16.5703125" bestFit="1" customWidth="1"/>
    <col min="2331" max="2331" width="15.28515625" customWidth="1"/>
    <col min="2332" max="2332" width="9" bestFit="1" customWidth="1"/>
    <col min="2333" max="2333" width="11.140625" customWidth="1"/>
    <col min="2334" max="2334" width="17.5703125" bestFit="1" customWidth="1"/>
    <col min="2335" max="2335" width="8.7109375" bestFit="1" customWidth="1"/>
    <col min="2336" max="2336" width="11.140625" bestFit="1" customWidth="1"/>
    <col min="2337" max="2337" width="15.140625" bestFit="1" customWidth="1"/>
    <col min="2338" max="2339" width="18.28515625" bestFit="1" customWidth="1"/>
    <col min="2340" max="2340" width="9" bestFit="1" customWidth="1"/>
    <col min="2341" max="2341" width="15.5703125" customWidth="1"/>
    <col min="2342" max="2342" width="16" customWidth="1"/>
    <col min="2343" max="2343" width="11.85546875" bestFit="1" customWidth="1"/>
    <col min="2561" max="2561" width="7.85546875" customWidth="1"/>
    <col min="2562" max="2562" width="33.140625" customWidth="1"/>
    <col min="2563" max="2563" width="4.42578125" bestFit="1" customWidth="1"/>
    <col min="2564" max="2564" width="3.5703125" bestFit="1" customWidth="1"/>
    <col min="2565" max="2565" width="7.140625" bestFit="1" customWidth="1"/>
    <col min="2566" max="2566" width="14" bestFit="1" customWidth="1"/>
    <col min="2567" max="2567" width="7.7109375" bestFit="1" customWidth="1"/>
    <col min="2568" max="2568" width="15.5703125" bestFit="1" customWidth="1"/>
    <col min="2569" max="2569" width="9.28515625" customWidth="1"/>
    <col min="2570" max="2570" width="17.28515625" bestFit="1" customWidth="1"/>
    <col min="2571" max="2572" width="16.7109375" customWidth="1"/>
    <col min="2573" max="2573" width="13.28515625" customWidth="1"/>
    <col min="2574" max="2574" width="8.7109375" bestFit="1" customWidth="1"/>
    <col min="2575" max="2575" width="14.42578125" bestFit="1" customWidth="1"/>
    <col min="2576" max="2576" width="16.5703125" bestFit="1" customWidth="1"/>
    <col min="2577" max="2577" width="14.42578125" bestFit="1" customWidth="1"/>
    <col min="2578" max="2578" width="10.5703125" bestFit="1" customWidth="1"/>
    <col min="2579" max="2579" width="7.85546875" bestFit="1" customWidth="1"/>
    <col min="2580" max="2580" width="15.42578125" bestFit="1" customWidth="1"/>
    <col min="2581" max="2581" width="16.7109375" customWidth="1"/>
    <col min="2582" max="2582" width="15.42578125" bestFit="1" customWidth="1"/>
    <col min="2583" max="2583" width="11.85546875" bestFit="1" customWidth="1"/>
    <col min="2584" max="2584" width="7.85546875" bestFit="1" customWidth="1"/>
    <col min="2585" max="2585" width="15.140625" customWidth="1"/>
    <col min="2586" max="2586" width="16.5703125" bestFit="1" customWidth="1"/>
    <col min="2587" max="2587" width="15.28515625" customWidth="1"/>
    <col min="2588" max="2588" width="9" bestFit="1" customWidth="1"/>
    <col min="2589" max="2589" width="11.140625" customWidth="1"/>
    <col min="2590" max="2590" width="17.5703125" bestFit="1" customWidth="1"/>
    <col min="2591" max="2591" width="8.7109375" bestFit="1" customWidth="1"/>
    <col min="2592" max="2592" width="11.140625" bestFit="1" customWidth="1"/>
    <col min="2593" max="2593" width="15.140625" bestFit="1" customWidth="1"/>
    <col min="2594" max="2595" width="18.28515625" bestFit="1" customWidth="1"/>
    <col min="2596" max="2596" width="9" bestFit="1" customWidth="1"/>
    <col min="2597" max="2597" width="15.5703125" customWidth="1"/>
    <col min="2598" max="2598" width="16" customWidth="1"/>
    <col min="2599" max="2599" width="11.85546875" bestFit="1" customWidth="1"/>
    <col min="2817" max="2817" width="7.85546875" customWidth="1"/>
    <col min="2818" max="2818" width="33.140625" customWidth="1"/>
    <col min="2819" max="2819" width="4.42578125" bestFit="1" customWidth="1"/>
    <col min="2820" max="2820" width="3.5703125" bestFit="1" customWidth="1"/>
    <col min="2821" max="2821" width="7.140625" bestFit="1" customWidth="1"/>
    <col min="2822" max="2822" width="14" bestFit="1" customWidth="1"/>
    <col min="2823" max="2823" width="7.7109375" bestFit="1" customWidth="1"/>
    <col min="2824" max="2824" width="15.5703125" bestFit="1" customWidth="1"/>
    <col min="2825" max="2825" width="9.28515625" customWidth="1"/>
    <col min="2826" max="2826" width="17.28515625" bestFit="1" customWidth="1"/>
    <col min="2827" max="2828" width="16.7109375" customWidth="1"/>
    <col min="2829" max="2829" width="13.28515625" customWidth="1"/>
    <col min="2830" max="2830" width="8.7109375" bestFit="1" customWidth="1"/>
    <col min="2831" max="2831" width="14.42578125" bestFit="1" customWidth="1"/>
    <col min="2832" max="2832" width="16.5703125" bestFit="1" customWidth="1"/>
    <col min="2833" max="2833" width="14.42578125" bestFit="1" customWidth="1"/>
    <col min="2834" max="2834" width="10.5703125" bestFit="1" customWidth="1"/>
    <col min="2835" max="2835" width="7.85546875" bestFit="1" customWidth="1"/>
    <col min="2836" max="2836" width="15.42578125" bestFit="1" customWidth="1"/>
    <col min="2837" max="2837" width="16.7109375" customWidth="1"/>
    <col min="2838" max="2838" width="15.42578125" bestFit="1" customWidth="1"/>
    <col min="2839" max="2839" width="11.85546875" bestFit="1" customWidth="1"/>
    <col min="2840" max="2840" width="7.85546875" bestFit="1" customWidth="1"/>
    <col min="2841" max="2841" width="15.140625" customWidth="1"/>
    <col min="2842" max="2842" width="16.5703125" bestFit="1" customWidth="1"/>
    <col min="2843" max="2843" width="15.28515625" customWidth="1"/>
    <col min="2844" max="2844" width="9" bestFit="1" customWidth="1"/>
    <col min="2845" max="2845" width="11.140625" customWidth="1"/>
    <col min="2846" max="2846" width="17.5703125" bestFit="1" customWidth="1"/>
    <col min="2847" max="2847" width="8.7109375" bestFit="1" customWidth="1"/>
    <col min="2848" max="2848" width="11.140625" bestFit="1" customWidth="1"/>
    <col min="2849" max="2849" width="15.140625" bestFit="1" customWidth="1"/>
    <col min="2850" max="2851" width="18.28515625" bestFit="1" customWidth="1"/>
    <col min="2852" max="2852" width="9" bestFit="1" customWidth="1"/>
    <col min="2853" max="2853" width="15.5703125" customWidth="1"/>
    <col min="2854" max="2854" width="16" customWidth="1"/>
    <col min="2855" max="2855" width="11.85546875" bestFit="1" customWidth="1"/>
    <col min="3073" max="3073" width="7.85546875" customWidth="1"/>
    <col min="3074" max="3074" width="33.140625" customWidth="1"/>
    <col min="3075" max="3075" width="4.42578125" bestFit="1" customWidth="1"/>
    <col min="3076" max="3076" width="3.5703125" bestFit="1" customWidth="1"/>
    <col min="3077" max="3077" width="7.140625" bestFit="1" customWidth="1"/>
    <col min="3078" max="3078" width="14" bestFit="1" customWidth="1"/>
    <col min="3079" max="3079" width="7.7109375" bestFit="1" customWidth="1"/>
    <col min="3080" max="3080" width="15.5703125" bestFit="1" customWidth="1"/>
    <col min="3081" max="3081" width="9.28515625" customWidth="1"/>
    <col min="3082" max="3082" width="17.28515625" bestFit="1" customWidth="1"/>
    <col min="3083" max="3084" width="16.7109375" customWidth="1"/>
    <col min="3085" max="3085" width="13.28515625" customWidth="1"/>
    <col min="3086" max="3086" width="8.7109375" bestFit="1" customWidth="1"/>
    <col min="3087" max="3087" width="14.42578125" bestFit="1" customWidth="1"/>
    <col min="3088" max="3088" width="16.5703125" bestFit="1" customWidth="1"/>
    <col min="3089" max="3089" width="14.42578125" bestFit="1" customWidth="1"/>
    <col min="3090" max="3090" width="10.5703125" bestFit="1" customWidth="1"/>
    <col min="3091" max="3091" width="7.85546875" bestFit="1" customWidth="1"/>
    <col min="3092" max="3092" width="15.42578125" bestFit="1" customWidth="1"/>
    <col min="3093" max="3093" width="16.7109375" customWidth="1"/>
    <col min="3094" max="3094" width="15.42578125" bestFit="1" customWidth="1"/>
    <col min="3095" max="3095" width="11.85546875" bestFit="1" customWidth="1"/>
    <col min="3096" max="3096" width="7.85546875" bestFit="1" customWidth="1"/>
    <col min="3097" max="3097" width="15.140625" customWidth="1"/>
    <col min="3098" max="3098" width="16.5703125" bestFit="1" customWidth="1"/>
    <col min="3099" max="3099" width="15.28515625" customWidth="1"/>
    <col min="3100" max="3100" width="9" bestFit="1" customWidth="1"/>
    <col min="3101" max="3101" width="11.140625" customWidth="1"/>
    <col min="3102" max="3102" width="17.5703125" bestFit="1" customWidth="1"/>
    <col min="3103" max="3103" width="8.7109375" bestFit="1" customWidth="1"/>
    <col min="3104" max="3104" width="11.140625" bestFit="1" customWidth="1"/>
    <col min="3105" max="3105" width="15.140625" bestFit="1" customWidth="1"/>
    <col min="3106" max="3107" width="18.28515625" bestFit="1" customWidth="1"/>
    <col min="3108" max="3108" width="9" bestFit="1" customWidth="1"/>
    <col min="3109" max="3109" width="15.5703125" customWidth="1"/>
    <col min="3110" max="3110" width="16" customWidth="1"/>
    <col min="3111" max="3111" width="11.85546875" bestFit="1" customWidth="1"/>
    <col min="3329" max="3329" width="7.85546875" customWidth="1"/>
    <col min="3330" max="3330" width="33.140625" customWidth="1"/>
    <col min="3331" max="3331" width="4.42578125" bestFit="1" customWidth="1"/>
    <col min="3332" max="3332" width="3.5703125" bestFit="1" customWidth="1"/>
    <col min="3333" max="3333" width="7.140625" bestFit="1" customWidth="1"/>
    <col min="3334" max="3334" width="14" bestFit="1" customWidth="1"/>
    <col min="3335" max="3335" width="7.7109375" bestFit="1" customWidth="1"/>
    <col min="3336" max="3336" width="15.5703125" bestFit="1" customWidth="1"/>
    <col min="3337" max="3337" width="9.28515625" customWidth="1"/>
    <col min="3338" max="3338" width="17.28515625" bestFit="1" customWidth="1"/>
    <col min="3339" max="3340" width="16.7109375" customWidth="1"/>
    <col min="3341" max="3341" width="13.28515625" customWidth="1"/>
    <col min="3342" max="3342" width="8.7109375" bestFit="1" customWidth="1"/>
    <col min="3343" max="3343" width="14.42578125" bestFit="1" customWidth="1"/>
    <col min="3344" max="3344" width="16.5703125" bestFit="1" customWidth="1"/>
    <col min="3345" max="3345" width="14.42578125" bestFit="1" customWidth="1"/>
    <col min="3346" max="3346" width="10.5703125" bestFit="1" customWidth="1"/>
    <col min="3347" max="3347" width="7.85546875" bestFit="1" customWidth="1"/>
    <col min="3348" max="3348" width="15.42578125" bestFit="1" customWidth="1"/>
    <col min="3349" max="3349" width="16.7109375" customWidth="1"/>
    <col min="3350" max="3350" width="15.42578125" bestFit="1" customWidth="1"/>
    <col min="3351" max="3351" width="11.85546875" bestFit="1" customWidth="1"/>
    <col min="3352" max="3352" width="7.85546875" bestFit="1" customWidth="1"/>
    <col min="3353" max="3353" width="15.140625" customWidth="1"/>
    <col min="3354" max="3354" width="16.5703125" bestFit="1" customWidth="1"/>
    <col min="3355" max="3355" width="15.28515625" customWidth="1"/>
    <col min="3356" max="3356" width="9" bestFit="1" customWidth="1"/>
    <col min="3357" max="3357" width="11.140625" customWidth="1"/>
    <col min="3358" max="3358" width="17.5703125" bestFit="1" customWidth="1"/>
    <col min="3359" max="3359" width="8.7109375" bestFit="1" customWidth="1"/>
    <col min="3360" max="3360" width="11.140625" bestFit="1" customWidth="1"/>
    <col min="3361" max="3361" width="15.140625" bestFit="1" customWidth="1"/>
    <col min="3362" max="3363" width="18.28515625" bestFit="1" customWidth="1"/>
    <col min="3364" max="3364" width="9" bestFit="1" customWidth="1"/>
    <col min="3365" max="3365" width="15.5703125" customWidth="1"/>
    <col min="3366" max="3366" width="16" customWidth="1"/>
    <col min="3367" max="3367" width="11.85546875" bestFit="1" customWidth="1"/>
    <col min="3585" max="3585" width="7.85546875" customWidth="1"/>
    <col min="3586" max="3586" width="33.140625" customWidth="1"/>
    <col min="3587" max="3587" width="4.42578125" bestFit="1" customWidth="1"/>
    <col min="3588" max="3588" width="3.5703125" bestFit="1" customWidth="1"/>
    <col min="3589" max="3589" width="7.140625" bestFit="1" customWidth="1"/>
    <col min="3590" max="3590" width="14" bestFit="1" customWidth="1"/>
    <col min="3591" max="3591" width="7.7109375" bestFit="1" customWidth="1"/>
    <col min="3592" max="3592" width="15.5703125" bestFit="1" customWidth="1"/>
    <col min="3593" max="3593" width="9.28515625" customWidth="1"/>
    <col min="3594" max="3594" width="17.28515625" bestFit="1" customWidth="1"/>
    <col min="3595" max="3596" width="16.7109375" customWidth="1"/>
    <col min="3597" max="3597" width="13.28515625" customWidth="1"/>
    <col min="3598" max="3598" width="8.7109375" bestFit="1" customWidth="1"/>
    <col min="3599" max="3599" width="14.42578125" bestFit="1" customWidth="1"/>
    <col min="3600" max="3600" width="16.5703125" bestFit="1" customWidth="1"/>
    <col min="3601" max="3601" width="14.42578125" bestFit="1" customWidth="1"/>
    <col min="3602" max="3602" width="10.5703125" bestFit="1" customWidth="1"/>
    <col min="3603" max="3603" width="7.85546875" bestFit="1" customWidth="1"/>
    <col min="3604" max="3604" width="15.42578125" bestFit="1" customWidth="1"/>
    <col min="3605" max="3605" width="16.7109375" customWidth="1"/>
    <col min="3606" max="3606" width="15.42578125" bestFit="1" customWidth="1"/>
    <col min="3607" max="3607" width="11.85546875" bestFit="1" customWidth="1"/>
    <col min="3608" max="3608" width="7.85546875" bestFit="1" customWidth="1"/>
    <col min="3609" max="3609" width="15.140625" customWidth="1"/>
    <col min="3610" max="3610" width="16.5703125" bestFit="1" customWidth="1"/>
    <col min="3611" max="3611" width="15.28515625" customWidth="1"/>
    <col min="3612" max="3612" width="9" bestFit="1" customWidth="1"/>
    <col min="3613" max="3613" width="11.140625" customWidth="1"/>
    <col min="3614" max="3614" width="17.5703125" bestFit="1" customWidth="1"/>
    <col min="3615" max="3615" width="8.7109375" bestFit="1" customWidth="1"/>
    <col min="3616" max="3616" width="11.140625" bestFit="1" customWidth="1"/>
    <col min="3617" max="3617" width="15.140625" bestFit="1" customWidth="1"/>
    <col min="3618" max="3619" width="18.28515625" bestFit="1" customWidth="1"/>
    <col min="3620" max="3620" width="9" bestFit="1" customWidth="1"/>
    <col min="3621" max="3621" width="15.5703125" customWidth="1"/>
    <col min="3622" max="3622" width="16" customWidth="1"/>
    <col min="3623" max="3623" width="11.85546875" bestFit="1" customWidth="1"/>
    <col min="3841" max="3841" width="7.85546875" customWidth="1"/>
    <col min="3842" max="3842" width="33.140625" customWidth="1"/>
    <col min="3843" max="3843" width="4.42578125" bestFit="1" customWidth="1"/>
    <col min="3844" max="3844" width="3.5703125" bestFit="1" customWidth="1"/>
    <col min="3845" max="3845" width="7.140625" bestFit="1" customWidth="1"/>
    <col min="3846" max="3846" width="14" bestFit="1" customWidth="1"/>
    <col min="3847" max="3847" width="7.7109375" bestFit="1" customWidth="1"/>
    <col min="3848" max="3848" width="15.5703125" bestFit="1" customWidth="1"/>
    <col min="3849" max="3849" width="9.28515625" customWidth="1"/>
    <col min="3850" max="3850" width="17.28515625" bestFit="1" customWidth="1"/>
    <col min="3851" max="3852" width="16.7109375" customWidth="1"/>
    <col min="3853" max="3853" width="13.28515625" customWidth="1"/>
    <col min="3854" max="3854" width="8.7109375" bestFit="1" customWidth="1"/>
    <col min="3855" max="3855" width="14.42578125" bestFit="1" customWidth="1"/>
    <col min="3856" max="3856" width="16.5703125" bestFit="1" customWidth="1"/>
    <col min="3857" max="3857" width="14.42578125" bestFit="1" customWidth="1"/>
    <col min="3858" max="3858" width="10.5703125" bestFit="1" customWidth="1"/>
    <col min="3859" max="3859" width="7.85546875" bestFit="1" customWidth="1"/>
    <col min="3860" max="3860" width="15.42578125" bestFit="1" customWidth="1"/>
    <col min="3861" max="3861" width="16.7109375" customWidth="1"/>
    <col min="3862" max="3862" width="15.42578125" bestFit="1" customWidth="1"/>
    <col min="3863" max="3863" width="11.85546875" bestFit="1" customWidth="1"/>
    <col min="3864" max="3864" width="7.85546875" bestFit="1" customWidth="1"/>
    <col min="3865" max="3865" width="15.140625" customWidth="1"/>
    <col min="3866" max="3866" width="16.5703125" bestFit="1" customWidth="1"/>
    <col min="3867" max="3867" width="15.28515625" customWidth="1"/>
    <col min="3868" max="3868" width="9" bestFit="1" customWidth="1"/>
    <col min="3869" max="3869" width="11.140625" customWidth="1"/>
    <col min="3870" max="3870" width="17.5703125" bestFit="1" customWidth="1"/>
    <col min="3871" max="3871" width="8.7109375" bestFit="1" customWidth="1"/>
    <col min="3872" max="3872" width="11.140625" bestFit="1" customWidth="1"/>
    <col min="3873" max="3873" width="15.140625" bestFit="1" customWidth="1"/>
    <col min="3874" max="3875" width="18.28515625" bestFit="1" customWidth="1"/>
    <col min="3876" max="3876" width="9" bestFit="1" customWidth="1"/>
    <col min="3877" max="3877" width="15.5703125" customWidth="1"/>
    <col min="3878" max="3878" width="16" customWidth="1"/>
    <col min="3879" max="3879" width="11.85546875" bestFit="1" customWidth="1"/>
    <col min="4097" max="4097" width="7.85546875" customWidth="1"/>
    <col min="4098" max="4098" width="33.140625" customWidth="1"/>
    <col min="4099" max="4099" width="4.42578125" bestFit="1" customWidth="1"/>
    <col min="4100" max="4100" width="3.5703125" bestFit="1" customWidth="1"/>
    <col min="4101" max="4101" width="7.140625" bestFit="1" customWidth="1"/>
    <col min="4102" max="4102" width="14" bestFit="1" customWidth="1"/>
    <col min="4103" max="4103" width="7.7109375" bestFit="1" customWidth="1"/>
    <col min="4104" max="4104" width="15.5703125" bestFit="1" customWidth="1"/>
    <col min="4105" max="4105" width="9.28515625" customWidth="1"/>
    <col min="4106" max="4106" width="17.28515625" bestFit="1" customWidth="1"/>
    <col min="4107" max="4108" width="16.7109375" customWidth="1"/>
    <col min="4109" max="4109" width="13.28515625" customWidth="1"/>
    <col min="4110" max="4110" width="8.7109375" bestFit="1" customWidth="1"/>
    <col min="4111" max="4111" width="14.42578125" bestFit="1" customWidth="1"/>
    <col min="4112" max="4112" width="16.5703125" bestFit="1" customWidth="1"/>
    <col min="4113" max="4113" width="14.42578125" bestFit="1" customWidth="1"/>
    <col min="4114" max="4114" width="10.5703125" bestFit="1" customWidth="1"/>
    <col min="4115" max="4115" width="7.85546875" bestFit="1" customWidth="1"/>
    <col min="4116" max="4116" width="15.42578125" bestFit="1" customWidth="1"/>
    <col min="4117" max="4117" width="16.7109375" customWidth="1"/>
    <col min="4118" max="4118" width="15.42578125" bestFit="1" customWidth="1"/>
    <col min="4119" max="4119" width="11.85546875" bestFit="1" customWidth="1"/>
    <col min="4120" max="4120" width="7.85546875" bestFit="1" customWidth="1"/>
    <col min="4121" max="4121" width="15.140625" customWidth="1"/>
    <col min="4122" max="4122" width="16.5703125" bestFit="1" customWidth="1"/>
    <col min="4123" max="4123" width="15.28515625" customWidth="1"/>
    <col min="4124" max="4124" width="9" bestFit="1" customWidth="1"/>
    <col min="4125" max="4125" width="11.140625" customWidth="1"/>
    <col min="4126" max="4126" width="17.5703125" bestFit="1" customWidth="1"/>
    <col min="4127" max="4127" width="8.7109375" bestFit="1" customWidth="1"/>
    <col min="4128" max="4128" width="11.140625" bestFit="1" customWidth="1"/>
    <col min="4129" max="4129" width="15.140625" bestFit="1" customWidth="1"/>
    <col min="4130" max="4131" width="18.28515625" bestFit="1" customWidth="1"/>
    <col min="4132" max="4132" width="9" bestFit="1" customWidth="1"/>
    <col min="4133" max="4133" width="15.5703125" customWidth="1"/>
    <col min="4134" max="4134" width="16" customWidth="1"/>
    <col min="4135" max="4135" width="11.85546875" bestFit="1" customWidth="1"/>
    <col min="4353" max="4353" width="7.85546875" customWidth="1"/>
    <col min="4354" max="4354" width="33.140625" customWidth="1"/>
    <col min="4355" max="4355" width="4.42578125" bestFit="1" customWidth="1"/>
    <col min="4356" max="4356" width="3.5703125" bestFit="1" customWidth="1"/>
    <col min="4357" max="4357" width="7.140625" bestFit="1" customWidth="1"/>
    <col min="4358" max="4358" width="14" bestFit="1" customWidth="1"/>
    <col min="4359" max="4359" width="7.7109375" bestFit="1" customWidth="1"/>
    <col min="4360" max="4360" width="15.5703125" bestFit="1" customWidth="1"/>
    <col min="4361" max="4361" width="9.28515625" customWidth="1"/>
    <col min="4362" max="4362" width="17.28515625" bestFit="1" customWidth="1"/>
    <col min="4363" max="4364" width="16.7109375" customWidth="1"/>
    <col min="4365" max="4365" width="13.28515625" customWidth="1"/>
    <col min="4366" max="4366" width="8.7109375" bestFit="1" customWidth="1"/>
    <col min="4367" max="4367" width="14.42578125" bestFit="1" customWidth="1"/>
    <col min="4368" max="4368" width="16.5703125" bestFit="1" customWidth="1"/>
    <col min="4369" max="4369" width="14.42578125" bestFit="1" customWidth="1"/>
    <col min="4370" max="4370" width="10.5703125" bestFit="1" customWidth="1"/>
    <col min="4371" max="4371" width="7.85546875" bestFit="1" customWidth="1"/>
    <col min="4372" max="4372" width="15.42578125" bestFit="1" customWidth="1"/>
    <col min="4373" max="4373" width="16.7109375" customWidth="1"/>
    <col min="4374" max="4374" width="15.42578125" bestFit="1" customWidth="1"/>
    <col min="4375" max="4375" width="11.85546875" bestFit="1" customWidth="1"/>
    <col min="4376" max="4376" width="7.85546875" bestFit="1" customWidth="1"/>
    <col min="4377" max="4377" width="15.140625" customWidth="1"/>
    <col min="4378" max="4378" width="16.5703125" bestFit="1" customWidth="1"/>
    <col min="4379" max="4379" width="15.28515625" customWidth="1"/>
    <col min="4380" max="4380" width="9" bestFit="1" customWidth="1"/>
    <col min="4381" max="4381" width="11.140625" customWidth="1"/>
    <col min="4382" max="4382" width="17.5703125" bestFit="1" customWidth="1"/>
    <col min="4383" max="4383" width="8.7109375" bestFit="1" customWidth="1"/>
    <col min="4384" max="4384" width="11.140625" bestFit="1" customWidth="1"/>
    <col min="4385" max="4385" width="15.140625" bestFit="1" customWidth="1"/>
    <col min="4386" max="4387" width="18.28515625" bestFit="1" customWidth="1"/>
    <col min="4388" max="4388" width="9" bestFit="1" customWidth="1"/>
    <col min="4389" max="4389" width="15.5703125" customWidth="1"/>
    <col min="4390" max="4390" width="16" customWidth="1"/>
    <col min="4391" max="4391" width="11.85546875" bestFit="1" customWidth="1"/>
    <col min="4609" max="4609" width="7.85546875" customWidth="1"/>
    <col min="4610" max="4610" width="33.140625" customWidth="1"/>
    <col min="4611" max="4611" width="4.42578125" bestFit="1" customWidth="1"/>
    <col min="4612" max="4612" width="3.5703125" bestFit="1" customWidth="1"/>
    <col min="4613" max="4613" width="7.140625" bestFit="1" customWidth="1"/>
    <col min="4614" max="4614" width="14" bestFit="1" customWidth="1"/>
    <col min="4615" max="4615" width="7.7109375" bestFit="1" customWidth="1"/>
    <col min="4616" max="4616" width="15.5703125" bestFit="1" customWidth="1"/>
    <col min="4617" max="4617" width="9.28515625" customWidth="1"/>
    <col min="4618" max="4618" width="17.28515625" bestFit="1" customWidth="1"/>
    <col min="4619" max="4620" width="16.7109375" customWidth="1"/>
    <col min="4621" max="4621" width="13.28515625" customWidth="1"/>
    <col min="4622" max="4622" width="8.7109375" bestFit="1" customWidth="1"/>
    <col min="4623" max="4623" width="14.42578125" bestFit="1" customWidth="1"/>
    <col min="4624" max="4624" width="16.5703125" bestFit="1" customWidth="1"/>
    <col min="4625" max="4625" width="14.42578125" bestFit="1" customWidth="1"/>
    <col min="4626" max="4626" width="10.5703125" bestFit="1" customWidth="1"/>
    <col min="4627" max="4627" width="7.85546875" bestFit="1" customWidth="1"/>
    <col min="4628" max="4628" width="15.42578125" bestFit="1" customWidth="1"/>
    <col min="4629" max="4629" width="16.7109375" customWidth="1"/>
    <col min="4630" max="4630" width="15.42578125" bestFit="1" customWidth="1"/>
    <col min="4631" max="4631" width="11.85546875" bestFit="1" customWidth="1"/>
    <col min="4632" max="4632" width="7.85546875" bestFit="1" customWidth="1"/>
    <col min="4633" max="4633" width="15.140625" customWidth="1"/>
    <col min="4634" max="4634" width="16.5703125" bestFit="1" customWidth="1"/>
    <col min="4635" max="4635" width="15.28515625" customWidth="1"/>
    <col min="4636" max="4636" width="9" bestFit="1" customWidth="1"/>
    <col min="4637" max="4637" width="11.140625" customWidth="1"/>
    <col min="4638" max="4638" width="17.5703125" bestFit="1" customWidth="1"/>
    <col min="4639" max="4639" width="8.7109375" bestFit="1" customWidth="1"/>
    <col min="4640" max="4640" width="11.140625" bestFit="1" customWidth="1"/>
    <col min="4641" max="4641" width="15.140625" bestFit="1" customWidth="1"/>
    <col min="4642" max="4643" width="18.28515625" bestFit="1" customWidth="1"/>
    <col min="4644" max="4644" width="9" bestFit="1" customWidth="1"/>
    <col min="4645" max="4645" width="15.5703125" customWidth="1"/>
    <col min="4646" max="4646" width="16" customWidth="1"/>
    <col min="4647" max="4647" width="11.85546875" bestFit="1" customWidth="1"/>
    <col min="4865" max="4865" width="7.85546875" customWidth="1"/>
    <col min="4866" max="4866" width="33.140625" customWidth="1"/>
    <col min="4867" max="4867" width="4.42578125" bestFit="1" customWidth="1"/>
    <col min="4868" max="4868" width="3.5703125" bestFit="1" customWidth="1"/>
    <col min="4869" max="4869" width="7.140625" bestFit="1" customWidth="1"/>
    <col min="4870" max="4870" width="14" bestFit="1" customWidth="1"/>
    <col min="4871" max="4871" width="7.7109375" bestFit="1" customWidth="1"/>
    <col min="4872" max="4872" width="15.5703125" bestFit="1" customWidth="1"/>
    <col min="4873" max="4873" width="9.28515625" customWidth="1"/>
    <col min="4874" max="4874" width="17.28515625" bestFit="1" customWidth="1"/>
    <col min="4875" max="4876" width="16.7109375" customWidth="1"/>
    <col min="4877" max="4877" width="13.28515625" customWidth="1"/>
    <col min="4878" max="4878" width="8.7109375" bestFit="1" customWidth="1"/>
    <col min="4879" max="4879" width="14.42578125" bestFit="1" customWidth="1"/>
    <col min="4880" max="4880" width="16.5703125" bestFit="1" customWidth="1"/>
    <col min="4881" max="4881" width="14.42578125" bestFit="1" customWidth="1"/>
    <col min="4882" max="4882" width="10.5703125" bestFit="1" customWidth="1"/>
    <col min="4883" max="4883" width="7.85546875" bestFit="1" customWidth="1"/>
    <col min="4884" max="4884" width="15.42578125" bestFit="1" customWidth="1"/>
    <col min="4885" max="4885" width="16.7109375" customWidth="1"/>
    <col min="4886" max="4886" width="15.42578125" bestFit="1" customWidth="1"/>
    <col min="4887" max="4887" width="11.85546875" bestFit="1" customWidth="1"/>
    <col min="4888" max="4888" width="7.85546875" bestFit="1" customWidth="1"/>
    <col min="4889" max="4889" width="15.140625" customWidth="1"/>
    <col min="4890" max="4890" width="16.5703125" bestFit="1" customWidth="1"/>
    <col min="4891" max="4891" width="15.28515625" customWidth="1"/>
    <col min="4892" max="4892" width="9" bestFit="1" customWidth="1"/>
    <col min="4893" max="4893" width="11.140625" customWidth="1"/>
    <col min="4894" max="4894" width="17.5703125" bestFit="1" customWidth="1"/>
    <col min="4895" max="4895" width="8.7109375" bestFit="1" customWidth="1"/>
    <col min="4896" max="4896" width="11.140625" bestFit="1" customWidth="1"/>
    <col min="4897" max="4897" width="15.140625" bestFit="1" customWidth="1"/>
    <col min="4898" max="4899" width="18.28515625" bestFit="1" customWidth="1"/>
    <col min="4900" max="4900" width="9" bestFit="1" customWidth="1"/>
    <col min="4901" max="4901" width="15.5703125" customWidth="1"/>
    <col min="4902" max="4902" width="16" customWidth="1"/>
    <col min="4903" max="4903" width="11.85546875" bestFit="1" customWidth="1"/>
    <col min="5121" max="5121" width="7.85546875" customWidth="1"/>
    <col min="5122" max="5122" width="33.140625" customWidth="1"/>
    <col min="5123" max="5123" width="4.42578125" bestFit="1" customWidth="1"/>
    <col min="5124" max="5124" width="3.5703125" bestFit="1" customWidth="1"/>
    <col min="5125" max="5125" width="7.140625" bestFit="1" customWidth="1"/>
    <col min="5126" max="5126" width="14" bestFit="1" customWidth="1"/>
    <col min="5127" max="5127" width="7.7109375" bestFit="1" customWidth="1"/>
    <col min="5128" max="5128" width="15.5703125" bestFit="1" customWidth="1"/>
    <col min="5129" max="5129" width="9.28515625" customWidth="1"/>
    <col min="5130" max="5130" width="17.28515625" bestFit="1" customWidth="1"/>
    <col min="5131" max="5132" width="16.7109375" customWidth="1"/>
    <col min="5133" max="5133" width="13.28515625" customWidth="1"/>
    <col min="5134" max="5134" width="8.7109375" bestFit="1" customWidth="1"/>
    <col min="5135" max="5135" width="14.42578125" bestFit="1" customWidth="1"/>
    <col min="5136" max="5136" width="16.5703125" bestFit="1" customWidth="1"/>
    <col min="5137" max="5137" width="14.42578125" bestFit="1" customWidth="1"/>
    <col min="5138" max="5138" width="10.5703125" bestFit="1" customWidth="1"/>
    <col min="5139" max="5139" width="7.85546875" bestFit="1" customWidth="1"/>
    <col min="5140" max="5140" width="15.42578125" bestFit="1" customWidth="1"/>
    <col min="5141" max="5141" width="16.7109375" customWidth="1"/>
    <col min="5142" max="5142" width="15.42578125" bestFit="1" customWidth="1"/>
    <col min="5143" max="5143" width="11.85546875" bestFit="1" customWidth="1"/>
    <col min="5144" max="5144" width="7.85546875" bestFit="1" customWidth="1"/>
    <col min="5145" max="5145" width="15.140625" customWidth="1"/>
    <col min="5146" max="5146" width="16.5703125" bestFit="1" customWidth="1"/>
    <col min="5147" max="5147" width="15.28515625" customWidth="1"/>
    <col min="5148" max="5148" width="9" bestFit="1" customWidth="1"/>
    <col min="5149" max="5149" width="11.140625" customWidth="1"/>
    <col min="5150" max="5150" width="17.5703125" bestFit="1" customWidth="1"/>
    <col min="5151" max="5151" width="8.7109375" bestFit="1" customWidth="1"/>
    <col min="5152" max="5152" width="11.140625" bestFit="1" customWidth="1"/>
    <col min="5153" max="5153" width="15.140625" bestFit="1" customWidth="1"/>
    <col min="5154" max="5155" width="18.28515625" bestFit="1" customWidth="1"/>
    <col min="5156" max="5156" width="9" bestFit="1" customWidth="1"/>
    <col min="5157" max="5157" width="15.5703125" customWidth="1"/>
    <col min="5158" max="5158" width="16" customWidth="1"/>
    <col min="5159" max="5159" width="11.85546875" bestFit="1" customWidth="1"/>
    <col min="5377" max="5377" width="7.85546875" customWidth="1"/>
    <col min="5378" max="5378" width="33.140625" customWidth="1"/>
    <col min="5379" max="5379" width="4.42578125" bestFit="1" customWidth="1"/>
    <col min="5380" max="5380" width="3.5703125" bestFit="1" customWidth="1"/>
    <col min="5381" max="5381" width="7.140625" bestFit="1" customWidth="1"/>
    <col min="5382" max="5382" width="14" bestFit="1" customWidth="1"/>
    <col min="5383" max="5383" width="7.7109375" bestFit="1" customWidth="1"/>
    <col min="5384" max="5384" width="15.5703125" bestFit="1" customWidth="1"/>
    <col min="5385" max="5385" width="9.28515625" customWidth="1"/>
    <col min="5386" max="5386" width="17.28515625" bestFit="1" customWidth="1"/>
    <col min="5387" max="5388" width="16.7109375" customWidth="1"/>
    <col min="5389" max="5389" width="13.28515625" customWidth="1"/>
    <col min="5390" max="5390" width="8.7109375" bestFit="1" customWidth="1"/>
    <col min="5391" max="5391" width="14.42578125" bestFit="1" customWidth="1"/>
    <col min="5392" max="5392" width="16.5703125" bestFit="1" customWidth="1"/>
    <col min="5393" max="5393" width="14.42578125" bestFit="1" customWidth="1"/>
    <col min="5394" max="5394" width="10.5703125" bestFit="1" customWidth="1"/>
    <col min="5395" max="5395" width="7.85546875" bestFit="1" customWidth="1"/>
    <col min="5396" max="5396" width="15.42578125" bestFit="1" customWidth="1"/>
    <col min="5397" max="5397" width="16.7109375" customWidth="1"/>
    <col min="5398" max="5398" width="15.42578125" bestFit="1" customWidth="1"/>
    <col min="5399" max="5399" width="11.85546875" bestFit="1" customWidth="1"/>
    <col min="5400" max="5400" width="7.85546875" bestFit="1" customWidth="1"/>
    <col min="5401" max="5401" width="15.140625" customWidth="1"/>
    <col min="5402" max="5402" width="16.5703125" bestFit="1" customWidth="1"/>
    <col min="5403" max="5403" width="15.28515625" customWidth="1"/>
    <col min="5404" max="5404" width="9" bestFit="1" customWidth="1"/>
    <col min="5405" max="5405" width="11.140625" customWidth="1"/>
    <col min="5406" max="5406" width="17.5703125" bestFit="1" customWidth="1"/>
    <col min="5407" max="5407" width="8.7109375" bestFit="1" customWidth="1"/>
    <col min="5408" max="5408" width="11.140625" bestFit="1" customWidth="1"/>
    <col min="5409" max="5409" width="15.140625" bestFit="1" customWidth="1"/>
    <col min="5410" max="5411" width="18.28515625" bestFit="1" customWidth="1"/>
    <col min="5412" max="5412" width="9" bestFit="1" customWidth="1"/>
    <col min="5413" max="5413" width="15.5703125" customWidth="1"/>
    <col min="5414" max="5414" width="16" customWidth="1"/>
    <col min="5415" max="5415" width="11.85546875" bestFit="1" customWidth="1"/>
    <col min="5633" max="5633" width="7.85546875" customWidth="1"/>
    <col min="5634" max="5634" width="33.140625" customWidth="1"/>
    <col min="5635" max="5635" width="4.42578125" bestFit="1" customWidth="1"/>
    <col min="5636" max="5636" width="3.5703125" bestFit="1" customWidth="1"/>
    <col min="5637" max="5637" width="7.140625" bestFit="1" customWidth="1"/>
    <col min="5638" max="5638" width="14" bestFit="1" customWidth="1"/>
    <col min="5639" max="5639" width="7.7109375" bestFit="1" customWidth="1"/>
    <col min="5640" max="5640" width="15.5703125" bestFit="1" customWidth="1"/>
    <col min="5641" max="5641" width="9.28515625" customWidth="1"/>
    <col min="5642" max="5642" width="17.28515625" bestFit="1" customWidth="1"/>
    <col min="5643" max="5644" width="16.7109375" customWidth="1"/>
    <col min="5645" max="5645" width="13.28515625" customWidth="1"/>
    <col min="5646" max="5646" width="8.7109375" bestFit="1" customWidth="1"/>
    <col min="5647" max="5647" width="14.42578125" bestFit="1" customWidth="1"/>
    <col min="5648" max="5648" width="16.5703125" bestFit="1" customWidth="1"/>
    <col min="5649" max="5649" width="14.42578125" bestFit="1" customWidth="1"/>
    <col min="5650" max="5650" width="10.5703125" bestFit="1" customWidth="1"/>
    <col min="5651" max="5651" width="7.85546875" bestFit="1" customWidth="1"/>
    <col min="5652" max="5652" width="15.42578125" bestFit="1" customWidth="1"/>
    <col min="5653" max="5653" width="16.7109375" customWidth="1"/>
    <col min="5654" max="5654" width="15.42578125" bestFit="1" customWidth="1"/>
    <col min="5655" max="5655" width="11.85546875" bestFit="1" customWidth="1"/>
    <col min="5656" max="5656" width="7.85546875" bestFit="1" customWidth="1"/>
    <col min="5657" max="5657" width="15.140625" customWidth="1"/>
    <col min="5658" max="5658" width="16.5703125" bestFit="1" customWidth="1"/>
    <col min="5659" max="5659" width="15.28515625" customWidth="1"/>
    <col min="5660" max="5660" width="9" bestFit="1" customWidth="1"/>
    <col min="5661" max="5661" width="11.140625" customWidth="1"/>
    <col min="5662" max="5662" width="17.5703125" bestFit="1" customWidth="1"/>
    <col min="5663" max="5663" width="8.7109375" bestFit="1" customWidth="1"/>
    <col min="5664" max="5664" width="11.140625" bestFit="1" customWidth="1"/>
    <col min="5665" max="5665" width="15.140625" bestFit="1" customWidth="1"/>
    <col min="5666" max="5667" width="18.28515625" bestFit="1" customWidth="1"/>
    <col min="5668" max="5668" width="9" bestFit="1" customWidth="1"/>
    <col min="5669" max="5669" width="15.5703125" customWidth="1"/>
    <col min="5670" max="5670" width="16" customWidth="1"/>
    <col min="5671" max="5671" width="11.85546875" bestFit="1" customWidth="1"/>
    <col min="5889" max="5889" width="7.85546875" customWidth="1"/>
    <col min="5890" max="5890" width="33.140625" customWidth="1"/>
    <col min="5891" max="5891" width="4.42578125" bestFit="1" customWidth="1"/>
    <col min="5892" max="5892" width="3.5703125" bestFit="1" customWidth="1"/>
    <col min="5893" max="5893" width="7.140625" bestFit="1" customWidth="1"/>
    <col min="5894" max="5894" width="14" bestFit="1" customWidth="1"/>
    <col min="5895" max="5895" width="7.7109375" bestFit="1" customWidth="1"/>
    <col min="5896" max="5896" width="15.5703125" bestFit="1" customWidth="1"/>
    <col min="5897" max="5897" width="9.28515625" customWidth="1"/>
    <col min="5898" max="5898" width="17.28515625" bestFit="1" customWidth="1"/>
    <col min="5899" max="5900" width="16.7109375" customWidth="1"/>
    <col min="5901" max="5901" width="13.28515625" customWidth="1"/>
    <col min="5902" max="5902" width="8.7109375" bestFit="1" customWidth="1"/>
    <col min="5903" max="5903" width="14.42578125" bestFit="1" customWidth="1"/>
    <col min="5904" max="5904" width="16.5703125" bestFit="1" customWidth="1"/>
    <col min="5905" max="5905" width="14.42578125" bestFit="1" customWidth="1"/>
    <col min="5906" max="5906" width="10.5703125" bestFit="1" customWidth="1"/>
    <col min="5907" max="5907" width="7.85546875" bestFit="1" customWidth="1"/>
    <col min="5908" max="5908" width="15.42578125" bestFit="1" customWidth="1"/>
    <col min="5909" max="5909" width="16.7109375" customWidth="1"/>
    <col min="5910" max="5910" width="15.42578125" bestFit="1" customWidth="1"/>
    <col min="5911" max="5911" width="11.85546875" bestFit="1" customWidth="1"/>
    <col min="5912" max="5912" width="7.85546875" bestFit="1" customWidth="1"/>
    <col min="5913" max="5913" width="15.140625" customWidth="1"/>
    <col min="5914" max="5914" width="16.5703125" bestFit="1" customWidth="1"/>
    <col min="5915" max="5915" width="15.28515625" customWidth="1"/>
    <col min="5916" max="5916" width="9" bestFit="1" customWidth="1"/>
    <col min="5917" max="5917" width="11.140625" customWidth="1"/>
    <col min="5918" max="5918" width="17.5703125" bestFit="1" customWidth="1"/>
    <col min="5919" max="5919" width="8.7109375" bestFit="1" customWidth="1"/>
    <col min="5920" max="5920" width="11.140625" bestFit="1" customWidth="1"/>
    <col min="5921" max="5921" width="15.140625" bestFit="1" customWidth="1"/>
    <col min="5922" max="5923" width="18.28515625" bestFit="1" customWidth="1"/>
    <col min="5924" max="5924" width="9" bestFit="1" customWidth="1"/>
    <col min="5925" max="5925" width="15.5703125" customWidth="1"/>
    <col min="5926" max="5926" width="16" customWidth="1"/>
    <col min="5927" max="5927" width="11.85546875" bestFit="1" customWidth="1"/>
    <col min="6145" max="6145" width="7.85546875" customWidth="1"/>
    <col min="6146" max="6146" width="33.140625" customWidth="1"/>
    <col min="6147" max="6147" width="4.42578125" bestFit="1" customWidth="1"/>
    <col min="6148" max="6148" width="3.5703125" bestFit="1" customWidth="1"/>
    <col min="6149" max="6149" width="7.140625" bestFit="1" customWidth="1"/>
    <col min="6150" max="6150" width="14" bestFit="1" customWidth="1"/>
    <col min="6151" max="6151" width="7.7109375" bestFit="1" customWidth="1"/>
    <col min="6152" max="6152" width="15.5703125" bestFit="1" customWidth="1"/>
    <col min="6153" max="6153" width="9.28515625" customWidth="1"/>
    <col min="6154" max="6154" width="17.28515625" bestFit="1" customWidth="1"/>
    <col min="6155" max="6156" width="16.7109375" customWidth="1"/>
    <col min="6157" max="6157" width="13.28515625" customWidth="1"/>
    <col min="6158" max="6158" width="8.7109375" bestFit="1" customWidth="1"/>
    <col min="6159" max="6159" width="14.42578125" bestFit="1" customWidth="1"/>
    <col min="6160" max="6160" width="16.5703125" bestFit="1" customWidth="1"/>
    <col min="6161" max="6161" width="14.42578125" bestFit="1" customWidth="1"/>
    <col min="6162" max="6162" width="10.5703125" bestFit="1" customWidth="1"/>
    <col min="6163" max="6163" width="7.85546875" bestFit="1" customWidth="1"/>
    <col min="6164" max="6164" width="15.42578125" bestFit="1" customWidth="1"/>
    <col min="6165" max="6165" width="16.7109375" customWidth="1"/>
    <col min="6166" max="6166" width="15.42578125" bestFit="1" customWidth="1"/>
    <col min="6167" max="6167" width="11.85546875" bestFit="1" customWidth="1"/>
    <col min="6168" max="6168" width="7.85546875" bestFit="1" customWidth="1"/>
    <col min="6169" max="6169" width="15.140625" customWidth="1"/>
    <col min="6170" max="6170" width="16.5703125" bestFit="1" customWidth="1"/>
    <col min="6171" max="6171" width="15.28515625" customWidth="1"/>
    <col min="6172" max="6172" width="9" bestFit="1" customWidth="1"/>
    <col min="6173" max="6173" width="11.140625" customWidth="1"/>
    <col min="6174" max="6174" width="17.5703125" bestFit="1" customWidth="1"/>
    <col min="6175" max="6175" width="8.7109375" bestFit="1" customWidth="1"/>
    <col min="6176" max="6176" width="11.140625" bestFit="1" customWidth="1"/>
    <col min="6177" max="6177" width="15.140625" bestFit="1" customWidth="1"/>
    <col min="6178" max="6179" width="18.28515625" bestFit="1" customWidth="1"/>
    <col min="6180" max="6180" width="9" bestFit="1" customWidth="1"/>
    <col min="6181" max="6181" width="15.5703125" customWidth="1"/>
    <col min="6182" max="6182" width="16" customWidth="1"/>
    <col min="6183" max="6183" width="11.85546875" bestFit="1" customWidth="1"/>
    <col min="6401" max="6401" width="7.85546875" customWidth="1"/>
    <col min="6402" max="6402" width="33.140625" customWidth="1"/>
    <col min="6403" max="6403" width="4.42578125" bestFit="1" customWidth="1"/>
    <col min="6404" max="6404" width="3.5703125" bestFit="1" customWidth="1"/>
    <col min="6405" max="6405" width="7.140625" bestFit="1" customWidth="1"/>
    <col min="6406" max="6406" width="14" bestFit="1" customWidth="1"/>
    <col min="6407" max="6407" width="7.7109375" bestFit="1" customWidth="1"/>
    <col min="6408" max="6408" width="15.5703125" bestFit="1" customWidth="1"/>
    <col min="6409" max="6409" width="9.28515625" customWidth="1"/>
    <col min="6410" max="6410" width="17.28515625" bestFit="1" customWidth="1"/>
    <col min="6411" max="6412" width="16.7109375" customWidth="1"/>
    <col min="6413" max="6413" width="13.28515625" customWidth="1"/>
    <col min="6414" max="6414" width="8.7109375" bestFit="1" customWidth="1"/>
    <col min="6415" max="6415" width="14.42578125" bestFit="1" customWidth="1"/>
    <col min="6416" max="6416" width="16.5703125" bestFit="1" customWidth="1"/>
    <col min="6417" max="6417" width="14.42578125" bestFit="1" customWidth="1"/>
    <col min="6418" max="6418" width="10.5703125" bestFit="1" customWidth="1"/>
    <col min="6419" max="6419" width="7.85546875" bestFit="1" customWidth="1"/>
    <col min="6420" max="6420" width="15.42578125" bestFit="1" customWidth="1"/>
    <col min="6421" max="6421" width="16.7109375" customWidth="1"/>
    <col min="6422" max="6422" width="15.42578125" bestFit="1" customWidth="1"/>
    <col min="6423" max="6423" width="11.85546875" bestFit="1" customWidth="1"/>
    <col min="6424" max="6424" width="7.85546875" bestFit="1" customWidth="1"/>
    <col min="6425" max="6425" width="15.140625" customWidth="1"/>
    <col min="6426" max="6426" width="16.5703125" bestFit="1" customWidth="1"/>
    <col min="6427" max="6427" width="15.28515625" customWidth="1"/>
    <col min="6428" max="6428" width="9" bestFit="1" customWidth="1"/>
    <col min="6429" max="6429" width="11.140625" customWidth="1"/>
    <col min="6430" max="6430" width="17.5703125" bestFit="1" customWidth="1"/>
    <col min="6431" max="6431" width="8.7109375" bestFit="1" customWidth="1"/>
    <col min="6432" max="6432" width="11.140625" bestFit="1" customWidth="1"/>
    <col min="6433" max="6433" width="15.140625" bestFit="1" customWidth="1"/>
    <col min="6434" max="6435" width="18.28515625" bestFit="1" customWidth="1"/>
    <col min="6436" max="6436" width="9" bestFit="1" customWidth="1"/>
    <col min="6437" max="6437" width="15.5703125" customWidth="1"/>
    <col min="6438" max="6438" width="16" customWidth="1"/>
    <col min="6439" max="6439" width="11.85546875" bestFit="1" customWidth="1"/>
    <col min="6657" max="6657" width="7.85546875" customWidth="1"/>
    <col min="6658" max="6658" width="33.140625" customWidth="1"/>
    <col min="6659" max="6659" width="4.42578125" bestFit="1" customWidth="1"/>
    <col min="6660" max="6660" width="3.5703125" bestFit="1" customWidth="1"/>
    <col min="6661" max="6661" width="7.140625" bestFit="1" customWidth="1"/>
    <col min="6662" max="6662" width="14" bestFit="1" customWidth="1"/>
    <col min="6663" max="6663" width="7.7109375" bestFit="1" customWidth="1"/>
    <col min="6664" max="6664" width="15.5703125" bestFit="1" customWidth="1"/>
    <col min="6665" max="6665" width="9.28515625" customWidth="1"/>
    <col min="6666" max="6666" width="17.28515625" bestFit="1" customWidth="1"/>
    <col min="6667" max="6668" width="16.7109375" customWidth="1"/>
    <col min="6669" max="6669" width="13.28515625" customWidth="1"/>
    <col min="6670" max="6670" width="8.7109375" bestFit="1" customWidth="1"/>
    <col min="6671" max="6671" width="14.42578125" bestFit="1" customWidth="1"/>
    <col min="6672" max="6672" width="16.5703125" bestFit="1" customWidth="1"/>
    <col min="6673" max="6673" width="14.42578125" bestFit="1" customWidth="1"/>
    <col min="6674" max="6674" width="10.5703125" bestFit="1" customWidth="1"/>
    <col min="6675" max="6675" width="7.85546875" bestFit="1" customWidth="1"/>
    <col min="6676" max="6676" width="15.42578125" bestFit="1" customWidth="1"/>
    <col min="6677" max="6677" width="16.7109375" customWidth="1"/>
    <col min="6678" max="6678" width="15.42578125" bestFit="1" customWidth="1"/>
    <col min="6679" max="6679" width="11.85546875" bestFit="1" customWidth="1"/>
    <col min="6680" max="6680" width="7.85546875" bestFit="1" customWidth="1"/>
    <col min="6681" max="6681" width="15.140625" customWidth="1"/>
    <col min="6682" max="6682" width="16.5703125" bestFit="1" customWidth="1"/>
    <col min="6683" max="6683" width="15.28515625" customWidth="1"/>
    <col min="6684" max="6684" width="9" bestFit="1" customWidth="1"/>
    <col min="6685" max="6685" width="11.140625" customWidth="1"/>
    <col min="6686" max="6686" width="17.5703125" bestFit="1" customWidth="1"/>
    <col min="6687" max="6687" width="8.7109375" bestFit="1" customWidth="1"/>
    <col min="6688" max="6688" width="11.140625" bestFit="1" customWidth="1"/>
    <col min="6689" max="6689" width="15.140625" bestFit="1" customWidth="1"/>
    <col min="6690" max="6691" width="18.28515625" bestFit="1" customWidth="1"/>
    <col min="6692" max="6692" width="9" bestFit="1" customWidth="1"/>
    <col min="6693" max="6693" width="15.5703125" customWidth="1"/>
    <col min="6694" max="6694" width="16" customWidth="1"/>
    <col min="6695" max="6695" width="11.85546875" bestFit="1" customWidth="1"/>
    <col min="6913" max="6913" width="7.85546875" customWidth="1"/>
    <col min="6914" max="6914" width="33.140625" customWidth="1"/>
    <col min="6915" max="6915" width="4.42578125" bestFit="1" customWidth="1"/>
    <col min="6916" max="6916" width="3.5703125" bestFit="1" customWidth="1"/>
    <col min="6917" max="6917" width="7.140625" bestFit="1" customWidth="1"/>
    <col min="6918" max="6918" width="14" bestFit="1" customWidth="1"/>
    <col min="6919" max="6919" width="7.7109375" bestFit="1" customWidth="1"/>
    <col min="6920" max="6920" width="15.5703125" bestFit="1" customWidth="1"/>
    <col min="6921" max="6921" width="9.28515625" customWidth="1"/>
    <col min="6922" max="6922" width="17.28515625" bestFit="1" customWidth="1"/>
    <col min="6923" max="6924" width="16.7109375" customWidth="1"/>
    <col min="6925" max="6925" width="13.28515625" customWidth="1"/>
    <col min="6926" max="6926" width="8.7109375" bestFit="1" customWidth="1"/>
    <col min="6927" max="6927" width="14.42578125" bestFit="1" customWidth="1"/>
    <col min="6928" max="6928" width="16.5703125" bestFit="1" customWidth="1"/>
    <col min="6929" max="6929" width="14.42578125" bestFit="1" customWidth="1"/>
    <col min="6930" max="6930" width="10.5703125" bestFit="1" customWidth="1"/>
    <col min="6931" max="6931" width="7.85546875" bestFit="1" customWidth="1"/>
    <col min="6932" max="6932" width="15.42578125" bestFit="1" customWidth="1"/>
    <col min="6933" max="6933" width="16.7109375" customWidth="1"/>
    <col min="6934" max="6934" width="15.42578125" bestFit="1" customWidth="1"/>
    <col min="6935" max="6935" width="11.85546875" bestFit="1" customWidth="1"/>
    <col min="6936" max="6936" width="7.85546875" bestFit="1" customWidth="1"/>
    <col min="6937" max="6937" width="15.140625" customWidth="1"/>
    <col min="6938" max="6938" width="16.5703125" bestFit="1" customWidth="1"/>
    <col min="6939" max="6939" width="15.28515625" customWidth="1"/>
    <col min="6940" max="6940" width="9" bestFit="1" customWidth="1"/>
    <col min="6941" max="6941" width="11.140625" customWidth="1"/>
    <col min="6942" max="6942" width="17.5703125" bestFit="1" customWidth="1"/>
    <col min="6943" max="6943" width="8.7109375" bestFit="1" customWidth="1"/>
    <col min="6944" max="6944" width="11.140625" bestFit="1" customWidth="1"/>
    <col min="6945" max="6945" width="15.140625" bestFit="1" customWidth="1"/>
    <col min="6946" max="6947" width="18.28515625" bestFit="1" customWidth="1"/>
    <col min="6948" max="6948" width="9" bestFit="1" customWidth="1"/>
    <col min="6949" max="6949" width="15.5703125" customWidth="1"/>
    <col min="6950" max="6950" width="16" customWidth="1"/>
    <col min="6951" max="6951" width="11.85546875" bestFit="1" customWidth="1"/>
    <col min="7169" max="7169" width="7.85546875" customWidth="1"/>
    <col min="7170" max="7170" width="33.140625" customWidth="1"/>
    <col min="7171" max="7171" width="4.42578125" bestFit="1" customWidth="1"/>
    <col min="7172" max="7172" width="3.5703125" bestFit="1" customWidth="1"/>
    <col min="7173" max="7173" width="7.140625" bestFit="1" customWidth="1"/>
    <col min="7174" max="7174" width="14" bestFit="1" customWidth="1"/>
    <col min="7175" max="7175" width="7.7109375" bestFit="1" customWidth="1"/>
    <col min="7176" max="7176" width="15.5703125" bestFit="1" customWidth="1"/>
    <col min="7177" max="7177" width="9.28515625" customWidth="1"/>
    <col min="7178" max="7178" width="17.28515625" bestFit="1" customWidth="1"/>
    <col min="7179" max="7180" width="16.7109375" customWidth="1"/>
    <col min="7181" max="7181" width="13.28515625" customWidth="1"/>
    <col min="7182" max="7182" width="8.7109375" bestFit="1" customWidth="1"/>
    <col min="7183" max="7183" width="14.42578125" bestFit="1" customWidth="1"/>
    <col min="7184" max="7184" width="16.5703125" bestFit="1" customWidth="1"/>
    <col min="7185" max="7185" width="14.42578125" bestFit="1" customWidth="1"/>
    <col min="7186" max="7186" width="10.5703125" bestFit="1" customWidth="1"/>
    <col min="7187" max="7187" width="7.85546875" bestFit="1" customWidth="1"/>
    <col min="7188" max="7188" width="15.42578125" bestFit="1" customWidth="1"/>
    <col min="7189" max="7189" width="16.7109375" customWidth="1"/>
    <col min="7190" max="7190" width="15.42578125" bestFit="1" customWidth="1"/>
    <col min="7191" max="7191" width="11.85546875" bestFit="1" customWidth="1"/>
    <col min="7192" max="7192" width="7.85546875" bestFit="1" customWidth="1"/>
    <col min="7193" max="7193" width="15.140625" customWidth="1"/>
    <col min="7194" max="7194" width="16.5703125" bestFit="1" customWidth="1"/>
    <col min="7195" max="7195" width="15.28515625" customWidth="1"/>
    <col min="7196" max="7196" width="9" bestFit="1" customWidth="1"/>
    <col min="7197" max="7197" width="11.140625" customWidth="1"/>
    <col min="7198" max="7198" width="17.5703125" bestFit="1" customWidth="1"/>
    <col min="7199" max="7199" width="8.7109375" bestFit="1" customWidth="1"/>
    <col min="7200" max="7200" width="11.140625" bestFit="1" customWidth="1"/>
    <col min="7201" max="7201" width="15.140625" bestFit="1" customWidth="1"/>
    <col min="7202" max="7203" width="18.28515625" bestFit="1" customWidth="1"/>
    <col min="7204" max="7204" width="9" bestFit="1" customWidth="1"/>
    <col min="7205" max="7205" width="15.5703125" customWidth="1"/>
    <col min="7206" max="7206" width="16" customWidth="1"/>
    <col min="7207" max="7207" width="11.85546875" bestFit="1" customWidth="1"/>
    <col min="7425" max="7425" width="7.85546875" customWidth="1"/>
    <col min="7426" max="7426" width="33.140625" customWidth="1"/>
    <col min="7427" max="7427" width="4.42578125" bestFit="1" customWidth="1"/>
    <col min="7428" max="7428" width="3.5703125" bestFit="1" customWidth="1"/>
    <col min="7429" max="7429" width="7.140625" bestFit="1" customWidth="1"/>
    <col min="7430" max="7430" width="14" bestFit="1" customWidth="1"/>
    <col min="7431" max="7431" width="7.7109375" bestFit="1" customWidth="1"/>
    <col min="7432" max="7432" width="15.5703125" bestFit="1" customWidth="1"/>
    <col min="7433" max="7433" width="9.28515625" customWidth="1"/>
    <col min="7434" max="7434" width="17.28515625" bestFit="1" customWidth="1"/>
    <col min="7435" max="7436" width="16.7109375" customWidth="1"/>
    <col min="7437" max="7437" width="13.28515625" customWidth="1"/>
    <col min="7438" max="7438" width="8.7109375" bestFit="1" customWidth="1"/>
    <col min="7439" max="7439" width="14.42578125" bestFit="1" customWidth="1"/>
    <col min="7440" max="7440" width="16.5703125" bestFit="1" customWidth="1"/>
    <col min="7441" max="7441" width="14.42578125" bestFit="1" customWidth="1"/>
    <col min="7442" max="7442" width="10.5703125" bestFit="1" customWidth="1"/>
    <col min="7443" max="7443" width="7.85546875" bestFit="1" customWidth="1"/>
    <col min="7444" max="7444" width="15.42578125" bestFit="1" customWidth="1"/>
    <col min="7445" max="7445" width="16.7109375" customWidth="1"/>
    <col min="7446" max="7446" width="15.42578125" bestFit="1" customWidth="1"/>
    <col min="7447" max="7447" width="11.85546875" bestFit="1" customWidth="1"/>
    <col min="7448" max="7448" width="7.85546875" bestFit="1" customWidth="1"/>
    <col min="7449" max="7449" width="15.140625" customWidth="1"/>
    <col min="7450" max="7450" width="16.5703125" bestFit="1" customWidth="1"/>
    <col min="7451" max="7451" width="15.28515625" customWidth="1"/>
    <col min="7452" max="7452" width="9" bestFit="1" customWidth="1"/>
    <col min="7453" max="7453" width="11.140625" customWidth="1"/>
    <col min="7454" max="7454" width="17.5703125" bestFit="1" customWidth="1"/>
    <col min="7455" max="7455" width="8.7109375" bestFit="1" customWidth="1"/>
    <col min="7456" max="7456" width="11.140625" bestFit="1" customWidth="1"/>
    <col min="7457" max="7457" width="15.140625" bestFit="1" customWidth="1"/>
    <col min="7458" max="7459" width="18.28515625" bestFit="1" customWidth="1"/>
    <col min="7460" max="7460" width="9" bestFit="1" customWidth="1"/>
    <col min="7461" max="7461" width="15.5703125" customWidth="1"/>
    <col min="7462" max="7462" width="16" customWidth="1"/>
    <col min="7463" max="7463" width="11.85546875" bestFit="1" customWidth="1"/>
    <col min="7681" max="7681" width="7.85546875" customWidth="1"/>
    <col min="7682" max="7682" width="33.140625" customWidth="1"/>
    <col min="7683" max="7683" width="4.42578125" bestFit="1" customWidth="1"/>
    <col min="7684" max="7684" width="3.5703125" bestFit="1" customWidth="1"/>
    <col min="7685" max="7685" width="7.140625" bestFit="1" customWidth="1"/>
    <col min="7686" max="7686" width="14" bestFit="1" customWidth="1"/>
    <col min="7687" max="7687" width="7.7109375" bestFit="1" customWidth="1"/>
    <col min="7688" max="7688" width="15.5703125" bestFit="1" customWidth="1"/>
    <col min="7689" max="7689" width="9.28515625" customWidth="1"/>
    <col min="7690" max="7690" width="17.28515625" bestFit="1" customWidth="1"/>
    <col min="7691" max="7692" width="16.7109375" customWidth="1"/>
    <col min="7693" max="7693" width="13.28515625" customWidth="1"/>
    <col min="7694" max="7694" width="8.7109375" bestFit="1" customWidth="1"/>
    <col min="7695" max="7695" width="14.42578125" bestFit="1" customWidth="1"/>
    <col min="7696" max="7696" width="16.5703125" bestFit="1" customWidth="1"/>
    <col min="7697" max="7697" width="14.42578125" bestFit="1" customWidth="1"/>
    <col min="7698" max="7698" width="10.5703125" bestFit="1" customWidth="1"/>
    <col min="7699" max="7699" width="7.85546875" bestFit="1" customWidth="1"/>
    <col min="7700" max="7700" width="15.42578125" bestFit="1" customWidth="1"/>
    <col min="7701" max="7701" width="16.7109375" customWidth="1"/>
    <col min="7702" max="7702" width="15.42578125" bestFit="1" customWidth="1"/>
    <col min="7703" max="7703" width="11.85546875" bestFit="1" customWidth="1"/>
    <col min="7704" max="7704" width="7.85546875" bestFit="1" customWidth="1"/>
    <col min="7705" max="7705" width="15.140625" customWidth="1"/>
    <col min="7706" max="7706" width="16.5703125" bestFit="1" customWidth="1"/>
    <col min="7707" max="7707" width="15.28515625" customWidth="1"/>
    <col min="7708" max="7708" width="9" bestFit="1" customWidth="1"/>
    <col min="7709" max="7709" width="11.140625" customWidth="1"/>
    <col min="7710" max="7710" width="17.5703125" bestFit="1" customWidth="1"/>
    <col min="7711" max="7711" width="8.7109375" bestFit="1" customWidth="1"/>
    <col min="7712" max="7712" width="11.140625" bestFit="1" customWidth="1"/>
    <col min="7713" max="7713" width="15.140625" bestFit="1" customWidth="1"/>
    <col min="7714" max="7715" width="18.28515625" bestFit="1" customWidth="1"/>
    <col min="7716" max="7716" width="9" bestFit="1" customWidth="1"/>
    <col min="7717" max="7717" width="15.5703125" customWidth="1"/>
    <col min="7718" max="7718" width="16" customWidth="1"/>
    <col min="7719" max="7719" width="11.85546875" bestFit="1" customWidth="1"/>
    <col min="7937" max="7937" width="7.85546875" customWidth="1"/>
    <col min="7938" max="7938" width="33.140625" customWidth="1"/>
    <col min="7939" max="7939" width="4.42578125" bestFit="1" customWidth="1"/>
    <col min="7940" max="7940" width="3.5703125" bestFit="1" customWidth="1"/>
    <col min="7941" max="7941" width="7.140625" bestFit="1" customWidth="1"/>
    <col min="7942" max="7942" width="14" bestFit="1" customWidth="1"/>
    <col min="7943" max="7943" width="7.7109375" bestFit="1" customWidth="1"/>
    <col min="7944" max="7944" width="15.5703125" bestFit="1" customWidth="1"/>
    <col min="7945" max="7945" width="9.28515625" customWidth="1"/>
    <col min="7946" max="7946" width="17.28515625" bestFit="1" customWidth="1"/>
    <col min="7947" max="7948" width="16.7109375" customWidth="1"/>
    <col min="7949" max="7949" width="13.28515625" customWidth="1"/>
    <col min="7950" max="7950" width="8.7109375" bestFit="1" customWidth="1"/>
    <col min="7951" max="7951" width="14.42578125" bestFit="1" customWidth="1"/>
    <col min="7952" max="7952" width="16.5703125" bestFit="1" customWidth="1"/>
    <col min="7953" max="7953" width="14.42578125" bestFit="1" customWidth="1"/>
    <col min="7954" max="7954" width="10.5703125" bestFit="1" customWidth="1"/>
    <col min="7955" max="7955" width="7.85546875" bestFit="1" customWidth="1"/>
    <col min="7956" max="7956" width="15.42578125" bestFit="1" customWidth="1"/>
    <col min="7957" max="7957" width="16.7109375" customWidth="1"/>
    <col min="7958" max="7958" width="15.42578125" bestFit="1" customWidth="1"/>
    <col min="7959" max="7959" width="11.85546875" bestFit="1" customWidth="1"/>
    <col min="7960" max="7960" width="7.85546875" bestFit="1" customWidth="1"/>
    <col min="7961" max="7961" width="15.140625" customWidth="1"/>
    <col min="7962" max="7962" width="16.5703125" bestFit="1" customWidth="1"/>
    <col min="7963" max="7963" width="15.28515625" customWidth="1"/>
    <col min="7964" max="7964" width="9" bestFit="1" customWidth="1"/>
    <col min="7965" max="7965" width="11.140625" customWidth="1"/>
    <col min="7966" max="7966" width="17.5703125" bestFit="1" customWidth="1"/>
    <col min="7967" max="7967" width="8.7109375" bestFit="1" customWidth="1"/>
    <col min="7968" max="7968" width="11.140625" bestFit="1" customWidth="1"/>
    <col min="7969" max="7969" width="15.140625" bestFit="1" customWidth="1"/>
    <col min="7970" max="7971" width="18.28515625" bestFit="1" customWidth="1"/>
    <col min="7972" max="7972" width="9" bestFit="1" customWidth="1"/>
    <col min="7973" max="7973" width="15.5703125" customWidth="1"/>
    <col min="7974" max="7974" width="16" customWidth="1"/>
    <col min="7975" max="7975" width="11.85546875" bestFit="1" customWidth="1"/>
    <col min="8193" max="8193" width="7.85546875" customWidth="1"/>
    <col min="8194" max="8194" width="33.140625" customWidth="1"/>
    <col min="8195" max="8195" width="4.42578125" bestFit="1" customWidth="1"/>
    <col min="8196" max="8196" width="3.5703125" bestFit="1" customWidth="1"/>
    <col min="8197" max="8197" width="7.140625" bestFit="1" customWidth="1"/>
    <col min="8198" max="8198" width="14" bestFit="1" customWidth="1"/>
    <col min="8199" max="8199" width="7.7109375" bestFit="1" customWidth="1"/>
    <col min="8200" max="8200" width="15.5703125" bestFit="1" customWidth="1"/>
    <col min="8201" max="8201" width="9.28515625" customWidth="1"/>
    <col min="8202" max="8202" width="17.28515625" bestFit="1" customWidth="1"/>
    <col min="8203" max="8204" width="16.7109375" customWidth="1"/>
    <col min="8205" max="8205" width="13.28515625" customWidth="1"/>
    <col min="8206" max="8206" width="8.7109375" bestFit="1" customWidth="1"/>
    <col min="8207" max="8207" width="14.42578125" bestFit="1" customWidth="1"/>
    <col min="8208" max="8208" width="16.5703125" bestFit="1" customWidth="1"/>
    <col min="8209" max="8209" width="14.42578125" bestFit="1" customWidth="1"/>
    <col min="8210" max="8210" width="10.5703125" bestFit="1" customWidth="1"/>
    <col min="8211" max="8211" width="7.85546875" bestFit="1" customWidth="1"/>
    <col min="8212" max="8212" width="15.42578125" bestFit="1" customWidth="1"/>
    <col min="8213" max="8213" width="16.7109375" customWidth="1"/>
    <col min="8214" max="8214" width="15.42578125" bestFit="1" customWidth="1"/>
    <col min="8215" max="8215" width="11.85546875" bestFit="1" customWidth="1"/>
    <col min="8216" max="8216" width="7.85546875" bestFit="1" customWidth="1"/>
    <col min="8217" max="8217" width="15.140625" customWidth="1"/>
    <col min="8218" max="8218" width="16.5703125" bestFit="1" customWidth="1"/>
    <col min="8219" max="8219" width="15.28515625" customWidth="1"/>
    <col min="8220" max="8220" width="9" bestFit="1" customWidth="1"/>
    <col min="8221" max="8221" width="11.140625" customWidth="1"/>
    <col min="8222" max="8222" width="17.5703125" bestFit="1" customWidth="1"/>
    <col min="8223" max="8223" width="8.7109375" bestFit="1" customWidth="1"/>
    <col min="8224" max="8224" width="11.140625" bestFit="1" customWidth="1"/>
    <col min="8225" max="8225" width="15.140625" bestFit="1" customWidth="1"/>
    <col min="8226" max="8227" width="18.28515625" bestFit="1" customWidth="1"/>
    <col min="8228" max="8228" width="9" bestFit="1" customWidth="1"/>
    <col min="8229" max="8229" width="15.5703125" customWidth="1"/>
    <col min="8230" max="8230" width="16" customWidth="1"/>
    <col min="8231" max="8231" width="11.85546875" bestFit="1" customWidth="1"/>
    <col min="8449" max="8449" width="7.85546875" customWidth="1"/>
    <col min="8450" max="8450" width="33.140625" customWidth="1"/>
    <col min="8451" max="8451" width="4.42578125" bestFit="1" customWidth="1"/>
    <col min="8452" max="8452" width="3.5703125" bestFit="1" customWidth="1"/>
    <col min="8453" max="8453" width="7.140625" bestFit="1" customWidth="1"/>
    <col min="8454" max="8454" width="14" bestFit="1" customWidth="1"/>
    <col min="8455" max="8455" width="7.7109375" bestFit="1" customWidth="1"/>
    <col min="8456" max="8456" width="15.5703125" bestFit="1" customWidth="1"/>
    <col min="8457" max="8457" width="9.28515625" customWidth="1"/>
    <col min="8458" max="8458" width="17.28515625" bestFit="1" customWidth="1"/>
    <col min="8459" max="8460" width="16.7109375" customWidth="1"/>
    <col min="8461" max="8461" width="13.28515625" customWidth="1"/>
    <col min="8462" max="8462" width="8.7109375" bestFit="1" customWidth="1"/>
    <col min="8463" max="8463" width="14.42578125" bestFit="1" customWidth="1"/>
    <col min="8464" max="8464" width="16.5703125" bestFit="1" customWidth="1"/>
    <col min="8465" max="8465" width="14.42578125" bestFit="1" customWidth="1"/>
    <col min="8466" max="8466" width="10.5703125" bestFit="1" customWidth="1"/>
    <col min="8467" max="8467" width="7.85546875" bestFit="1" customWidth="1"/>
    <col min="8468" max="8468" width="15.42578125" bestFit="1" customWidth="1"/>
    <col min="8469" max="8469" width="16.7109375" customWidth="1"/>
    <col min="8470" max="8470" width="15.42578125" bestFit="1" customWidth="1"/>
    <col min="8471" max="8471" width="11.85546875" bestFit="1" customWidth="1"/>
    <col min="8472" max="8472" width="7.85546875" bestFit="1" customWidth="1"/>
    <col min="8473" max="8473" width="15.140625" customWidth="1"/>
    <col min="8474" max="8474" width="16.5703125" bestFit="1" customWidth="1"/>
    <col min="8475" max="8475" width="15.28515625" customWidth="1"/>
    <col min="8476" max="8476" width="9" bestFit="1" customWidth="1"/>
    <col min="8477" max="8477" width="11.140625" customWidth="1"/>
    <col min="8478" max="8478" width="17.5703125" bestFit="1" customWidth="1"/>
    <col min="8479" max="8479" width="8.7109375" bestFit="1" customWidth="1"/>
    <col min="8480" max="8480" width="11.140625" bestFit="1" customWidth="1"/>
    <col min="8481" max="8481" width="15.140625" bestFit="1" customWidth="1"/>
    <col min="8482" max="8483" width="18.28515625" bestFit="1" customWidth="1"/>
    <col min="8484" max="8484" width="9" bestFit="1" customWidth="1"/>
    <col min="8485" max="8485" width="15.5703125" customWidth="1"/>
    <col min="8486" max="8486" width="16" customWidth="1"/>
    <col min="8487" max="8487" width="11.85546875" bestFit="1" customWidth="1"/>
    <col min="8705" max="8705" width="7.85546875" customWidth="1"/>
    <col min="8706" max="8706" width="33.140625" customWidth="1"/>
    <col min="8707" max="8707" width="4.42578125" bestFit="1" customWidth="1"/>
    <col min="8708" max="8708" width="3.5703125" bestFit="1" customWidth="1"/>
    <col min="8709" max="8709" width="7.140625" bestFit="1" customWidth="1"/>
    <col min="8710" max="8710" width="14" bestFit="1" customWidth="1"/>
    <col min="8711" max="8711" width="7.7109375" bestFit="1" customWidth="1"/>
    <col min="8712" max="8712" width="15.5703125" bestFit="1" customWidth="1"/>
    <col min="8713" max="8713" width="9.28515625" customWidth="1"/>
    <col min="8714" max="8714" width="17.28515625" bestFit="1" customWidth="1"/>
    <col min="8715" max="8716" width="16.7109375" customWidth="1"/>
    <col min="8717" max="8717" width="13.28515625" customWidth="1"/>
    <col min="8718" max="8718" width="8.7109375" bestFit="1" customWidth="1"/>
    <col min="8719" max="8719" width="14.42578125" bestFit="1" customWidth="1"/>
    <col min="8720" max="8720" width="16.5703125" bestFit="1" customWidth="1"/>
    <col min="8721" max="8721" width="14.42578125" bestFit="1" customWidth="1"/>
    <col min="8722" max="8722" width="10.5703125" bestFit="1" customWidth="1"/>
    <col min="8723" max="8723" width="7.85546875" bestFit="1" customWidth="1"/>
    <col min="8724" max="8724" width="15.42578125" bestFit="1" customWidth="1"/>
    <col min="8725" max="8725" width="16.7109375" customWidth="1"/>
    <col min="8726" max="8726" width="15.42578125" bestFit="1" customWidth="1"/>
    <col min="8727" max="8727" width="11.85546875" bestFit="1" customWidth="1"/>
    <col min="8728" max="8728" width="7.85546875" bestFit="1" customWidth="1"/>
    <col min="8729" max="8729" width="15.140625" customWidth="1"/>
    <col min="8730" max="8730" width="16.5703125" bestFit="1" customWidth="1"/>
    <col min="8731" max="8731" width="15.28515625" customWidth="1"/>
    <col min="8732" max="8732" width="9" bestFit="1" customWidth="1"/>
    <col min="8733" max="8733" width="11.140625" customWidth="1"/>
    <col min="8734" max="8734" width="17.5703125" bestFit="1" customWidth="1"/>
    <col min="8735" max="8735" width="8.7109375" bestFit="1" customWidth="1"/>
    <col min="8736" max="8736" width="11.140625" bestFit="1" customWidth="1"/>
    <col min="8737" max="8737" width="15.140625" bestFit="1" customWidth="1"/>
    <col min="8738" max="8739" width="18.28515625" bestFit="1" customWidth="1"/>
    <col min="8740" max="8740" width="9" bestFit="1" customWidth="1"/>
    <col min="8741" max="8741" width="15.5703125" customWidth="1"/>
    <col min="8742" max="8742" width="16" customWidth="1"/>
    <col min="8743" max="8743" width="11.85546875" bestFit="1" customWidth="1"/>
    <col min="8961" max="8961" width="7.85546875" customWidth="1"/>
    <col min="8962" max="8962" width="33.140625" customWidth="1"/>
    <col min="8963" max="8963" width="4.42578125" bestFit="1" customWidth="1"/>
    <col min="8964" max="8964" width="3.5703125" bestFit="1" customWidth="1"/>
    <col min="8965" max="8965" width="7.140625" bestFit="1" customWidth="1"/>
    <col min="8966" max="8966" width="14" bestFit="1" customWidth="1"/>
    <col min="8967" max="8967" width="7.7109375" bestFit="1" customWidth="1"/>
    <col min="8968" max="8968" width="15.5703125" bestFit="1" customWidth="1"/>
    <col min="8969" max="8969" width="9.28515625" customWidth="1"/>
    <col min="8970" max="8970" width="17.28515625" bestFit="1" customWidth="1"/>
    <col min="8971" max="8972" width="16.7109375" customWidth="1"/>
    <col min="8973" max="8973" width="13.28515625" customWidth="1"/>
    <col min="8974" max="8974" width="8.7109375" bestFit="1" customWidth="1"/>
    <col min="8975" max="8975" width="14.42578125" bestFit="1" customWidth="1"/>
    <col min="8976" max="8976" width="16.5703125" bestFit="1" customWidth="1"/>
    <col min="8977" max="8977" width="14.42578125" bestFit="1" customWidth="1"/>
    <col min="8978" max="8978" width="10.5703125" bestFit="1" customWidth="1"/>
    <col min="8979" max="8979" width="7.85546875" bestFit="1" customWidth="1"/>
    <col min="8980" max="8980" width="15.42578125" bestFit="1" customWidth="1"/>
    <col min="8981" max="8981" width="16.7109375" customWidth="1"/>
    <col min="8982" max="8982" width="15.42578125" bestFit="1" customWidth="1"/>
    <col min="8983" max="8983" width="11.85546875" bestFit="1" customWidth="1"/>
    <col min="8984" max="8984" width="7.85546875" bestFit="1" customWidth="1"/>
    <col min="8985" max="8985" width="15.140625" customWidth="1"/>
    <col min="8986" max="8986" width="16.5703125" bestFit="1" customWidth="1"/>
    <col min="8987" max="8987" width="15.28515625" customWidth="1"/>
    <col min="8988" max="8988" width="9" bestFit="1" customWidth="1"/>
    <col min="8989" max="8989" width="11.140625" customWidth="1"/>
    <col min="8990" max="8990" width="17.5703125" bestFit="1" customWidth="1"/>
    <col min="8991" max="8991" width="8.7109375" bestFit="1" customWidth="1"/>
    <col min="8992" max="8992" width="11.140625" bestFit="1" customWidth="1"/>
    <col min="8993" max="8993" width="15.140625" bestFit="1" customWidth="1"/>
    <col min="8994" max="8995" width="18.28515625" bestFit="1" customWidth="1"/>
    <col min="8996" max="8996" width="9" bestFit="1" customWidth="1"/>
    <col min="8997" max="8997" width="15.5703125" customWidth="1"/>
    <col min="8998" max="8998" width="16" customWidth="1"/>
    <col min="8999" max="8999" width="11.85546875" bestFit="1" customWidth="1"/>
    <col min="9217" max="9217" width="7.85546875" customWidth="1"/>
    <col min="9218" max="9218" width="33.140625" customWidth="1"/>
    <col min="9219" max="9219" width="4.42578125" bestFit="1" customWidth="1"/>
    <col min="9220" max="9220" width="3.5703125" bestFit="1" customWidth="1"/>
    <col min="9221" max="9221" width="7.140625" bestFit="1" customWidth="1"/>
    <col min="9222" max="9222" width="14" bestFit="1" customWidth="1"/>
    <col min="9223" max="9223" width="7.7109375" bestFit="1" customWidth="1"/>
    <col min="9224" max="9224" width="15.5703125" bestFit="1" customWidth="1"/>
    <col min="9225" max="9225" width="9.28515625" customWidth="1"/>
    <col min="9226" max="9226" width="17.28515625" bestFit="1" customWidth="1"/>
    <col min="9227" max="9228" width="16.7109375" customWidth="1"/>
    <col min="9229" max="9229" width="13.28515625" customWidth="1"/>
    <col min="9230" max="9230" width="8.7109375" bestFit="1" customWidth="1"/>
    <col min="9231" max="9231" width="14.42578125" bestFit="1" customWidth="1"/>
    <col min="9232" max="9232" width="16.5703125" bestFit="1" customWidth="1"/>
    <col min="9233" max="9233" width="14.42578125" bestFit="1" customWidth="1"/>
    <col min="9234" max="9234" width="10.5703125" bestFit="1" customWidth="1"/>
    <col min="9235" max="9235" width="7.85546875" bestFit="1" customWidth="1"/>
    <col min="9236" max="9236" width="15.42578125" bestFit="1" customWidth="1"/>
    <col min="9237" max="9237" width="16.7109375" customWidth="1"/>
    <col min="9238" max="9238" width="15.42578125" bestFit="1" customWidth="1"/>
    <col min="9239" max="9239" width="11.85546875" bestFit="1" customWidth="1"/>
    <col min="9240" max="9240" width="7.85546875" bestFit="1" customWidth="1"/>
    <col min="9241" max="9241" width="15.140625" customWidth="1"/>
    <col min="9242" max="9242" width="16.5703125" bestFit="1" customWidth="1"/>
    <col min="9243" max="9243" width="15.28515625" customWidth="1"/>
    <col min="9244" max="9244" width="9" bestFit="1" customWidth="1"/>
    <col min="9245" max="9245" width="11.140625" customWidth="1"/>
    <col min="9246" max="9246" width="17.5703125" bestFit="1" customWidth="1"/>
    <col min="9247" max="9247" width="8.7109375" bestFit="1" customWidth="1"/>
    <col min="9248" max="9248" width="11.140625" bestFit="1" customWidth="1"/>
    <col min="9249" max="9249" width="15.140625" bestFit="1" customWidth="1"/>
    <col min="9250" max="9251" width="18.28515625" bestFit="1" customWidth="1"/>
    <col min="9252" max="9252" width="9" bestFit="1" customWidth="1"/>
    <col min="9253" max="9253" width="15.5703125" customWidth="1"/>
    <col min="9254" max="9254" width="16" customWidth="1"/>
    <col min="9255" max="9255" width="11.85546875" bestFit="1" customWidth="1"/>
    <col min="9473" max="9473" width="7.85546875" customWidth="1"/>
    <col min="9474" max="9474" width="33.140625" customWidth="1"/>
    <col min="9475" max="9475" width="4.42578125" bestFit="1" customWidth="1"/>
    <col min="9476" max="9476" width="3.5703125" bestFit="1" customWidth="1"/>
    <col min="9477" max="9477" width="7.140625" bestFit="1" customWidth="1"/>
    <col min="9478" max="9478" width="14" bestFit="1" customWidth="1"/>
    <col min="9479" max="9479" width="7.7109375" bestFit="1" customWidth="1"/>
    <col min="9480" max="9480" width="15.5703125" bestFit="1" customWidth="1"/>
    <col min="9481" max="9481" width="9.28515625" customWidth="1"/>
    <col min="9482" max="9482" width="17.28515625" bestFit="1" customWidth="1"/>
    <col min="9483" max="9484" width="16.7109375" customWidth="1"/>
    <col min="9485" max="9485" width="13.28515625" customWidth="1"/>
    <col min="9486" max="9486" width="8.7109375" bestFit="1" customWidth="1"/>
    <col min="9487" max="9487" width="14.42578125" bestFit="1" customWidth="1"/>
    <col min="9488" max="9488" width="16.5703125" bestFit="1" customWidth="1"/>
    <col min="9489" max="9489" width="14.42578125" bestFit="1" customWidth="1"/>
    <col min="9490" max="9490" width="10.5703125" bestFit="1" customWidth="1"/>
    <col min="9491" max="9491" width="7.85546875" bestFit="1" customWidth="1"/>
    <col min="9492" max="9492" width="15.42578125" bestFit="1" customWidth="1"/>
    <col min="9493" max="9493" width="16.7109375" customWidth="1"/>
    <col min="9494" max="9494" width="15.42578125" bestFit="1" customWidth="1"/>
    <col min="9495" max="9495" width="11.85546875" bestFit="1" customWidth="1"/>
    <col min="9496" max="9496" width="7.85546875" bestFit="1" customWidth="1"/>
    <col min="9497" max="9497" width="15.140625" customWidth="1"/>
    <col min="9498" max="9498" width="16.5703125" bestFit="1" customWidth="1"/>
    <col min="9499" max="9499" width="15.28515625" customWidth="1"/>
    <col min="9500" max="9500" width="9" bestFit="1" customWidth="1"/>
    <col min="9501" max="9501" width="11.140625" customWidth="1"/>
    <col min="9502" max="9502" width="17.5703125" bestFit="1" customWidth="1"/>
    <col min="9503" max="9503" width="8.7109375" bestFit="1" customWidth="1"/>
    <col min="9504" max="9504" width="11.140625" bestFit="1" customWidth="1"/>
    <col min="9505" max="9505" width="15.140625" bestFit="1" customWidth="1"/>
    <col min="9506" max="9507" width="18.28515625" bestFit="1" customWidth="1"/>
    <col min="9508" max="9508" width="9" bestFit="1" customWidth="1"/>
    <col min="9509" max="9509" width="15.5703125" customWidth="1"/>
    <col min="9510" max="9510" width="16" customWidth="1"/>
    <col min="9511" max="9511" width="11.85546875" bestFit="1" customWidth="1"/>
    <col min="9729" max="9729" width="7.85546875" customWidth="1"/>
    <col min="9730" max="9730" width="33.140625" customWidth="1"/>
    <col min="9731" max="9731" width="4.42578125" bestFit="1" customWidth="1"/>
    <col min="9732" max="9732" width="3.5703125" bestFit="1" customWidth="1"/>
    <col min="9733" max="9733" width="7.140625" bestFit="1" customWidth="1"/>
    <col min="9734" max="9734" width="14" bestFit="1" customWidth="1"/>
    <col min="9735" max="9735" width="7.7109375" bestFit="1" customWidth="1"/>
    <col min="9736" max="9736" width="15.5703125" bestFit="1" customWidth="1"/>
    <col min="9737" max="9737" width="9.28515625" customWidth="1"/>
    <col min="9738" max="9738" width="17.28515625" bestFit="1" customWidth="1"/>
    <col min="9739" max="9740" width="16.7109375" customWidth="1"/>
    <col min="9741" max="9741" width="13.28515625" customWidth="1"/>
    <col min="9742" max="9742" width="8.7109375" bestFit="1" customWidth="1"/>
    <col min="9743" max="9743" width="14.42578125" bestFit="1" customWidth="1"/>
    <col min="9744" max="9744" width="16.5703125" bestFit="1" customWidth="1"/>
    <col min="9745" max="9745" width="14.42578125" bestFit="1" customWidth="1"/>
    <col min="9746" max="9746" width="10.5703125" bestFit="1" customWidth="1"/>
    <col min="9747" max="9747" width="7.85546875" bestFit="1" customWidth="1"/>
    <col min="9748" max="9748" width="15.42578125" bestFit="1" customWidth="1"/>
    <col min="9749" max="9749" width="16.7109375" customWidth="1"/>
    <col min="9750" max="9750" width="15.42578125" bestFit="1" customWidth="1"/>
    <col min="9751" max="9751" width="11.85546875" bestFit="1" customWidth="1"/>
    <col min="9752" max="9752" width="7.85546875" bestFit="1" customWidth="1"/>
    <col min="9753" max="9753" width="15.140625" customWidth="1"/>
    <col min="9754" max="9754" width="16.5703125" bestFit="1" customWidth="1"/>
    <col min="9755" max="9755" width="15.28515625" customWidth="1"/>
    <col min="9756" max="9756" width="9" bestFit="1" customWidth="1"/>
    <col min="9757" max="9757" width="11.140625" customWidth="1"/>
    <col min="9758" max="9758" width="17.5703125" bestFit="1" customWidth="1"/>
    <col min="9759" max="9759" width="8.7109375" bestFit="1" customWidth="1"/>
    <col min="9760" max="9760" width="11.140625" bestFit="1" customWidth="1"/>
    <col min="9761" max="9761" width="15.140625" bestFit="1" customWidth="1"/>
    <col min="9762" max="9763" width="18.28515625" bestFit="1" customWidth="1"/>
    <col min="9764" max="9764" width="9" bestFit="1" customWidth="1"/>
    <col min="9765" max="9765" width="15.5703125" customWidth="1"/>
    <col min="9766" max="9766" width="16" customWidth="1"/>
    <col min="9767" max="9767" width="11.85546875" bestFit="1" customWidth="1"/>
    <col min="9985" max="9985" width="7.85546875" customWidth="1"/>
    <col min="9986" max="9986" width="33.140625" customWidth="1"/>
    <col min="9987" max="9987" width="4.42578125" bestFit="1" customWidth="1"/>
    <col min="9988" max="9988" width="3.5703125" bestFit="1" customWidth="1"/>
    <col min="9989" max="9989" width="7.140625" bestFit="1" customWidth="1"/>
    <col min="9990" max="9990" width="14" bestFit="1" customWidth="1"/>
    <col min="9991" max="9991" width="7.7109375" bestFit="1" customWidth="1"/>
    <col min="9992" max="9992" width="15.5703125" bestFit="1" customWidth="1"/>
    <col min="9993" max="9993" width="9.28515625" customWidth="1"/>
    <col min="9994" max="9994" width="17.28515625" bestFit="1" customWidth="1"/>
    <col min="9995" max="9996" width="16.7109375" customWidth="1"/>
    <col min="9997" max="9997" width="13.28515625" customWidth="1"/>
    <col min="9998" max="9998" width="8.7109375" bestFit="1" customWidth="1"/>
    <col min="9999" max="9999" width="14.42578125" bestFit="1" customWidth="1"/>
    <col min="10000" max="10000" width="16.5703125" bestFit="1" customWidth="1"/>
    <col min="10001" max="10001" width="14.42578125" bestFit="1" customWidth="1"/>
    <col min="10002" max="10002" width="10.5703125" bestFit="1" customWidth="1"/>
    <col min="10003" max="10003" width="7.85546875" bestFit="1" customWidth="1"/>
    <col min="10004" max="10004" width="15.42578125" bestFit="1" customWidth="1"/>
    <col min="10005" max="10005" width="16.7109375" customWidth="1"/>
    <col min="10006" max="10006" width="15.42578125" bestFit="1" customWidth="1"/>
    <col min="10007" max="10007" width="11.85546875" bestFit="1" customWidth="1"/>
    <col min="10008" max="10008" width="7.85546875" bestFit="1" customWidth="1"/>
    <col min="10009" max="10009" width="15.140625" customWidth="1"/>
    <col min="10010" max="10010" width="16.5703125" bestFit="1" customWidth="1"/>
    <col min="10011" max="10011" width="15.28515625" customWidth="1"/>
    <col min="10012" max="10012" width="9" bestFit="1" customWidth="1"/>
    <col min="10013" max="10013" width="11.140625" customWidth="1"/>
    <col min="10014" max="10014" width="17.5703125" bestFit="1" customWidth="1"/>
    <col min="10015" max="10015" width="8.7109375" bestFit="1" customWidth="1"/>
    <col min="10016" max="10016" width="11.140625" bestFit="1" customWidth="1"/>
    <col min="10017" max="10017" width="15.140625" bestFit="1" customWidth="1"/>
    <col min="10018" max="10019" width="18.28515625" bestFit="1" customWidth="1"/>
    <col min="10020" max="10020" width="9" bestFit="1" customWidth="1"/>
    <col min="10021" max="10021" width="15.5703125" customWidth="1"/>
    <col min="10022" max="10022" width="16" customWidth="1"/>
    <col min="10023" max="10023" width="11.85546875" bestFit="1" customWidth="1"/>
    <col min="10241" max="10241" width="7.85546875" customWidth="1"/>
    <col min="10242" max="10242" width="33.140625" customWidth="1"/>
    <col min="10243" max="10243" width="4.42578125" bestFit="1" customWidth="1"/>
    <col min="10244" max="10244" width="3.5703125" bestFit="1" customWidth="1"/>
    <col min="10245" max="10245" width="7.140625" bestFit="1" customWidth="1"/>
    <col min="10246" max="10246" width="14" bestFit="1" customWidth="1"/>
    <col min="10247" max="10247" width="7.7109375" bestFit="1" customWidth="1"/>
    <col min="10248" max="10248" width="15.5703125" bestFit="1" customWidth="1"/>
    <col min="10249" max="10249" width="9.28515625" customWidth="1"/>
    <col min="10250" max="10250" width="17.28515625" bestFit="1" customWidth="1"/>
    <col min="10251" max="10252" width="16.7109375" customWidth="1"/>
    <col min="10253" max="10253" width="13.28515625" customWidth="1"/>
    <col min="10254" max="10254" width="8.7109375" bestFit="1" customWidth="1"/>
    <col min="10255" max="10255" width="14.42578125" bestFit="1" customWidth="1"/>
    <col min="10256" max="10256" width="16.5703125" bestFit="1" customWidth="1"/>
    <col min="10257" max="10257" width="14.42578125" bestFit="1" customWidth="1"/>
    <col min="10258" max="10258" width="10.5703125" bestFit="1" customWidth="1"/>
    <col min="10259" max="10259" width="7.85546875" bestFit="1" customWidth="1"/>
    <col min="10260" max="10260" width="15.42578125" bestFit="1" customWidth="1"/>
    <col min="10261" max="10261" width="16.7109375" customWidth="1"/>
    <col min="10262" max="10262" width="15.42578125" bestFit="1" customWidth="1"/>
    <col min="10263" max="10263" width="11.85546875" bestFit="1" customWidth="1"/>
    <col min="10264" max="10264" width="7.85546875" bestFit="1" customWidth="1"/>
    <col min="10265" max="10265" width="15.140625" customWidth="1"/>
    <col min="10266" max="10266" width="16.5703125" bestFit="1" customWidth="1"/>
    <col min="10267" max="10267" width="15.28515625" customWidth="1"/>
    <col min="10268" max="10268" width="9" bestFit="1" customWidth="1"/>
    <col min="10269" max="10269" width="11.140625" customWidth="1"/>
    <col min="10270" max="10270" width="17.5703125" bestFit="1" customWidth="1"/>
    <col min="10271" max="10271" width="8.7109375" bestFit="1" customWidth="1"/>
    <col min="10272" max="10272" width="11.140625" bestFit="1" customWidth="1"/>
    <col min="10273" max="10273" width="15.140625" bestFit="1" customWidth="1"/>
    <col min="10274" max="10275" width="18.28515625" bestFit="1" customWidth="1"/>
    <col min="10276" max="10276" width="9" bestFit="1" customWidth="1"/>
    <col min="10277" max="10277" width="15.5703125" customWidth="1"/>
    <col min="10278" max="10278" width="16" customWidth="1"/>
    <col min="10279" max="10279" width="11.85546875" bestFit="1" customWidth="1"/>
    <col min="10497" max="10497" width="7.85546875" customWidth="1"/>
    <col min="10498" max="10498" width="33.140625" customWidth="1"/>
    <col min="10499" max="10499" width="4.42578125" bestFit="1" customWidth="1"/>
    <col min="10500" max="10500" width="3.5703125" bestFit="1" customWidth="1"/>
    <col min="10501" max="10501" width="7.140625" bestFit="1" customWidth="1"/>
    <col min="10502" max="10502" width="14" bestFit="1" customWidth="1"/>
    <col min="10503" max="10503" width="7.7109375" bestFit="1" customWidth="1"/>
    <col min="10504" max="10504" width="15.5703125" bestFit="1" customWidth="1"/>
    <col min="10505" max="10505" width="9.28515625" customWidth="1"/>
    <col min="10506" max="10506" width="17.28515625" bestFit="1" customWidth="1"/>
    <col min="10507" max="10508" width="16.7109375" customWidth="1"/>
    <col min="10509" max="10509" width="13.28515625" customWidth="1"/>
    <col min="10510" max="10510" width="8.7109375" bestFit="1" customWidth="1"/>
    <col min="10511" max="10511" width="14.42578125" bestFit="1" customWidth="1"/>
    <col min="10512" max="10512" width="16.5703125" bestFit="1" customWidth="1"/>
    <col min="10513" max="10513" width="14.42578125" bestFit="1" customWidth="1"/>
    <col min="10514" max="10514" width="10.5703125" bestFit="1" customWidth="1"/>
    <col min="10515" max="10515" width="7.85546875" bestFit="1" customWidth="1"/>
    <col min="10516" max="10516" width="15.42578125" bestFit="1" customWidth="1"/>
    <col min="10517" max="10517" width="16.7109375" customWidth="1"/>
    <col min="10518" max="10518" width="15.42578125" bestFit="1" customWidth="1"/>
    <col min="10519" max="10519" width="11.85546875" bestFit="1" customWidth="1"/>
    <col min="10520" max="10520" width="7.85546875" bestFit="1" customWidth="1"/>
    <col min="10521" max="10521" width="15.140625" customWidth="1"/>
    <col min="10522" max="10522" width="16.5703125" bestFit="1" customWidth="1"/>
    <col min="10523" max="10523" width="15.28515625" customWidth="1"/>
    <col min="10524" max="10524" width="9" bestFit="1" customWidth="1"/>
    <col min="10525" max="10525" width="11.140625" customWidth="1"/>
    <col min="10526" max="10526" width="17.5703125" bestFit="1" customWidth="1"/>
    <col min="10527" max="10527" width="8.7109375" bestFit="1" customWidth="1"/>
    <col min="10528" max="10528" width="11.140625" bestFit="1" customWidth="1"/>
    <col min="10529" max="10529" width="15.140625" bestFit="1" customWidth="1"/>
    <col min="10530" max="10531" width="18.28515625" bestFit="1" customWidth="1"/>
    <col min="10532" max="10532" width="9" bestFit="1" customWidth="1"/>
    <col min="10533" max="10533" width="15.5703125" customWidth="1"/>
    <col min="10534" max="10534" width="16" customWidth="1"/>
    <col min="10535" max="10535" width="11.85546875" bestFit="1" customWidth="1"/>
    <col min="10753" max="10753" width="7.85546875" customWidth="1"/>
    <col min="10754" max="10754" width="33.140625" customWidth="1"/>
    <col min="10755" max="10755" width="4.42578125" bestFit="1" customWidth="1"/>
    <col min="10756" max="10756" width="3.5703125" bestFit="1" customWidth="1"/>
    <col min="10757" max="10757" width="7.140625" bestFit="1" customWidth="1"/>
    <col min="10758" max="10758" width="14" bestFit="1" customWidth="1"/>
    <col min="10759" max="10759" width="7.7109375" bestFit="1" customWidth="1"/>
    <col min="10760" max="10760" width="15.5703125" bestFit="1" customWidth="1"/>
    <col min="10761" max="10761" width="9.28515625" customWidth="1"/>
    <col min="10762" max="10762" width="17.28515625" bestFit="1" customWidth="1"/>
    <col min="10763" max="10764" width="16.7109375" customWidth="1"/>
    <col min="10765" max="10765" width="13.28515625" customWidth="1"/>
    <col min="10766" max="10766" width="8.7109375" bestFit="1" customWidth="1"/>
    <col min="10767" max="10767" width="14.42578125" bestFit="1" customWidth="1"/>
    <col min="10768" max="10768" width="16.5703125" bestFit="1" customWidth="1"/>
    <col min="10769" max="10769" width="14.42578125" bestFit="1" customWidth="1"/>
    <col min="10770" max="10770" width="10.5703125" bestFit="1" customWidth="1"/>
    <col min="10771" max="10771" width="7.85546875" bestFit="1" customWidth="1"/>
    <col min="10772" max="10772" width="15.42578125" bestFit="1" customWidth="1"/>
    <col min="10773" max="10773" width="16.7109375" customWidth="1"/>
    <col min="10774" max="10774" width="15.42578125" bestFit="1" customWidth="1"/>
    <col min="10775" max="10775" width="11.85546875" bestFit="1" customWidth="1"/>
    <col min="10776" max="10776" width="7.85546875" bestFit="1" customWidth="1"/>
    <col min="10777" max="10777" width="15.140625" customWidth="1"/>
    <col min="10778" max="10778" width="16.5703125" bestFit="1" customWidth="1"/>
    <col min="10779" max="10779" width="15.28515625" customWidth="1"/>
    <col min="10780" max="10780" width="9" bestFit="1" customWidth="1"/>
    <col min="10781" max="10781" width="11.140625" customWidth="1"/>
    <col min="10782" max="10782" width="17.5703125" bestFit="1" customWidth="1"/>
    <col min="10783" max="10783" width="8.7109375" bestFit="1" customWidth="1"/>
    <col min="10784" max="10784" width="11.140625" bestFit="1" customWidth="1"/>
    <col min="10785" max="10785" width="15.140625" bestFit="1" customWidth="1"/>
    <col min="10786" max="10787" width="18.28515625" bestFit="1" customWidth="1"/>
    <col min="10788" max="10788" width="9" bestFit="1" customWidth="1"/>
    <col min="10789" max="10789" width="15.5703125" customWidth="1"/>
    <col min="10790" max="10790" width="16" customWidth="1"/>
    <col min="10791" max="10791" width="11.85546875" bestFit="1" customWidth="1"/>
    <col min="11009" max="11009" width="7.85546875" customWidth="1"/>
    <col min="11010" max="11010" width="33.140625" customWidth="1"/>
    <col min="11011" max="11011" width="4.42578125" bestFit="1" customWidth="1"/>
    <col min="11012" max="11012" width="3.5703125" bestFit="1" customWidth="1"/>
    <col min="11013" max="11013" width="7.140625" bestFit="1" customWidth="1"/>
    <col min="11014" max="11014" width="14" bestFit="1" customWidth="1"/>
    <col min="11015" max="11015" width="7.7109375" bestFit="1" customWidth="1"/>
    <col min="11016" max="11016" width="15.5703125" bestFit="1" customWidth="1"/>
    <col min="11017" max="11017" width="9.28515625" customWidth="1"/>
    <col min="11018" max="11018" width="17.28515625" bestFit="1" customWidth="1"/>
    <col min="11019" max="11020" width="16.7109375" customWidth="1"/>
    <col min="11021" max="11021" width="13.28515625" customWidth="1"/>
    <col min="11022" max="11022" width="8.7109375" bestFit="1" customWidth="1"/>
    <col min="11023" max="11023" width="14.42578125" bestFit="1" customWidth="1"/>
    <col min="11024" max="11024" width="16.5703125" bestFit="1" customWidth="1"/>
    <col min="11025" max="11025" width="14.42578125" bestFit="1" customWidth="1"/>
    <col min="11026" max="11026" width="10.5703125" bestFit="1" customWidth="1"/>
    <col min="11027" max="11027" width="7.85546875" bestFit="1" customWidth="1"/>
    <col min="11028" max="11028" width="15.42578125" bestFit="1" customWidth="1"/>
    <col min="11029" max="11029" width="16.7109375" customWidth="1"/>
    <col min="11030" max="11030" width="15.42578125" bestFit="1" customWidth="1"/>
    <col min="11031" max="11031" width="11.85546875" bestFit="1" customWidth="1"/>
    <col min="11032" max="11032" width="7.85546875" bestFit="1" customWidth="1"/>
    <col min="11033" max="11033" width="15.140625" customWidth="1"/>
    <col min="11034" max="11034" width="16.5703125" bestFit="1" customWidth="1"/>
    <col min="11035" max="11035" width="15.28515625" customWidth="1"/>
    <col min="11036" max="11036" width="9" bestFit="1" customWidth="1"/>
    <col min="11037" max="11037" width="11.140625" customWidth="1"/>
    <col min="11038" max="11038" width="17.5703125" bestFit="1" customWidth="1"/>
    <col min="11039" max="11039" width="8.7109375" bestFit="1" customWidth="1"/>
    <col min="11040" max="11040" width="11.140625" bestFit="1" customWidth="1"/>
    <col min="11041" max="11041" width="15.140625" bestFit="1" customWidth="1"/>
    <col min="11042" max="11043" width="18.28515625" bestFit="1" customWidth="1"/>
    <col min="11044" max="11044" width="9" bestFit="1" customWidth="1"/>
    <col min="11045" max="11045" width="15.5703125" customWidth="1"/>
    <col min="11046" max="11046" width="16" customWidth="1"/>
    <col min="11047" max="11047" width="11.85546875" bestFit="1" customWidth="1"/>
    <col min="11265" max="11265" width="7.85546875" customWidth="1"/>
    <col min="11266" max="11266" width="33.140625" customWidth="1"/>
    <col min="11267" max="11267" width="4.42578125" bestFit="1" customWidth="1"/>
    <col min="11268" max="11268" width="3.5703125" bestFit="1" customWidth="1"/>
    <col min="11269" max="11269" width="7.140625" bestFit="1" customWidth="1"/>
    <col min="11270" max="11270" width="14" bestFit="1" customWidth="1"/>
    <col min="11271" max="11271" width="7.7109375" bestFit="1" customWidth="1"/>
    <col min="11272" max="11272" width="15.5703125" bestFit="1" customWidth="1"/>
    <col min="11273" max="11273" width="9.28515625" customWidth="1"/>
    <col min="11274" max="11274" width="17.28515625" bestFit="1" customWidth="1"/>
    <col min="11275" max="11276" width="16.7109375" customWidth="1"/>
    <col min="11277" max="11277" width="13.28515625" customWidth="1"/>
    <col min="11278" max="11278" width="8.7109375" bestFit="1" customWidth="1"/>
    <col min="11279" max="11279" width="14.42578125" bestFit="1" customWidth="1"/>
    <col min="11280" max="11280" width="16.5703125" bestFit="1" customWidth="1"/>
    <col min="11281" max="11281" width="14.42578125" bestFit="1" customWidth="1"/>
    <col min="11282" max="11282" width="10.5703125" bestFit="1" customWidth="1"/>
    <col min="11283" max="11283" width="7.85546875" bestFit="1" customWidth="1"/>
    <col min="11284" max="11284" width="15.42578125" bestFit="1" customWidth="1"/>
    <col min="11285" max="11285" width="16.7109375" customWidth="1"/>
    <col min="11286" max="11286" width="15.42578125" bestFit="1" customWidth="1"/>
    <col min="11287" max="11287" width="11.85546875" bestFit="1" customWidth="1"/>
    <col min="11288" max="11288" width="7.85546875" bestFit="1" customWidth="1"/>
    <col min="11289" max="11289" width="15.140625" customWidth="1"/>
    <col min="11290" max="11290" width="16.5703125" bestFit="1" customWidth="1"/>
    <col min="11291" max="11291" width="15.28515625" customWidth="1"/>
    <col min="11292" max="11292" width="9" bestFit="1" customWidth="1"/>
    <col min="11293" max="11293" width="11.140625" customWidth="1"/>
    <col min="11294" max="11294" width="17.5703125" bestFit="1" customWidth="1"/>
    <col min="11295" max="11295" width="8.7109375" bestFit="1" customWidth="1"/>
    <col min="11296" max="11296" width="11.140625" bestFit="1" customWidth="1"/>
    <col min="11297" max="11297" width="15.140625" bestFit="1" customWidth="1"/>
    <col min="11298" max="11299" width="18.28515625" bestFit="1" customWidth="1"/>
    <col min="11300" max="11300" width="9" bestFit="1" customWidth="1"/>
    <col min="11301" max="11301" width="15.5703125" customWidth="1"/>
    <col min="11302" max="11302" width="16" customWidth="1"/>
    <col min="11303" max="11303" width="11.85546875" bestFit="1" customWidth="1"/>
    <col min="11521" max="11521" width="7.85546875" customWidth="1"/>
    <col min="11522" max="11522" width="33.140625" customWidth="1"/>
    <col min="11523" max="11523" width="4.42578125" bestFit="1" customWidth="1"/>
    <col min="11524" max="11524" width="3.5703125" bestFit="1" customWidth="1"/>
    <col min="11525" max="11525" width="7.140625" bestFit="1" customWidth="1"/>
    <col min="11526" max="11526" width="14" bestFit="1" customWidth="1"/>
    <col min="11527" max="11527" width="7.7109375" bestFit="1" customWidth="1"/>
    <col min="11528" max="11528" width="15.5703125" bestFit="1" customWidth="1"/>
    <col min="11529" max="11529" width="9.28515625" customWidth="1"/>
    <col min="11530" max="11530" width="17.28515625" bestFit="1" customWidth="1"/>
    <col min="11531" max="11532" width="16.7109375" customWidth="1"/>
    <col min="11533" max="11533" width="13.28515625" customWidth="1"/>
    <col min="11534" max="11534" width="8.7109375" bestFit="1" customWidth="1"/>
    <col min="11535" max="11535" width="14.42578125" bestFit="1" customWidth="1"/>
    <col min="11536" max="11536" width="16.5703125" bestFit="1" customWidth="1"/>
    <col min="11537" max="11537" width="14.42578125" bestFit="1" customWidth="1"/>
    <col min="11538" max="11538" width="10.5703125" bestFit="1" customWidth="1"/>
    <col min="11539" max="11539" width="7.85546875" bestFit="1" customWidth="1"/>
    <col min="11540" max="11540" width="15.42578125" bestFit="1" customWidth="1"/>
    <col min="11541" max="11541" width="16.7109375" customWidth="1"/>
    <col min="11542" max="11542" width="15.42578125" bestFit="1" customWidth="1"/>
    <col min="11543" max="11543" width="11.85546875" bestFit="1" customWidth="1"/>
    <col min="11544" max="11544" width="7.85546875" bestFit="1" customWidth="1"/>
    <col min="11545" max="11545" width="15.140625" customWidth="1"/>
    <col min="11546" max="11546" width="16.5703125" bestFit="1" customWidth="1"/>
    <col min="11547" max="11547" width="15.28515625" customWidth="1"/>
    <col min="11548" max="11548" width="9" bestFit="1" customWidth="1"/>
    <col min="11549" max="11549" width="11.140625" customWidth="1"/>
    <col min="11550" max="11550" width="17.5703125" bestFit="1" customWidth="1"/>
    <col min="11551" max="11551" width="8.7109375" bestFit="1" customWidth="1"/>
    <col min="11552" max="11552" width="11.140625" bestFit="1" customWidth="1"/>
    <col min="11553" max="11553" width="15.140625" bestFit="1" customWidth="1"/>
    <col min="11554" max="11555" width="18.28515625" bestFit="1" customWidth="1"/>
    <col min="11556" max="11556" width="9" bestFit="1" customWidth="1"/>
    <col min="11557" max="11557" width="15.5703125" customWidth="1"/>
    <col min="11558" max="11558" width="16" customWidth="1"/>
    <col min="11559" max="11559" width="11.85546875" bestFit="1" customWidth="1"/>
    <col min="11777" max="11777" width="7.85546875" customWidth="1"/>
    <col min="11778" max="11778" width="33.140625" customWidth="1"/>
    <col min="11779" max="11779" width="4.42578125" bestFit="1" customWidth="1"/>
    <col min="11780" max="11780" width="3.5703125" bestFit="1" customWidth="1"/>
    <col min="11781" max="11781" width="7.140625" bestFit="1" customWidth="1"/>
    <col min="11782" max="11782" width="14" bestFit="1" customWidth="1"/>
    <col min="11783" max="11783" width="7.7109375" bestFit="1" customWidth="1"/>
    <col min="11784" max="11784" width="15.5703125" bestFit="1" customWidth="1"/>
    <col min="11785" max="11785" width="9.28515625" customWidth="1"/>
    <col min="11786" max="11786" width="17.28515625" bestFit="1" customWidth="1"/>
    <col min="11787" max="11788" width="16.7109375" customWidth="1"/>
    <col min="11789" max="11789" width="13.28515625" customWidth="1"/>
    <col min="11790" max="11790" width="8.7109375" bestFit="1" customWidth="1"/>
    <col min="11791" max="11791" width="14.42578125" bestFit="1" customWidth="1"/>
    <col min="11792" max="11792" width="16.5703125" bestFit="1" customWidth="1"/>
    <col min="11793" max="11793" width="14.42578125" bestFit="1" customWidth="1"/>
    <col min="11794" max="11794" width="10.5703125" bestFit="1" customWidth="1"/>
    <col min="11795" max="11795" width="7.85546875" bestFit="1" customWidth="1"/>
    <col min="11796" max="11796" width="15.42578125" bestFit="1" customWidth="1"/>
    <col min="11797" max="11797" width="16.7109375" customWidth="1"/>
    <col min="11798" max="11798" width="15.42578125" bestFit="1" customWidth="1"/>
    <col min="11799" max="11799" width="11.85546875" bestFit="1" customWidth="1"/>
    <col min="11800" max="11800" width="7.85546875" bestFit="1" customWidth="1"/>
    <col min="11801" max="11801" width="15.140625" customWidth="1"/>
    <col min="11802" max="11802" width="16.5703125" bestFit="1" customWidth="1"/>
    <col min="11803" max="11803" width="15.28515625" customWidth="1"/>
    <col min="11804" max="11804" width="9" bestFit="1" customWidth="1"/>
    <col min="11805" max="11805" width="11.140625" customWidth="1"/>
    <col min="11806" max="11806" width="17.5703125" bestFit="1" customWidth="1"/>
    <col min="11807" max="11807" width="8.7109375" bestFit="1" customWidth="1"/>
    <col min="11808" max="11808" width="11.140625" bestFit="1" customWidth="1"/>
    <col min="11809" max="11809" width="15.140625" bestFit="1" customWidth="1"/>
    <col min="11810" max="11811" width="18.28515625" bestFit="1" customWidth="1"/>
    <col min="11812" max="11812" width="9" bestFit="1" customWidth="1"/>
    <col min="11813" max="11813" width="15.5703125" customWidth="1"/>
    <col min="11814" max="11814" width="16" customWidth="1"/>
    <col min="11815" max="11815" width="11.85546875" bestFit="1" customWidth="1"/>
    <col min="12033" max="12033" width="7.85546875" customWidth="1"/>
    <col min="12034" max="12034" width="33.140625" customWidth="1"/>
    <col min="12035" max="12035" width="4.42578125" bestFit="1" customWidth="1"/>
    <col min="12036" max="12036" width="3.5703125" bestFit="1" customWidth="1"/>
    <col min="12037" max="12037" width="7.140625" bestFit="1" customWidth="1"/>
    <col min="12038" max="12038" width="14" bestFit="1" customWidth="1"/>
    <col min="12039" max="12039" width="7.7109375" bestFit="1" customWidth="1"/>
    <col min="12040" max="12040" width="15.5703125" bestFit="1" customWidth="1"/>
    <col min="12041" max="12041" width="9.28515625" customWidth="1"/>
    <col min="12042" max="12042" width="17.28515625" bestFit="1" customWidth="1"/>
    <col min="12043" max="12044" width="16.7109375" customWidth="1"/>
    <col min="12045" max="12045" width="13.28515625" customWidth="1"/>
    <col min="12046" max="12046" width="8.7109375" bestFit="1" customWidth="1"/>
    <col min="12047" max="12047" width="14.42578125" bestFit="1" customWidth="1"/>
    <col min="12048" max="12048" width="16.5703125" bestFit="1" customWidth="1"/>
    <col min="12049" max="12049" width="14.42578125" bestFit="1" customWidth="1"/>
    <col min="12050" max="12050" width="10.5703125" bestFit="1" customWidth="1"/>
    <col min="12051" max="12051" width="7.85546875" bestFit="1" customWidth="1"/>
    <col min="12052" max="12052" width="15.42578125" bestFit="1" customWidth="1"/>
    <col min="12053" max="12053" width="16.7109375" customWidth="1"/>
    <col min="12054" max="12054" width="15.42578125" bestFit="1" customWidth="1"/>
    <col min="12055" max="12055" width="11.85546875" bestFit="1" customWidth="1"/>
    <col min="12056" max="12056" width="7.85546875" bestFit="1" customWidth="1"/>
    <col min="12057" max="12057" width="15.140625" customWidth="1"/>
    <col min="12058" max="12058" width="16.5703125" bestFit="1" customWidth="1"/>
    <col min="12059" max="12059" width="15.28515625" customWidth="1"/>
    <col min="12060" max="12060" width="9" bestFit="1" customWidth="1"/>
    <col min="12061" max="12061" width="11.140625" customWidth="1"/>
    <col min="12062" max="12062" width="17.5703125" bestFit="1" customWidth="1"/>
    <col min="12063" max="12063" width="8.7109375" bestFit="1" customWidth="1"/>
    <col min="12064" max="12064" width="11.140625" bestFit="1" customWidth="1"/>
    <col min="12065" max="12065" width="15.140625" bestFit="1" customWidth="1"/>
    <col min="12066" max="12067" width="18.28515625" bestFit="1" customWidth="1"/>
    <col min="12068" max="12068" width="9" bestFit="1" customWidth="1"/>
    <col min="12069" max="12069" width="15.5703125" customWidth="1"/>
    <col min="12070" max="12070" width="16" customWidth="1"/>
    <col min="12071" max="12071" width="11.85546875" bestFit="1" customWidth="1"/>
    <col min="12289" max="12289" width="7.85546875" customWidth="1"/>
    <col min="12290" max="12290" width="33.140625" customWidth="1"/>
    <col min="12291" max="12291" width="4.42578125" bestFit="1" customWidth="1"/>
    <col min="12292" max="12292" width="3.5703125" bestFit="1" customWidth="1"/>
    <col min="12293" max="12293" width="7.140625" bestFit="1" customWidth="1"/>
    <col min="12294" max="12294" width="14" bestFit="1" customWidth="1"/>
    <col min="12295" max="12295" width="7.7109375" bestFit="1" customWidth="1"/>
    <col min="12296" max="12296" width="15.5703125" bestFit="1" customWidth="1"/>
    <col min="12297" max="12297" width="9.28515625" customWidth="1"/>
    <col min="12298" max="12298" width="17.28515625" bestFit="1" customWidth="1"/>
    <col min="12299" max="12300" width="16.7109375" customWidth="1"/>
    <col min="12301" max="12301" width="13.28515625" customWidth="1"/>
    <col min="12302" max="12302" width="8.7109375" bestFit="1" customWidth="1"/>
    <col min="12303" max="12303" width="14.42578125" bestFit="1" customWidth="1"/>
    <col min="12304" max="12304" width="16.5703125" bestFit="1" customWidth="1"/>
    <col min="12305" max="12305" width="14.42578125" bestFit="1" customWidth="1"/>
    <col min="12306" max="12306" width="10.5703125" bestFit="1" customWidth="1"/>
    <col min="12307" max="12307" width="7.85546875" bestFit="1" customWidth="1"/>
    <col min="12308" max="12308" width="15.42578125" bestFit="1" customWidth="1"/>
    <col min="12309" max="12309" width="16.7109375" customWidth="1"/>
    <col min="12310" max="12310" width="15.42578125" bestFit="1" customWidth="1"/>
    <col min="12311" max="12311" width="11.85546875" bestFit="1" customWidth="1"/>
    <col min="12312" max="12312" width="7.85546875" bestFit="1" customWidth="1"/>
    <col min="12313" max="12313" width="15.140625" customWidth="1"/>
    <col min="12314" max="12314" width="16.5703125" bestFit="1" customWidth="1"/>
    <col min="12315" max="12315" width="15.28515625" customWidth="1"/>
    <col min="12316" max="12316" width="9" bestFit="1" customWidth="1"/>
    <col min="12317" max="12317" width="11.140625" customWidth="1"/>
    <col min="12318" max="12318" width="17.5703125" bestFit="1" customWidth="1"/>
    <col min="12319" max="12319" width="8.7109375" bestFit="1" customWidth="1"/>
    <col min="12320" max="12320" width="11.140625" bestFit="1" customWidth="1"/>
    <col min="12321" max="12321" width="15.140625" bestFit="1" customWidth="1"/>
    <col min="12322" max="12323" width="18.28515625" bestFit="1" customWidth="1"/>
    <col min="12324" max="12324" width="9" bestFit="1" customWidth="1"/>
    <col min="12325" max="12325" width="15.5703125" customWidth="1"/>
    <col min="12326" max="12326" width="16" customWidth="1"/>
    <col min="12327" max="12327" width="11.85546875" bestFit="1" customWidth="1"/>
    <col min="12545" max="12545" width="7.85546875" customWidth="1"/>
    <col min="12546" max="12546" width="33.140625" customWidth="1"/>
    <col min="12547" max="12547" width="4.42578125" bestFit="1" customWidth="1"/>
    <col min="12548" max="12548" width="3.5703125" bestFit="1" customWidth="1"/>
    <col min="12549" max="12549" width="7.140625" bestFit="1" customWidth="1"/>
    <col min="12550" max="12550" width="14" bestFit="1" customWidth="1"/>
    <col min="12551" max="12551" width="7.7109375" bestFit="1" customWidth="1"/>
    <col min="12552" max="12552" width="15.5703125" bestFit="1" customWidth="1"/>
    <col min="12553" max="12553" width="9.28515625" customWidth="1"/>
    <col min="12554" max="12554" width="17.28515625" bestFit="1" customWidth="1"/>
    <col min="12555" max="12556" width="16.7109375" customWidth="1"/>
    <col min="12557" max="12557" width="13.28515625" customWidth="1"/>
    <col min="12558" max="12558" width="8.7109375" bestFit="1" customWidth="1"/>
    <col min="12559" max="12559" width="14.42578125" bestFit="1" customWidth="1"/>
    <col min="12560" max="12560" width="16.5703125" bestFit="1" customWidth="1"/>
    <col min="12561" max="12561" width="14.42578125" bestFit="1" customWidth="1"/>
    <col min="12562" max="12562" width="10.5703125" bestFit="1" customWidth="1"/>
    <col min="12563" max="12563" width="7.85546875" bestFit="1" customWidth="1"/>
    <col min="12564" max="12564" width="15.42578125" bestFit="1" customWidth="1"/>
    <col min="12565" max="12565" width="16.7109375" customWidth="1"/>
    <col min="12566" max="12566" width="15.42578125" bestFit="1" customWidth="1"/>
    <col min="12567" max="12567" width="11.85546875" bestFit="1" customWidth="1"/>
    <col min="12568" max="12568" width="7.85546875" bestFit="1" customWidth="1"/>
    <col min="12569" max="12569" width="15.140625" customWidth="1"/>
    <col min="12570" max="12570" width="16.5703125" bestFit="1" customWidth="1"/>
    <col min="12571" max="12571" width="15.28515625" customWidth="1"/>
    <col min="12572" max="12572" width="9" bestFit="1" customWidth="1"/>
    <col min="12573" max="12573" width="11.140625" customWidth="1"/>
    <col min="12574" max="12574" width="17.5703125" bestFit="1" customWidth="1"/>
    <col min="12575" max="12575" width="8.7109375" bestFit="1" customWidth="1"/>
    <col min="12576" max="12576" width="11.140625" bestFit="1" customWidth="1"/>
    <col min="12577" max="12577" width="15.140625" bestFit="1" customWidth="1"/>
    <col min="12578" max="12579" width="18.28515625" bestFit="1" customWidth="1"/>
    <col min="12580" max="12580" width="9" bestFit="1" customWidth="1"/>
    <col min="12581" max="12581" width="15.5703125" customWidth="1"/>
    <col min="12582" max="12582" width="16" customWidth="1"/>
    <col min="12583" max="12583" width="11.85546875" bestFit="1" customWidth="1"/>
    <col min="12801" max="12801" width="7.85546875" customWidth="1"/>
    <col min="12802" max="12802" width="33.140625" customWidth="1"/>
    <col min="12803" max="12803" width="4.42578125" bestFit="1" customWidth="1"/>
    <col min="12804" max="12804" width="3.5703125" bestFit="1" customWidth="1"/>
    <col min="12805" max="12805" width="7.140625" bestFit="1" customWidth="1"/>
    <col min="12806" max="12806" width="14" bestFit="1" customWidth="1"/>
    <col min="12807" max="12807" width="7.7109375" bestFit="1" customWidth="1"/>
    <col min="12808" max="12808" width="15.5703125" bestFit="1" customWidth="1"/>
    <col min="12809" max="12809" width="9.28515625" customWidth="1"/>
    <col min="12810" max="12810" width="17.28515625" bestFit="1" customWidth="1"/>
    <col min="12811" max="12812" width="16.7109375" customWidth="1"/>
    <col min="12813" max="12813" width="13.28515625" customWidth="1"/>
    <col min="12814" max="12814" width="8.7109375" bestFit="1" customWidth="1"/>
    <col min="12815" max="12815" width="14.42578125" bestFit="1" customWidth="1"/>
    <col min="12816" max="12816" width="16.5703125" bestFit="1" customWidth="1"/>
    <col min="12817" max="12817" width="14.42578125" bestFit="1" customWidth="1"/>
    <col min="12818" max="12818" width="10.5703125" bestFit="1" customWidth="1"/>
    <col min="12819" max="12819" width="7.85546875" bestFit="1" customWidth="1"/>
    <col min="12820" max="12820" width="15.42578125" bestFit="1" customWidth="1"/>
    <col min="12821" max="12821" width="16.7109375" customWidth="1"/>
    <col min="12822" max="12822" width="15.42578125" bestFit="1" customWidth="1"/>
    <col min="12823" max="12823" width="11.85546875" bestFit="1" customWidth="1"/>
    <col min="12824" max="12824" width="7.85546875" bestFit="1" customWidth="1"/>
    <col min="12825" max="12825" width="15.140625" customWidth="1"/>
    <col min="12826" max="12826" width="16.5703125" bestFit="1" customWidth="1"/>
    <col min="12827" max="12827" width="15.28515625" customWidth="1"/>
    <col min="12828" max="12828" width="9" bestFit="1" customWidth="1"/>
    <col min="12829" max="12829" width="11.140625" customWidth="1"/>
    <col min="12830" max="12830" width="17.5703125" bestFit="1" customWidth="1"/>
    <col min="12831" max="12831" width="8.7109375" bestFit="1" customWidth="1"/>
    <col min="12832" max="12832" width="11.140625" bestFit="1" customWidth="1"/>
    <col min="12833" max="12833" width="15.140625" bestFit="1" customWidth="1"/>
    <col min="12834" max="12835" width="18.28515625" bestFit="1" customWidth="1"/>
    <col min="12836" max="12836" width="9" bestFit="1" customWidth="1"/>
    <col min="12837" max="12837" width="15.5703125" customWidth="1"/>
    <col min="12838" max="12838" width="16" customWidth="1"/>
    <col min="12839" max="12839" width="11.85546875" bestFit="1" customWidth="1"/>
    <col min="13057" max="13057" width="7.85546875" customWidth="1"/>
    <col min="13058" max="13058" width="33.140625" customWidth="1"/>
    <col min="13059" max="13059" width="4.42578125" bestFit="1" customWidth="1"/>
    <col min="13060" max="13060" width="3.5703125" bestFit="1" customWidth="1"/>
    <col min="13061" max="13061" width="7.140625" bestFit="1" customWidth="1"/>
    <col min="13062" max="13062" width="14" bestFit="1" customWidth="1"/>
    <col min="13063" max="13063" width="7.7109375" bestFit="1" customWidth="1"/>
    <col min="13064" max="13064" width="15.5703125" bestFit="1" customWidth="1"/>
    <col min="13065" max="13065" width="9.28515625" customWidth="1"/>
    <col min="13066" max="13066" width="17.28515625" bestFit="1" customWidth="1"/>
    <col min="13067" max="13068" width="16.7109375" customWidth="1"/>
    <col min="13069" max="13069" width="13.28515625" customWidth="1"/>
    <col min="13070" max="13070" width="8.7109375" bestFit="1" customWidth="1"/>
    <col min="13071" max="13071" width="14.42578125" bestFit="1" customWidth="1"/>
    <col min="13072" max="13072" width="16.5703125" bestFit="1" customWidth="1"/>
    <col min="13073" max="13073" width="14.42578125" bestFit="1" customWidth="1"/>
    <col min="13074" max="13074" width="10.5703125" bestFit="1" customWidth="1"/>
    <col min="13075" max="13075" width="7.85546875" bestFit="1" customWidth="1"/>
    <col min="13076" max="13076" width="15.42578125" bestFit="1" customWidth="1"/>
    <col min="13077" max="13077" width="16.7109375" customWidth="1"/>
    <col min="13078" max="13078" width="15.42578125" bestFit="1" customWidth="1"/>
    <col min="13079" max="13079" width="11.85546875" bestFit="1" customWidth="1"/>
    <col min="13080" max="13080" width="7.85546875" bestFit="1" customWidth="1"/>
    <col min="13081" max="13081" width="15.140625" customWidth="1"/>
    <col min="13082" max="13082" width="16.5703125" bestFit="1" customWidth="1"/>
    <col min="13083" max="13083" width="15.28515625" customWidth="1"/>
    <col min="13084" max="13084" width="9" bestFit="1" customWidth="1"/>
    <col min="13085" max="13085" width="11.140625" customWidth="1"/>
    <col min="13086" max="13086" width="17.5703125" bestFit="1" customWidth="1"/>
    <col min="13087" max="13087" width="8.7109375" bestFit="1" customWidth="1"/>
    <col min="13088" max="13088" width="11.140625" bestFit="1" customWidth="1"/>
    <col min="13089" max="13089" width="15.140625" bestFit="1" customWidth="1"/>
    <col min="13090" max="13091" width="18.28515625" bestFit="1" customWidth="1"/>
    <col min="13092" max="13092" width="9" bestFit="1" customWidth="1"/>
    <col min="13093" max="13093" width="15.5703125" customWidth="1"/>
    <col min="13094" max="13094" width="16" customWidth="1"/>
    <col min="13095" max="13095" width="11.85546875" bestFit="1" customWidth="1"/>
    <col min="13313" max="13313" width="7.85546875" customWidth="1"/>
    <col min="13314" max="13314" width="33.140625" customWidth="1"/>
    <col min="13315" max="13315" width="4.42578125" bestFit="1" customWidth="1"/>
    <col min="13316" max="13316" width="3.5703125" bestFit="1" customWidth="1"/>
    <col min="13317" max="13317" width="7.140625" bestFit="1" customWidth="1"/>
    <col min="13318" max="13318" width="14" bestFit="1" customWidth="1"/>
    <col min="13319" max="13319" width="7.7109375" bestFit="1" customWidth="1"/>
    <col min="13320" max="13320" width="15.5703125" bestFit="1" customWidth="1"/>
    <col min="13321" max="13321" width="9.28515625" customWidth="1"/>
    <col min="13322" max="13322" width="17.28515625" bestFit="1" customWidth="1"/>
    <col min="13323" max="13324" width="16.7109375" customWidth="1"/>
    <col min="13325" max="13325" width="13.28515625" customWidth="1"/>
    <col min="13326" max="13326" width="8.7109375" bestFit="1" customWidth="1"/>
    <col min="13327" max="13327" width="14.42578125" bestFit="1" customWidth="1"/>
    <col min="13328" max="13328" width="16.5703125" bestFit="1" customWidth="1"/>
    <col min="13329" max="13329" width="14.42578125" bestFit="1" customWidth="1"/>
    <col min="13330" max="13330" width="10.5703125" bestFit="1" customWidth="1"/>
    <col min="13331" max="13331" width="7.85546875" bestFit="1" customWidth="1"/>
    <col min="13332" max="13332" width="15.42578125" bestFit="1" customWidth="1"/>
    <col min="13333" max="13333" width="16.7109375" customWidth="1"/>
    <col min="13334" max="13334" width="15.42578125" bestFit="1" customWidth="1"/>
    <col min="13335" max="13335" width="11.85546875" bestFit="1" customWidth="1"/>
    <col min="13336" max="13336" width="7.85546875" bestFit="1" customWidth="1"/>
    <col min="13337" max="13337" width="15.140625" customWidth="1"/>
    <col min="13338" max="13338" width="16.5703125" bestFit="1" customWidth="1"/>
    <col min="13339" max="13339" width="15.28515625" customWidth="1"/>
    <col min="13340" max="13340" width="9" bestFit="1" customWidth="1"/>
    <col min="13341" max="13341" width="11.140625" customWidth="1"/>
    <col min="13342" max="13342" width="17.5703125" bestFit="1" customWidth="1"/>
    <col min="13343" max="13343" width="8.7109375" bestFit="1" customWidth="1"/>
    <col min="13344" max="13344" width="11.140625" bestFit="1" customWidth="1"/>
    <col min="13345" max="13345" width="15.140625" bestFit="1" customWidth="1"/>
    <col min="13346" max="13347" width="18.28515625" bestFit="1" customWidth="1"/>
    <col min="13348" max="13348" width="9" bestFit="1" customWidth="1"/>
    <col min="13349" max="13349" width="15.5703125" customWidth="1"/>
    <col min="13350" max="13350" width="16" customWidth="1"/>
    <col min="13351" max="13351" width="11.85546875" bestFit="1" customWidth="1"/>
    <col min="13569" max="13569" width="7.85546875" customWidth="1"/>
    <col min="13570" max="13570" width="33.140625" customWidth="1"/>
    <col min="13571" max="13571" width="4.42578125" bestFit="1" customWidth="1"/>
    <col min="13572" max="13572" width="3.5703125" bestFit="1" customWidth="1"/>
    <col min="13573" max="13573" width="7.140625" bestFit="1" customWidth="1"/>
    <col min="13574" max="13574" width="14" bestFit="1" customWidth="1"/>
    <col min="13575" max="13575" width="7.7109375" bestFit="1" customWidth="1"/>
    <col min="13576" max="13576" width="15.5703125" bestFit="1" customWidth="1"/>
    <col min="13577" max="13577" width="9.28515625" customWidth="1"/>
    <col min="13578" max="13578" width="17.28515625" bestFit="1" customWidth="1"/>
    <col min="13579" max="13580" width="16.7109375" customWidth="1"/>
    <col min="13581" max="13581" width="13.28515625" customWidth="1"/>
    <col min="13582" max="13582" width="8.7109375" bestFit="1" customWidth="1"/>
    <col min="13583" max="13583" width="14.42578125" bestFit="1" customWidth="1"/>
    <col min="13584" max="13584" width="16.5703125" bestFit="1" customWidth="1"/>
    <col min="13585" max="13585" width="14.42578125" bestFit="1" customWidth="1"/>
    <col min="13586" max="13586" width="10.5703125" bestFit="1" customWidth="1"/>
    <col min="13587" max="13587" width="7.85546875" bestFit="1" customWidth="1"/>
    <col min="13588" max="13588" width="15.42578125" bestFit="1" customWidth="1"/>
    <col min="13589" max="13589" width="16.7109375" customWidth="1"/>
    <col min="13590" max="13590" width="15.42578125" bestFit="1" customWidth="1"/>
    <col min="13591" max="13591" width="11.85546875" bestFit="1" customWidth="1"/>
    <col min="13592" max="13592" width="7.85546875" bestFit="1" customWidth="1"/>
    <col min="13593" max="13593" width="15.140625" customWidth="1"/>
    <col min="13594" max="13594" width="16.5703125" bestFit="1" customWidth="1"/>
    <col min="13595" max="13595" width="15.28515625" customWidth="1"/>
    <col min="13596" max="13596" width="9" bestFit="1" customWidth="1"/>
    <col min="13597" max="13597" width="11.140625" customWidth="1"/>
    <col min="13598" max="13598" width="17.5703125" bestFit="1" customWidth="1"/>
    <col min="13599" max="13599" width="8.7109375" bestFit="1" customWidth="1"/>
    <col min="13600" max="13600" width="11.140625" bestFit="1" customWidth="1"/>
    <col min="13601" max="13601" width="15.140625" bestFit="1" customWidth="1"/>
    <col min="13602" max="13603" width="18.28515625" bestFit="1" customWidth="1"/>
    <col min="13604" max="13604" width="9" bestFit="1" customWidth="1"/>
    <col min="13605" max="13605" width="15.5703125" customWidth="1"/>
    <col min="13606" max="13606" width="16" customWidth="1"/>
    <col min="13607" max="13607" width="11.85546875" bestFit="1" customWidth="1"/>
    <col min="13825" max="13825" width="7.85546875" customWidth="1"/>
    <col min="13826" max="13826" width="33.140625" customWidth="1"/>
    <col min="13827" max="13827" width="4.42578125" bestFit="1" customWidth="1"/>
    <col min="13828" max="13828" width="3.5703125" bestFit="1" customWidth="1"/>
    <col min="13829" max="13829" width="7.140625" bestFit="1" customWidth="1"/>
    <col min="13830" max="13830" width="14" bestFit="1" customWidth="1"/>
    <col min="13831" max="13831" width="7.7109375" bestFit="1" customWidth="1"/>
    <col min="13832" max="13832" width="15.5703125" bestFit="1" customWidth="1"/>
    <col min="13833" max="13833" width="9.28515625" customWidth="1"/>
    <col min="13834" max="13834" width="17.28515625" bestFit="1" customWidth="1"/>
    <col min="13835" max="13836" width="16.7109375" customWidth="1"/>
    <col min="13837" max="13837" width="13.28515625" customWidth="1"/>
    <col min="13838" max="13838" width="8.7109375" bestFit="1" customWidth="1"/>
    <col min="13839" max="13839" width="14.42578125" bestFit="1" customWidth="1"/>
    <col min="13840" max="13840" width="16.5703125" bestFit="1" customWidth="1"/>
    <col min="13841" max="13841" width="14.42578125" bestFit="1" customWidth="1"/>
    <col min="13842" max="13842" width="10.5703125" bestFit="1" customWidth="1"/>
    <col min="13843" max="13843" width="7.85546875" bestFit="1" customWidth="1"/>
    <col min="13844" max="13844" width="15.42578125" bestFit="1" customWidth="1"/>
    <col min="13845" max="13845" width="16.7109375" customWidth="1"/>
    <col min="13846" max="13846" width="15.42578125" bestFit="1" customWidth="1"/>
    <col min="13847" max="13847" width="11.85546875" bestFit="1" customWidth="1"/>
    <col min="13848" max="13848" width="7.85546875" bestFit="1" customWidth="1"/>
    <col min="13849" max="13849" width="15.140625" customWidth="1"/>
    <col min="13850" max="13850" width="16.5703125" bestFit="1" customWidth="1"/>
    <col min="13851" max="13851" width="15.28515625" customWidth="1"/>
    <col min="13852" max="13852" width="9" bestFit="1" customWidth="1"/>
    <col min="13853" max="13853" width="11.140625" customWidth="1"/>
    <col min="13854" max="13854" width="17.5703125" bestFit="1" customWidth="1"/>
    <col min="13855" max="13855" width="8.7109375" bestFit="1" customWidth="1"/>
    <col min="13856" max="13856" width="11.140625" bestFit="1" customWidth="1"/>
    <col min="13857" max="13857" width="15.140625" bestFit="1" customWidth="1"/>
    <col min="13858" max="13859" width="18.28515625" bestFit="1" customWidth="1"/>
    <col min="13860" max="13860" width="9" bestFit="1" customWidth="1"/>
    <col min="13861" max="13861" width="15.5703125" customWidth="1"/>
    <col min="13862" max="13862" width="16" customWidth="1"/>
    <col min="13863" max="13863" width="11.85546875" bestFit="1" customWidth="1"/>
    <col min="14081" max="14081" width="7.85546875" customWidth="1"/>
    <col min="14082" max="14082" width="33.140625" customWidth="1"/>
    <col min="14083" max="14083" width="4.42578125" bestFit="1" customWidth="1"/>
    <col min="14084" max="14084" width="3.5703125" bestFit="1" customWidth="1"/>
    <col min="14085" max="14085" width="7.140625" bestFit="1" customWidth="1"/>
    <col min="14086" max="14086" width="14" bestFit="1" customWidth="1"/>
    <col min="14087" max="14087" width="7.7109375" bestFit="1" customWidth="1"/>
    <col min="14088" max="14088" width="15.5703125" bestFit="1" customWidth="1"/>
    <col min="14089" max="14089" width="9.28515625" customWidth="1"/>
    <col min="14090" max="14090" width="17.28515625" bestFit="1" customWidth="1"/>
    <col min="14091" max="14092" width="16.7109375" customWidth="1"/>
    <col min="14093" max="14093" width="13.28515625" customWidth="1"/>
    <col min="14094" max="14094" width="8.7109375" bestFit="1" customWidth="1"/>
    <col min="14095" max="14095" width="14.42578125" bestFit="1" customWidth="1"/>
    <col min="14096" max="14096" width="16.5703125" bestFit="1" customWidth="1"/>
    <col min="14097" max="14097" width="14.42578125" bestFit="1" customWidth="1"/>
    <col min="14098" max="14098" width="10.5703125" bestFit="1" customWidth="1"/>
    <col min="14099" max="14099" width="7.85546875" bestFit="1" customWidth="1"/>
    <col min="14100" max="14100" width="15.42578125" bestFit="1" customWidth="1"/>
    <col min="14101" max="14101" width="16.7109375" customWidth="1"/>
    <col min="14102" max="14102" width="15.42578125" bestFit="1" customWidth="1"/>
    <col min="14103" max="14103" width="11.85546875" bestFit="1" customWidth="1"/>
    <col min="14104" max="14104" width="7.85546875" bestFit="1" customWidth="1"/>
    <col min="14105" max="14105" width="15.140625" customWidth="1"/>
    <col min="14106" max="14106" width="16.5703125" bestFit="1" customWidth="1"/>
    <col min="14107" max="14107" width="15.28515625" customWidth="1"/>
    <col min="14108" max="14108" width="9" bestFit="1" customWidth="1"/>
    <col min="14109" max="14109" width="11.140625" customWidth="1"/>
    <col min="14110" max="14110" width="17.5703125" bestFit="1" customWidth="1"/>
    <col min="14111" max="14111" width="8.7109375" bestFit="1" customWidth="1"/>
    <col min="14112" max="14112" width="11.140625" bestFit="1" customWidth="1"/>
    <col min="14113" max="14113" width="15.140625" bestFit="1" customWidth="1"/>
    <col min="14114" max="14115" width="18.28515625" bestFit="1" customWidth="1"/>
    <col min="14116" max="14116" width="9" bestFit="1" customWidth="1"/>
    <col min="14117" max="14117" width="15.5703125" customWidth="1"/>
    <col min="14118" max="14118" width="16" customWidth="1"/>
    <col min="14119" max="14119" width="11.85546875" bestFit="1" customWidth="1"/>
    <col min="14337" max="14337" width="7.85546875" customWidth="1"/>
    <col min="14338" max="14338" width="33.140625" customWidth="1"/>
    <col min="14339" max="14339" width="4.42578125" bestFit="1" customWidth="1"/>
    <col min="14340" max="14340" width="3.5703125" bestFit="1" customWidth="1"/>
    <col min="14341" max="14341" width="7.140625" bestFit="1" customWidth="1"/>
    <col min="14342" max="14342" width="14" bestFit="1" customWidth="1"/>
    <col min="14343" max="14343" width="7.7109375" bestFit="1" customWidth="1"/>
    <col min="14344" max="14344" width="15.5703125" bestFit="1" customWidth="1"/>
    <col min="14345" max="14345" width="9.28515625" customWidth="1"/>
    <col min="14346" max="14346" width="17.28515625" bestFit="1" customWidth="1"/>
    <col min="14347" max="14348" width="16.7109375" customWidth="1"/>
    <col min="14349" max="14349" width="13.28515625" customWidth="1"/>
    <col min="14350" max="14350" width="8.7109375" bestFit="1" customWidth="1"/>
    <col min="14351" max="14351" width="14.42578125" bestFit="1" customWidth="1"/>
    <col min="14352" max="14352" width="16.5703125" bestFit="1" customWidth="1"/>
    <col min="14353" max="14353" width="14.42578125" bestFit="1" customWidth="1"/>
    <col min="14354" max="14354" width="10.5703125" bestFit="1" customWidth="1"/>
    <col min="14355" max="14355" width="7.85546875" bestFit="1" customWidth="1"/>
    <col min="14356" max="14356" width="15.42578125" bestFit="1" customWidth="1"/>
    <col min="14357" max="14357" width="16.7109375" customWidth="1"/>
    <col min="14358" max="14358" width="15.42578125" bestFit="1" customWidth="1"/>
    <col min="14359" max="14359" width="11.85546875" bestFit="1" customWidth="1"/>
    <col min="14360" max="14360" width="7.85546875" bestFit="1" customWidth="1"/>
    <col min="14361" max="14361" width="15.140625" customWidth="1"/>
    <col min="14362" max="14362" width="16.5703125" bestFit="1" customWidth="1"/>
    <col min="14363" max="14363" width="15.28515625" customWidth="1"/>
    <col min="14364" max="14364" width="9" bestFit="1" customWidth="1"/>
    <col min="14365" max="14365" width="11.140625" customWidth="1"/>
    <col min="14366" max="14366" width="17.5703125" bestFit="1" customWidth="1"/>
    <col min="14367" max="14367" width="8.7109375" bestFit="1" customWidth="1"/>
    <col min="14368" max="14368" width="11.140625" bestFit="1" customWidth="1"/>
    <col min="14369" max="14369" width="15.140625" bestFit="1" customWidth="1"/>
    <col min="14370" max="14371" width="18.28515625" bestFit="1" customWidth="1"/>
    <col min="14372" max="14372" width="9" bestFit="1" customWidth="1"/>
    <col min="14373" max="14373" width="15.5703125" customWidth="1"/>
    <col min="14374" max="14374" width="16" customWidth="1"/>
    <col min="14375" max="14375" width="11.85546875" bestFit="1" customWidth="1"/>
    <col min="14593" max="14593" width="7.85546875" customWidth="1"/>
    <col min="14594" max="14594" width="33.140625" customWidth="1"/>
    <col min="14595" max="14595" width="4.42578125" bestFit="1" customWidth="1"/>
    <col min="14596" max="14596" width="3.5703125" bestFit="1" customWidth="1"/>
    <col min="14597" max="14597" width="7.140625" bestFit="1" customWidth="1"/>
    <col min="14598" max="14598" width="14" bestFit="1" customWidth="1"/>
    <col min="14599" max="14599" width="7.7109375" bestFit="1" customWidth="1"/>
    <col min="14600" max="14600" width="15.5703125" bestFit="1" customWidth="1"/>
    <col min="14601" max="14601" width="9.28515625" customWidth="1"/>
    <col min="14602" max="14602" width="17.28515625" bestFit="1" customWidth="1"/>
    <col min="14603" max="14604" width="16.7109375" customWidth="1"/>
    <col min="14605" max="14605" width="13.28515625" customWidth="1"/>
    <col min="14606" max="14606" width="8.7109375" bestFit="1" customWidth="1"/>
    <col min="14607" max="14607" width="14.42578125" bestFit="1" customWidth="1"/>
    <col min="14608" max="14608" width="16.5703125" bestFit="1" customWidth="1"/>
    <col min="14609" max="14609" width="14.42578125" bestFit="1" customWidth="1"/>
    <col min="14610" max="14610" width="10.5703125" bestFit="1" customWidth="1"/>
    <col min="14611" max="14611" width="7.85546875" bestFit="1" customWidth="1"/>
    <col min="14612" max="14612" width="15.42578125" bestFit="1" customWidth="1"/>
    <col min="14613" max="14613" width="16.7109375" customWidth="1"/>
    <col min="14614" max="14614" width="15.42578125" bestFit="1" customWidth="1"/>
    <col min="14615" max="14615" width="11.85546875" bestFit="1" customWidth="1"/>
    <col min="14616" max="14616" width="7.85546875" bestFit="1" customWidth="1"/>
    <col min="14617" max="14617" width="15.140625" customWidth="1"/>
    <col min="14618" max="14618" width="16.5703125" bestFit="1" customWidth="1"/>
    <col min="14619" max="14619" width="15.28515625" customWidth="1"/>
    <col min="14620" max="14620" width="9" bestFit="1" customWidth="1"/>
    <col min="14621" max="14621" width="11.140625" customWidth="1"/>
    <col min="14622" max="14622" width="17.5703125" bestFit="1" customWidth="1"/>
    <col min="14623" max="14623" width="8.7109375" bestFit="1" customWidth="1"/>
    <col min="14624" max="14624" width="11.140625" bestFit="1" customWidth="1"/>
    <col min="14625" max="14625" width="15.140625" bestFit="1" customWidth="1"/>
    <col min="14626" max="14627" width="18.28515625" bestFit="1" customWidth="1"/>
    <col min="14628" max="14628" width="9" bestFit="1" customWidth="1"/>
    <col min="14629" max="14629" width="15.5703125" customWidth="1"/>
    <col min="14630" max="14630" width="16" customWidth="1"/>
    <col min="14631" max="14631" width="11.85546875" bestFit="1" customWidth="1"/>
    <col min="14849" max="14849" width="7.85546875" customWidth="1"/>
    <col min="14850" max="14850" width="33.140625" customWidth="1"/>
    <col min="14851" max="14851" width="4.42578125" bestFit="1" customWidth="1"/>
    <col min="14852" max="14852" width="3.5703125" bestFit="1" customWidth="1"/>
    <col min="14853" max="14853" width="7.140625" bestFit="1" customWidth="1"/>
    <col min="14854" max="14854" width="14" bestFit="1" customWidth="1"/>
    <col min="14855" max="14855" width="7.7109375" bestFit="1" customWidth="1"/>
    <col min="14856" max="14856" width="15.5703125" bestFit="1" customWidth="1"/>
    <col min="14857" max="14857" width="9.28515625" customWidth="1"/>
    <col min="14858" max="14858" width="17.28515625" bestFit="1" customWidth="1"/>
    <col min="14859" max="14860" width="16.7109375" customWidth="1"/>
    <col min="14861" max="14861" width="13.28515625" customWidth="1"/>
    <col min="14862" max="14862" width="8.7109375" bestFit="1" customWidth="1"/>
    <col min="14863" max="14863" width="14.42578125" bestFit="1" customWidth="1"/>
    <col min="14864" max="14864" width="16.5703125" bestFit="1" customWidth="1"/>
    <col min="14865" max="14865" width="14.42578125" bestFit="1" customWidth="1"/>
    <col min="14866" max="14866" width="10.5703125" bestFit="1" customWidth="1"/>
    <col min="14867" max="14867" width="7.85546875" bestFit="1" customWidth="1"/>
    <col min="14868" max="14868" width="15.42578125" bestFit="1" customWidth="1"/>
    <col min="14869" max="14869" width="16.7109375" customWidth="1"/>
    <col min="14870" max="14870" width="15.42578125" bestFit="1" customWidth="1"/>
    <col min="14871" max="14871" width="11.85546875" bestFit="1" customWidth="1"/>
    <col min="14872" max="14872" width="7.85546875" bestFit="1" customWidth="1"/>
    <col min="14873" max="14873" width="15.140625" customWidth="1"/>
    <col min="14874" max="14874" width="16.5703125" bestFit="1" customWidth="1"/>
    <col min="14875" max="14875" width="15.28515625" customWidth="1"/>
    <col min="14876" max="14876" width="9" bestFit="1" customWidth="1"/>
    <col min="14877" max="14877" width="11.140625" customWidth="1"/>
    <col min="14878" max="14878" width="17.5703125" bestFit="1" customWidth="1"/>
    <col min="14879" max="14879" width="8.7109375" bestFit="1" customWidth="1"/>
    <col min="14880" max="14880" width="11.140625" bestFit="1" customWidth="1"/>
    <col min="14881" max="14881" width="15.140625" bestFit="1" customWidth="1"/>
    <col min="14882" max="14883" width="18.28515625" bestFit="1" customWidth="1"/>
    <col min="14884" max="14884" width="9" bestFit="1" customWidth="1"/>
    <col min="14885" max="14885" width="15.5703125" customWidth="1"/>
    <col min="14886" max="14886" width="16" customWidth="1"/>
    <col min="14887" max="14887" width="11.85546875" bestFit="1" customWidth="1"/>
    <col min="15105" max="15105" width="7.85546875" customWidth="1"/>
    <col min="15106" max="15106" width="33.140625" customWidth="1"/>
    <col min="15107" max="15107" width="4.42578125" bestFit="1" customWidth="1"/>
    <col min="15108" max="15108" width="3.5703125" bestFit="1" customWidth="1"/>
    <col min="15109" max="15109" width="7.140625" bestFit="1" customWidth="1"/>
    <col min="15110" max="15110" width="14" bestFit="1" customWidth="1"/>
    <col min="15111" max="15111" width="7.7109375" bestFit="1" customWidth="1"/>
    <col min="15112" max="15112" width="15.5703125" bestFit="1" customWidth="1"/>
    <col min="15113" max="15113" width="9.28515625" customWidth="1"/>
    <col min="15114" max="15114" width="17.28515625" bestFit="1" customWidth="1"/>
    <col min="15115" max="15116" width="16.7109375" customWidth="1"/>
    <col min="15117" max="15117" width="13.28515625" customWidth="1"/>
    <col min="15118" max="15118" width="8.7109375" bestFit="1" customWidth="1"/>
    <col min="15119" max="15119" width="14.42578125" bestFit="1" customWidth="1"/>
    <col min="15120" max="15120" width="16.5703125" bestFit="1" customWidth="1"/>
    <col min="15121" max="15121" width="14.42578125" bestFit="1" customWidth="1"/>
    <col min="15122" max="15122" width="10.5703125" bestFit="1" customWidth="1"/>
    <col min="15123" max="15123" width="7.85546875" bestFit="1" customWidth="1"/>
    <col min="15124" max="15124" width="15.42578125" bestFit="1" customWidth="1"/>
    <col min="15125" max="15125" width="16.7109375" customWidth="1"/>
    <col min="15126" max="15126" width="15.42578125" bestFit="1" customWidth="1"/>
    <col min="15127" max="15127" width="11.85546875" bestFit="1" customWidth="1"/>
    <col min="15128" max="15128" width="7.85546875" bestFit="1" customWidth="1"/>
    <col min="15129" max="15129" width="15.140625" customWidth="1"/>
    <col min="15130" max="15130" width="16.5703125" bestFit="1" customWidth="1"/>
    <col min="15131" max="15131" width="15.28515625" customWidth="1"/>
    <col min="15132" max="15132" width="9" bestFit="1" customWidth="1"/>
    <col min="15133" max="15133" width="11.140625" customWidth="1"/>
    <col min="15134" max="15134" width="17.5703125" bestFit="1" customWidth="1"/>
    <col min="15135" max="15135" width="8.7109375" bestFit="1" customWidth="1"/>
    <col min="15136" max="15136" width="11.140625" bestFit="1" customWidth="1"/>
    <col min="15137" max="15137" width="15.140625" bestFit="1" customWidth="1"/>
    <col min="15138" max="15139" width="18.28515625" bestFit="1" customWidth="1"/>
    <col min="15140" max="15140" width="9" bestFit="1" customWidth="1"/>
    <col min="15141" max="15141" width="15.5703125" customWidth="1"/>
    <col min="15142" max="15142" width="16" customWidth="1"/>
    <col min="15143" max="15143" width="11.85546875" bestFit="1" customWidth="1"/>
    <col min="15361" max="15361" width="7.85546875" customWidth="1"/>
    <col min="15362" max="15362" width="33.140625" customWidth="1"/>
    <col min="15363" max="15363" width="4.42578125" bestFit="1" customWidth="1"/>
    <col min="15364" max="15364" width="3.5703125" bestFit="1" customWidth="1"/>
    <col min="15365" max="15365" width="7.140625" bestFit="1" customWidth="1"/>
    <col min="15366" max="15366" width="14" bestFit="1" customWidth="1"/>
    <col min="15367" max="15367" width="7.7109375" bestFit="1" customWidth="1"/>
    <col min="15368" max="15368" width="15.5703125" bestFit="1" customWidth="1"/>
    <col min="15369" max="15369" width="9.28515625" customWidth="1"/>
    <col min="15370" max="15370" width="17.28515625" bestFit="1" customWidth="1"/>
    <col min="15371" max="15372" width="16.7109375" customWidth="1"/>
    <col min="15373" max="15373" width="13.28515625" customWidth="1"/>
    <col min="15374" max="15374" width="8.7109375" bestFit="1" customWidth="1"/>
    <col min="15375" max="15375" width="14.42578125" bestFit="1" customWidth="1"/>
    <col min="15376" max="15376" width="16.5703125" bestFit="1" customWidth="1"/>
    <col min="15377" max="15377" width="14.42578125" bestFit="1" customWidth="1"/>
    <col min="15378" max="15378" width="10.5703125" bestFit="1" customWidth="1"/>
    <col min="15379" max="15379" width="7.85546875" bestFit="1" customWidth="1"/>
    <col min="15380" max="15380" width="15.42578125" bestFit="1" customWidth="1"/>
    <col min="15381" max="15381" width="16.7109375" customWidth="1"/>
    <col min="15382" max="15382" width="15.42578125" bestFit="1" customWidth="1"/>
    <col min="15383" max="15383" width="11.85546875" bestFit="1" customWidth="1"/>
    <col min="15384" max="15384" width="7.85546875" bestFit="1" customWidth="1"/>
    <col min="15385" max="15385" width="15.140625" customWidth="1"/>
    <col min="15386" max="15386" width="16.5703125" bestFit="1" customWidth="1"/>
    <col min="15387" max="15387" width="15.28515625" customWidth="1"/>
    <col min="15388" max="15388" width="9" bestFit="1" customWidth="1"/>
    <col min="15389" max="15389" width="11.140625" customWidth="1"/>
    <col min="15390" max="15390" width="17.5703125" bestFit="1" customWidth="1"/>
    <col min="15391" max="15391" width="8.7109375" bestFit="1" customWidth="1"/>
    <col min="15392" max="15392" width="11.140625" bestFit="1" customWidth="1"/>
    <col min="15393" max="15393" width="15.140625" bestFit="1" customWidth="1"/>
    <col min="15394" max="15395" width="18.28515625" bestFit="1" customWidth="1"/>
    <col min="15396" max="15396" width="9" bestFit="1" customWidth="1"/>
    <col min="15397" max="15397" width="15.5703125" customWidth="1"/>
    <col min="15398" max="15398" width="16" customWidth="1"/>
    <col min="15399" max="15399" width="11.85546875" bestFit="1" customWidth="1"/>
    <col min="15617" max="15617" width="7.85546875" customWidth="1"/>
    <col min="15618" max="15618" width="33.140625" customWidth="1"/>
    <col min="15619" max="15619" width="4.42578125" bestFit="1" customWidth="1"/>
    <col min="15620" max="15620" width="3.5703125" bestFit="1" customWidth="1"/>
    <col min="15621" max="15621" width="7.140625" bestFit="1" customWidth="1"/>
    <col min="15622" max="15622" width="14" bestFit="1" customWidth="1"/>
    <col min="15623" max="15623" width="7.7109375" bestFit="1" customWidth="1"/>
    <col min="15624" max="15624" width="15.5703125" bestFit="1" customWidth="1"/>
    <col min="15625" max="15625" width="9.28515625" customWidth="1"/>
    <col min="15626" max="15626" width="17.28515625" bestFit="1" customWidth="1"/>
    <col min="15627" max="15628" width="16.7109375" customWidth="1"/>
    <col min="15629" max="15629" width="13.28515625" customWidth="1"/>
    <col min="15630" max="15630" width="8.7109375" bestFit="1" customWidth="1"/>
    <col min="15631" max="15631" width="14.42578125" bestFit="1" customWidth="1"/>
    <col min="15632" max="15632" width="16.5703125" bestFit="1" customWidth="1"/>
    <col min="15633" max="15633" width="14.42578125" bestFit="1" customWidth="1"/>
    <col min="15634" max="15634" width="10.5703125" bestFit="1" customWidth="1"/>
    <col min="15635" max="15635" width="7.85546875" bestFit="1" customWidth="1"/>
    <col min="15636" max="15636" width="15.42578125" bestFit="1" customWidth="1"/>
    <col min="15637" max="15637" width="16.7109375" customWidth="1"/>
    <col min="15638" max="15638" width="15.42578125" bestFit="1" customWidth="1"/>
    <col min="15639" max="15639" width="11.85546875" bestFit="1" customWidth="1"/>
    <col min="15640" max="15640" width="7.85546875" bestFit="1" customWidth="1"/>
    <col min="15641" max="15641" width="15.140625" customWidth="1"/>
    <col min="15642" max="15642" width="16.5703125" bestFit="1" customWidth="1"/>
    <col min="15643" max="15643" width="15.28515625" customWidth="1"/>
    <col min="15644" max="15644" width="9" bestFit="1" customWidth="1"/>
    <col min="15645" max="15645" width="11.140625" customWidth="1"/>
    <col min="15646" max="15646" width="17.5703125" bestFit="1" customWidth="1"/>
    <col min="15647" max="15647" width="8.7109375" bestFit="1" customWidth="1"/>
    <col min="15648" max="15648" width="11.140625" bestFit="1" customWidth="1"/>
    <col min="15649" max="15649" width="15.140625" bestFit="1" customWidth="1"/>
    <col min="15650" max="15651" width="18.28515625" bestFit="1" customWidth="1"/>
    <col min="15652" max="15652" width="9" bestFit="1" customWidth="1"/>
    <col min="15653" max="15653" width="15.5703125" customWidth="1"/>
    <col min="15654" max="15654" width="16" customWidth="1"/>
    <col min="15655" max="15655" width="11.85546875" bestFit="1" customWidth="1"/>
    <col min="15873" max="15873" width="7.85546875" customWidth="1"/>
    <col min="15874" max="15874" width="33.140625" customWidth="1"/>
    <col min="15875" max="15875" width="4.42578125" bestFit="1" customWidth="1"/>
    <col min="15876" max="15876" width="3.5703125" bestFit="1" customWidth="1"/>
    <col min="15877" max="15877" width="7.140625" bestFit="1" customWidth="1"/>
    <col min="15878" max="15878" width="14" bestFit="1" customWidth="1"/>
    <col min="15879" max="15879" width="7.7109375" bestFit="1" customWidth="1"/>
    <col min="15880" max="15880" width="15.5703125" bestFit="1" customWidth="1"/>
    <col min="15881" max="15881" width="9.28515625" customWidth="1"/>
    <col min="15882" max="15882" width="17.28515625" bestFit="1" customWidth="1"/>
    <col min="15883" max="15884" width="16.7109375" customWidth="1"/>
    <col min="15885" max="15885" width="13.28515625" customWidth="1"/>
    <col min="15886" max="15886" width="8.7109375" bestFit="1" customWidth="1"/>
    <col min="15887" max="15887" width="14.42578125" bestFit="1" customWidth="1"/>
    <col min="15888" max="15888" width="16.5703125" bestFit="1" customWidth="1"/>
    <col min="15889" max="15889" width="14.42578125" bestFit="1" customWidth="1"/>
    <col min="15890" max="15890" width="10.5703125" bestFit="1" customWidth="1"/>
    <col min="15891" max="15891" width="7.85546875" bestFit="1" customWidth="1"/>
    <col min="15892" max="15892" width="15.42578125" bestFit="1" customWidth="1"/>
    <col min="15893" max="15893" width="16.7109375" customWidth="1"/>
    <col min="15894" max="15894" width="15.42578125" bestFit="1" customWidth="1"/>
    <col min="15895" max="15895" width="11.85546875" bestFit="1" customWidth="1"/>
    <col min="15896" max="15896" width="7.85546875" bestFit="1" customWidth="1"/>
    <col min="15897" max="15897" width="15.140625" customWidth="1"/>
    <col min="15898" max="15898" width="16.5703125" bestFit="1" customWidth="1"/>
    <col min="15899" max="15899" width="15.28515625" customWidth="1"/>
    <col min="15900" max="15900" width="9" bestFit="1" customWidth="1"/>
    <col min="15901" max="15901" width="11.140625" customWidth="1"/>
    <col min="15902" max="15902" width="17.5703125" bestFit="1" customWidth="1"/>
    <col min="15903" max="15903" width="8.7109375" bestFit="1" customWidth="1"/>
    <col min="15904" max="15904" width="11.140625" bestFit="1" customWidth="1"/>
    <col min="15905" max="15905" width="15.140625" bestFit="1" customWidth="1"/>
    <col min="15906" max="15907" width="18.28515625" bestFit="1" customWidth="1"/>
    <col min="15908" max="15908" width="9" bestFit="1" customWidth="1"/>
    <col min="15909" max="15909" width="15.5703125" customWidth="1"/>
    <col min="15910" max="15910" width="16" customWidth="1"/>
    <col min="15911" max="15911" width="11.85546875" bestFit="1" customWidth="1"/>
    <col min="16129" max="16129" width="7.85546875" customWidth="1"/>
    <col min="16130" max="16130" width="33.140625" customWidth="1"/>
    <col min="16131" max="16131" width="4.42578125" bestFit="1" customWidth="1"/>
    <col min="16132" max="16132" width="3.5703125" bestFit="1" customWidth="1"/>
    <col min="16133" max="16133" width="7.140625" bestFit="1" customWidth="1"/>
    <col min="16134" max="16134" width="14" bestFit="1" customWidth="1"/>
    <col min="16135" max="16135" width="7.7109375" bestFit="1" customWidth="1"/>
    <col min="16136" max="16136" width="15.5703125" bestFit="1" customWidth="1"/>
    <col min="16137" max="16137" width="9.28515625" customWidth="1"/>
    <col min="16138" max="16138" width="17.28515625" bestFit="1" customWidth="1"/>
    <col min="16139" max="16140" width="16.7109375" customWidth="1"/>
    <col min="16141" max="16141" width="13.28515625" customWidth="1"/>
    <col min="16142" max="16142" width="8.7109375" bestFit="1" customWidth="1"/>
    <col min="16143" max="16143" width="14.42578125" bestFit="1" customWidth="1"/>
    <col min="16144" max="16144" width="16.5703125" bestFit="1" customWidth="1"/>
    <col min="16145" max="16145" width="14.42578125" bestFit="1" customWidth="1"/>
    <col min="16146" max="16146" width="10.5703125" bestFit="1" customWidth="1"/>
    <col min="16147" max="16147" width="7.85546875" bestFit="1" customWidth="1"/>
    <col min="16148" max="16148" width="15.42578125" bestFit="1" customWidth="1"/>
    <col min="16149" max="16149" width="16.7109375" customWidth="1"/>
    <col min="16150" max="16150" width="15.42578125" bestFit="1" customWidth="1"/>
    <col min="16151" max="16151" width="11.85546875" bestFit="1" customWidth="1"/>
    <col min="16152" max="16152" width="7.85546875" bestFit="1" customWidth="1"/>
    <col min="16153" max="16153" width="15.140625" customWidth="1"/>
    <col min="16154" max="16154" width="16.5703125" bestFit="1" customWidth="1"/>
    <col min="16155" max="16155" width="15.28515625" customWidth="1"/>
    <col min="16156" max="16156" width="9" bestFit="1" customWidth="1"/>
    <col min="16157" max="16157" width="11.140625" customWidth="1"/>
    <col min="16158" max="16158" width="17.5703125" bestFit="1" customWidth="1"/>
    <col min="16159" max="16159" width="8.7109375" bestFit="1" customWidth="1"/>
    <col min="16160" max="16160" width="11.140625" bestFit="1" customWidth="1"/>
    <col min="16161" max="16161" width="15.140625" bestFit="1" customWidth="1"/>
    <col min="16162" max="16163" width="18.28515625" bestFit="1" customWidth="1"/>
    <col min="16164" max="16164" width="9" bestFit="1" customWidth="1"/>
    <col min="16165" max="16165" width="15.5703125" customWidth="1"/>
    <col min="16166" max="16166" width="16" customWidth="1"/>
    <col min="16167" max="16167" width="11.85546875" bestFit="1" customWidth="1"/>
  </cols>
  <sheetData>
    <row r="1" spans="1:40" x14ac:dyDescent="0.2">
      <c r="A1" s="34" t="s">
        <v>500</v>
      </c>
      <c r="B1" s="35"/>
      <c r="I1" s="22" t="s">
        <v>501</v>
      </c>
    </row>
    <row r="2" spans="1:40" x14ac:dyDescent="0.2">
      <c r="A2" s="35" t="s">
        <v>548</v>
      </c>
      <c r="B2" s="35"/>
    </row>
    <row r="3" spans="1:40" x14ac:dyDescent="0.2">
      <c r="A3" s="37" t="s">
        <v>549</v>
      </c>
      <c r="F3" s="38">
        <v>2024</v>
      </c>
      <c r="G3" s="38"/>
      <c r="H3" s="38">
        <f>$F$3</f>
        <v>2024</v>
      </c>
      <c r="I3" s="38"/>
      <c r="J3" s="38">
        <f>$F$3</f>
        <v>2024</v>
      </c>
      <c r="K3" s="39" t="s">
        <v>550</v>
      </c>
      <c r="L3" s="40">
        <f>$F$3</f>
        <v>2024</v>
      </c>
      <c r="M3" s="41" t="s">
        <v>502</v>
      </c>
      <c r="N3" s="38"/>
      <c r="O3" s="38">
        <f>$F$3</f>
        <v>2024</v>
      </c>
      <c r="P3" s="39" t="str">
        <f>$K$3</f>
        <v>2024 Adj Amnt</v>
      </c>
      <c r="Q3" s="40">
        <f>$F$3</f>
        <v>2024</v>
      </c>
      <c r="R3" s="41" t="s">
        <v>502</v>
      </c>
      <c r="S3" s="38"/>
      <c r="T3" s="38">
        <f>$F$3</f>
        <v>2024</v>
      </c>
      <c r="U3" s="39" t="str">
        <f>$K$3</f>
        <v>2024 Adj Amnt</v>
      </c>
      <c r="V3" s="40">
        <f>$F$3</f>
        <v>2024</v>
      </c>
      <c r="W3" s="41" t="s">
        <v>502</v>
      </c>
      <c r="X3" s="38"/>
      <c r="Y3" s="38">
        <f>$F$3</f>
        <v>2024</v>
      </c>
      <c r="Z3" s="39" t="str">
        <f>$K$3</f>
        <v>2024 Adj Amnt</v>
      </c>
      <c r="AA3" s="40">
        <f>$F$3</f>
        <v>2024</v>
      </c>
      <c r="AB3" s="41" t="s">
        <v>502</v>
      </c>
      <c r="AC3" s="38"/>
      <c r="AD3" s="38">
        <f>$F$3</f>
        <v>2024</v>
      </c>
      <c r="AE3" s="38"/>
      <c r="AF3" s="38">
        <f>$F$3</f>
        <v>2024</v>
      </c>
      <c r="AG3" s="42">
        <f>$F$3</f>
        <v>2024</v>
      </c>
      <c r="AH3" s="39">
        <f>$F$3</f>
        <v>2024</v>
      </c>
      <c r="AI3" s="40">
        <f>$F$3</f>
        <v>2024</v>
      </c>
      <c r="AJ3" s="41" t="s">
        <v>502</v>
      </c>
      <c r="AK3" s="43" t="s">
        <v>503</v>
      </c>
      <c r="AL3" s="38"/>
    </row>
    <row r="4" spans="1:40" x14ac:dyDescent="0.2">
      <c r="A4" s="37"/>
      <c r="E4" s="44" t="s">
        <v>504</v>
      </c>
      <c r="F4" s="38" t="s">
        <v>11</v>
      </c>
      <c r="G4" s="44" t="s">
        <v>505</v>
      </c>
      <c r="H4" s="38" t="s">
        <v>11</v>
      </c>
      <c r="I4" s="44" t="s">
        <v>506</v>
      </c>
      <c r="J4" s="38" t="s">
        <v>11</v>
      </c>
      <c r="K4" s="45" t="s">
        <v>507</v>
      </c>
      <c r="L4" s="40" t="s">
        <v>508</v>
      </c>
      <c r="M4" s="41" t="s">
        <v>509</v>
      </c>
      <c r="N4" s="44" t="s">
        <v>510</v>
      </c>
      <c r="O4" s="38" t="s">
        <v>11</v>
      </c>
      <c r="P4" s="45" t="s">
        <v>507</v>
      </c>
      <c r="Q4" s="40" t="s">
        <v>508</v>
      </c>
      <c r="R4" s="41" t="s">
        <v>509</v>
      </c>
      <c r="S4" s="44" t="s">
        <v>511</v>
      </c>
      <c r="T4" s="38" t="s">
        <v>11</v>
      </c>
      <c r="U4" s="45" t="s">
        <v>507</v>
      </c>
      <c r="V4" s="40" t="s">
        <v>508</v>
      </c>
      <c r="W4" s="41" t="s">
        <v>509</v>
      </c>
      <c r="X4" s="44" t="s">
        <v>512</v>
      </c>
      <c r="Y4" s="38" t="s">
        <v>11</v>
      </c>
      <c r="Z4" s="45" t="s">
        <v>513</v>
      </c>
      <c r="AA4" s="40" t="s">
        <v>508</v>
      </c>
      <c r="AB4" s="41" t="s">
        <v>509</v>
      </c>
      <c r="AC4" s="44" t="s">
        <v>514</v>
      </c>
      <c r="AD4" s="38" t="s">
        <v>11</v>
      </c>
      <c r="AE4" s="44" t="s">
        <v>515</v>
      </c>
      <c r="AF4" s="38" t="s">
        <v>11</v>
      </c>
      <c r="AG4" s="42" t="s">
        <v>516</v>
      </c>
      <c r="AH4" s="39" t="s">
        <v>517</v>
      </c>
      <c r="AI4" s="40" t="s">
        <v>518</v>
      </c>
      <c r="AJ4" s="41" t="s">
        <v>509</v>
      </c>
      <c r="AK4" s="43" t="s">
        <v>519</v>
      </c>
      <c r="AL4" s="38"/>
    </row>
    <row r="5" spans="1:40" x14ac:dyDescent="0.2">
      <c r="A5" s="46" t="s">
        <v>520</v>
      </c>
      <c r="B5" s="47" t="s">
        <v>6</v>
      </c>
      <c r="C5" s="48" t="s">
        <v>8</v>
      </c>
      <c r="D5" s="48" t="s">
        <v>521</v>
      </c>
      <c r="E5" s="49" t="s">
        <v>522</v>
      </c>
      <c r="F5" s="46" t="s">
        <v>523</v>
      </c>
      <c r="G5" s="49" t="s">
        <v>522</v>
      </c>
      <c r="H5" s="46" t="s">
        <v>524</v>
      </c>
      <c r="I5" s="49" t="s">
        <v>522</v>
      </c>
      <c r="J5" s="46" t="s">
        <v>525</v>
      </c>
      <c r="K5" s="50" t="s">
        <v>526</v>
      </c>
      <c r="L5" s="51" t="s">
        <v>526</v>
      </c>
      <c r="M5" s="52" t="s">
        <v>526</v>
      </c>
      <c r="N5" s="49" t="s">
        <v>522</v>
      </c>
      <c r="O5" s="46" t="s">
        <v>527</v>
      </c>
      <c r="P5" s="50" t="s">
        <v>527</v>
      </c>
      <c r="Q5" s="51" t="s">
        <v>527</v>
      </c>
      <c r="R5" s="52" t="s">
        <v>527</v>
      </c>
      <c r="S5" s="49" t="s">
        <v>522</v>
      </c>
      <c r="T5" s="46" t="s">
        <v>528</v>
      </c>
      <c r="U5" s="50" t="s">
        <v>528</v>
      </c>
      <c r="V5" s="51" t="s">
        <v>528</v>
      </c>
      <c r="W5" s="52" t="s">
        <v>528</v>
      </c>
      <c r="X5" s="49" t="s">
        <v>522</v>
      </c>
      <c r="Y5" s="46" t="s">
        <v>529</v>
      </c>
      <c r="Z5" s="50" t="s">
        <v>529</v>
      </c>
      <c r="AA5" s="51" t="s">
        <v>529</v>
      </c>
      <c r="AB5" s="52" t="s">
        <v>529</v>
      </c>
      <c r="AC5" s="49" t="s">
        <v>522</v>
      </c>
      <c r="AD5" s="53" t="s">
        <v>530</v>
      </c>
      <c r="AE5" s="49" t="s">
        <v>522</v>
      </c>
      <c r="AF5" s="46" t="s">
        <v>531</v>
      </c>
      <c r="AG5" s="54" t="s">
        <v>532</v>
      </c>
      <c r="AH5" s="50" t="s">
        <v>10</v>
      </c>
      <c r="AI5" s="51" t="s">
        <v>533</v>
      </c>
      <c r="AJ5" s="52" t="s">
        <v>534</v>
      </c>
      <c r="AK5" s="46" t="s">
        <v>535</v>
      </c>
      <c r="AL5" s="46" t="s">
        <v>536</v>
      </c>
      <c r="AM5" s="46" t="s">
        <v>537</v>
      </c>
      <c r="AN5" s="38"/>
    </row>
    <row r="6" spans="1:40" x14ac:dyDescent="0.2">
      <c r="A6" s="55" t="s">
        <v>13</v>
      </c>
      <c r="B6" s="56" t="s">
        <v>12</v>
      </c>
      <c r="C6" s="24">
        <v>3</v>
      </c>
      <c r="D6" s="24"/>
      <c r="E6" s="57">
        <f t="shared" ref="E6:E69" si="0">+F6/$AG6</f>
        <v>3.0006071976488236E-2</v>
      </c>
      <c r="F6" s="58">
        <v>16626502</v>
      </c>
      <c r="G6" s="59">
        <f t="shared" ref="G6:G69" si="1">+H6/$AG6</f>
        <v>1.4928939867656716E-2</v>
      </c>
      <c r="H6" s="73">
        <v>8272194</v>
      </c>
      <c r="I6" s="59">
        <f t="shared" ref="I6:I69" si="2">+J6/$AG6</f>
        <v>6.9093256353737822E-2</v>
      </c>
      <c r="J6" s="58">
        <v>38284890</v>
      </c>
      <c r="K6" s="60">
        <v>587130</v>
      </c>
      <c r="L6" s="61">
        <f>+J6+K6</f>
        <v>38872020</v>
      </c>
      <c r="M6" s="62">
        <f t="shared" ref="M6:M69" si="3">+K6/J6</f>
        <v>1.5335815252440323E-2</v>
      </c>
      <c r="N6" s="63">
        <f t="shared" ref="N6:N69" si="4">+O6/$AG6</f>
        <v>0.19672342251679228</v>
      </c>
      <c r="O6" s="58">
        <v>109005350</v>
      </c>
      <c r="P6" s="60">
        <v>333588</v>
      </c>
      <c r="Q6" s="61">
        <f>+O6+P6</f>
        <v>109338938</v>
      </c>
      <c r="R6" s="62">
        <f t="shared" ref="R6:R69" si="5">+P6/O6</f>
        <v>3.0602901600701249E-3</v>
      </c>
      <c r="S6" s="63">
        <f t="shared" ref="S6:S69" si="6">+T6/$AG6</f>
        <v>2.9881952808175925E-2</v>
      </c>
      <c r="T6" s="58">
        <v>16557727</v>
      </c>
      <c r="U6" s="60">
        <v>531520</v>
      </c>
      <c r="V6" s="61">
        <f>+T6+U6</f>
        <v>17089247</v>
      </c>
      <c r="W6" s="62">
        <f t="shared" ref="W6:W69" si="7">+U6/T6</f>
        <v>3.2101024494485264E-2</v>
      </c>
      <c r="X6" s="63">
        <f t="shared" ref="X6:X69" si="8">+Y6/$AG6</f>
        <v>0.63949937046451033</v>
      </c>
      <c r="Y6" s="58">
        <v>354349532</v>
      </c>
      <c r="Z6" s="60">
        <v>-7072422</v>
      </c>
      <c r="AA6" s="61">
        <f>+Y6+Z6</f>
        <v>347277110</v>
      </c>
      <c r="AB6" s="62">
        <f t="shared" ref="AB6:AB69" si="9">+Z6/Y6</f>
        <v>-1.995888624455697E-2</v>
      </c>
      <c r="AC6" s="63">
        <f t="shared" ref="AC6:AC69" si="10">+AD6/$AG6</f>
        <v>1.9866986012638702E-2</v>
      </c>
      <c r="AD6" s="58">
        <v>11008388</v>
      </c>
      <c r="AE6" s="63">
        <f t="shared" ref="AE6:AE69" si="11">AF6/$AG6</f>
        <v>0</v>
      </c>
      <c r="AF6" s="58">
        <v>0</v>
      </c>
      <c r="AG6" s="58">
        <v>554104583</v>
      </c>
      <c r="AH6" s="60">
        <v>-5620184</v>
      </c>
      <c r="AI6" s="61">
        <v>548484399</v>
      </c>
      <c r="AJ6" s="62">
        <f t="shared" ref="AJ6:AJ69" si="12">+AH6/AG6</f>
        <v>-1.0142821720714771E-2</v>
      </c>
      <c r="AK6" s="58">
        <v>65212</v>
      </c>
      <c r="AL6" s="58">
        <v>0</v>
      </c>
      <c r="AM6" s="25">
        <v>0</v>
      </c>
      <c r="AN6" s="64"/>
    </row>
    <row r="7" spans="1:40" x14ac:dyDescent="0.2">
      <c r="A7" s="55" t="s">
        <v>15</v>
      </c>
      <c r="B7" s="56" t="s">
        <v>14</v>
      </c>
      <c r="C7" s="24">
        <v>3</v>
      </c>
      <c r="D7" s="24"/>
      <c r="E7" s="57">
        <f t="shared" si="0"/>
        <v>3.5719361997910787E-2</v>
      </c>
      <c r="F7" s="58">
        <v>62519464</v>
      </c>
      <c r="G7" s="59">
        <f t="shared" si="1"/>
        <v>1.3514793003505625E-2</v>
      </c>
      <c r="H7" s="73">
        <v>23654891</v>
      </c>
      <c r="I7" s="59">
        <f t="shared" si="2"/>
        <v>1.2179072235802793E-2</v>
      </c>
      <c r="J7" s="58">
        <v>21316984</v>
      </c>
      <c r="K7" s="60">
        <v>326913</v>
      </c>
      <c r="L7" s="61">
        <f t="shared" ref="L7:L70" si="13">+J7+K7</f>
        <v>21643897</v>
      </c>
      <c r="M7" s="62">
        <f t="shared" si="3"/>
        <v>1.5335799848608977E-2</v>
      </c>
      <c r="N7" s="63">
        <f t="shared" si="4"/>
        <v>0.67217068512972367</v>
      </c>
      <c r="O7" s="58">
        <v>1176497804</v>
      </c>
      <c r="P7" s="60">
        <v>0</v>
      </c>
      <c r="Q7" s="61">
        <f t="shared" ref="Q7:Q70" si="14">+O7+P7</f>
        <v>1176497804</v>
      </c>
      <c r="R7" s="62">
        <f t="shared" si="5"/>
        <v>0</v>
      </c>
      <c r="S7" s="63">
        <f t="shared" si="6"/>
        <v>0.26385472403684779</v>
      </c>
      <c r="T7" s="58">
        <v>461823924</v>
      </c>
      <c r="U7" s="60">
        <v>14789002</v>
      </c>
      <c r="V7" s="61">
        <f t="shared" ref="V7:V70" si="15">+T7+U7</f>
        <v>476612926</v>
      </c>
      <c r="W7" s="62">
        <f t="shared" si="7"/>
        <v>3.2023031357725849E-2</v>
      </c>
      <c r="X7" s="63">
        <f t="shared" si="8"/>
        <v>2.4660357317850381E-3</v>
      </c>
      <c r="Y7" s="58">
        <v>4316293</v>
      </c>
      <c r="Z7" s="60">
        <v>-116657</v>
      </c>
      <c r="AA7" s="61">
        <f t="shared" ref="AA7:AA70" si="16">+Y7+Z7</f>
        <v>4199636</v>
      </c>
      <c r="AB7" s="62">
        <f t="shared" si="9"/>
        <v>-2.7027127213096979E-2</v>
      </c>
      <c r="AC7" s="63">
        <f t="shared" si="10"/>
        <v>9.5327864424356074E-5</v>
      </c>
      <c r="AD7" s="58">
        <v>166852</v>
      </c>
      <c r="AE7" s="63">
        <f t="shared" si="11"/>
        <v>0</v>
      </c>
      <c r="AF7" s="58">
        <v>0</v>
      </c>
      <c r="AG7" s="58">
        <v>1750296212</v>
      </c>
      <c r="AH7" s="60">
        <v>14999258</v>
      </c>
      <c r="AI7" s="61">
        <v>1765295470</v>
      </c>
      <c r="AJ7" s="62">
        <f t="shared" si="12"/>
        <v>8.569554054431102E-3</v>
      </c>
      <c r="AK7" s="58">
        <v>326293</v>
      </c>
      <c r="AL7" s="58">
        <v>3364799</v>
      </c>
      <c r="AM7" s="25">
        <v>0</v>
      </c>
      <c r="AN7" s="64"/>
    </row>
    <row r="8" spans="1:40" x14ac:dyDescent="0.2">
      <c r="A8" s="55" t="s">
        <v>17</v>
      </c>
      <c r="B8" s="56" t="s">
        <v>16</v>
      </c>
      <c r="C8" s="24">
        <v>3</v>
      </c>
      <c r="D8" s="24"/>
      <c r="E8" s="57">
        <f t="shared" si="0"/>
        <v>7.939847111428068E-2</v>
      </c>
      <c r="F8" s="58">
        <v>185279852</v>
      </c>
      <c r="G8" s="59">
        <f t="shared" si="1"/>
        <v>1.1167769421019642E-2</v>
      </c>
      <c r="H8" s="73">
        <v>26060485</v>
      </c>
      <c r="I8" s="59">
        <f t="shared" si="2"/>
        <v>3.1401332766368029E-2</v>
      </c>
      <c r="J8" s="58">
        <v>73276402</v>
      </c>
      <c r="K8" s="60">
        <v>1123753</v>
      </c>
      <c r="L8" s="61">
        <f t="shared" si="13"/>
        <v>74400155</v>
      </c>
      <c r="M8" s="62">
        <f t="shared" si="3"/>
        <v>1.5335810292650558E-2</v>
      </c>
      <c r="N8" s="63">
        <f t="shared" si="4"/>
        <v>0.31576051495698843</v>
      </c>
      <c r="O8" s="58">
        <v>736841159</v>
      </c>
      <c r="P8" s="60">
        <v>25294</v>
      </c>
      <c r="Q8" s="61">
        <f t="shared" si="14"/>
        <v>736866453</v>
      </c>
      <c r="R8" s="62">
        <f t="shared" si="5"/>
        <v>3.4327615512585662E-5</v>
      </c>
      <c r="S8" s="63">
        <f t="shared" si="6"/>
        <v>0.11885113368249196</v>
      </c>
      <c r="T8" s="58">
        <v>277344389</v>
      </c>
      <c r="U8" s="60">
        <v>7879944</v>
      </c>
      <c r="V8" s="61">
        <f t="shared" si="15"/>
        <v>285224333</v>
      </c>
      <c r="W8" s="62">
        <f t="shared" si="7"/>
        <v>2.8412126989163643E-2</v>
      </c>
      <c r="X8" s="63">
        <f t="shared" si="8"/>
        <v>0.41577469771734515</v>
      </c>
      <c r="Y8" s="58">
        <v>970228688</v>
      </c>
      <c r="Z8" s="60">
        <v>-24632851</v>
      </c>
      <c r="AA8" s="61">
        <f t="shared" si="16"/>
        <v>945595837</v>
      </c>
      <c r="AB8" s="62">
        <f t="shared" si="9"/>
        <v>-2.5388706090290335E-2</v>
      </c>
      <c r="AC8" s="63">
        <f t="shared" si="10"/>
        <v>2.7646080341506125E-2</v>
      </c>
      <c r="AD8" s="58">
        <v>64513354</v>
      </c>
      <c r="AE8" s="63">
        <f t="shared" si="11"/>
        <v>0</v>
      </c>
      <c r="AF8" s="58">
        <v>0</v>
      </c>
      <c r="AG8" s="58">
        <v>2333544329</v>
      </c>
      <c r="AH8" s="60">
        <v>-15603860</v>
      </c>
      <c r="AI8" s="61">
        <v>2317940469</v>
      </c>
      <c r="AJ8" s="62">
        <f t="shared" si="12"/>
        <v>-6.686763909339046E-3</v>
      </c>
      <c r="AK8" s="58">
        <v>1756317</v>
      </c>
      <c r="AL8" s="58">
        <v>6005</v>
      </c>
      <c r="AM8" s="25">
        <v>0</v>
      </c>
      <c r="AN8" s="64"/>
    </row>
    <row r="9" spans="1:40" x14ac:dyDescent="0.2">
      <c r="A9" s="55" t="s">
        <v>19</v>
      </c>
      <c r="B9" s="56" t="s">
        <v>18</v>
      </c>
      <c r="C9" s="24">
        <v>3</v>
      </c>
      <c r="D9" s="24"/>
      <c r="E9" s="57">
        <f t="shared" si="0"/>
        <v>4.4433860485114086E-2</v>
      </c>
      <c r="F9" s="58">
        <v>41589686</v>
      </c>
      <c r="G9" s="59">
        <f t="shared" si="1"/>
        <v>1.2068436597751244E-2</v>
      </c>
      <c r="H9" s="73">
        <v>11295946</v>
      </c>
      <c r="I9" s="59">
        <f t="shared" si="2"/>
        <v>4.1445715828812429E-3</v>
      </c>
      <c r="J9" s="58">
        <v>3879281</v>
      </c>
      <c r="K9" s="60">
        <v>59492</v>
      </c>
      <c r="L9" s="61">
        <f t="shared" si="13"/>
        <v>3938773</v>
      </c>
      <c r="M9" s="62">
        <f t="shared" si="3"/>
        <v>1.533583156260142E-2</v>
      </c>
      <c r="N9" s="63">
        <f t="shared" si="4"/>
        <v>0.10699905029304715</v>
      </c>
      <c r="O9" s="58">
        <v>100150130</v>
      </c>
      <c r="P9" s="60">
        <v>-452361</v>
      </c>
      <c r="Q9" s="61">
        <f t="shared" si="14"/>
        <v>99697769</v>
      </c>
      <c r="R9" s="62">
        <f t="shared" si="5"/>
        <v>-4.5168288847952567E-3</v>
      </c>
      <c r="S9" s="63">
        <f t="shared" si="6"/>
        <v>2.9352509757651676E-2</v>
      </c>
      <c r="T9" s="58">
        <v>27473680</v>
      </c>
      <c r="U9" s="60">
        <v>248371</v>
      </c>
      <c r="V9" s="61">
        <f t="shared" si="15"/>
        <v>27722051</v>
      </c>
      <c r="W9" s="62">
        <f t="shared" si="7"/>
        <v>9.040325140279715E-3</v>
      </c>
      <c r="X9" s="63">
        <f t="shared" si="8"/>
        <v>0.78056393268237045</v>
      </c>
      <c r="Y9" s="58">
        <v>730600684</v>
      </c>
      <c r="Z9" s="60">
        <v>-16346690</v>
      </c>
      <c r="AA9" s="61">
        <f t="shared" si="16"/>
        <v>714253994</v>
      </c>
      <c r="AB9" s="62">
        <f t="shared" si="9"/>
        <v>-2.2374315214848606E-2</v>
      </c>
      <c r="AC9" s="63">
        <f t="shared" si="10"/>
        <v>2.2437638601184119E-2</v>
      </c>
      <c r="AD9" s="58">
        <v>21001424</v>
      </c>
      <c r="AE9" s="63">
        <f t="shared" si="11"/>
        <v>0</v>
      </c>
      <c r="AF9" s="58">
        <v>0</v>
      </c>
      <c r="AG9" s="58">
        <v>935990831</v>
      </c>
      <c r="AH9" s="60">
        <v>-16491188</v>
      </c>
      <c r="AI9" s="61">
        <v>919499643</v>
      </c>
      <c r="AJ9" s="62">
        <f t="shared" si="12"/>
        <v>-1.7618963192599906E-2</v>
      </c>
      <c r="AK9" s="58">
        <v>0</v>
      </c>
      <c r="AL9" s="58">
        <v>0</v>
      </c>
      <c r="AM9" s="25">
        <v>0</v>
      </c>
      <c r="AN9" s="64"/>
    </row>
    <row r="10" spans="1:40" x14ac:dyDescent="0.2">
      <c r="A10" s="55" t="s">
        <v>21</v>
      </c>
      <c r="B10" s="56" t="s">
        <v>20</v>
      </c>
      <c r="C10" s="24">
        <v>3</v>
      </c>
      <c r="D10" s="24"/>
      <c r="E10" s="57">
        <f t="shared" si="0"/>
        <v>5.3894029069358453E-2</v>
      </c>
      <c r="F10" s="58">
        <v>35779684</v>
      </c>
      <c r="G10" s="59">
        <f t="shared" si="1"/>
        <v>4.0405318972519368E-3</v>
      </c>
      <c r="H10" s="73">
        <v>2682467</v>
      </c>
      <c r="I10" s="59">
        <f t="shared" si="2"/>
        <v>1.1590677578557666E-3</v>
      </c>
      <c r="J10" s="58">
        <v>769493</v>
      </c>
      <c r="K10" s="60">
        <v>11801</v>
      </c>
      <c r="L10" s="61">
        <f t="shared" si="13"/>
        <v>781294</v>
      </c>
      <c r="M10" s="62">
        <f t="shared" si="3"/>
        <v>1.5336071933078014E-2</v>
      </c>
      <c r="N10" s="63">
        <f t="shared" si="4"/>
        <v>0.20809774759318633</v>
      </c>
      <c r="O10" s="58">
        <v>138153925</v>
      </c>
      <c r="P10" s="60">
        <v>-2815290</v>
      </c>
      <c r="Q10" s="61">
        <f t="shared" si="14"/>
        <v>135338635</v>
      </c>
      <c r="R10" s="62">
        <f t="shared" si="5"/>
        <v>-2.0377922668501816E-2</v>
      </c>
      <c r="S10" s="63">
        <f t="shared" si="6"/>
        <v>7.8503944091159961E-2</v>
      </c>
      <c r="T10" s="58">
        <v>52117950</v>
      </c>
      <c r="U10" s="60">
        <v>0</v>
      </c>
      <c r="V10" s="61">
        <f t="shared" si="15"/>
        <v>52117950</v>
      </c>
      <c r="W10" s="62">
        <f t="shared" si="7"/>
        <v>0</v>
      </c>
      <c r="X10" s="63">
        <f t="shared" si="8"/>
        <v>0.62878942726098608</v>
      </c>
      <c r="Y10" s="58">
        <v>417446745</v>
      </c>
      <c r="Z10" s="60">
        <v>5879533</v>
      </c>
      <c r="AA10" s="61">
        <f t="shared" si="16"/>
        <v>423326278</v>
      </c>
      <c r="AB10" s="62">
        <f t="shared" si="9"/>
        <v>1.4084510348739214E-2</v>
      </c>
      <c r="AC10" s="63">
        <f t="shared" si="10"/>
        <v>2.5515252330201528E-2</v>
      </c>
      <c r="AD10" s="58">
        <v>16939310</v>
      </c>
      <c r="AE10" s="63">
        <f t="shared" si="11"/>
        <v>0</v>
      </c>
      <c r="AF10" s="58">
        <v>0</v>
      </c>
      <c r="AG10" s="58">
        <v>663889574</v>
      </c>
      <c r="AH10" s="60">
        <v>3076044</v>
      </c>
      <c r="AI10" s="61">
        <v>666965618</v>
      </c>
      <c r="AJ10" s="62">
        <f t="shared" si="12"/>
        <v>4.6333669340015878E-3</v>
      </c>
      <c r="AK10" s="58">
        <v>71245</v>
      </c>
      <c r="AL10" s="58">
        <v>301715</v>
      </c>
      <c r="AM10" s="25">
        <v>0</v>
      </c>
      <c r="AN10" s="64"/>
    </row>
    <row r="11" spans="1:40" x14ac:dyDescent="0.2">
      <c r="A11" s="55" t="s">
        <v>23</v>
      </c>
      <c r="B11" s="56" t="s">
        <v>22</v>
      </c>
      <c r="C11" s="24">
        <v>3</v>
      </c>
      <c r="D11" s="24"/>
      <c r="E11" s="57">
        <f t="shared" si="0"/>
        <v>5.746886850307853E-2</v>
      </c>
      <c r="F11" s="58">
        <v>50160032</v>
      </c>
      <c r="G11" s="59">
        <f t="shared" si="1"/>
        <v>4.58228578504675E-3</v>
      </c>
      <c r="H11" s="73">
        <v>3999515</v>
      </c>
      <c r="I11" s="59">
        <f t="shared" si="2"/>
        <v>5.9774115663033538E-4</v>
      </c>
      <c r="J11" s="58">
        <v>521721</v>
      </c>
      <c r="K11" s="60">
        <v>8001</v>
      </c>
      <c r="L11" s="61">
        <f t="shared" si="13"/>
        <v>529722</v>
      </c>
      <c r="M11" s="62">
        <f t="shared" si="3"/>
        <v>1.5335782918456416E-2</v>
      </c>
      <c r="N11" s="63">
        <f t="shared" si="4"/>
        <v>0.1181711676686933</v>
      </c>
      <c r="O11" s="58">
        <v>103142270</v>
      </c>
      <c r="P11" s="60">
        <v>-1888356</v>
      </c>
      <c r="Q11" s="61">
        <f t="shared" si="14"/>
        <v>101253914</v>
      </c>
      <c r="R11" s="62">
        <f t="shared" si="5"/>
        <v>-1.830826488499817E-2</v>
      </c>
      <c r="S11" s="63">
        <f t="shared" si="6"/>
        <v>6.3633148866823197E-2</v>
      </c>
      <c r="T11" s="58">
        <v>55540345</v>
      </c>
      <c r="U11" s="60">
        <v>0</v>
      </c>
      <c r="V11" s="61">
        <f t="shared" si="15"/>
        <v>55540345</v>
      </c>
      <c r="W11" s="62">
        <f t="shared" si="7"/>
        <v>0</v>
      </c>
      <c r="X11" s="63">
        <f t="shared" si="8"/>
        <v>0.72241250059005513</v>
      </c>
      <c r="Y11" s="58">
        <v>630536760</v>
      </c>
      <c r="Z11" s="60">
        <v>10012253</v>
      </c>
      <c r="AA11" s="61">
        <f t="shared" si="16"/>
        <v>640549013</v>
      </c>
      <c r="AB11" s="62">
        <f t="shared" si="9"/>
        <v>1.5878936225700781E-2</v>
      </c>
      <c r="AC11" s="63">
        <f t="shared" si="10"/>
        <v>3.3134287429672733E-2</v>
      </c>
      <c r="AD11" s="58">
        <v>28920300</v>
      </c>
      <c r="AE11" s="63">
        <f t="shared" si="11"/>
        <v>0</v>
      </c>
      <c r="AF11" s="58">
        <v>0</v>
      </c>
      <c r="AG11" s="58">
        <v>872820943</v>
      </c>
      <c r="AH11" s="60">
        <v>8131898</v>
      </c>
      <c r="AI11" s="61">
        <v>880952841</v>
      </c>
      <c r="AJ11" s="62">
        <f t="shared" si="12"/>
        <v>9.3167998146900556E-3</v>
      </c>
      <c r="AK11" s="58">
        <v>0</v>
      </c>
      <c r="AL11" s="58">
        <v>0</v>
      </c>
      <c r="AM11" s="25">
        <v>0</v>
      </c>
      <c r="AN11" s="64"/>
    </row>
    <row r="12" spans="1:40" x14ac:dyDescent="0.2">
      <c r="A12" s="55" t="s">
        <v>25</v>
      </c>
      <c r="B12" s="56" t="s">
        <v>24</v>
      </c>
      <c r="C12" s="24">
        <v>3</v>
      </c>
      <c r="D12" s="24"/>
      <c r="E12" s="57">
        <f t="shared" si="0"/>
        <v>5.7645694960343129E-2</v>
      </c>
      <c r="F12" s="58">
        <v>72319189</v>
      </c>
      <c r="G12" s="59">
        <f t="shared" si="1"/>
        <v>4.9235427734039853E-3</v>
      </c>
      <c r="H12" s="73">
        <v>6176812</v>
      </c>
      <c r="I12" s="59">
        <f t="shared" si="2"/>
        <v>9.0570086407138969E-3</v>
      </c>
      <c r="J12" s="58">
        <v>11362436</v>
      </c>
      <c r="K12" s="60">
        <v>174252</v>
      </c>
      <c r="L12" s="61">
        <f t="shared" si="13"/>
        <v>11536688</v>
      </c>
      <c r="M12" s="62">
        <f t="shared" si="3"/>
        <v>1.5335795950797875E-2</v>
      </c>
      <c r="N12" s="63">
        <f t="shared" si="4"/>
        <v>0.11151460361693727</v>
      </c>
      <c r="O12" s="58">
        <v>139900225</v>
      </c>
      <c r="P12" s="60">
        <v>-1832739</v>
      </c>
      <c r="Q12" s="61">
        <f t="shared" si="14"/>
        <v>138067486</v>
      </c>
      <c r="R12" s="62">
        <f t="shared" si="5"/>
        <v>-1.3100329181028837E-2</v>
      </c>
      <c r="S12" s="63">
        <f t="shared" si="6"/>
        <v>7.3144594572431956E-2</v>
      </c>
      <c r="T12" s="58">
        <v>91763275</v>
      </c>
      <c r="U12" s="60">
        <v>80750</v>
      </c>
      <c r="V12" s="61">
        <f t="shared" si="15"/>
        <v>91844025</v>
      </c>
      <c r="W12" s="62">
        <f t="shared" si="7"/>
        <v>8.7998167022700535E-4</v>
      </c>
      <c r="X12" s="63">
        <f t="shared" si="8"/>
        <v>0.70999046129208987</v>
      </c>
      <c r="Y12" s="58">
        <v>890715853</v>
      </c>
      <c r="Z12" s="60">
        <v>21604007</v>
      </c>
      <c r="AA12" s="61">
        <f t="shared" si="16"/>
        <v>912319860</v>
      </c>
      <c r="AB12" s="62">
        <f t="shared" si="9"/>
        <v>2.4254656439801795E-2</v>
      </c>
      <c r="AC12" s="63">
        <f t="shared" si="10"/>
        <v>3.3724094144079862E-2</v>
      </c>
      <c r="AD12" s="58">
        <v>42308435</v>
      </c>
      <c r="AE12" s="63">
        <f t="shared" si="11"/>
        <v>0</v>
      </c>
      <c r="AF12" s="58">
        <v>0</v>
      </c>
      <c r="AG12" s="58">
        <v>1254546225</v>
      </c>
      <c r="AH12" s="60">
        <v>20026270</v>
      </c>
      <c r="AI12" s="61">
        <v>1274572495</v>
      </c>
      <c r="AJ12" s="62">
        <f t="shared" si="12"/>
        <v>1.5962959037240737E-2</v>
      </c>
      <c r="AK12" s="58">
        <v>0</v>
      </c>
      <c r="AL12" s="58">
        <v>0</v>
      </c>
      <c r="AM12" s="25">
        <v>0</v>
      </c>
      <c r="AN12" s="64"/>
    </row>
    <row r="13" spans="1:40" x14ac:dyDescent="0.2">
      <c r="A13" s="55" t="s">
        <v>27</v>
      </c>
      <c r="B13" s="56" t="s">
        <v>26</v>
      </c>
      <c r="C13" s="24">
        <v>3</v>
      </c>
      <c r="D13" s="24"/>
      <c r="E13" s="57">
        <f t="shared" si="0"/>
        <v>2.3011969283556546E-2</v>
      </c>
      <c r="F13" s="58">
        <v>6817405</v>
      </c>
      <c r="G13" s="59">
        <f t="shared" si="1"/>
        <v>4.9933310603120437E-3</v>
      </c>
      <c r="H13" s="73">
        <v>1479298</v>
      </c>
      <c r="I13" s="59">
        <f t="shared" si="2"/>
        <v>2.2864106670954508E-4</v>
      </c>
      <c r="J13" s="58">
        <v>67736</v>
      </c>
      <c r="K13" s="60">
        <v>1039</v>
      </c>
      <c r="L13" s="61">
        <f t="shared" si="13"/>
        <v>68775</v>
      </c>
      <c r="M13" s="62">
        <f t="shared" si="3"/>
        <v>1.5338963032951458E-2</v>
      </c>
      <c r="N13" s="63">
        <f t="shared" si="4"/>
        <v>6.1931977655675728E-2</v>
      </c>
      <c r="O13" s="58">
        <v>18347642</v>
      </c>
      <c r="P13" s="60">
        <v>0</v>
      </c>
      <c r="Q13" s="61">
        <f t="shared" si="14"/>
        <v>18347642</v>
      </c>
      <c r="R13" s="62">
        <f t="shared" si="5"/>
        <v>0</v>
      </c>
      <c r="S13" s="63">
        <f t="shared" si="6"/>
        <v>2.1928287048071239E-2</v>
      </c>
      <c r="T13" s="58">
        <v>6496359</v>
      </c>
      <c r="U13" s="60">
        <v>0</v>
      </c>
      <c r="V13" s="61">
        <f t="shared" si="15"/>
        <v>6496359</v>
      </c>
      <c r="W13" s="62">
        <f t="shared" si="7"/>
        <v>0</v>
      </c>
      <c r="X13" s="63">
        <f t="shared" si="8"/>
        <v>0.87034432640522708</v>
      </c>
      <c r="Y13" s="58">
        <v>257843633</v>
      </c>
      <c r="Z13" s="60">
        <v>3343494</v>
      </c>
      <c r="AA13" s="61">
        <f t="shared" si="16"/>
        <v>261187127</v>
      </c>
      <c r="AB13" s="62">
        <f t="shared" si="9"/>
        <v>1.2967138110406628E-2</v>
      </c>
      <c r="AC13" s="63">
        <f t="shared" si="10"/>
        <v>1.7561467480447849E-2</v>
      </c>
      <c r="AD13" s="58">
        <v>5202668</v>
      </c>
      <c r="AE13" s="63">
        <f t="shared" si="11"/>
        <v>0</v>
      </c>
      <c r="AF13" s="58">
        <v>0</v>
      </c>
      <c r="AG13" s="58">
        <v>296254741</v>
      </c>
      <c r="AH13" s="60">
        <v>3344533</v>
      </c>
      <c r="AI13" s="61">
        <v>299599274</v>
      </c>
      <c r="AJ13" s="62">
        <f t="shared" si="12"/>
        <v>1.1289382200975478E-2</v>
      </c>
      <c r="AK13" s="58">
        <v>0</v>
      </c>
      <c r="AL13" s="58">
        <v>0</v>
      </c>
      <c r="AM13" s="25">
        <v>0</v>
      </c>
      <c r="AN13" s="64"/>
    </row>
    <row r="14" spans="1:40" x14ac:dyDescent="0.2">
      <c r="A14" s="55" t="s">
        <v>29</v>
      </c>
      <c r="B14" s="56" t="s">
        <v>28</v>
      </c>
      <c r="C14" s="24">
        <v>3</v>
      </c>
      <c r="D14" s="24"/>
      <c r="E14" s="57">
        <f t="shared" si="0"/>
        <v>4.5031414186043783E-2</v>
      </c>
      <c r="F14" s="58">
        <v>15863352</v>
      </c>
      <c r="G14" s="59">
        <f t="shared" si="1"/>
        <v>2.2718175057258289E-2</v>
      </c>
      <c r="H14" s="73">
        <v>8003000</v>
      </c>
      <c r="I14" s="59">
        <f t="shared" si="2"/>
        <v>2.2657682203269763E-3</v>
      </c>
      <c r="J14" s="58">
        <v>798169</v>
      </c>
      <c r="K14" s="60">
        <v>12241</v>
      </c>
      <c r="L14" s="61">
        <f t="shared" si="13"/>
        <v>810410</v>
      </c>
      <c r="M14" s="62">
        <f t="shared" si="3"/>
        <v>1.5336351073519518E-2</v>
      </c>
      <c r="N14" s="63">
        <f t="shared" si="4"/>
        <v>0.10658101389509217</v>
      </c>
      <c r="O14" s="58">
        <v>37545615</v>
      </c>
      <c r="P14" s="60">
        <v>-55527</v>
      </c>
      <c r="Q14" s="61">
        <f t="shared" si="14"/>
        <v>37490088</v>
      </c>
      <c r="R14" s="62">
        <f t="shared" si="5"/>
        <v>-1.478921040446401E-3</v>
      </c>
      <c r="S14" s="63">
        <f t="shared" si="6"/>
        <v>6.2667019960830717E-4</v>
      </c>
      <c r="T14" s="58">
        <v>220759</v>
      </c>
      <c r="U14" s="60">
        <v>0</v>
      </c>
      <c r="V14" s="61">
        <f t="shared" si="15"/>
        <v>220759</v>
      </c>
      <c r="W14" s="62">
        <f t="shared" si="7"/>
        <v>0</v>
      </c>
      <c r="X14" s="63">
        <f t="shared" si="8"/>
        <v>0.77097782744153087</v>
      </c>
      <c r="Y14" s="58">
        <v>271594683</v>
      </c>
      <c r="Z14" s="60">
        <v>5048224</v>
      </c>
      <c r="AA14" s="61">
        <f t="shared" si="16"/>
        <v>276642907</v>
      </c>
      <c r="AB14" s="62">
        <f t="shared" si="9"/>
        <v>1.8587344730898139E-2</v>
      </c>
      <c r="AC14" s="63">
        <f t="shared" si="10"/>
        <v>2.6071003554078657E-2</v>
      </c>
      <c r="AD14" s="58">
        <v>9184111</v>
      </c>
      <c r="AE14" s="63">
        <f t="shared" si="11"/>
        <v>2.5728127446060914E-2</v>
      </c>
      <c r="AF14" s="58">
        <v>9063325</v>
      </c>
      <c r="AG14" s="58">
        <v>352273014</v>
      </c>
      <c r="AH14" s="60">
        <v>5004938</v>
      </c>
      <c r="AI14" s="61">
        <v>357277952</v>
      </c>
      <c r="AJ14" s="62">
        <f t="shared" si="12"/>
        <v>1.420755437145123E-2</v>
      </c>
      <c r="AK14" s="58">
        <v>0</v>
      </c>
      <c r="AL14" s="58">
        <v>0</v>
      </c>
      <c r="AM14" s="25">
        <v>0</v>
      </c>
      <c r="AN14" s="64"/>
    </row>
    <row r="15" spans="1:40" x14ac:dyDescent="0.2">
      <c r="A15" s="55" t="s">
        <v>31</v>
      </c>
      <c r="B15" s="56" t="s">
        <v>30</v>
      </c>
      <c r="C15" s="24">
        <v>3</v>
      </c>
      <c r="D15" s="24"/>
      <c r="E15" s="57">
        <f t="shared" si="0"/>
        <v>1.721528555464277E-2</v>
      </c>
      <c r="F15" s="58">
        <v>8142556</v>
      </c>
      <c r="G15" s="59">
        <f t="shared" si="1"/>
        <v>2.2275466438532138E-2</v>
      </c>
      <c r="H15" s="73">
        <v>10535941</v>
      </c>
      <c r="I15" s="59">
        <f t="shared" si="2"/>
        <v>0.10245333415873109</v>
      </c>
      <c r="J15" s="58">
        <v>48458796</v>
      </c>
      <c r="K15" s="60">
        <v>743154</v>
      </c>
      <c r="L15" s="61">
        <f t="shared" si="13"/>
        <v>49201950</v>
      </c>
      <c r="M15" s="62">
        <f t="shared" si="3"/>
        <v>1.5335791669277132E-2</v>
      </c>
      <c r="N15" s="63">
        <f t="shared" si="4"/>
        <v>7.3685253846175969E-2</v>
      </c>
      <c r="O15" s="58">
        <v>34851952</v>
      </c>
      <c r="P15" s="60">
        <v>-178250</v>
      </c>
      <c r="Q15" s="61">
        <f t="shared" si="14"/>
        <v>34673702</v>
      </c>
      <c r="R15" s="62">
        <f t="shared" si="5"/>
        <v>-5.114491148157211E-3</v>
      </c>
      <c r="S15" s="63">
        <f t="shared" si="6"/>
        <v>3.7174528157480481E-3</v>
      </c>
      <c r="T15" s="58">
        <v>1758296</v>
      </c>
      <c r="U15" s="60">
        <v>0</v>
      </c>
      <c r="V15" s="61">
        <f t="shared" si="15"/>
        <v>1758296</v>
      </c>
      <c r="W15" s="62">
        <f t="shared" si="7"/>
        <v>0</v>
      </c>
      <c r="X15" s="63">
        <f t="shared" si="8"/>
        <v>0.75716164484859616</v>
      </c>
      <c r="Y15" s="58">
        <v>358125404</v>
      </c>
      <c r="Z15" s="60">
        <v>-891408</v>
      </c>
      <c r="AA15" s="61">
        <f t="shared" si="16"/>
        <v>357233996</v>
      </c>
      <c r="AB15" s="62">
        <f t="shared" si="9"/>
        <v>-2.4890945742570107E-3</v>
      </c>
      <c r="AC15" s="63">
        <f t="shared" si="10"/>
        <v>2.3491562337573813E-2</v>
      </c>
      <c r="AD15" s="58">
        <v>11111135</v>
      </c>
      <c r="AE15" s="63">
        <f t="shared" si="11"/>
        <v>0</v>
      </c>
      <c r="AF15" s="58">
        <v>0</v>
      </c>
      <c r="AG15" s="58">
        <v>472984080</v>
      </c>
      <c r="AH15" s="60">
        <v>-326504</v>
      </c>
      <c r="AI15" s="61">
        <v>472657576</v>
      </c>
      <c r="AJ15" s="62">
        <f t="shared" si="12"/>
        <v>-6.9030653209300411E-4</v>
      </c>
      <c r="AK15" s="58">
        <v>0</v>
      </c>
      <c r="AL15" s="58">
        <v>0</v>
      </c>
      <c r="AM15" s="25">
        <v>0</v>
      </c>
      <c r="AN15" s="64"/>
    </row>
    <row r="16" spans="1:40" x14ac:dyDescent="0.2">
      <c r="A16" s="55" t="s">
        <v>33</v>
      </c>
      <c r="B16" s="56" t="s">
        <v>32</v>
      </c>
      <c r="C16" s="24">
        <v>3</v>
      </c>
      <c r="D16" s="24"/>
      <c r="E16" s="57">
        <f t="shared" si="0"/>
        <v>4.8102107955139729E-2</v>
      </c>
      <c r="F16" s="58">
        <v>93095248</v>
      </c>
      <c r="G16" s="59">
        <f t="shared" si="1"/>
        <v>7.1941893511093561E-3</v>
      </c>
      <c r="H16" s="73">
        <v>13923399</v>
      </c>
      <c r="I16" s="59">
        <f t="shared" si="2"/>
        <v>4.8120260581541027E-3</v>
      </c>
      <c r="J16" s="58">
        <v>9313038</v>
      </c>
      <c r="K16" s="60">
        <v>142823</v>
      </c>
      <c r="L16" s="61">
        <f t="shared" si="13"/>
        <v>9455861</v>
      </c>
      <c r="M16" s="62">
        <f t="shared" si="3"/>
        <v>1.53358120089277E-2</v>
      </c>
      <c r="N16" s="63">
        <f t="shared" si="4"/>
        <v>0.15824793879890475</v>
      </c>
      <c r="O16" s="58">
        <v>306267890</v>
      </c>
      <c r="P16" s="60">
        <v>3208868</v>
      </c>
      <c r="Q16" s="61">
        <f t="shared" si="14"/>
        <v>309476758</v>
      </c>
      <c r="R16" s="62">
        <f t="shared" si="5"/>
        <v>1.047732427973432E-2</v>
      </c>
      <c r="S16" s="63">
        <f t="shared" si="6"/>
        <v>6.5460023202572146E-2</v>
      </c>
      <c r="T16" s="58">
        <v>126689190</v>
      </c>
      <c r="U16" s="60">
        <v>0</v>
      </c>
      <c r="V16" s="61">
        <f t="shared" si="15"/>
        <v>126689190</v>
      </c>
      <c r="W16" s="62">
        <f t="shared" si="7"/>
        <v>0</v>
      </c>
      <c r="X16" s="63">
        <f t="shared" si="8"/>
        <v>0.68378142376667439</v>
      </c>
      <c r="Y16" s="58">
        <v>1323368225</v>
      </c>
      <c r="Z16" s="60">
        <v>57399838</v>
      </c>
      <c r="AA16" s="61">
        <f t="shared" si="16"/>
        <v>1380768063</v>
      </c>
      <c r="AB16" s="62">
        <f t="shared" si="9"/>
        <v>4.3374048821521315E-2</v>
      </c>
      <c r="AC16" s="63">
        <f t="shared" si="10"/>
        <v>3.2402290867445539E-2</v>
      </c>
      <c r="AD16" s="58">
        <v>62710335</v>
      </c>
      <c r="AE16" s="63">
        <f t="shared" si="11"/>
        <v>0</v>
      </c>
      <c r="AF16" s="58">
        <v>0</v>
      </c>
      <c r="AG16" s="58">
        <v>1935367325</v>
      </c>
      <c r="AH16" s="60">
        <v>60751529</v>
      </c>
      <c r="AI16" s="61">
        <v>1996118854</v>
      </c>
      <c r="AJ16" s="62">
        <f t="shared" si="12"/>
        <v>3.1390180156110677E-2</v>
      </c>
      <c r="AK16" s="58">
        <v>164685</v>
      </c>
      <c r="AL16" s="58">
        <v>100395</v>
      </c>
      <c r="AM16" s="25">
        <v>0</v>
      </c>
      <c r="AN16" s="64"/>
    </row>
    <row r="17" spans="1:40" x14ac:dyDescent="0.2">
      <c r="A17" s="55" t="s">
        <v>35</v>
      </c>
      <c r="B17" s="56" t="s">
        <v>34</v>
      </c>
      <c r="C17" s="24">
        <v>3</v>
      </c>
      <c r="D17" s="24"/>
      <c r="E17" s="57">
        <f t="shared" si="0"/>
        <v>3.7844629827325914E-2</v>
      </c>
      <c r="F17" s="58">
        <v>21501314</v>
      </c>
      <c r="G17" s="59">
        <f t="shared" si="1"/>
        <v>7.6641252664193726E-3</v>
      </c>
      <c r="H17" s="73">
        <v>4354350</v>
      </c>
      <c r="I17" s="59">
        <f t="shared" si="2"/>
        <v>1.1017336500055869E-2</v>
      </c>
      <c r="J17" s="58">
        <v>6259467</v>
      </c>
      <c r="K17" s="60">
        <v>95994</v>
      </c>
      <c r="L17" s="61">
        <f t="shared" si="13"/>
        <v>6355461</v>
      </c>
      <c r="M17" s="62">
        <f t="shared" si="3"/>
        <v>1.5335810541057249E-2</v>
      </c>
      <c r="N17" s="63">
        <f t="shared" si="4"/>
        <v>0.10512561353198592</v>
      </c>
      <c r="O17" s="58">
        <v>59726805</v>
      </c>
      <c r="P17" s="60">
        <v>662418</v>
      </c>
      <c r="Q17" s="61">
        <f t="shared" si="14"/>
        <v>60389223</v>
      </c>
      <c r="R17" s="62">
        <f t="shared" si="5"/>
        <v>1.1090799181372585E-2</v>
      </c>
      <c r="S17" s="63">
        <f t="shared" si="6"/>
        <v>9.8362742648435107E-3</v>
      </c>
      <c r="T17" s="58">
        <v>5588450</v>
      </c>
      <c r="U17" s="60">
        <v>0</v>
      </c>
      <c r="V17" s="61">
        <f t="shared" si="15"/>
        <v>5588450</v>
      </c>
      <c r="W17" s="62">
        <f t="shared" si="7"/>
        <v>0</v>
      </c>
      <c r="X17" s="63">
        <f t="shared" si="8"/>
        <v>0.77524392017897892</v>
      </c>
      <c r="Y17" s="58">
        <v>440452530</v>
      </c>
      <c r="Z17" s="60">
        <v>5051848</v>
      </c>
      <c r="AA17" s="61">
        <f t="shared" si="16"/>
        <v>445504378</v>
      </c>
      <c r="AB17" s="62">
        <f t="shared" si="9"/>
        <v>1.1469676425743314E-2</v>
      </c>
      <c r="AC17" s="63">
        <f t="shared" si="10"/>
        <v>5.3268100430390528E-2</v>
      </c>
      <c r="AD17" s="58">
        <v>30264113</v>
      </c>
      <c r="AE17" s="63">
        <f t="shared" si="11"/>
        <v>0</v>
      </c>
      <c r="AF17" s="58">
        <v>0</v>
      </c>
      <c r="AG17" s="58">
        <v>568147029</v>
      </c>
      <c r="AH17" s="60">
        <v>5810260</v>
      </c>
      <c r="AI17" s="61">
        <v>573957289</v>
      </c>
      <c r="AJ17" s="62">
        <f t="shared" si="12"/>
        <v>1.0226683769211438E-2</v>
      </c>
      <c r="AK17" s="58">
        <v>18560</v>
      </c>
      <c r="AL17" s="58">
        <v>727840</v>
      </c>
      <c r="AM17" s="25">
        <v>0</v>
      </c>
      <c r="AN17" s="64"/>
    </row>
    <row r="18" spans="1:40" x14ac:dyDescent="0.2">
      <c r="A18" s="55" t="s">
        <v>37</v>
      </c>
      <c r="B18" s="56" t="s">
        <v>36</v>
      </c>
      <c r="C18" s="24">
        <v>3</v>
      </c>
      <c r="D18" s="24"/>
      <c r="E18" s="57">
        <f t="shared" si="0"/>
        <v>4.2364430835165147E-2</v>
      </c>
      <c r="F18" s="58">
        <v>44481653</v>
      </c>
      <c r="G18" s="59">
        <f t="shared" si="1"/>
        <v>6.3331003788932748E-3</v>
      </c>
      <c r="H18" s="73">
        <v>6649606</v>
      </c>
      <c r="I18" s="59">
        <f t="shared" si="2"/>
        <v>1.6596045238768745E-2</v>
      </c>
      <c r="J18" s="58">
        <v>17425456</v>
      </c>
      <c r="K18" s="60">
        <v>267233</v>
      </c>
      <c r="L18" s="61">
        <f t="shared" si="13"/>
        <v>17692689</v>
      </c>
      <c r="M18" s="62">
        <f t="shared" si="3"/>
        <v>1.5335782317547385E-2</v>
      </c>
      <c r="N18" s="63">
        <f t="shared" si="4"/>
        <v>9.3825112699436747E-2</v>
      </c>
      <c r="O18" s="58">
        <v>98514155</v>
      </c>
      <c r="P18" s="60">
        <v>2334484</v>
      </c>
      <c r="Q18" s="61">
        <f t="shared" si="14"/>
        <v>100848639</v>
      </c>
      <c r="R18" s="62">
        <f t="shared" si="5"/>
        <v>2.369693979509848E-2</v>
      </c>
      <c r="S18" s="63">
        <f t="shared" si="6"/>
        <v>2.2364711984338773E-2</v>
      </c>
      <c r="T18" s="58">
        <v>23482420</v>
      </c>
      <c r="U18" s="60">
        <v>0</v>
      </c>
      <c r="V18" s="61">
        <f t="shared" si="15"/>
        <v>23482420</v>
      </c>
      <c r="W18" s="62">
        <f t="shared" si="7"/>
        <v>0</v>
      </c>
      <c r="X18" s="63">
        <f t="shared" si="8"/>
        <v>0.77936727645147763</v>
      </c>
      <c r="Y18" s="58">
        <v>818317255</v>
      </c>
      <c r="Z18" s="60">
        <v>23225870</v>
      </c>
      <c r="AA18" s="61">
        <f t="shared" si="16"/>
        <v>841543125</v>
      </c>
      <c r="AB18" s="62">
        <f t="shared" si="9"/>
        <v>2.8382476182785613E-2</v>
      </c>
      <c r="AC18" s="63">
        <f t="shared" si="10"/>
        <v>3.9149322411919714E-2</v>
      </c>
      <c r="AD18" s="58">
        <v>41105865</v>
      </c>
      <c r="AE18" s="63">
        <f t="shared" si="11"/>
        <v>0</v>
      </c>
      <c r="AF18" s="58">
        <v>0</v>
      </c>
      <c r="AG18" s="58">
        <v>1049976410</v>
      </c>
      <c r="AH18" s="60">
        <v>25827587</v>
      </c>
      <c r="AI18" s="61">
        <v>1075803997</v>
      </c>
      <c r="AJ18" s="62">
        <f t="shared" si="12"/>
        <v>2.4598254545547361E-2</v>
      </c>
      <c r="AK18" s="58">
        <v>0</v>
      </c>
      <c r="AL18" s="58">
        <v>222140</v>
      </c>
      <c r="AM18" s="25">
        <v>0</v>
      </c>
      <c r="AN18" s="64"/>
    </row>
    <row r="19" spans="1:40" x14ac:dyDescent="0.2">
      <c r="A19" s="55" t="s">
        <v>39</v>
      </c>
      <c r="B19" s="56" t="s">
        <v>38</v>
      </c>
      <c r="C19" s="24">
        <v>3</v>
      </c>
      <c r="D19" s="24"/>
      <c r="E19" s="57">
        <f t="shared" si="0"/>
        <v>4.0175911313928857E-2</v>
      </c>
      <c r="F19" s="58">
        <v>51369604</v>
      </c>
      <c r="G19" s="59">
        <f t="shared" si="1"/>
        <v>2.9187726595411658E-2</v>
      </c>
      <c r="H19" s="73">
        <v>37319924</v>
      </c>
      <c r="I19" s="59">
        <f t="shared" si="2"/>
        <v>0.12542365265871402</v>
      </c>
      <c r="J19" s="58">
        <v>160368817</v>
      </c>
      <c r="K19" s="60">
        <v>2459384</v>
      </c>
      <c r="L19" s="61">
        <f t="shared" si="13"/>
        <v>162828201</v>
      </c>
      <c r="M19" s="62">
        <f t="shared" si="3"/>
        <v>1.533579935306251E-2</v>
      </c>
      <c r="N19" s="63">
        <f t="shared" si="4"/>
        <v>0.36688205745923824</v>
      </c>
      <c r="O19" s="58">
        <v>469101643</v>
      </c>
      <c r="P19" s="60">
        <v>-9500763</v>
      </c>
      <c r="Q19" s="61">
        <f t="shared" si="14"/>
        <v>459600880</v>
      </c>
      <c r="R19" s="62">
        <f t="shared" si="5"/>
        <v>-2.0253101096045403E-2</v>
      </c>
      <c r="S19" s="63">
        <f t="shared" si="6"/>
        <v>0.12249944631583271</v>
      </c>
      <c r="T19" s="58">
        <v>156629877</v>
      </c>
      <c r="U19" s="60">
        <v>-1930</v>
      </c>
      <c r="V19" s="61">
        <f t="shared" si="15"/>
        <v>156627947</v>
      </c>
      <c r="W19" s="62">
        <f t="shared" si="7"/>
        <v>-1.232204249256992E-5</v>
      </c>
      <c r="X19" s="63">
        <f t="shared" si="8"/>
        <v>0.30169176850156432</v>
      </c>
      <c r="Y19" s="58">
        <v>385748230</v>
      </c>
      <c r="Z19" s="60">
        <v>11256562</v>
      </c>
      <c r="AA19" s="61">
        <f t="shared" si="16"/>
        <v>397004792</v>
      </c>
      <c r="AB19" s="62">
        <f t="shared" si="9"/>
        <v>2.9181111213394291E-2</v>
      </c>
      <c r="AC19" s="63">
        <f t="shared" si="10"/>
        <v>1.4139437155310196E-2</v>
      </c>
      <c r="AD19" s="58">
        <v>18078925</v>
      </c>
      <c r="AE19" s="63">
        <f t="shared" si="11"/>
        <v>0</v>
      </c>
      <c r="AF19" s="58">
        <v>0</v>
      </c>
      <c r="AG19" s="58">
        <v>1278617020</v>
      </c>
      <c r="AH19" s="60">
        <v>4213253</v>
      </c>
      <c r="AI19" s="61">
        <v>1282830273</v>
      </c>
      <c r="AJ19" s="62">
        <f t="shared" si="12"/>
        <v>3.2951641766820841E-3</v>
      </c>
      <c r="AK19" s="58">
        <v>0</v>
      </c>
      <c r="AL19" s="58">
        <v>496294</v>
      </c>
      <c r="AM19" s="25">
        <v>0</v>
      </c>
      <c r="AN19" s="64"/>
    </row>
    <row r="20" spans="1:40" x14ac:dyDescent="0.2">
      <c r="A20" s="55" t="s">
        <v>41</v>
      </c>
      <c r="B20" s="56" t="s">
        <v>40</v>
      </c>
      <c r="C20" s="24">
        <v>3</v>
      </c>
      <c r="D20" s="24"/>
      <c r="E20" s="57">
        <f t="shared" si="0"/>
        <v>7.3994586115312774E-2</v>
      </c>
      <c r="F20" s="58">
        <v>54951294</v>
      </c>
      <c r="G20" s="59">
        <f t="shared" si="1"/>
        <v>1.7956305915614337E-2</v>
      </c>
      <c r="H20" s="73">
        <v>13335060</v>
      </c>
      <c r="I20" s="59">
        <f t="shared" si="2"/>
        <v>8.5349997852120385E-2</v>
      </c>
      <c r="J20" s="58">
        <v>63384270</v>
      </c>
      <c r="K20" s="60">
        <v>972048</v>
      </c>
      <c r="L20" s="61">
        <f t="shared" si="13"/>
        <v>64356318</v>
      </c>
      <c r="M20" s="62">
        <f t="shared" si="3"/>
        <v>1.533579230304301E-2</v>
      </c>
      <c r="N20" s="63">
        <f t="shared" si="4"/>
        <v>0.15402046559378146</v>
      </c>
      <c r="O20" s="58">
        <v>114381664</v>
      </c>
      <c r="P20" s="60">
        <v>-1971925</v>
      </c>
      <c r="Q20" s="61">
        <f t="shared" si="14"/>
        <v>112409739</v>
      </c>
      <c r="R20" s="62">
        <f t="shared" si="5"/>
        <v>-1.7239869844873038E-2</v>
      </c>
      <c r="S20" s="63">
        <f t="shared" si="6"/>
        <v>4.728029197201776E-2</v>
      </c>
      <c r="T20" s="58">
        <v>35112207</v>
      </c>
      <c r="U20" s="60">
        <v>-95378</v>
      </c>
      <c r="V20" s="61">
        <f t="shared" si="15"/>
        <v>35016829</v>
      </c>
      <c r="W20" s="62">
        <f t="shared" si="7"/>
        <v>-2.7163772416812192E-3</v>
      </c>
      <c r="X20" s="63">
        <f t="shared" si="8"/>
        <v>0.59253026474951864</v>
      </c>
      <c r="Y20" s="58">
        <v>440036312</v>
      </c>
      <c r="Z20" s="60">
        <v>18908930</v>
      </c>
      <c r="AA20" s="61">
        <f t="shared" si="16"/>
        <v>458945242</v>
      </c>
      <c r="AB20" s="62">
        <f t="shared" si="9"/>
        <v>4.2971294605341569E-2</v>
      </c>
      <c r="AC20" s="63">
        <f t="shared" si="10"/>
        <v>2.8868087801634589E-2</v>
      </c>
      <c r="AD20" s="58">
        <v>21438579</v>
      </c>
      <c r="AE20" s="63">
        <f t="shared" si="11"/>
        <v>0</v>
      </c>
      <c r="AF20" s="58">
        <v>0</v>
      </c>
      <c r="AG20" s="58">
        <v>742639386</v>
      </c>
      <c r="AH20" s="60">
        <v>17813675</v>
      </c>
      <c r="AI20" s="61">
        <v>760453061</v>
      </c>
      <c r="AJ20" s="62">
        <f t="shared" si="12"/>
        <v>2.3986978519881519E-2</v>
      </c>
      <c r="AK20" s="58">
        <v>0</v>
      </c>
      <c r="AL20" s="58">
        <v>21625</v>
      </c>
      <c r="AM20" s="25">
        <v>0</v>
      </c>
      <c r="AN20" s="64"/>
    </row>
    <row r="21" spans="1:40" x14ac:dyDescent="0.2">
      <c r="A21" s="55" t="s">
        <v>43</v>
      </c>
      <c r="B21" s="56" t="s">
        <v>42</v>
      </c>
      <c r="C21" s="24">
        <v>3</v>
      </c>
      <c r="D21" s="24"/>
      <c r="E21" s="57">
        <f t="shared" si="0"/>
        <v>4.0682809645219566E-2</v>
      </c>
      <c r="F21" s="58">
        <v>32168723</v>
      </c>
      <c r="G21" s="59">
        <f t="shared" si="1"/>
        <v>6.2884942617173691E-4</v>
      </c>
      <c r="H21" s="73">
        <v>497244</v>
      </c>
      <c r="I21" s="59">
        <f t="shared" si="2"/>
        <v>1.103715197574752E-4</v>
      </c>
      <c r="J21" s="58">
        <v>87273</v>
      </c>
      <c r="K21" s="60">
        <v>1338</v>
      </c>
      <c r="L21" s="61">
        <f t="shared" si="13"/>
        <v>88611</v>
      </c>
      <c r="M21" s="62">
        <f t="shared" si="3"/>
        <v>1.5331202089993468E-2</v>
      </c>
      <c r="N21" s="63">
        <f t="shared" si="4"/>
        <v>0.10441658719092257</v>
      </c>
      <c r="O21" s="58">
        <v>82564314</v>
      </c>
      <c r="P21" s="60">
        <v>964555</v>
      </c>
      <c r="Q21" s="61">
        <f t="shared" si="14"/>
        <v>83528869</v>
      </c>
      <c r="R21" s="62">
        <f t="shared" si="5"/>
        <v>1.1682468529926864E-2</v>
      </c>
      <c r="S21" s="63">
        <f t="shared" si="6"/>
        <v>1.4457677587175205E-2</v>
      </c>
      <c r="T21" s="58">
        <v>11431979</v>
      </c>
      <c r="U21" s="60">
        <v>12606</v>
      </c>
      <c r="V21" s="61">
        <f t="shared" si="15"/>
        <v>11444585</v>
      </c>
      <c r="W21" s="62">
        <f t="shared" si="7"/>
        <v>1.1026962173390977E-3</v>
      </c>
      <c r="X21" s="63">
        <f t="shared" si="8"/>
        <v>0.81104262521332626</v>
      </c>
      <c r="Y21" s="58">
        <v>641307859</v>
      </c>
      <c r="Z21" s="60">
        <v>11649659</v>
      </c>
      <c r="AA21" s="61">
        <f t="shared" si="16"/>
        <v>652957518</v>
      </c>
      <c r="AB21" s="62">
        <f t="shared" si="9"/>
        <v>1.816547050922699E-2</v>
      </c>
      <c r="AC21" s="63">
        <f t="shared" si="10"/>
        <v>2.8661079417427217E-2</v>
      </c>
      <c r="AD21" s="58">
        <v>22662897</v>
      </c>
      <c r="AE21" s="63">
        <f t="shared" si="11"/>
        <v>0</v>
      </c>
      <c r="AF21" s="58">
        <v>0</v>
      </c>
      <c r="AG21" s="58">
        <v>790720289</v>
      </c>
      <c r="AH21" s="60">
        <v>12628158</v>
      </c>
      <c r="AI21" s="61">
        <v>803348447</v>
      </c>
      <c r="AJ21" s="62">
        <f t="shared" si="12"/>
        <v>1.5970448938360301E-2</v>
      </c>
      <c r="AK21" s="58">
        <v>0</v>
      </c>
      <c r="AL21" s="58">
        <v>0</v>
      </c>
      <c r="AM21" s="25">
        <v>0</v>
      </c>
      <c r="AN21" s="64"/>
    </row>
    <row r="22" spans="1:40" x14ac:dyDescent="0.2">
      <c r="A22" s="55" t="s">
        <v>45</v>
      </c>
      <c r="B22" s="56" t="s">
        <v>44</v>
      </c>
      <c r="C22" s="24">
        <v>3</v>
      </c>
      <c r="D22" s="24"/>
      <c r="E22" s="57">
        <f t="shared" si="0"/>
        <v>5.1169467357643689E-2</v>
      </c>
      <c r="F22" s="58">
        <v>54010865</v>
      </c>
      <c r="G22" s="59">
        <f t="shared" si="1"/>
        <v>2.5767559039737834E-3</v>
      </c>
      <c r="H22" s="73">
        <v>2719841</v>
      </c>
      <c r="I22" s="59">
        <f t="shared" si="2"/>
        <v>6.8525913450792945E-4</v>
      </c>
      <c r="J22" s="58">
        <v>723311</v>
      </c>
      <c r="K22" s="60">
        <v>11093</v>
      </c>
      <c r="L22" s="61">
        <f t="shared" si="13"/>
        <v>734404</v>
      </c>
      <c r="M22" s="62">
        <f t="shared" si="3"/>
        <v>1.5336418221207751E-2</v>
      </c>
      <c r="N22" s="63">
        <f t="shared" si="4"/>
        <v>0.1953585437746532</v>
      </c>
      <c r="O22" s="58">
        <v>206206640</v>
      </c>
      <c r="P22" s="60">
        <v>4387376</v>
      </c>
      <c r="Q22" s="61">
        <f t="shared" si="14"/>
        <v>210594016</v>
      </c>
      <c r="R22" s="62">
        <f t="shared" si="5"/>
        <v>2.1276599046471053E-2</v>
      </c>
      <c r="S22" s="63">
        <f t="shared" si="6"/>
        <v>4.7419515065941872E-2</v>
      </c>
      <c r="T22" s="58">
        <v>50052681</v>
      </c>
      <c r="U22" s="60">
        <v>0</v>
      </c>
      <c r="V22" s="61">
        <f t="shared" si="15"/>
        <v>50052681</v>
      </c>
      <c r="W22" s="62">
        <f t="shared" si="7"/>
        <v>0</v>
      </c>
      <c r="X22" s="63">
        <f t="shared" si="8"/>
        <v>0.65496915659825228</v>
      </c>
      <c r="Y22" s="58">
        <v>691339045</v>
      </c>
      <c r="Z22" s="60">
        <v>19697709</v>
      </c>
      <c r="AA22" s="61">
        <f t="shared" si="16"/>
        <v>711036754</v>
      </c>
      <c r="AB22" s="62">
        <f t="shared" si="9"/>
        <v>2.8492111276602349E-2</v>
      </c>
      <c r="AC22" s="63">
        <f t="shared" si="10"/>
        <v>4.7821302165027252E-2</v>
      </c>
      <c r="AD22" s="58">
        <v>50476779</v>
      </c>
      <c r="AE22" s="63">
        <f t="shared" si="11"/>
        <v>0</v>
      </c>
      <c r="AF22" s="58">
        <v>0</v>
      </c>
      <c r="AG22" s="58">
        <v>1055529162</v>
      </c>
      <c r="AH22" s="60">
        <v>24096178</v>
      </c>
      <c r="AI22" s="61">
        <v>1079625340</v>
      </c>
      <c r="AJ22" s="62">
        <f t="shared" si="12"/>
        <v>2.2828528919412273E-2</v>
      </c>
      <c r="AK22" s="58">
        <v>0</v>
      </c>
      <c r="AL22" s="58">
        <v>0</v>
      </c>
      <c r="AM22" s="25">
        <v>0</v>
      </c>
      <c r="AN22" s="64"/>
    </row>
    <row r="23" spans="1:40" x14ac:dyDescent="0.2">
      <c r="A23" s="55" t="s">
        <v>47</v>
      </c>
      <c r="B23" s="56" t="s">
        <v>46</v>
      </c>
      <c r="C23" s="24">
        <v>3</v>
      </c>
      <c r="D23" s="24"/>
      <c r="E23" s="57">
        <f t="shared" si="0"/>
        <v>6.0806354317710372E-2</v>
      </c>
      <c r="F23" s="58">
        <v>43583938</v>
      </c>
      <c r="G23" s="59">
        <f t="shared" si="1"/>
        <v>1.5534205419221967E-2</v>
      </c>
      <c r="H23" s="73">
        <v>11134393</v>
      </c>
      <c r="I23" s="59">
        <f t="shared" si="2"/>
        <v>6.2601885475413233E-2</v>
      </c>
      <c r="J23" s="58">
        <v>44870914</v>
      </c>
      <c r="K23" s="60">
        <v>688131</v>
      </c>
      <c r="L23" s="61">
        <f t="shared" si="13"/>
        <v>45559045</v>
      </c>
      <c r="M23" s="62">
        <f t="shared" si="3"/>
        <v>1.5335791911883051E-2</v>
      </c>
      <c r="N23" s="63">
        <f t="shared" si="4"/>
        <v>0.2904846758428577</v>
      </c>
      <c r="O23" s="58">
        <v>208209590</v>
      </c>
      <c r="P23" s="60">
        <v>8838032</v>
      </c>
      <c r="Q23" s="61">
        <f t="shared" si="14"/>
        <v>217047622</v>
      </c>
      <c r="R23" s="62">
        <f t="shared" si="5"/>
        <v>4.2447766214803076E-2</v>
      </c>
      <c r="S23" s="63">
        <f t="shared" si="6"/>
        <v>5.7140817226761571E-2</v>
      </c>
      <c r="T23" s="58">
        <v>40956605</v>
      </c>
      <c r="U23" s="60">
        <v>429094</v>
      </c>
      <c r="V23" s="61">
        <f t="shared" si="15"/>
        <v>41385699</v>
      </c>
      <c r="W23" s="62">
        <f t="shared" si="7"/>
        <v>1.0476796111396441E-2</v>
      </c>
      <c r="X23" s="63">
        <f t="shared" si="8"/>
        <v>0.49628836070563737</v>
      </c>
      <c r="Y23" s="58">
        <v>355722710</v>
      </c>
      <c r="Z23" s="60">
        <v>-2506630</v>
      </c>
      <c r="AA23" s="61">
        <f t="shared" si="16"/>
        <v>353216080</v>
      </c>
      <c r="AB23" s="62">
        <f t="shared" si="9"/>
        <v>-7.0465841216603795E-3</v>
      </c>
      <c r="AC23" s="63">
        <f t="shared" si="10"/>
        <v>1.7138259907423785E-2</v>
      </c>
      <c r="AD23" s="58">
        <v>12284125</v>
      </c>
      <c r="AE23" s="63">
        <f t="shared" si="11"/>
        <v>5.441104974017503E-6</v>
      </c>
      <c r="AF23" s="58">
        <v>3900</v>
      </c>
      <c r="AG23" s="58">
        <v>716766175</v>
      </c>
      <c r="AH23" s="60">
        <v>7448627</v>
      </c>
      <c r="AI23" s="61">
        <v>724214802</v>
      </c>
      <c r="AJ23" s="62">
        <f t="shared" si="12"/>
        <v>1.0391990107513096E-2</v>
      </c>
      <c r="AK23" s="58">
        <v>49145</v>
      </c>
      <c r="AL23" s="58">
        <v>58950</v>
      </c>
      <c r="AM23" s="25">
        <v>0</v>
      </c>
      <c r="AN23" s="64"/>
    </row>
    <row r="24" spans="1:40" x14ac:dyDescent="0.2">
      <c r="A24" s="55" t="s">
        <v>49</v>
      </c>
      <c r="B24" s="56" t="s">
        <v>48</v>
      </c>
      <c r="C24" s="24">
        <v>3</v>
      </c>
      <c r="D24" s="24"/>
      <c r="E24" s="57">
        <f t="shared" si="0"/>
        <v>4.2332674188727361E-2</v>
      </c>
      <c r="F24" s="58">
        <v>214121722</v>
      </c>
      <c r="G24" s="59">
        <f t="shared" si="1"/>
        <v>1.1261285500012068E-2</v>
      </c>
      <c r="H24" s="73">
        <v>56960395</v>
      </c>
      <c r="I24" s="59">
        <f t="shared" si="2"/>
        <v>1.606393403730047E-2</v>
      </c>
      <c r="J24" s="58">
        <v>81252538</v>
      </c>
      <c r="K24" s="60">
        <v>1246073</v>
      </c>
      <c r="L24" s="61">
        <f t="shared" si="13"/>
        <v>82498611</v>
      </c>
      <c r="M24" s="62">
        <f t="shared" si="3"/>
        <v>1.5335804033592157E-2</v>
      </c>
      <c r="N24" s="63">
        <f t="shared" si="4"/>
        <v>0.61135576983755069</v>
      </c>
      <c r="O24" s="58">
        <v>3092281617</v>
      </c>
      <c r="P24" s="60">
        <v>133794525</v>
      </c>
      <c r="Q24" s="61">
        <f t="shared" si="14"/>
        <v>3226076142</v>
      </c>
      <c r="R24" s="62">
        <f t="shared" si="5"/>
        <v>4.3267251037051972E-2</v>
      </c>
      <c r="S24" s="63">
        <f t="shared" si="6"/>
        <v>0.2360079208826017</v>
      </c>
      <c r="T24" s="58">
        <v>1193745101</v>
      </c>
      <c r="U24" s="60">
        <v>12370475</v>
      </c>
      <c r="V24" s="61">
        <f t="shared" si="15"/>
        <v>1206115576</v>
      </c>
      <c r="W24" s="62">
        <f t="shared" si="7"/>
        <v>1.0362744098080282E-2</v>
      </c>
      <c r="X24" s="63">
        <f t="shared" si="8"/>
        <v>7.8459215126081311E-2</v>
      </c>
      <c r="Y24" s="58">
        <v>396852374</v>
      </c>
      <c r="Z24" s="60">
        <v>-1668022</v>
      </c>
      <c r="AA24" s="61">
        <f t="shared" si="16"/>
        <v>395184352</v>
      </c>
      <c r="AB24" s="62">
        <f t="shared" si="9"/>
        <v>-4.2031297008191769E-3</v>
      </c>
      <c r="AC24" s="63">
        <f t="shared" si="10"/>
        <v>4.518049791716802E-3</v>
      </c>
      <c r="AD24" s="58">
        <v>22852622</v>
      </c>
      <c r="AE24" s="63">
        <f t="shared" si="11"/>
        <v>1.1506360096356467E-6</v>
      </c>
      <c r="AF24" s="58">
        <v>5820</v>
      </c>
      <c r="AG24" s="58">
        <v>5058072189</v>
      </c>
      <c r="AH24" s="60">
        <v>145743051</v>
      </c>
      <c r="AI24" s="61">
        <v>5203815240</v>
      </c>
      <c r="AJ24" s="62">
        <f t="shared" si="12"/>
        <v>2.8813952342743046E-2</v>
      </c>
      <c r="AK24" s="58">
        <v>351865</v>
      </c>
      <c r="AL24" s="58">
        <v>16923520</v>
      </c>
      <c r="AM24" s="25">
        <v>0</v>
      </c>
      <c r="AN24" s="64"/>
    </row>
    <row r="25" spans="1:40" x14ac:dyDescent="0.2">
      <c r="A25" s="55" t="s">
        <v>51</v>
      </c>
      <c r="B25" s="56" t="s">
        <v>50</v>
      </c>
      <c r="C25" s="24">
        <v>3</v>
      </c>
      <c r="D25" s="24"/>
      <c r="E25" s="57">
        <f t="shared" si="0"/>
        <v>3.2219408354086918E-2</v>
      </c>
      <c r="F25" s="58">
        <v>15533966</v>
      </c>
      <c r="G25" s="59">
        <f t="shared" si="1"/>
        <v>1.561326410693243E-2</v>
      </c>
      <c r="H25" s="73">
        <v>7527634</v>
      </c>
      <c r="I25" s="59">
        <f t="shared" si="2"/>
        <v>7.8309428885303747E-2</v>
      </c>
      <c r="J25" s="58">
        <v>37755380</v>
      </c>
      <c r="K25" s="60">
        <v>579009</v>
      </c>
      <c r="L25" s="61">
        <f t="shared" si="13"/>
        <v>38334389</v>
      </c>
      <c r="M25" s="62">
        <f t="shared" si="3"/>
        <v>1.5335801149399106E-2</v>
      </c>
      <c r="N25" s="63">
        <f t="shared" si="4"/>
        <v>0.26952764507926391</v>
      </c>
      <c r="O25" s="58">
        <v>129947553</v>
      </c>
      <c r="P25" s="60">
        <v>5293191</v>
      </c>
      <c r="Q25" s="61">
        <f t="shared" si="14"/>
        <v>135240744</v>
      </c>
      <c r="R25" s="62">
        <f t="shared" si="5"/>
        <v>4.0733287220883645E-2</v>
      </c>
      <c r="S25" s="63">
        <f t="shared" si="6"/>
        <v>5.5339723925443514E-2</v>
      </c>
      <c r="T25" s="58">
        <v>26680980</v>
      </c>
      <c r="U25" s="60">
        <v>256293</v>
      </c>
      <c r="V25" s="61">
        <f t="shared" si="15"/>
        <v>26937273</v>
      </c>
      <c r="W25" s="62">
        <f t="shared" si="7"/>
        <v>9.6058315699048529E-3</v>
      </c>
      <c r="X25" s="63">
        <f t="shared" si="8"/>
        <v>0.5283307833643609</v>
      </c>
      <c r="Y25" s="58">
        <v>254724492</v>
      </c>
      <c r="Z25" s="60">
        <v>-191088</v>
      </c>
      <c r="AA25" s="61">
        <f t="shared" si="16"/>
        <v>254533404</v>
      </c>
      <c r="AB25" s="62">
        <f t="shared" si="9"/>
        <v>-7.5017521283347974E-4</v>
      </c>
      <c r="AC25" s="63">
        <f t="shared" si="10"/>
        <v>2.0656220269796841E-2</v>
      </c>
      <c r="AD25" s="58">
        <v>9958998</v>
      </c>
      <c r="AE25" s="63">
        <f t="shared" si="11"/>
        <v>3.5260148117967919E-6</v>
      </c>
      <c r="AF25" s="58">
        <v>1700</v>
      </c>
      <c r="AG25" s="58">
        <v>482130703</v>
      </c>
      <c r="AH25" s="60">
        <v>5937405</v>
      </c>
      <c r="AI25" s="61">
        <v>488068108</v>
      </c>
      <c r="AJ25" s="62">
        <f t="shared" si="12"/>
        <v>1.2314928219786078E-2</v>
      </c>
      <c r="AK25" s="58">
        <v>34970</v>
      </c>
      <c r="AL25" s="58">
        <v>72625</v>
      </c>
      <c r="AM25" s="25">
        <v>0</v>
      </c>
      <c r="AN25" s="64"/>
    </row>
    <row r="26" spans="1:40" x14ac:dyDescent="0.2">
      <c r="A26" s="55" t="s">
        <v>53</v>
      </c>
      <c r="B26" s="56" t="s">
        <v>52</v>
      </c>
      <c r="C26" s="24">
        <v>3</v>
      </c>
      <c r="D26" s="24"/>
      <c r="E26" s="57">
        <f t="shared" si="0"/>
        <v>6.6130828004078934E-2</v>
      </c>
      <c r="F26" s="58">
        <v>27838428</v>
      </c>
      <c r="G26" s="59">
        <f t="shared" si="1"/>
        <v>2.12342614974705E-2</v>
      </c>
      <c r="H26" s="73">
        <v>8938773</v>
      </c>
      <c r="I26" s="59">
        <f t="shared" si="2"/>
        <v>9.0726404762539875E-2</v>
      </c>
      <c r="J26" s="58">
        <v>38192180</v>
      </c>
      <c r="K26" s="60">
        <v>585708</v>
      </c>
      <c r="L26" s="61">
        <f t="shared" si="13"/>
        <v>38777888</v>
      </c>
      <c r="M26" s="62">
        <f t="shared" si="3"/>
        <v>1.5335809581961542E-2</v>
      </c>
      <c r="N26" s="63">
        <f t="shared" si="4"/>
        <v>0.25831143320796773</v>
      </c>
      <c r="O26" s="58">
        <v>108738760</v>
      </c>
      <c r="P26" s="60">
        <v>4568485</v>
      </c>
      <c r="Q26" s="61">
        <f t="shared" si="14"/>
        <v>113307245</v>
      </c>
      <c r="R26" s="62">
        <f t="shared" si="5"/>
        <v>4.20133998217379E-2</v>
      </c>
      <c r="S26" s="63">
        <f t="shared" si="6"/>
        <v>2.7745228162684057E-2</v>
      </c>
      <c r="T26" s="58">
        <v>11679629</v>
      </c>
      <c r="U26" s="60">
        <v>142779</v>
      </c>
      <c r="V26" s="61">
        <f t="shared" si="15"/>
        <v>11822408</v>
      </c>
      <c r="W26" s="62">
        <f t="shared" si="7"/>
        <v>1.2224617751128909E-2</v>
      </c>
      <c r="X26" s="63">
        <f t="shared" si="8"/>
        <v>0.51856307250952316</v>
      </c>
      <c r="Y26" s="58">
        <v>218294269</v>
      </c>
      <c r="Z26" s="60">
        <v>-4464745</v>
      </c>
      <c r="AA26" s="61">
        <f t="shared" si="16"/>
        <v>213829524</v>
      </c>
      <c r="AB26" s="62">
        <f t="shared" si="9"/>
        <v>-2.0452873181017867E-2</v>
      </c>
      <c r="AC26" s="63">
        <f t="shared" si="10"/>
        <v>1.7286693273047687E-2</v>
      </c>
      <c r="AD26" s="58">
        <v>7277005</v>
      </c>
      <c r="AE26" s="63">
        <f t="shared" si="11"/>
        <v>2.0785826880587174E-6</v>
      </c>
      <c r="AF26" s="58">
        <v>875</v>
      </c>
      <c r="AG26" s="58">
        <v>420959919</v>
      </c>
      <c r="AH26" s="60">
        <v>832227</v>
      </c>
      <c r="AI26" s="61">
        <v>421792146</v>
      </c>
      <c r="AJ26" s="62">
        <f t="shared" si="12"/>
        <v>1.9769744396971912E-3</v>
      </c>
      <c r="AK26" s="58">
        <v>13740</v>
      </c>
      <c r="AL26" s="58">
        <v>0</v>
      </c>
      <c r="AM26" s="25">
        <v>0</v>
      </c>
      <c r="AN26" s="64"/>
    </row>
    <row r="27" spans="1:40" x14ac:dyDescent="0.2">
      <c r="A27" s="55" t="s">
        <v>55</v>
      </c>
      <c r="B27" s="56" t="s">
        <v>54</v>
      </c>
      <c r="C27" s="24">
        <v>3</v>
      </c>
      <c r="D27" s="24"/>
      <c r="E27" s="57">
        <f t="shared" si="0"/>
        <v>9.1525413725078178E-2</v>
      </c>
      <c r="F27" s="58">
        <v>75550053</v>
      </c>
      <c r="G27" s="59">
        <f t="shared" si="1"/>
        <v>1.4624213517856062E-2</v>
      </c>
      <c r="H27" s="73">
        <v>12071621</v>
      </c>
      <c r="I27" s="59">
        <f t="shared" si="2"/>
        <v>5.3306627766814191E-2</v>
      </c>
      <c r="J27" s="58">
        <v>44002189</v>
      </c>
      <c r="K27" s="60">
        <v>674809</v>
      </c>
      <c r="L27" s="61">
        <f t="shared" si="13"/>
        <v>44676998</v>
      </c>
      <c r="M27" s="62">
        <f t="shared" si="3"/>
        <v>1.5335805225508212E-2</v>
      </c>
      <c r="N27" s="63">
        <f t="shared" si="4"/>
        <v>0.19361700080302319</v>
      </c>
      <c r="O27" s="58">
        <v>159822000</v>
      </c>
      <c r="P27" s="60">
        <v>6405989</v>
      </c>
      <c r="Q27" s="61">
        <f t="shared" si="14"/>
        <v>166227989</v>
      </c>
      <c r="R27" s="62">
        <f t="shared" si="5"/>
        <v>4.0082022500031282E-2</v>
      </c>
      <c r="S27" s="63">
        <f t="shared" si="6"/>
        <v>6.9938232673218872E-2</v>
      </c>
      <c r="T27" s="58">
        <v>57730820</v>
      </c>
      <c r="U27" s="60">
        <v>607446</v>
      </c>
      <c r="V27" s="61">
        <f t="shared" si="15"/>
        <v>58338266</v>
      </c>
      <c r="W27" s="62">
        <f t="shared" si="7"/>
        <v>1.0522040047239932E-2</v>
      </c>
      <c r="X27" s="63">
        <f t="shared" si="8"/>
        <v>0.55218154377625428</v>
      </c>
      <c r="Y27" s="58">
        <v>455800670</v>
      </c>
      <c r="Z27" s="60">
        <v>945048</v>
      </c>
      <c r="AA27" s="61">
        <f t="shared" si="16"/>
        <v>456745718</v>
      </c>
      <c r="AB27" s="62">
        <f t="shared" si="9"/>
        <v>2.0733800149964677E-3</v>
      </c>
      <c r="AC27" s="63">
        <f t="shared" si="10"/>
        <v>2.4802812450543527E-2</v>
      </c>
      <c r="AD27" s="58">
        <v>20473590</v>
      </c>
      <c r="AE27" s="63">
        <f t="shared" si="11"/>
        <v>4.1552872117378683E-6</v>
      </c>
      <c r="AF27" s="58">
        <v>3430</v>
      </c>
      <c r="AG27" s="58">
        <v>825454373</v>
      </c>
      <c r="AH27" s="60">
        <v>8633292</v>
      </c>
      <c r="AI27" s="61">
        <v>834087665</v>
      </c>
      <c r="AJ27" s="62">
        <f t="shared" si="12"/>
        <v>1.0458836105772256E-2</v>
      </c>
      <c r="AK27" s="58">
        <v>23385</v>
      </c>
      <c r="AL27" s="58">
        <v>23480</v>
      </c>
      <c r="AM27" s="25">
        <v>0</v>
      </c>
      <c r="AN27" s="64"/>
    </row>
    <row r="28" spans="1:40" x14ac:dyDescent="0.2">
      <c r="A28" s="55" t="s">
        <v>57</v>
      </c>
      <c r="B28" s="56" t="s">
        <v>56</v>
      </c>
      <c r="C28" s="24">
        <v>3</v>
      </c>
      <c r="D28" s="24"/>
      <c r="E28" s="57">
        <f t="shared" si="0"/>
        <v>4.3884194443214362E-2</v>
      </c>
      <c r="F28" s="58">
        <v>20264838</v>
      </c>
      <c r="G28" s="59">
        <f t="shared" si="1"/>
        <v>2.5479412454001704E-3</v>
      </c>
      <c r="H28" s="73">
        <v>1176588</v>
      </c>
      <c r="I28" s="59">
        <f t="shared" si="2"/>
        <v>4.8713252835340626E-4</v>
      </c>
      <c r="J28" s="58">
        <v>224948</v>
      </c>
      <c r="K28" s="60">
        <v>3450</v>
      </c>
      <c r="L28" s="61">
        <f t="shared" si="13"/>
        <v>228398</v>
      </c>
      <c r="M28" s="62">
        <f t="shared" si="3"/>
        <v>1.5336877856215658E-2</v>
      </c>
      <c r="N28" s="63">
        <f t="shared" si="4"/>
        <v>0.29992688356176733</v>
      </c>
      <c r="O28" s="58">
        <v>138500200</v>
      </c>
      <c r="P28" s="60">
        <v>6017229</v>
      </c>
      <c r="Q28" s="61">
        <f t="shared" si="14"/>
        <v>144517429</v>
      </c>
      <c r="R28" s="62">
        <f t="shared" si="5"/>
        <v>4.3445634013524893E-2</v>
      </c>
      <c r="S28" s="63">
        <f t="shared" si="6"/>
        <v>1.5850918008491227E-2</v>
      </c>
      <c r="T28" s="58">
        <v>7319635</v>
      </c>
      <c r="U28" s="60">
        <v>77049</v>
      </c>
      <c r="V28" s="61">
        <f t="shared" si="15"/>
        <v>7396684</v>
      </c>
      <c r="W28" s="62">
        <f t="shared" si="7"/>
        <v>1.0526344551333503E-2</v>
      </c>
      <c r="X28" s="63">
        <f t="shared" si="8"/>
        <v>0.61759712358536956</v>
      </c>
      <c r="Y28" s="58">
        <v>285193925</v>
      </c>
      <c r="Z28" s="60">
        <v>-3584497</v>
      </c>
      <c r="AA28" s="61">
        <f t="shared" si="16"/>
        <v>281609428</v>
      </c>
      <c r="AB28" s="62">
        <f t="shared" si="9"/>
        <v>-1.2568630274996216E-2</v>
      </c>
      <c r="AC28" s="63">
        <f t="shared" si="10"/>
        <v>1.967864000414795E-2</v>
      </c>
      <c r="AD28" s="58">
        <v>9087200</v>
      </c>
      <c r="AE28" s="63">
        <f t="shared" si="11"/>
        <v>2.7166623256012416E-5</v>
      </c>
      <c r="AF28" s="58">
        <v>12545</v>
      </c>
      <c r="AG28" s="58">
        <v>461779879</v>
      </c>
      <c r="AH28" s="60">
        <v>2513231</v>
      </c>
      <c r="AI28" s="61">
        <v>464293110</v>
      </c>
      <c r="AJ28" s="62">
        <f t="shared" si="12"/>
        <v>5.4424870252954439E-3</v>
      </c>
      <c r="AK28" s="58">
        <v>0</v>
      </c>
      <c r="AL28" s="58">
        <v>0</v>
      </c>
      <c r="AM28" s="25">
        <v>0</v>
      </c>
      <c r="AN28" s="64"/>
    </row>
    <row r="29" spans="1:40" x14ac:dyDescent="0.2">
      <c r="A29" s="55" t="s">
        <v>59</v>
      </c>
      <c r="B29" s="56" t="s">
        <v>58</v>
      </c>
      <c r="C29" s="24">
        <v>3</v>
      </c>
      <c r="D29" s="24"/>
      <c r="E29" s="57">
        <f t="shared" si="0"/>
        <v>3.099287400712173E-2</v>
      </c>
      <c r="F29" s="58">
        <v>13019360</v>
      </c>
      <c r="G29" s="59">
        <f t="shared" si="1"/>
        <v>2.1563435588326202E-3</v>
      </c>
      <c r="H29" s="73">
        <v>905828</v>
      </c>
      <c r="I29" s="59">
        <f t="shared" si="2"/>
        <v>3.2232269025238432E-4</v>
      </c>
      <c r="J29" s="58">
        <v>135400</v>
      </c>
      <c r="K29" s="60">
        <v>2076</v>
      </c>
      <c r="L29" s="61">
        <f t="shared" si="13"/>
        <v>137476</v>
      </c>
      <c r="M29" s="62">
        <f t="shared" si="3"/>
        <v>1.5332348596750369E-2</v>
      </c>
      <c r="N29" s="63">
        <f t="shared" si="4"/>
        <v>0.28266213299092285</v>
      </c>
      <c r="O29" s="58">
        <v>118739555</v>
      </c>
      <c r="P29" s="60">
        <v>5162589</v>
      </c>
      <c r="Q29" s="61">
        <f t="shared" si="14"/>
        <v>123902144</v>
      </c>
      <c r="R29" s="62">
        <f t="shared" si="5"/>
        <v>4.3478257940245776E-2</v>
      </c>
      <c r="S29" s="63">
        <f t="shared" si="6"/>
        <v>1.1117597557687179E-2</v>
      </c>
      <c r="T29" s="58">
        <v>4670235</v>
      </c>
      <c r="U29" s="60">
        <v>49160</v>
      </c>
      <c r="V29" s="61">
        <f t="shared" si="15"/>
        <v>4719395</v>
      </c>
      <c r="W29" s="62">
        <f t="shared" si="7"/>
        <v>1.0526236902425681E-2</v>
      </c>
      <c r="X29" s="63">
        <f t="shared" si="8"/>
        <v>0.6469186124589984</v>
      </c>
      <c r="Y29" s="58">
        <v>271754930</v>
      </c>
      <c r="Z29" s="60">
        <v>-3722670</v>
      </c>
      <c r="AA29" s="61">
        <f t="shared" si="16"/>
        <v>268032260</v>
      </c>
      <c r="AB29" s="62">
        <f t="shared" si="9"/>
        <v>-1.369862912882574E-2</v>
      </c>
      <c r="AC29" s="63">
        <f t="shared" si="10"/>
        <v>2.5809215752282188E-2</v>
      </c>
      <c r="AD29" s="58">
        <v>10841830</v>
      </c>
      <c r="AE29" s="63">
        <f t="shared" si="11"/>
        <v>2.0900983902628763E-5</v>
      </c>
      <c r="AF29" s="58">
        <v>8780</v>
      </c>
      <c r="AG29" s="58">
        <v>420075918</v>
      </c>
      <c r="AH29" s="60">
        <v>1491155</v>
      </c>
      <c r="AI29" s="61">
        <v>421567073</v>
      </c>
      <c r="AJ29" s="62">
        <f t="shared" si="12"/>
        <v>3.5497274090346689E-3</v>
      </c>
      <c r="AK29" s="58">
        <v>0</v>
      </c>
      <c r="AL29" s="58">
        <v>0</v>
      </c>
      <c r="AM29" s="25">
        <v>0</v>
      </c>
      <c r="AN29" s="64"/>
    </row>
    <row r="30" spans="1:40" x14ac:dyDescent="0.2">
      <c r="A30" s="55" t="s">
        <v>61</v>
      </c>
      <c r="B30" s="56" t="s">
        <v>60</v>
      </c>
      <c r="C30" s="24">
        <v>3</v>
      </c>
      <c r="D30" s="24"/>
      <c r="E30" s="57">
        <f t="shared" si="0"/>
        <v>3.484732573124677E-2</v>
      </c>
      <c r="F30" s="58">
        <v>40008513</v>
      </c>
      <c r="G30" s="59">
        <f t="shared" si="1"/>
        <v>4.5445972421418084E-3</v>
      </c>
      <c r="H30" s="73">
        <v>5217691</v>
      </c>
      <c r="I30" s="59">
        <f t="shared" si="2"/>
        <v>8.7893778888040186E-4</v>
      </c>
      <c r="J30" s="58">
        <v>1009116</v>
      </c>
      <c r="K30" s="60">
        <v>15476</v>
      </c>
      <c r="L30" s="61">
        <f t="shared" si="13"/>
        <v>1024592</v>
      </c>
      <c r="M30" s="62">
        <f t="shared" si="3"/>
        <v>1.5336195244154289E-2</v>
      </c>
      <c r="N30" s="63">
        <f t="shared" si="4"/>
        <v>0.24864801961876495</v>
      </c>
      <c r="O30" s="58">
        <v>285474920</v>
      </c>
      <c r="P30" s="60">
        <v>4270243</v>
      </c>
      <c r="Q30" s="61">
        <f t="shared" si="14"/>
        <v>289745163</v>
      </c>
      <c r="R30" s="62">
        <f t="shared" si="5"/>
        <v>1.4958382333551403E-2</v>
      </c>
      <c r="S30" s="63">
        <f t="shared" si="6"/>
        <v>2.6338917788106278E-2</v>
      </c>
      <c r="T30" s="58">
        <v>30239937</v>
      </c>
      <c r="U30" s="60">
        <v>50952</v>
      </c>
      <c r="V30" s="61">
        <f t="shared" si="15"/>
        <v>30290889</v>
      </c>
      <c r="W30" s="62">
        <f t="shared" si="7"/>
        <v>1.6849241451792707E-3</v>
      </c>
      <c r="X30" s="63">
        <f t="shared" si="8"/>
        <v>0.64873543609087325</v>
      </c>
      <c r="Y30" s="58">
        <v>744818708</v>
      </c>
      <c r="Z30" s="60">
        <v>0</v>
      </c>
      <c r="AA30" s="61">
        <f t="shared" si="16"/>
        <v>744818708</v>
      </c>
      <c r="AB30" s="62">
        <f t="shared" si="9"/>
        <v>0</v>
      </c>
      <c r="AC30" s="63">
        <f t="shared" si="10"/>
        <v>3.6006765739986499E-2</v>
      </c>
      <c r="AD30" s="58">
        <v>41339676</v>
      </c>
      <c r="AE30" s="63">
        <f t="shared" si="11"/>
        <v>0</v>
      </c>
      <c r="AF30" s="58">
        <v>0</v>
      </c>
      <c r="AG30" s="58">
        <v>1148108561</v>
      </c>
      <c r="AH30" s="60">
        <v>4336671</v>
      </c>
      <c r="AI30" s="61">
        <v>1152445232</v>
      </c>
      <c r="AJ30" s="62">
        <f t="shared" si="12"/>
        <v>3.7772307840146834E-3</v>
      </c>
      <c r="AK30" s="58">
        <v>12868861</v>
      </c>
      <c r="AL30" s="58">
        <v>1320908</v>
      </c>
      <c r="AM30" s="25">
        <v>79195</v>
      </c>
      <c r="AN30" s="64"/>
    </row>
    <row r="31" spans="1:40" x14ac:dyDescent="0.2">
      <c r="A31" s="55" t="s">
        <v>63</v>
      </c>
      <c r="B31" s="56" t="s">
        <v>62</v>
      </c>
      <c r="C31" s="24">
        <v>3</v>
      </c>
      <c r="D31" s="24"/>
      <c r="E31" s="57">
        <f t="shared" si="0"/>
        <v>4.3497300390514963E-2</v>
      </c>
      <c r="F31" s="58">
        <v>28919996</v>
      </c>
      <c r="G31" s="59">
        <f t="shared" si="1"/>
        <v>9.8912273146431317E-3</v>
      </c>
      <c r="H31" s="73">
        <v>6576368</v>
      </c>
      <c r="I31" s="59">
        <f t="shared" si="2"/>
        <v>1.434696835114929E-2</v>
      </c>
      <c r="J31" s="58">
        <v>9538851</v>
      </c>
      <c r="K31" s="60">
        <v>146286</v>
      </c>
      <c r="L31" s="61">
        <f t="shared" si="13"/>
        <v>9685137</v>
      </c>
      <c r="M31" s="62">
        <f t="shared" si="3"/>
        <v>1.5335809312882653E-2</v>
      </c>
      <c r="N31" s="63">
        <f t="shared" si="4"/>
        <v>0.22577343820920953</v>
      </c>
      <c r="O31" s="58">
        <v>150109705</v>
      </c>
      <c r="P31" s="60">
        <v>1610133</v>
      </c>
      <c r="Q31" s="61">
        <f t="shared" si="14"/>
        <v>151719838</v>
      </c>
      <c r="R31" s="62">
        <f t="shared" si="5"/>
        <v>1.0726375086807346E-2</v>
      </c>
      <c r="S31" s="63">
        <f t="shared" si="6"/>
        <v>5.5758985010870322E-2</v>
      </c>
      <c r="T31" s="58">
        <v>37072407</v>
      </c>
      <c r="U31" s="60">
        <v>0</v>
      </c>
      <c r="V31" s="61">
        <f t="shared" si="15"/>
        <v>37072407</v>
      </c>
      <c r="W31" s="62">
        <f t="shared" si="7"/>
        <v>0</v>
      </c>
      <c r="X31" s="63">
        <f t="shared" si="8"/>
        <v>0.61953791824743232</v>
      </c>
      <c r="Y31" s="58">
        <v>411911405</v>
      </c>
      <c r="Z31" s="60">
        <v>-328766</v>
      </c>
      <c r="AA31" s="61">
        <f t="shared" si="16"/>
        <v>411582639</v>
      </c>
      <c r="AB31" s="62">
        <f t="shared" si="9"/>
        <v>-7.981473588962656E-4</v>
      </c>
      <c r="AC31" s="63">
        <f t="shared" si="10"/>
        <v>3.1194162476180488E-2</v>
      </c>
      <c r="AD31" s="58">
        <v>20740024</v>
      </c>
      <c r="AE31" s="63">
        <f t="shared" si="11"/>
        <v>0</v>
      </c>
      <c r="AF31" s="58">
        <v>0</v>
      </c>
      <c r="AG31" s="58">
        <v>664868756</v>
      </c>
      <c r="AH31" s="60">
        <v>1427653</v>
      </c>
      <c r="AI31" s="61">
        <v>666296409</v>
      </c>
      <c r="AJ31" s="62">
        <f t="shared" si="12"/>
        <v>2.1472704005360121E-3</v>
      </c>
      <c r="AK31" s="58">
        <v>0</v>
      </c>
      <c r="AL31" s="58">
        <v>0</v>
      </c>
      <c r="AM31" s="25">
        <v>0</v>
      </c>
      <c r="AN31" s="64"/>
    </row>
    <row r="32" spans="1:40" x14ac:dyDescent="0.2">
      <c r="A32" s="55" t="s">
        <v>65</v>
      </c>
      <c r="B32" s="56" t="s">
        <v>64</v>
      </c>
      <c r="C32" s="24">
        <v>3</v>
      </c>
      <c r="D32" s="24"/>
      <c r="E32" s="57">
        <f t="shared" si="0"/>
        <v>3.0266510426691408E-2</v>
      </c>
      <c r="F32" s="58">
        <v>20842414</v>
      </c>
      <c r="G32" s="59">
        <f t="shared" si="1"/>
        <v>8.1610059473949288E-3</v>
      </c>
      <c r="H32" s="73">
        <v>5619910</v>
      </c>
      <c r="I32" s="59">
        <f t="shared" si="2"/>
        <v>1.1928068996305427E-2</v>
      </c>
      <c r="J32" s="58">
        <v>8214021</v>
      </c>
      <c r="K32" s="60">
        <v>125968</v>
      </c>
      <c r="L32" s="61">
        <f t="shared" si="13"/>
        <v>8339989</v>
      </c>
      <c r="M32" s="62">
        <f t="shared" si="3"/>
        <v>1.5335728993144771E-2</v>
      </c>
      <c r="N32" s="63">
        <f t="shared" si="4"/>
        <v>0.20888043250562252</v>
      </c>
      <c r="O32" s="58">
        <v>143841242</v>
      </c>
      <c r="P32" s="60">
        <v>1547991</v>
      </c>
      <c r="Q32" s="61">
        <f t="shared" si="14"/>
        <v>145389233</v>
      </c>
      <c r="R32" s="62">
        <f t="shared" si="5"/>
        <v>1.0761802237497365E-2</v>
      </c>
      <c r="S32" s="63">
        <f t="shared" si="6"/>
        <v>2.8126285742060962E-2</v>
      </c>
      <c r="T32" s="58">
        <v>19368592</v>
      </c>
      <c r="U32" s="60">
        <v>0</v>
      </c>
      <c r="V32" s="61">
        <f t="shared" si="15"/>
        <v>19368592</v>
      </c>
      <c r="W32" s="62">
        <f t="shared" si="7"/>
        <v>0</v>
      </c>
      <c r="X32" s="63">
        <f t="shared" si="8"/>
        <v>0.66812371466454368</v>
      </c>
      <c r="Y32" s="58">
        <v>460089745</v>
      </c>
      <c r="Z32" s="60">
        <v>-1411205</v>
      </c>
      <c r="AA32" s="61">
        <f t="shared" si="16"/>
        <v>458678540</v>
      </c>
      <c r="AB32" s="62">
        <f t="shared" si="9"/>
        <v>-3.0672385449495294E-3</v>
      </c>
      <c r="AC32" s="63">
        <f t="shared" si="10"/>
        <v>4.4513981717381038E-2</v>
      </c>
      <c r="AD32" s="58">
        <v>30653644</v>
      </c>
      <c r="AE32" s="63">
        <f t="shared" si="11"/>
        <v>0</v>
      </c>
      <c r="AF32" s="58">
        <v>0</v>
      </c>
      <c r="AG32" s="58">
        <v>688629568</v>
      </c>
      <c r="AH32" s="60">
        <v>262754</v>
      </c>
      <c r="AI32" s="61">
        <v>688892322</v>
      </c>
      <c r="AJ32" s="62">
        <f t="shared" si="12"/>
        <v>3.8156072903334874E-4</v>
      </c>
      <c r="AK32" s="58">
        <v>0</v>
      </c>
      <c r="AL32" s="58">
        <v>0</v>
      </c>
      <c r="AM32" s="25">
        <v>0</v>
      </c>
      <c r="AN32" s="64"/>
    </row>
    <row r="33" spans="1:40" x14ac:dyDescent="0.2">
      <c r="A33" s="55" t="s">
        <v>67</v>
      </c>
      <c r="B33" s="56" t="s">
        <v>66</v>
      </c>
      <c r="C33" s="24">
        <v>3</v>
      </c>
      <c r="D33" s="24"/>
      <c r="E33" s="57">
        <f t="shared" si="0"/>
        <v>4.9255760263344772E-2</v>
      </c>
      <c r="F33" s="58">
        <v>78969360</v>
      </c>
      <c r="G33" s="59">
        <f t="shared" si="1"/>
        <v>1.7427622601983338E-2</v>
      </c>
      <c r="H33" s="73">
        <v>27940858</v>
      </c>
      <c r="I33" s="59">
        <f t="shared" si="2"/>
        <v>1.4190586018848027E-2</v>
      </c>
      <c r="J33" s="58">
        <v>22751075</v>
      </c>
      <c r="K33" s="60">
        <v>348906</v>
      </c>
      <c r="L33" s="61">
        <f t="shared" si="13"/>
        <v>23099981</v>
      </c>
      <c r="M33" s="62">
        <f t="shared" si="3"/>
        <v>1.5335802813713198E-2</v>
      </c>
      <c r="N33" s="63">
        <f t="shared" si="4"/>
        <v>0.25587851991753863</v>
      </c>
      <c r="O33" s="58">
        <v>410237561</v>
      </c>
      <c r="P33" s="60">
        <v>17629058</v>
      </c>
      <c r="Q33" s="61">
        <f t="shared" si="14"/>
        <v>427866619</v>
      </c>
      <c r="R33" s="62">
        <f t="shared" si="5"/>
        <v>4.2972803263131722E-2</v>
      </c>
      <c r="S33" s="63">
        <f t="shared" si="6"/>
        <v>4.0619699719607147E-2</v>
      </c>
      <c r="T33" s="58">
        <v>65123585</v>
      </c>
      <c r="U33" s="60">
        <v>968873</v>
      </c>
      <c r="V33" s="61">
        <f t="shared" si="15"/>
        <v>66092458</v>
      </c>
      <c r="W33" s="62">
        <f t="shared" si="7"/>
        <v>1.4877451847898116E-2</v>
      </c>
      <c r="X33" s="63">
        <f t="shared" si="8"/>
        <v>0.58075749431530466</v>
      </c>
      <c r="Y33" s="58">
        <v>931100188</v>
      </c>
      <c r="Z33" s="60">
        <v>212737</v>
      </c>
      <c r="AA33" s="61">
        <f t="shared" si="16"/>
        <v>931312925</v>
      </c>
      <c r="AB33" s="62">
        <f t="shared" si="9"/>
        <v>2.2847917199647264E-4</v>
      </c>
      <c r="AC33" s="63">
        <f t="shared" si="10"/>
        <v>4.1182645789970641E-2</v>
      </c>
      <c r="AD33" s="58">
        <v>66026129</v>
      </c>
      <c r="AE33" s="63">
        <f t="shared" si="11"/>
        <v>6.8767137340280135E-4</v>
      </c>
      <c r="AF33" s="58">
        <v>1102510</v>
      </c>
      <c r="AG33" s="58">
        <v>1603251266</v>
      </c>
      <c r="AH33" s="60">
        <v>19159574</v>
      </c>
      <c r="AI33" s="61">
        <v>1622410840</v>
      </c>
      <c r="AJ33" s="62">
        <f t="shared" si="12"/>
        <v>1.195044994276025E-2</v>
      </c>
      <c r="AK33" s="58">
        <v>4234010</v>
      </c>
      <c r="AL33" s="58">
        <v>19586560</v>
      </c>
      <c r="AM33" s="25">
        <v>560570</v>
      </c>
      <c r="AN33" s="64"/>
    </row>
    <row r="34" spans="1:40" x14ac:dyDescent="0.2">
      <c r="A34" s="55" t="s">
        <v>69</v>
      </c>
      <c r="B34" s="56" t="s">
        <v>68</v>
      </c>
      <c r="C34" s="24">
        <v>3</v>
      </c>
      <c r="D34" s="24"/>
      <c r="E34" s="57">
        <f t="shared" si="0"/>
        <v>3.2198336759287106E-2</v>
      </c>
      <c r="F34" s="58">
        <v>35798060</v>
      </c>
      <c r="G34" s="59">
        <f t="shared" si="1"/>
        <v>6.0547693419913846E-3</v>
      </c>
      <c r="H34" s="73">
        <v>6731683</v>
      </c>
      <c r="I34" s="59">
        <f t="shared" si="2"/>
        <v>9.7134487568107022E-3</v>
      </c>
      <c r="J34" s="58">
        <v>10799397</v>
      </c>
      <c r="K34" s="60">
        <v>165618</v>
      </c>
      <c r="L34" s="61">
        <f t="shared" si="13"/>
        <v>10965015</v>
      </c>
      <c r="M34" s="62">
        <f t="shared" si="3"/>
        <v>1.5335856251974068E-2</v>
      </c>
      <c r="N34" s="63">
        <f t="shared" si="4"/>
        <v>0.21037935957782822</v>
      </c>
      <c r="O34" s="58">
        <v>233899440</v>
      </c>
      <c r="P34" s="60">
        <v>8768111</v>
      </c>
      <c r="Q34" s="61">
        <f t="shared" si="14"/>
        <v>242667551</v>
      </c>
      <c r="R34" s="62">
        <f t="shared" si="5"/>
        <v>3.7486669484971834E-2</v>
      </c>
      <c r="S34" s="63">
        <f t="shared" si="6"/>
        <v>1.122964177043957E-2</v>
      </c>
      <c r="T34" s="58">
        <v>12485098</v>
      </c>
      <c r="U34" s="60">
        <v>303757</v>
      </c>
      <c r="V34" s="61">
        <f t="shared" si="15"/>
        <v>12788855</v>
      </c>
      <c r="W34" s="62">
        <f t="shared" si="7"/>
        <v>2.4329564733893159E-2</v>
      </c>
      <c r="X34" s="63">
        <f t="shared" si="8"/>
        <v>0.69786245568173688</v>
      </c>
      <c r="Y34" s="58">
        <v>775882377</v>
      </c>
      <c r="Z34" s="60">
        <v>4700575</v>
      </c>
      <c r="AA34" s="61">
        <f t="shared" si="16"/>
        <v>780582952</v>
      </c>
      <c r="AB34" s="62">
        <f t="shared" si="9"/>
        <v>6.0583603125193806E-3</v>
      </c>
      <c r="AC34" s="63">
        <f t="shared" si="10"/>
        <v>3.2561988111906137E-2</v>
      </c>
      <c r="AD34" s="58">
        <v>36202367</v>
      </c>
      <c r="AE34" s="63">
        <f t="shared" si="11"/>
        <v>0</v>
      </c>
      <c r="AF34" s="58">
        <v>0</v>
      </c>
      <c r="AG34" s="58">
        <v>1111798422</v>
      </c>
      <c r="AH34" s="60">
        <v>13938061</v>
      </c>
      <c r="AI34" s="61">
        <v>1125736483</v>
      </c>
      <c r="AJ34" s="62">
        <f t="shared" si="12"/>
        <v>1.2536500074291345E-2</v>
      </c>
      <c r="AK34" s="58">
        <v>0</v>
      </c>
      <c r="AL34" s="58">
        <v>0</v>
      </c>
      <c r="AM34" s="25">
        <v>0</v>
      </c>
      <c r="AN34" s="64"/>
    </row>
    <row r="35" spans="1:40" x14ac:dyDescent="0.2">
      <c r="A35" s="55" t="s">
        <v>71</v>
      </c>
      <c r="B35" s="56" t="s">
        <v>70</v>
      </c>
      <c r="C35" s="24">
        <v>3</v>
      </c>
      <c r="D35" s="24"/>
      <c r="E35" s="57">
        <f t="shared" si="0"/>
        <v>1.1738743678602517E-2</v>
      </c>
      <c r="F35" s="58">
        <v>12675384</v>
      </c>
      <c r="G35" s="59">
        <f t="shared" si="1"/>
        <v>1.5923209060104093E-2</v>
      </c>
      <c r="H35" s="73">
        <v>17193730</v>
      </c>
      <c r="I35" s="59">
        <f t="shared" si="2"/>
        <v>2.1403500798323372E-2</v>
      </c>
      <c r="J35" s="58">
        <v>23111297</v>
      </c>
      <c r="K35" s="60">
        <v>354430</v>
      </c>
      <c r="L35" s="61">
        <f t="shared" si="13"/>
        <v>23465727</v>
      </c>
      <c r="M35" s="62">
        <f t="shared" si="3"/>
        <v>1.5335790111649726E-2</v>
      </c>
      <c r="N35" s="63">
        <f t="shared" si="4"/>
        <v>0.76275760334800058</v>
      </c>
      <c r="O35" s="58">
        <v>823618420</v>
      </c>
      <c r="P35" s="60">
        <v>26567345</v>
      </c>
      <c r="Q35" s="61">
        <f t="shared" si="14"/>
        <v>850185765</v>
      </c>
      <c r="R35" s="62">
        <f t="shared" si="5"/>
        <v>3.2256861132367587E-2</v>
      </c>
      <c r="S35" s="63">
        <f t="shared" si="6"/>
        <v>9.2540192990842624E-2</v>
      </c>
      <c r="T35" s="58">
        <v>99924022</v>
      </c>
      <c r="U35" s="60">
        <v>0</v>
      </c>
      <c r="V35" s="61">
        <f t="shared" si="15"/>
        <v>99924022</v>
      </c>
      <c r="W35" s="62">
        <f t="shared" si="7"/>
        <v>0</v>
      </c>
      <c r="X35" s="63">
        <f t="shared" si="8"/>
        <v>8.975635021974096E-2</v>
      </c>
      <c r="Y35" s="58">
        <v>96918055</v>
      </c>
      <c r="Z35" s="60">
        <v>1365043</v>
      </c>
      <c r="AA35" s="61">
        <f t="shared" si="16"/>
        <v>98283098</v>
      </c>
      <c r="AB35" s="62">
        <f t="shared" si="9"/>
        <v>1.4084506751605776E-2</v>
      </c>
      <c r="AC35" s="63">
        <f t="shared" si="10"/>
        <v>5.8079506659267652E-3</v>
      </c>
      <c r="AD35" s="58">
        <v>6271370</v>
      </c>
      <c r="AE35" s="63">
        <f t="shared" si="11"/>
        <v>7.2449238459132672E-5</v>
      </c>
      <c r="AF35" s="58">
        <v>78230</v>
      </c>
      <c r="AG35" s="58">
        <v>1079790508</v>
      </c>
      <c r="AH35" s="60">
        <v>28286818</v>
      </c>
      <c r="AI35" s="61">
        <v>1108077326</v>
      </c>
      <c r="AJ35" s="62">
        <f t="shared" si="12"/>
        <v>2.6196579605421016E-2</v>
      </c>
      <c r="AK35" s="58">
        <v>30622</v>
      </c>
      <c r="AL35" s="58">
        <v>1732377</v>
      </c>
      <c r="AM35" s="25">
        <v>0</v>
      </c>
      <c r="AN35" s="64"/>
    </row>
    <row r="36" spans="1:40" x14ac:dyDescent="0.2">
      <c r="A36" s="55" t="s">
        <v>73</v>
      </c>
      <c r="B36" s="56" t="s">
        <v>72</v>
      </c>
      <c r="C36" s="24">
        <v>3</v>
      </c>
      <c r="D36" s="24"/>
      <c r="E36" s="57">
        <f t="shared" si="0"/>
        <v>5.7706773968850898E-2</v>
      </c>
      <c r="F36" s="58">
        <v>25105962</v>
      </c>
      <c r="G36" s="59">
        <f t="shared" si="1"/>
        <v>1.8860053108378842E-2</v>
      </c>
      <c r="H36" s="73">
        <v>8205272</v>
      </c>
      <c r="I36" s="59">
        <f t="shared" si="2"/>
        <v>2.6524388997230933E-2</v>
      </c>
      <c r="J36" s="58">
        <v>11539725</v>
      </c>
      <c r="K36" s="60">
        <v>176971</v>
      </c>
      <c r="L36" s="61">
        <f t="shared" si="13"/>
        <v>11716696</v>
      </c>
      <c r="M36" s="62">
        <f t="shared" si="3"/>
        <v>1.5335807395756832E-2</v>
      </c>
      <c r="N36" s="63">
        <f t="shared" si="4"/>
        <v>0.34878580922956132</v>
      </c>
      <c r="O36" s="58">
        <v>151743074</v>
      </c>
      <c r="P36" s="60">
        <v>4894937</v>
      </c>
      <c r="Q36" s="61">
        <f t="shared" si="14"/>
        <v>156638011</v>
      </c>
      <c r="R36" s="62">
        <f t="shared" si="5"/>
        <v>3.2258058776376178E-2</v>
      </c>
      <c r="S36" s="63">
        <f t="shared" si="6"/>
        <v>4.6755902921061514E-2</v>
      </c>
      <c r="T36" s="58">
        <v>20341666</v>
      </c>
      <c r="U36" s="60">
        <v>0</v>
      </c>
      <c r="V36" s="61">
        <f t="shared" si="15"/>
        <v>20341666</v>
      </c>
      <c r="W36" s="62">
        <f t="shared" si="7"/>
        <v>0</v>
      </c>
      <c r="X36" s="63">
        <f t="shared" si="8"/>
        <v>0.48499927195252979</v>
      </c>
      <c r="Y36" s="58">
        <v>211004228</v>
      </c>
      <c r="Z36" s="60">
        <v>2971891</v>
      </c>
      <c r="AA36" s="61">
        <f t="shared" si="16"/>
        <v>213976119</v>
      </c>
      <c r="AB36" s="62">
        <f t="shared" si="9"/>
        <v>1.4084509244999583E-2</v>
      </c>
      <c r="AC36" s="63">
        <f t="shared" si="10"/>
        <v>1.6367799822386713E-2</v>
      </c>
      <c r="AD36" s="58">
        <v>7120990</v>
      </c>
      <c r="AE36" s="63">
        <f t="shared" si="11"/>
        <v>0</v>
      </c>
      <c r="AF36" s="58">
        <v>0</v>
      </c>
      <c r="AG36" s="58">
        <v>435060917</v>
      </c>
      <c r="AH36" s="60">
        <v>8043799</v>
      </c>
      <c r="AI36" s="61">
        <v>443104716</v>
      </c>
      <c r="AJ36" s="62">
        <f t="shared" si="12"/>
        <v>1.8488902785078257E-2</v>
      </c>
      <c r="AK36" s="58">
        <v>0</v>
      </c>
      <c r="AL36" s="58">
        <v>0</v>
      </c>
      <c r="AM36" s="25">
        <v>0</v>
      </c>
      <c r="AN36" s="64"/>
    </row>
    <row r="37" spans="1:40" x14ac:dyDescent="0.2">
      <c r="A37" s="55" t="s">
        <v>75</v>
      </c>
      <c r="B37" s="56" t="s">
        <v>74</v>
      </c>
      <c r="C37" s="24">
        <v>3</v>
      </c>
      <c r="D37" s="24"/>
      <c r="E37" s="57">
        <f t="shared" si="0"/>
        <v>8.1124624086330949E-2</v>
      </c>
      <c r="F37" s="58">
        <v>58634526</v>
      </c>
      <c r="G37" s="59">
        <f t="shared" si="1"/>
        <v>1.0297406728839942E-2</v>
      </c>
      <c r="H37" s="73">
        <v>7442667</v>
      </c>
      <c r="I37" s="59">
        <f t="shared" si="2"/>
        <v>2.8611374675456682E-2</v>
      </c>
      <c r="J37" s="58">
        <v>20679472</v>
      </c>
      <c r="K37" s="60">
        <v>317137</v>
      </c>
      <c r="L37" s="61">
        <f t="shared" si="13"/>
        <v>20996609</v>
      </c>
      <c r="M37" s="62">
        <f t="shared" si="3"/>
        <v>1.5335836427545152E-2</v>
      </c>
      <c r="N37" s="63">
        <f t="shared" si="4"/>
        <v>0.61658628602095944</v>
      </c>
      <c r="O37" s="58">
        <v>445650689</v>
      </c>
      <c r="P37" s="60">
        <v>14197573</v>
      </c>
      <c r="Q37" s="61">
        <f t="shared" si="14"/>
        <v>459848262</v>
      </c>
      <c r="R37" s="62">
        <f t="shared" si="5"/>
        <v>3.1858074834032177E-2</v>
      </c>
      <c r="S37" s="63">
        <f t="shared" si="6"/>
        <v>7.442331070602827E-2</v>
      </c>
      <c r="T37" s="58">
        <v>53791011</v>
      </c>
      <c r="U37" s="60">
        <v>0</v>
      </c>
      <c r="V37" s="61">
        <f t="shared" si="15"/>
        <v>53791011</v>
      </c>
      <c r="W37" s="62">
        <f t="shared" si="7"/>
        <v>0</v>
      </c>
      <c r="X37" s="63">
        <f t="shared" si="8"/>
        <v>0.17937163123937386</v>
      </c>
      <c r="Y37" s="58">
        <v>129644614</v>
      </c>
      <c r="Z37" s="60">
        <v>1825981</v>
      </c>
      <c r="AA37" s="61">
        <f t="shared" si="16"/>
        <v>131470595</v>
      </c>
      <c r="AB37" s="62">
        <f t="shared" si="9"/>
        <v>1.4084511061909598E-2</v>
      </c>
      <c r="AC37" s="63">
        <f t="shared" si="10"/>
        <v>9.5853665430109033E-3</v>
      </c>
      <c r="AD37" s="58">
        <v>6928025</v>
      </c>
      <c r="AE37" s="63">
        <f t="shared" si="11"/>
        <v>0</v>
      </c>
      <c r="AF37" s="58">
        <v>0</v>
      </c>
      <c r="AG37" s="58">
        <v>722771004</v>
      </c>
      <c r="AH37" s="60">
        <v>16340691</v>
      </c>
      <c r="AI37" s="61">
        <v>739111695</v>
      </c>
      <c r="AJ37" s="62">
        <f t="shared" si="12"/>
        <v>2.2608393128067433E-2</v>
      </c>
      <c r="AK37" s="58">
        <v>517842</v>
      </c>
      <c r="AL37" s="58">
        <v>341791</v>
      </c>
      <c r="AM37" s="25">
        <v>0</v>
      </c>
      <c r="AN37" s="64"/>
    </row>
    <row r="38" spans="1:40" x14ac:dyDescent="0.2">
      <c r="A38" s="55" t="s">
        <v>77</v>
      </c>
      <c r="B38" s="56" t="s">
        <v>76</v>
      </c>
      <c r="C38" s="24">
        <v>3</v>
      </c>
      <c r="D38" s="24"/>
      <c r="E38" s="57">
        <f t="shared" si="0"/>
        <v>1.8967093441195196E-2</v>
      </c>
      <c r="F38" s="58">
        <v>19248429</v>
      </c>
      <c r="G38" s="59">
        <f t="shared" si="1"/>
        <v>9.379637487957327E-3</v>
      </c>
      <c r="H38" s="73">
        <v>9518764</v>
      </c>
      <c r="I38" s="59">
        <f t="shared" si="2"/>
        <v>1.4761770259807835E-2</v>
      </c>
      <c r="J38" s="58">
        <v>14980729</v>
      </c>
      <c r="K38" s="60">
        <v>229742</v>
      </c>
      <c r="L38" s="61">
        <f t="shared" si="13"/>
        <v>15210471</v>
      </c>
      <c r="M38" s="62">
        <f t="shared" si="3"/>
        <v>1.5335835792770832E-2</v>
      </c>
      <c r="N38" s="63">
        <f t="shared" si="4"/>
        <v>0.64901875010696342</v>
      </c>
      <c r="O38" s="58">
        <v>658645531</v>
      </c>
      <c r="P38" s="60">
        <v>21246627</v>
      </c>
      <c r="Q38" s="61">
        <f t="shared" si="14"/>
        <v>679892158</v>
      </c>
      <c r="R38" s="62">
        <f t="shared" si="5"/>
        <v>3.2258059912350638E-2</v>
      </c>
      <c r="S38" s="63">
        <f t="shared" si="6"/>
        <v>1.7820719405504764E-2</v>
      </c>
      <c r="T38" s="58">
        <v>18085051</v>
      </c>
      <c r="U38" s="60">
        <v>0</v>
      </c>
      <c r="V38" s="61">
        <f t="shared" si="15"/>
        <v>18085051</v>
      </c>
      <c r="W38" s="62">
        <f t="shared" si="7"/>
        <v>0</v>
      </c>
      <c r="X38" s="63">
        <f t="shared" si="8"/>
        <v>0.27773472470969268</v>
      </c>
      <c r="Y38" s="58">
        <v>281854315</v>
      </c>
      <c r="Z38" s="60">
        <v>3763650</v>
      </c>
      <c r="AA38" s="61">
        <f t="shared" si="16"/>
        <v>285617965</v>
      </c>
      <c r="AB38" s="62">
        <f t="shared" si="9"/>
        <v>1.3353175025899462E-2</v>
      </c>
      <c r="AC38" s="63">
        <f t="shared" si="10"/>
        <v>1.1752354395663496E-2</v>
      </c>
      <c r="AD38" s="58">
        <v>11926675</v>
      </c>
      <c r="AE38" s="63">
        <f t="shared" si="11"/>
        <v>5.6495019321527184E-4</v>
      </c>
      <c r="AF38" s="58">
        <v>573330</v>
      </c>
      <c r="AG38" s="58">
        <v>1014832824</v>
      </c>
      <c r="AH38" s="60">
        <v>25240019</v>
      </c>
      <c r="AI38" s="61">
        <v>1040072843</v>
      </c>
      <c r="AJ38" s="62">
        <f t="shared" si="12"/>
        <v>2.4871110199722907E-2</v>
      </c>
      <c r="AK38" s="58">
        <v>0</v>
      </c>
      <c r="AL38" s="58">
        <v>0</v>
      </c>
      <c r="AM38" s="25">
        <v>0</v>
      </c>
      <c r="AN38" s="64"/>
    </row>
    <row r="39" spans="1:40" x14ac:dyDescent="0.2">
      <c r="A39" s="55" t="s">
        <v>79</v>
      </c>
      <c r="B39" s="56" t="s">
        <v>78</v>
      </c>
      <c r="C39" s="24">
        <v>3</v>
      </c>
      <c r="D39" s="24"/>
      <c r="E39" s="57">
        <f t="shared" si="0"/>
        <v>3.8604777579382181E-2</v>
      </c>
      <c r="F39" s="58">
        <v>21746284</v>
      </c>
      <c r="G39" s="59">
        <f t="shared" si="1"/>
        <v>1.4980716183725182E-2</v>
      </c>
      <c r="H39" s="73">
        <v>8438720</v>
      </c>
      <c r="I39" s="59">
        <f t="shared" si="2"/>
        <v>2.721604826050415E-3</v>
      </c>
      <c r="J39" s="58">
        <v>1533095</v>
      </c>
      <c r="K39" s="60">
        <v>23511</v>
      </c>
      <c r="L39" s="61">
        <f t="shared" si="13"/>
        <v>1556606</v>
      </c>
      <c r="M39" s="62">
        <f t="shared" si="3"/>
        <v>1.5335644562143898E-2</v>
      </c>
      <c r="N39" s="63">
        <f t="shared" si="4"/>
        <v>0.36316669132823964</v>
      </c>
      <c r="O39" s="58">
        <v>204573799</v>
      </c>
      <c r="P39" s="60">
        <v>6589577</v>
      </c>
      <c r="Q39" s="61">
        <f t="shared" si="14"/>
        <v>211163376</v>
      </c>
      <c r="R39" s="62">
        <f t="shared" si="5"/>
        <v>3.2211246172340967E-2</v>
      </c>
      <c r="S39" s="63">
        <f t="shared" si="6"/>
        <v>2.081155740581498E-2</v>
      </c>
      <c r="T39" s="58">
        <v>11723265</v>
      </c>
      <c r="U39" s="60">
        <v>0</v>
      </c>
      <c r="V39" s="61">
        <f t="shared" si="15"/>
        <v>11723265</v>
      </c>
      <c r="W39" s="62">
        <f t="shared" si="7"/>
        <v>0</v>
      </c>
      <c r="X39" s="63">
        <f t="shared" si="8"/>
        <v>0.53541443954484147</v>
      </c>
      <c r="Y39" s="58">
        <v>301601905</v>
      </c>
      <c r="Z39" s="60">
        <v>4077509</v>
      </c>
      <c r="AA39" s="61">
        <f t="shared" si="16"/>
        <v>305679414</v>
      </c>
      <c r="AB39" s="62">
        <f t="shared" si="9"/>
        <v>1.3519506781629911E-2</v>
      </c>
      <c r="AC39" s="63">
        <f t="shared" si="10"/>
        <v>2.4300213131946063E-2</v>
      </c>
      <c r="AD39" s="58">
        <v>13688444</v>
      </c>
      <c r="AE39" s="63">
        <f t="shared" si="11"/>
        <v>0</v>
      </c>
      <c r="AF39" s="58">
        <v>0</v>
      </c>
      <c r="AG39" s="58">
        <v>563305512</v>
      </c>
      <c r="AH39" s="60">
        <v>10690597</v>
      </c>
      <c r="AI39" s="61">
        <v>573996109</v>
      </c>
      <c r="AJ39" s="62">
        <f t="shared" si="12"/>
        <v>1.897832840662848E-2</v>
      </c>
      <c r="AK39" s="58">
        <v>296870</v>
      </c>
      <c r="AL39" s="58">
        <v>0</v>
      </c>
      <c r="AM39" s="25">
        <v>0</v>
      </c>
      <c r="AN39" s="64"/>
    </row>
    <row r="40" spans="1:40" x14ac:dyDescent="0.2">
      <c r="A40" s="55" t="s">
        <v>81</v>
      </c>
      <c r="B40" s="56" t="s">
        <v>80</v>
      </c>
      <c r="C40" s="24">
        <v>3</v>
      </c>
      <c r="D40" s="24"/>
      <c r="E40" s="57">
        <f t="shared" si="0"/>
        <v>4.4340624991200374E-2</v>
      </c>
      <c r="F40" s="58">
        <v>63773855</v>
      </c>
      <c r="G40" s="59">
        <f t="shared" si="1"/>
        <v>1.4384343789901412E-2</v>
      </c>
      <c r="H40" s="73">
        <v>20688591</v>
      </c>
      <c r="I40" s="59">
        <f t="shared" si="2"/>
        <v>2.0052814091526326E-3</v>
      </c>
      <c r="J40" s="58">
        <v>2884139</v>
      </c>
      <c r="K40" s="60">
        <v>44230</v>
      </c>
      <c r="L40" s="61">
        <f t="shared" si="13"/>
        <v>2928369</v>
      </c>
      <c r="M40" s="62">
        <f t="shared" si="3"/>
        <v>1.5335599289770708E-2</v>
      </c>
      <c r="N40" s="63">
        <f t="shared" si="4"/>
        <v>0.18010995420926976</v>
      </c>
      <c r="O40" s="58">
        <v>259047005</v>
      </c>
      <c r="P40" s="60">
        <v>489073</v>
      </c>
      <c r="Q40" s="61">
        <f t="shared" si="14"/>
        <v>259536078</v>
      </c>
      <c r="R40" s="62">
        <f t="shared" si="5"/>
        <v>1.887970100252655E-3</v>
      </c>
      <c r="S40" s="63">
        <f t="shared" si="6"/>
        <v>3.1195592459267684E-2</v>
      </c>
      <c r="T40" s="58">
        <v>44867730</v>
      </c>
      <c r="U40" s="60">
        <v>0</v>
      </c>
      <c r="V40" s="61">
        <f t="shared" si="15"/>
        <v>44867730</v>
      </c>
      <c r="W40" s="62">
        <f t="shared" si="7"/>
        <v>0</v>
      </c>
      <c r="X40" s="63">
        <f t="shared" si="8"/>
        <v>0.69565234712821422</v>
      </c>
      <c r="Y40" s="58">
        <v>1000536910</v>
      </c>
      <c r="Z40" s="60">
        <v>-15193758</v>
      </c>
      <c r="AA40" s="61">
        <f t="shared" si="16"/>
        <v>985343152</v>
      </c>
      <c r="AB40" s="62">
        <f t="shared" si="9"/>
        <v>-1.5185604696982144E-2</v>
      </c>
      <c r="AC40" s="63">
        <f t="shared" si="10"/>
        <v>3.2311856012993932E-2</v>
      </c>
      <c r="AD40" s="58">
        <v>46473220</v>
      </c>
      <c r="AE40" s="63">
        <f t="shared" si="11"/>
        <v>0</v>
      </c>
      <c r="AF40" s="58">
        <v>0</v>
      </c>
      <c r="AG40" s="58">
        <v>1438271450</v>
      </c>
      <c r="AH40" s="60">
        <v>-14660455</v>
      </c>
      <c r="AI40" s="61">
        <v>1423610995</v>
      </c>
      <c r="AJ40" s="62">
        <f t="shared" si="12"/>
        <v>-1.0193107149557895E-2</v>
      </c>
      <c r="AK40" s="58">
        <v>0</v>
      </c>
      <c r="AL40" s="58">
        <v>9110</v>
      </c>
      <c r="AM40" s="25">
        <v>0</v>
      </c>
      <c r="AN40" s="64"/>
    </row>
    <row r="41" spans="1:40" x14ac:dyDescent="0.2">
      <c r="A41" s="55" t="s">
        <v>83</v>
      </c>
      <c r="B41" s="56" t="s">
        <v>82</v>
      </c>
      <c r="C41" s="24">
        <v>3</v>
      </c>
      <c r="D41" s="24"/>
      <c r="E41" s="57">
        <f t="shared" si="0"/>
        <v>5.0374237182771238E-2</v>
      </c>
      <c r="F41" s="58">
        <v>45418113</v>
      </c>
      <c r="G41" s="59">
        <f t="shared" si="1"/>
        <v>1.3820235965724801E-2</v>
      </c>
      <c r="H41" s="73">
        <v>12460517</v>
      </c>
      <c r="I41" s="59">
        <f t="shared" si="2"/>
        <v>1.0052336027011456E-2</v>
      </c>
      <c r="J41" s="58">
        <v>9063326</v>
      </c>
      <c r="K41" s="60">
        <v>138993</v>
      </c>
      <c r="L41" s="61">
        <f t="shared" si="13"/>
        <v>9202319</v>
      </c>
      <c r="M41" s="62">
        <f t="shared" si="3"/>
        <v>1.5335760845411496E-2</v>
      </c>
      <c r="N41" s="63">
        <f t="shared" si="4"/>
        <v>0.11634892021979905</v>
      </c>
      <c r="O41" s="58">
        <v>104901805</v>
      </c>
      <c r="P41" s="60">
        <v>0</v>
      </c>
      <c r="Q41" s="61">
        <f t="shared" si="14"/>
        <v>104901805</v>
      </c>
      <c r="R41" s="62">
        <f t="shared" si="5"/>
        <v>0</v>
      </c>
      <c r="S41" s="63">
        <f t="shared" si="6"/>
        <v>5.7199294920816719E-2</v>
      </c>
      <c r="T41" s="58">
        <v>51571680</v>
      </c>
      <c r="U41" s="60">
        <v>192667</v>
      </c>
      <c r="V41" s="61">
        <f t="shared" si="15"/>
        <v>51764347</v>
      </c>
      <c r="W41" s="62">
        <f t="shared" si="7"/>
        <v>3.7359069939160408E-3</v>
      </c>
      <c r="X41" s="63">
        <f t="shared" si="8"/>
        <v>0.72431646410122885</v>
      </c>
      <c r="Y41" s="58">
        <v>653053800</v>
      </c>
      <c r="Z41" s="60">
        <v>-6843253</v>
      </c>
      <c r="AA41" s="61">
        <f t="shared" si="16"/>
        <v>646210547</v>
      </c>
      <c r="AB41" s="62">
        <f t="shared" si="9"/>
        <v>-1.0478850287679208E-2</v>
      </c>
      <c r="AC41" s="63">
        <f t="shared" si="10"/>
        <v>2.7888511582647931E-2</v>
      </c>
      <c r="AD41" s="58">
        <v>25144670</v>
      </c>
      <c r="AE41" s="63">
        <f t="shared" si="11"/>
        <v>0</v>
      </c>
      <c r="AF41" s="58">
        <v>0</v>
      </c>
      <c r="AG41" s="58">
        <v>901613911</v>
      </c>
      <c r="AH41" s="60">
        <v>-6511593</v>
      </c>
      <c r="AI41" s="61">
        <v>895102318</v>
      </c>
      <c r="AJ41" s="62">
        <f t="shared" si="12"/>
        <v>-7.2221523210282412E-3</v>
      </c>
      <c r="AK41" s="58">
        <v>10740</v>
      </c>
      <c r="AL41" s="58">
        <v>0</v>
      </c>
      <c r="AM41" s="25">
        <v>0</v>
      </c>
      <c r="AN41" s="64"/>
    </row>
    <row r="42" spans="1:40" x14ac:dyDescent="0.2">
      <c r="A42" s="55" t="s">
        <v>85</v>
      </c>
      <c r="B42" s="56" t="s">
        <v>84</v>
      </c>
      <c r="C42" s="24">
        <v>3</v>
      </c>
      <c r="D42" s="24"/>
      <c r="E42" s="57">
        <f t="shared" si="0"/>
        <v>4.0776077367950476E-2</v>
      </c>
      <c r="F42" s="58">
        <v>50921650</v>
      </c>
      <c r="G42" s="59">
        <f t="shared" si="1"/>
        <v>4.2443878601014342E-3</v>
      </c>
      <c r="H42" s="73">
        <v>5300442</v>
      </c>
      <c r="I42" s="59">
        <f t="shared" si="2"/>
        <v>4.7772223154148013E-3</v>
      </c>
      <c r="J42" s="58">
        <v>5965852</v>
      </c>
      <c r="K42" s="60">
        <v>91491</v>
      </c>
      <c r="L42" s="61">
        <f t="shared" si="13"/>
        <v>6057343</v>
      </c>
      <c r="M42" s="62">
        <f t="shared" si="3"/>
        <v>1.5335781041836104E-2</v>
      </c>
      <c r="N42" s="63">
        <f t="shared" si="4"/>
        <v>0.11911971042709904</v>
      </c>
      <c r="O42" s="58">
        <v>148758110</v>
      </c>
      <c r="P42" s="60">
        <v>281459</v>
      </c>
      <c r="Q42" s="61">
        <f t="shared" si="14"/>
        <v>149039569</v>
      </c>
      <c r="R42" s="62">
        <f t="shared" si="5"/>
        <v>1.8920581876174683E-3</v>
      </c>
      <c r="S42" s="63">
        <f t="shared" si="6"/>
        <v>1.5538601328684986E-2</v>
      </c>
      <c r="T42" s="58">
        <v>19404790</v>
      </c>
      <c r="U42" s="60">
        <v>0</v>
      </c>
      <c r="V42" s="61">
        <f t="shared" si="15"/>
        <v>19404790</v>
      </c>
      <c r="W42" s="62">
        <f t="shared" si="7"/>
        <v>0</v>
      </c>
      <c r="X42" s="63">
        <f t="shared" si="8"/>
        <v>0.78668417364292154</v>
      </c>
      <c r="Y42" s="58">
        <v>982420545</v>
      </c>
      <c r="Z42" s="60">
        <v>-17025369</v>
      </c>
      <c r="AA42" s="61">
        <f t="shared" si="16"/>
        <v>965395176</v>
      </c>
      <c r="AB42" s="62">
        <f t="shared" si="9"/>
        <v>-1.7330021330121917E-2</v>
      </c>
      <c r="AC42" s="63">
        <f t="shared" si="10"/>
        <v>2.8859827057827709E-2</v>
      </c>
      <c r="AD42" s="58">
        <v>36040495</v>
      </c>
      <c r="AE42" s="63">
        <f t="shared" si="11"/>
        <v>0</v>
      </c>
      <c r="AF42" s="58">
        <v>0</v>
      </c>
      <c r="AG42" s="58">
        <v>1248811884</v>
      </c>
      <c r="AH42" s="60">
        <v>-16652419</v>
      </c>
      <c r="AI42" s="61">
        <v>1232159465</v>
      </c>
      <c r="AJ42" s="62">
        <f t="shared" si="12"/>
        <v>-1.3334609650463576E-2</v>
      </c>
      <c r="AK42" s="58">
        <v>0</v>
      </c>
      <c r="AL42" s="58">
        <v>561575</v>
      </c>
      <c r="AM42" s="25">
        <v>0</v>
      </c>
      <c r="AN42" s="64"/>
    </row>
    <row r="43" spans="1:40" x14ac:dyDescent="0.2">
      <c r="A43" s="55" t="s">
        <v>87</v>
      </c>
      <c r="B43" s="56" t="s">
        <v>86</v>
      </c>
      <c r="C43" s="24">
        <v>3</v>
      </c>
      <c r="D43" s="24"/>
      <c r="E43" s="57">
        <f t="shared" si="0"/>
        <v>4.718451467135424E-2</v>
      </c>
      <c r="F43" s="58">
        <v>11097399</v>
      </c>
      <c r="G43" s="59">
        <f t="shared" si="1"/>
        <v>6.5373225339599474E-3</v>
      </c>
      <c r="H43" s="73">
        <v>1537523</v>
      </c>
      <c r="I43" s="59">
        <f t="shared" si="2"/>
        <v>8.321302465857755E-4</v>
      </c>
      <c r="J43" s="58">
        <v>195710</v>
      </c>
      <c r="K43" s="60">
        <v>3001</v>
      </c>
      <c r="L43" s="61">
        <f t="shared" si="13"/>
        <v>198711</v>
      </c>
      <c r="M43" s="62">
        <f t="shared" si="3"/>
        <v>1.5333912421439886E-2</v>
      </c>
      <c r="N43" s="63">
        <f t="shared" si="4"/>
        <v>0.24194594034453118</v>
      </c>
      <c r="O43" s="58">
        <v>56903640</v>
      </c>
      <c r="P43" s="60">
        <v>0</v>
      </c>
      <c r="Q43" s="61">
        <f t="shared" si="14"/>
        <v>56903640</v>
      </c>
      <c r="R43" s="62">
        <f t="shared" si="5"/>
        <v>0</v>
      </c>
      <c r="S43" s="63">
        <f t="shared" si="6"/>
        <v>1.4535832786541431E-2</v>
      </c>
      <c r="T43" s="58">
        <v>3418705</v>
      </c>
      <c r="U43" s="60">
        <v>0</v>
      </c>
      <c r="V43" s="61">
        <f t="shared" si="15"/>
        <v>3418705</v>
      </c>
      <c r="W43" s="62">
        <f t="shared" si="7"/>
        <v>0</v>
      </c>
      <c r="X43" s="63">
        <f t="shared" si="8"/>
        <v>0.6556206078273723</v>
      </c>
      <c r="Y43" s="58">
        <v>154196425</v>
      </c>
      <c r="Z43" s="60">
        <v>-4046046</v>
      </c>
      <c r="AA43" s="61">
        <f t="shared" si="16"/>
        <v>150150379</v>
      </c>
      <c r="AB43" s="62">
        <f t="shared" si="9"/>
        <v>-2.6239557758878002E-2</v>
      </c>
      <c r="AC43" s="63">
        <f t="shared" si="10"/>
        <v>3.3343651589655132E-2</v>
      </c>
      <c r="AD43" s="58">
        <v>7842145</v>
      </c>
      <c r="AE43" s="63">
        <f t="shared" si="11"/>
        <v>0</v>
      </c>
      <c r="AF43" s="58">
        <v>0</v>
      </c>
      <c r="AG43" s="58">
        <v>235191547</v>
      </c>
      <c r="AH43" s="60">
        <v>-4043045</v>
      </c>
      <c r="AI43" s="61">
        <v>231148502</v>
      </c>
      <c r="AJ43" s="62">
        <f t="shared" si="12"/>
        <v>-1.7190434994672661E-2</v>
      </c>
      <c r="AK43" s="58">
        <v>0</v>
      </c>
      <c r="AL43" s="58">
        <v>0</v>
      </c>
      <c r="AM43" s="25">
        <v>0</v>
      </c>
      <c r="AN43" s="64"/>
    </row>
    <row r="44" spans="1:40" x14ac:dyDescent="0.2">
      <c r="A44" s="55" t="s">
        <v>89</v>
      </c>
      <c r="B44" s="56" t="s">
        <v>88</v>
      </c>
      <c r="C44" s="24">
        <v>3</v>
      </c>
      <c r="D44" s="24"/>
      <c r="E44" s="57">
        <f t="shared" si="0"/>
        <v>7.7869067622458751E-2</v>
      </c>
      <c r="F44" s="58">
        <v>119869692</v>
      </c>
      <c r="G44" s="59">
        <f t="shared" si="1"/>
        <v>1.5938365773678704E-2</v>
      </c>
      <c r="H44" s="73">
        <v>24535121</v>
      </c>
      <c r="I44" s="59">
        <f t="shared" si="2"/>
        <v>3.9312696389734482E-3</v>
      </c>
      <c r="J44" s="58">
        <v>6051698</v>
      </c>
      <c r="K44" s="60">
        <v>92808</v>
      </c>
      <c r="L44" s="61">
        <f t="shared" si="13"/>
        <v>6144506</v>
      </c>
      <c r="M44" s="62">
        <f t="shared" si="3"/>
        <v>1.533586110873345E-2</v>
      </c>
      <c r="N44" s="63">
        <f t="shared" si="4"/>
        <v>0.16353474256777709</v>
      </c>
      <c r="O44" s="58">
        <v>251741286</v>
      </c>
      <c r="P44" s="60">
        <v>-22351</v>
      </c>
      <c r="Q44" s="61">
        <f t="shared" si="14"/>
        <v>251718935</v>
      </c>
      <c r="R44" s="62">
        <f t="shared" si="5"/>
        <v>-8.8785595541924733E-5</v>
      </c>
      <c r="S44" s="63">
        <f t="shared" si="6"/>
        <v>6.1942506640076549E-2</v>
      </c>
      <c r="T44" s="58">
        <v>95352743</v>
      </c>
      <c r="U44" s="60">
        <v>-1940581</v>
      </c>
      <c r="V44" s="61">
        <f t="shared" si="15"/>
        <v>93412162</v>
      </c>
      <c r="W44" s="62">
        <f t="shared" si="7"/>
        <v>-2.0351601211933672E-2</v>
      </c>
      <c r="X44" s="63">
        <f t="shared" si="8"/>
        <v>0.6396694389756501</v>
      </c>
      <c r="Y44" s="58">
        <v>984691110</v>
      </c>
      <c r="Z44" s="60">
        <v>-11523021</v>
      </c>
      <c r="AA44" s="61">
        <f t="shared" si="16"/>
        <v>973168089</v>
      </c>
      <c r="AB44" s="62">
        <f t="shared" si="9"/>
        <v>-1.1702168205824464E-2</v>
      </c>
      <c r="AC44" s="63">
        <f t="shared" si="10"/>
        <v>3.5989008419286678E-2</v>
      </c>
      <c r="AD44" s="58">
        <v>55400578</v>
      </c>
      <c r="AE44" s="63">
        <f t="shared" si="11"/>
        <v>1.125600362098656E-3</v>
      </c>
      <c r="AF44" s="58">
        <v>1732721</v>
      </c>
      <c r="AG44" s="58">
        <v>1539374949</v>
      </c>
      <c r="AH44" s="60">
        <v>-13393145</v>
      </c>
      <c r="AI44" s="61">
        <v>1525981804</v>
      </c>
      <c r="AJ44" s="62">
        <f t="shared" si="12"/>
        <v>-8.7003786885712139E-3</v>
      </c>
      <c r="AK44" s="58">
        <v>23889</v>
      </c>
      <c r="AL44" s="58">
        <v>205567</v>
      </c>
      <c r="AM44" s="25">
        <v>0</v>
      </c>
      <c r="AN44" s="64"/>
    </row>
    <row r="45" spans="1:40" x14ac:dyDescent="0.2">
      <c r="A45" s="55" t="s">
        <v>91</v>
      </c>
      <c r="B45" s="56" t="s">
        <v>90</v>
      </c>
      <c r="C45" s="24">
        <v>3</v>
      </c>
      <c r="D45" s="24"/>
      <c r="E45" s="57">
        <f t="shared" si="0"/>
        <v>3.5786741255460941E-2</v>
      </c>
      <c r="F45" s="58">
        <v>16986536</v>
      </c>
      <c r="G45" s="59">
        <f t="shared" si="1"/>
        <v>1.322661164657259E-2</v>
      </c>
      <c r="H45" s="73">
        <v>6278144</v>
      </c>
      <c r="I45" s="59">
        <f t="shared" si="2"/>
        <v>3.2179308863200931E-2</v>
      </c>
      <c r="J45" s="58">
        <v>15274232</v>
      </c>
      <c r="K45" s="60">
        <v>234242</v>
      </c>
      <c r="L45" s="61">
        <f t="shared" si="13"/>
        <v>15508474</v>
      </c>
      <c r="M45" s="62">
        <f t="shared" si="3"/>
        <v>1.5335762871743732E-2</v>
      </c>
      <c r="N45" s="63">
        <f t="shared" si="4"/>
        <v>0.14278227242972102</v>
      </c>
      <c r="O45" s="58">
        <v>67773039</v>
      </c>
      <c r="P45" s="60">
        <v>59759</v>
      </c>
      <c r="Q45" s="61">
        <f t="shared" si="14"/>
        <v>67832798</v>
      </c>
      <c r="R45" s="62">
        <f t="shared" si="5"/>
        <v>8.8175181284109159E-4</v>
      </c>
      <c r="S45" s="63">
        <f t="shared" si="6"/>
        <v>2.6009509934751429E-2</v>
      </c>
      <c r="T45" s="58">
        <v>12345675</v>
      </c>
      <c r="U45" s="60">
        <v>-168411</v>
      </c>
      <c r="V45" s="61">
        <f t="shared" si="15"/>
        <v>12177264</v>
      </c>
      <c r="W45" s="62">
        <f t="shared" si="7"/>
        <v>-1.3641295433421016E-2</v>
      </c>
      <c r="X45" s="63">
        <f t="shared" si="8"/>
        <v>0.70814376054943184</v>
      </c>
      <c r="Y45" s="58">
        <v>336127545</v>
      </c>
      <c r="Z45" s="60">
        <v>-2644320</v>
      </c>
      <c r="AA45" s="61">
        <f t="shared" si="16"/>
        <v>333483225</v>
      </c>
      <c r="AB45" s="62">
        <f t="shared" si="9"/>
        <v>-7.8670136956493705E-3</v>
      </c>
      <c r="AC45" s="63">
        <f t="shared" si="10"/>
        <v>2.6989299598485898E-2</v>
      </c>
      <c r="AD45" s="58">
        <v>12810742</v>
      </c>
      <c r="AE45" s="63">
        <f t="shared" si="11"/>
        <v>1.4882495722375315E-2</v>
      </c>
      <c r="AF45" s="58">
        <v>7064126</v>
      </c>
      <c r="AG45" s="58">
        <v>474660039</v>
      </c>
      <c r="AH45" s="60">
        <v>-2518730</v>
      </c>
      <c r="AI45" s="61">
        <v>472141309</v>
      </c>
      <c r="AJ45" s="62">
        <f t="shared" si="12"/>
        <v>-5.3063872941703444E-3</v>
      </c>
      <c r="AK45" s="58">
        <v>0</v>
      </c>
      <c r="AL45" s="58">
        <v>0</v>
      </c>
      <c r="AM45" s="25">
        <v>0</v>
      </c>
      <c r="AN45" s="64"/>
    </row>
    <row r="46" spans="1:40" x14ac:dyDescent="0.2">
      <c r="A46" s="55" t="s">
        <v>93</v>
      </c>
      <c r="B46" s="56" t="s">
        <v>92</v>
      </c>
      <c r="C46" s="24">
        <v>3</v>
      </c>
      <c r="D46" s="24"/>
      <c r="E46" s="57">
        <f t="shared" si="0"/>
        <v>3.4741319929297701E-2</v>
      </c>
      <c r="F46" s="58">
        <v>60871690</v>
      </c>
      <c r="G46" s="59">
        <f t="shared" si="1"/>
        <v>4.4626985692823567E-3</v>
      </c>
      <c r="H46" s="73">
        <v>7819277</v>
      </c>
      <c r="I46" s="59">
        <f t="shared" si="2"/>
        <v>1.2723028786890361E-3</v>
      </c>
      <c r="J46" s="58">
        <v>2229254</v>
      </c>
      <c r="K46" s="60">
        <v>34187</v>
      </c>
      <c r="L46" s="61">
        <f t="shared" si="13"/>
        <v>2263441</v>
      </c>
      <c r="M46" s="62">
        <f t="shared" si="3"/>
        <v>1.5335623486601347E-2</v>
      </c>
      <c r="N46" s="63">
        <f t="shared" si="4"/>
        <v>0.20548093399128725</v>
      </c>
      <c r="O46" s="58">
        <v>360031563</v>
      </c>
      <c r="P46" s="60">
        <v>-10910047</v>
      </c>
      <c r="Q46" s="61">
        <f t="shared" si="14"/>
        <v>349121516</v>
      </c>
      <c r="R46" s="62">
        <f t="shared" si="5"/>
        <v>-3.0303029293017845E-2</v>
      </c>
      <c r="S46" s="63">
        <f t="shared" si="6"/>
        <v>5.8345929779839573E-2</v>
      </c>
      <c r="T46" s="58">
        <v>102230294</v>
      </c>
      <c r="U46" s="60">
        <v>1075002</v>
      </c>
      <c r="V46" s="61">
        <f t="shared" si="15"/>
        <v>103305296</v>
      </c>
      <c r="W46" s="62">
        <f t="shared" si="7"/>
        <v>1.051549357766691E-2</v>
      </c>
      <c r="X46" s="63">
        <f t="shared" si="8"/>
        <v>0.684144275217764</v>
      </c>
      <c r="Y46" s="58">
        <v>1198717214</v>
      </c>
      <c r="Z46" s="60">
        <v>50811</v>
      </c>
      <c r="AA46" s="61">
        <f t="shared" si="16"/>
        <v>1198768025</v>
      </c>
      <c r="AB46" s="62">
        <f t="shared" si="9"/>
        <v>4.2387812076585392E-5</v>
      </c>
      <c r="AC46" s="63">
        <f t="shared" si="10"/>
        <v>1.1552539633840078E-2</v>
      </c>
      <c r="AD46" s="58">
        <v>20241678</v>
      </c>
      <c r="AE46" s="63">
        <f t="shared" si="11"/>
        <v>0</v>
      </c>
      <c r="AF46" s="58">
        <v>0</v>
      </c>
      <c r="AG46" s="58">
        <v>1752140970</v>
      </c>
      <c r="AH46" s="60">
        <v>-9750047</v>
      </c>
      <c r="AI46" s="61">
        <v>1742390923</v>
      </c>
      <c r="AJ46" s="62">
        <f t="shared" si="12"/>
        <v>-5.5646475751320399E-3</v>
      </c>
      <c r="AK46" s="58">
        <v>0</v>
      </c>
      <c r="AL46" s="58">
        <v>105178</v>
      </c>
      <c r="AM46" s="25">
        <v>0</v>
      </c>
      <c r="AN46" s="64"/>
    </row>
    <row r="47" spans="1:40" x14ac:dyDescent="0.2">
      <c r="A47" s="55" t="s">
        <v>95</v>
      </c>
      <c r="B47" s="56" t="s">
        <v>94</v>
      </c>
      <c r="C47" s="24">
        <v>3</v>
      </c>
      <c r="D47" s="24"/>
      <c r="E47" s="57">
        <f t="shared" si="0"/>
        <v>4.6087251943510259E-2</v>
      </c>
      <c r="F47" s="58">
        <v>11260300</v>
      </c>
      <c r="G47" s="59">
        <f t="shared" si="1"/>
        <v>1.2822363859572397E-2</v>
      </c>
      <c r="H47" s="73">
        <v>3132833</v>
      </c>
      <c r="I47" s="59">
        <f t="shared" si="2"/>
        <v>1.7542771943702786E-3</v>
      </c>
      <c r="J47" s="58">
        <v>428615</v>
      </c>
      <c r="K47" s="60">
        <v>6573</v>
      </c>
      <c r="L47" s="61">
        <f t="shared" si="13"/>
        <v>435188</v>
      </c>
      <c r="M47" s="62">
        <f t="shared" si="3"/>
        <v>1.5335440896842155E-2</v>
      </c>
      <c r="N47" s="63">
        <f t="shared" si="4"/>
        <v>0.10625929737444155</v>
      </c>
      <c r="O47" s="58">
        <v>25961877</v>
      </c>
      <c r="P47" s="60">
        <v>-786724</v>
      </c>
      <c r="Q47" s="61">
        <f t="shared" si="14"/>
        <v>25175153</v>
      </c>
      <c r="R47" s="62">
        <f t="shared" si="5"/>
        <v>-3.0303047811219504E-2</v>
      </c>
      <c r="S47" s="63">
        <f t="shared" si="6"/>
        <v>8.2824116192640532E-3</v>
      </c>
      <c r="T47" s="58">
        <v>2023606</v>
      </c>
      <c r="U47" s="60">
        <v>21301</v>
      </c>
      <c r="V47" s="61">
        <f t="shared" si="15"/>
        <v>2044907</v>
      </c>
      <c r="W47" s="62">
        <f t="shared" si="7"/>
        <v>1.0526258570097143E-2</v>
      </c>
      <c r="X47" s="63">
        <f t="shared" si="8"/>
        <v>0.78152324771011195</v>
      </c>
      <c r="Y47" s="58">
        <v>190946213</v>
      </c>
      <c r="Z47" s="60">
        <v>0</v>
      </c>
      <c r="AA47" s="61">
        <f t="shared" si="16"/>
        <v>190946213</v>
      </c>
      <c r="AB47" s="62">
        <f t="shared" si="9"/>
        <v>0</v>
      </c>
      <c r="AC47" s="63">
        <f t="shared" si="10"/>
        <v>4.3271150298729529E-2</v>
      </c>
      <c r="AD47" s="58">
        <v>10572254</v>
      </c>
      <c r="AE47" s="63">
        <f t="shared" si="11"/>
        <v>0</v>
      </c>
      <c r="AF47" s="58">
        <v>0</v>
      </c>
      <c r="AG47" s="58">
        <v>244325698</v>
      </c>
      <c r="AH47" s="60">
        <v>-758850</v>
      </c>
      <c r="AI47" s="61">
        <v>243566848</v>
      </c>
      <c r="AJ47" s="62">
        <f t="shared" si="12"/>
        <v>-3.1058951482049995E-3</v>
      </c>
      <c r="AK47" s="58">
        <v>0</v>
      </c>
      <c r="AL47" s="58">
        <v>0</v>
      </c>
      <c r="AM47" s="25">
        <v>0</v>
      </c>
      <c r="AN47" s="64"/>
    </row>
    <row r="48" spans="1:40" x14ac:dyDescent="0.2">
      <c r="A48" s="55" t="s">
        <v>97</v>
      </c>
      <c r="B48" s="56" t="s">
        <v>96</v>
      </c>
      <c r="C48" s="24">
        <v>3</v>
      </c>
      <c r="D48" s="24"/>
      <c r="E48" s="57">
        <f t="shared" si="0"/>
        <v>4.4117336626909198E-2</v>
      </c>
      <c r="F48" s="58">
        <v>34210243</v>
      </c>
      <c r="G48" s="59">
        <f t="shared" si="1"/>
        <v>3.7147258333146332E-2</v>
      </c>
      <c r="H48" s="73">
        <v>28805382</v>
      </c>
      <c r="I48" s="59">
        <f t="shared" si="2"/>
        <v>9.2894733399906407E-2</v>
      </c>
      <c r="J48" s="58">
        <v>72034072</v>
      </c>
      <c r="K48" s="60">
        <v>1104700</v>
      </c>
      <c r="L48" s="61">
        <f t="shared" si="13"/>
        <v>73138772</v>
      </c>
      <c r="M48" s="62">
        <f t="shared" si="3"/>
        <v>1.533579831499738E-2</v>
      </c>
      <c r="N48" s="63">
        <f t="shared" si="4"/>
        <v>0.48091302264901303</v>
      </c>
      <c r="O48" s="58">
        <v>372918055</v>
      </c>
      <c r="P48" s="60">
        <v>0</v>
      </c>
      <c r="Q48" s="61">
        <f t="shared" si="14"/>
        <v>372918055</v>
      </c>
      <c r="R48" s="62">
        <f t="shared" si="5"/>
        <v>0</v>
      </c>
      <c r="S48" s="63">
        <f t="shared" si="6"/>
        <v>0.20529891719944141</v>
      </c>
      <c r="T48" s="58">
        <v>159196506</v>
      </c>
      <c r="U48" s="60">
        <v>5086165</v>
      </c>
      <c r="V48" s="61">
        <f t="shared" si="15"/>
        <v>164282671</v>
      </c>
      <c r="W48" s="62">
        <f t="shared" si="7"/>
        <v>3.1948973804739156E-2</v>
      </c>
      <c r="X48" s="63">
        <f t="shared" si="8"/>
        <v>0.12818227543563721</v>
      </c>
      <c r="Y48" s="58">
        <v>99397360</v>
      </c>
      <c r="Z48" s="60">
        <v>1399963</v>
      </c>
      <c r="AA48" s="61">
        <f t="shared" si="16"/>
        <v>100797323</v>
      </c>
      <c r="AB48" s="62">
        <f t="shared" si="9"/>
        <v>1.4084508884340589E-2</v>
      </c>
      <c r="AC48" s="63">
        <f t="shared" si="10"/>
        <v>7.3504235184583145E-3</v>
      </c>
      <c r="AD48" s="58">
        <v>5699795</v>
      </c>
      <c r="AE48" s="63">
        <f t="shared" si="11"/>
        <v>4.0960328374881252E-3</v>
      </c>
      <c r="AF48" s="58">
        <v>3176218</v>
      </c>
      <c r="AG48" s="58">
        <v>775437631</v>
      </c>
      <c r="AH48" s="60">
        <v>7590828</v>
      </c>
      <c r="AI48" s="61">
        <v>783028459</v>
      </c>
      <c r="AJ48" s="62">
        <f t="shared" si="12"/>
        <v>9.7890890208809072E-3</v>
      </c>
      <c r="AK48" s="58">
        <v>882751</v>
      </c>
      <c r="AL48" s="58">
        <v>1525382</v>
      </c>
      <c r="AM48" s="25">
        <v>0</v>
      </c>
      <c r="AN48" s="64"/>
    </row>
    <row r="49" spans="1:40" x14ac:dyDescent="0.2">
      <c r="A49" s="55" t="s">
        <v>99</v>
      </c>
      <c r="B49" s="56" t="s">
        <v>98</v>
      </c>
      <c r="C49" s="24">
        <v>3</v>
      </c>
      <c r="D49" s="24"/>
      <c r="E49" s="57">
        <f t="shared" si="0"/>
        <v>5.0051956014637897E-2</v>
      </c>
      <c r="F49" s="58">
        <v>23016514</v>
      </c>
      <c r="G49" s="59">
        <f t="shared" si="1"/>
        <v>4.6492699034032303E-2</v>
      </c>
      <c r="H49" s="73">
        <v>21379781</v>
      </c>
      <c r="I49" s="59">
        <f t="shared" si="2"/>
        <v>9.40823021144883E-2</v>
      </c>
      <c r="J49" s="58">
        <v>43263976</v>
      </c>
      <c r="K49" s="60">
        <v>663488</v>
      </c>
      <c r="L49" s="61">
        <f t="shared" si="13"/>
        <v>43927464</v>
      </c>
      <c r="M49" s="62">
        <f t="shared" si="3"/>
        <v>1.5335807323857613E-2</v>
      </c>
      <c r="N49" s="63">
        <f t="shared" si="4"/>
        <v>0.14625656502445247</v>
      </c>
      <c r="O49" s="58">
        <v>67256438</v>
      </c>
      <c r="P49" s="60">
        <v>-182566</v>
      </c>
      <c r="Q49" s="61">
        <f t="shared" si="14"/>
        <v>67073872</v>
      </c>
      <c r="R49" s="62">
        <f t="shared" si="5"/>
        <v>-2.7144761963159569E-3</v>
      </c>
      <c r="S49" s="63">
        <f t="shared" si="6"/>
        <v>6.0149682190007221E-2</v>
      </c>
      <c r="T49" s="58">
        <v>27659978</v>
      </c>
      <c r="U49" s="60">
        <v>881478</v>
      </c>
      <c r="V49" s="61">
        <f t="shared" si="15"/>
        <v>28541456</v>
      </c>
      <c r="W49" s="62">
        <f t="shared" si="7"/>
        <v>3.1868355065213717E-2</v>
      </c>
      <c r="X49" s="63">
        <f t="shared" si="8"/>
        <v>0.56371759194631044</v>
      </c>
      <c r="Y49" s="58">
        <v>259226909</v>
      </c>
      <c r="Z49" s="60">
        <v>481780</v>
      </c>
      <c r="AA49" s="61">
        <f t="shared" si="16"/>
        <v>259708689</v>
      </c>
      <c r="AB49" s="62">
        <f t="shared" si="9"/>
        <v>1.8585261918159892E-3</v>
      </c>
      <c r="AC49" s="63">
        <f t="shared" si="10"/>
        <v>3.1489264388764641E-2</v>
      </c>
      <c r="AD49" s="58">
        <v>14480415</v>
      </c>
      <c r="AE49" s="63">
        <f t="shared" si="11"/>
        <v>7.7599392873067682E-3</v>
      </c>
      <c r="AF49" s="58">
        <v>3568427</v>
      </c>
      <c r="AG49" s="58">
        <v>459852438</v>
      </c>
      <c r="AH49" s="60">
        <v>1844180</v>
      </c>
      <c r="AI49" s="61">
        <v>461696618</v>
      </c>
      <c r="AJ49" s="62">
        <f t="shared" si="12"/>
        <v>4.0103734320095091E-3</v>
      </c>
      <c r="AK49" s="58">
        <v>0</v>
      </c>
      <c r="AL49" s="58">
        <v>0</v>
      </c>
      <c r="AM49" s="25">
        <v>0</v>
      </c>
      <c r="AN49" s="64"/>
    </row>
    <row r="50" spans="1:40" x14ac:dyDescent="0.2">
      <c r="A50" s="55" t="s">
        <v>101</v>
      </c>
      <c r="B50" s="56" t="s">
        <v>100</v>
      </c>
      <c r="C50" s="24">
        <v>3</v>
      </c>
      <c r="D50" s="24"/>
      <c r="E50" s="57">
        <f t="shared" si="0"/>
        <v>5.3216403661279159E-2</v>
      </c>
      <c r="F50" s="58">
        <v>19701196</v>
      </c>
      <c r="G50" s="59">
        <f t="shared" si="1"/>
        <v>3.0947565919121438E-2</v>
      </c>
      <c r="H50" s="73">
        <v>11457070</v>
      </c>
      <c r="I50" s="59">
        <f t="shared" si="2"/>
        <v>0.16933248771748802</v>
      </c>
      <c r="J50" s="58">
        <v>62688425</v>
      </c>
      <c r="K50" s="60">
        <v>961377</v>
      </c>
      <c r="L50" s="61">
        <f t="shared" si="13"/>
        <v>63649802</v>
      </c>
      <c r="M50" s="62">
        <f t="shared" si="3"/>
        <v>1.5335797637283119E-2</v>
      </c>
      <c r="N50" s="63">
        <f t="shared" si="4"/>
        <v>0.16677436031465495</v>
      </c>
      <c r="O50" s="58">
        <v>61741383</v>
      </c>
      <c r="P50" s="60">
        <v>0</v>
      </c>
      <c r="Q50" s="61">
        <f t="shared" si="14"/>
        <v>61741383</v>
      </c>
      <c r="R50" s="62">
        <f t="shared" si="5"/>
        <v>0</v>
      </c>
      <c r="S50" s="63">
        <f t="shared" si="6"/>
        <v>1.5451495553932694E-2</v>
      </c>
      <c r="T50" s="58">
        <v>5720284</v>
      </c>
      <c r="U50" s="60">
        <v>81399</v>
      </c>
      <c r="V50" s="61">
        <f t="shared" si="15"/>
        <v>5801683</v>
      </c>
      <c r="W50" s="62">
        <f t="shared" si="7"/>
        <v>1.4229887886685347E-2</v>
      </c>
      <c r="X50" s="63">
        <f t="shared" si="8"/>
        <v>0.53053456281622347</v>
      </c>
      <c r="Y50" s="58">
        <v>196408714</v>
      </c>
      <c r="Z50" s="60">
        <v>3910999</v>
      </c>
      <c r="AA50" s="61">
        <f t="shared" si="16"/>
        <v>200319713</v>
      </c>
      <c r="AB50" s="62">
        <f t="shared" si="9"/>
        <v>1.9912553370722647E-2</v>
      </c>
      <c r="AC50" s="63">
        <f t="shared" si="10"/>
        <v>1.961360035026477E-2</v>
      </c>
      <c r="AD50" s="58">
        <v>7261133</v>
      </c>
      <c r="AE50" s="63">
        <f t="shared" si="11"/>
        <v>1.4129523667035473E-2</v>
      </c>
      <c r="AF50" s="58">
        <v>5230878</v>
      </c>
      <c r="AG50" s="58">
        <v>370209083</v>
      </c>
      <c r="AH50" s="60">
        <v>4953775</v>
      </c>
      <c r="AI50" s="61">
        <v>375162858</v>
      </c>
      <c r="AJ50" s="62">
        <f t="shared" si="12"/>
        <v>1.3381019611558262E-2</v>
      </c>
      <c r="AK50" s="58">
        <v>0</v>
      </c>
      <c r="AL50" s="58">
        <v>64878</v>
      </c>
      <c r="AM50" s="25">
        <v>0</v>
      </c>
      <c r="AN50" s="64"/>
    </row>
    <row r="51" spans="1:40" x14ac:dyDescent="0.2">
      <c r="A51" s="55" t="s">
        <v>103</v>
      </c>
      <c r="B51" s="56" t="s">
        <v>102</v>
      </c>
      <c r="C51" s="24">
        <v>3</v>
      </c>
      <c r="D51" s="24"/>
      <c r="E51" s="57">
        <f t="shared" si="0"/>
        <v>4.5573532716588629E-2</v>
      </c>
      <c r="F51" s="58">
        <v>41920596</v>
      </c>
      <c r="G51" s="59">
        <f t="shared" si="1"/>
        <v>1.0937983734578648E-2</v>
      </c>
      <c r="H51" s="73">
        <v>10061252</v>
      </c>
      <c r="I51" s="59">
        <f t="shared" si="2"/>
        <v>1.5148150767952845E-2</v>
      </c>
      <c r="J51" s="58">
        <v>13933954</v>
      </c>
      <c r="K51" s="60">
        <v>213687</v>
      </c>
      <c r="L51" s="61">
        <f t="shared" si="13"/>
        <v>14147641</v>
      </c>
      <c r="M51" s="62">
        <f t="shared" si="3"/>
        <v>1.5335704423884275E-2</v>
      </c>
      <c r="N51" s="63">
        <f t="shared" si="4"/>
        <v>0.15272011063296123</v>
      </c>
      <c r="O51" s="58">
        <v>140478863</v>
      </c>
      <c r="P51" s="60">
        <v>850017</v>
      </c>
      <c r="Q51" s="61">
        <f t="shared" si="14"/>
        <v>141328880</v>
      </c>
      <c r="R51" s="62">
        <f t="shared" si="5"/>
        <v>6.0508533586294761E-3</v>
      </c>
      <c r="S51" s="63">
        <f t="shared" si="6"/>
        <v>4.1256424864915993E-2</v>
      </c>
      <c r="T51" s="58">
        <v>37949525</v>
      </c>
      <c r="U51" s="60">
        <v>0</v>
      </c>
      <c r="V51" s="61">
        <f t="shared" si="15"/>
        <v>37949525</v>
      </c>
      <c r="W51" s="62">
        <f t="shared" si="7"/>
        <v>0</v>
      </c>
      <c r="X51" s="63">
        <f t="shared" si="8"/>
        <v>0.70665374608705223</v>
      </c>
      <c r="Y51" s="58">
        <v>650012067</v>
      </c>
      <c r="Z51" s="60">
        <v>2241645</v>
      </c>
      <c r="AA51" s="61">
        <f t="shared" si="16"/>
        <v>652253712</v>
      </c>
      <c r="AB51" s="62">
        <f t="shared" si="9"/>
        <v>3.4486205930696974E-3</v>
      </c>
      <c r="AC51" s="63">
        <f t="shared" si="10"/>
        <v>2.7710051195950398E-2</v>
      </c>
      <c r="AD51" s="58">
        <v>25488958</v>
      </c>
      <c r="AE51" s="63">
        <f t="shared" si="11"/>
        <v>0</v>
      </c>
      <c r="AF51" s="58">
        <v>0</v>
      </c>
      <c r="AG51" s="58">
        <v>919845215</v>
      </c>
      <c r="AH51" s="60">
        <v>3305349</v>
      </c>
      <c r="AI51" s="61">
        <v>923150564</v>
      </c>
      <c r="AJ51" s="62">
        <f t="shared" si="12"/>
        <v>3.5933752180251325E-3</v>
      </c>
      <c r="AK51" s="58">
        <v>0</v>
      </c>
      <c r="AL51" s="58">
        <v>0</v>
      </c>
      <c r="AM51" s="25">
        <v>0</v>
      </c>
      <c r="AN51" s="64"/>
    </row>
    <row r="52" spans="1:40" x14ac:dyDescent="0.2">
      <c r="A52" s="55" t="s">
        <v>105</v>
      </c>
      <c r="B52" s="56" t="s">
        <v>104</v>
      </c>
      <c r="C52" s="24">
        <v>3</v>
      </c>
      <c r="D52" s="24"/>
      <c r="E52" s="57">
        <f t="shared" si="0"/>
        <v>2.7779379981005648E-2</v>
      </c>
      <c r="F52" s="58">
        <v>12158439</v>
      </c>
      <c r="G52" s="59">
        <f t="shared" si="1"/>
        <v>8.2242731017582241E-3</v>
      </c>
      <c r="H52" s="73">
        <v>3599588</v>
      </c>
      <c r="I52" s="59">
        <f t="shared" si="2"/>
        <v>1.6291344077469419E-2</v>
      </c>
      <c r="J52" s="58">
        <v>7130372</v>
      </c>
      <c r="K52" s="60">
        <v>109350</v>
      </c>
      <c r="L52" s="61">
        <f t="shared" si="13"/>
        <v>7239722</v>
      </c>
      <c r="M52" s="62">
        <f t="shared" si="3"/>
        <v>1.5335805761606827E-2</v>
      </c>
      <c r="N52" s="63">
        <f t="shared" si="4"/>
        <v>0.11448781067660205</v>
      </c>
      <c r="O52" s="58">
        <v>50108860</v>
      </c>
      <c r="P52" s="60">
        <v>113489</v>
      </c>
      <c r="Q52" s="61">
        <f t="shared" si="14"/>
        <v>50222349</v>
      </c>
      <c r="R52" s="62">
        <f t="shared" si="5"/>
        <v>2.2648489708207292E-3</v>
      </c>
      <c r="S52" s="63">
        <f t="shared" si="6"/>
        <v>2.476006598257878E-2</v>
      </c>
      <c r="T52" s="58">
        <v>10836950</v>
      </c>
      <c r="U52" s="60">
        <v>0</v>
      </c>
      <c r="V52" s="61">
        <f t="shared" si="15"/>
        <v>10836950</v>
      </c>
      <c r="W52" s="62">
        <f t="shared" si="7"/>
        <v>0</v>
      </c>
      <c r="X52" s="63">
        <f t="shared" si="8"/>
        <v>0.79100848757820919</v>
      </c>
      <c r="Y52" s="58">
        <v>346207455</v>
      </c>
      <c r="Z52" s="60">
        <v>-440350</v>
      </c>
      <c r="AA52" s="61">
        <f t="shared" si="16"/>
        <v>345767105</v>
      </c>
      <c r="AB52" s="62">
        <f t="shared" si="9"/>
        <v>-1.2719252391604333E-3</v>
      </c>
      <c r="AC52" s="63">
        <f t="shared" si="10"/>
        <v>1.7448638602376682E-2</v>
      </c>
      <c r="AD52" s="58">
        <v>7636895</v>
      </c>
      <c r="AE52" s="63">
        <f t="shared" si="11"/>
        <v>0</v>
      </c>
      <c r="AF52" s="58">
        <v>0</v>
      </c>
      <c r="AG52" s="58">
        <v>437678559</v>
      </c>
      <c r="AH52" s="60">
        <v>-217511</v>
      </c>
      <c r="AI52" s="61">
        <v>437461048</v>
      </c>
      <c r="AJ52" s="62">
        <f t="shared" si="12"/>
        <v>-4.9696517119085103E-4</v>
      </c>
      <c r="AK52" s="58">
        <v>0</v>
      </c>
      <c r="AL52" s="58">
        <v>0</v>
      </c>
      <c r="AM52" s="25">
        <v>0</v>
      </c>
      <c r="AN52" s="64"/>
    </row>
    <row r="53" spans="1:40" x14ac:dyDescent="0.2">
      <c r="A53" s="55" t="s">
        <v>107</v>
      </c>
      <c r="B53" s="56" t="s">
        <v>106</v>
      </c>
      <c r="C53" s="24">
        <v>3</v>
      </c>
      <c r="D53" s="24"/>
      <c r="E53" s="57">
        <f t="shared" si="0"/>
        <v>4.8974243150235269E-2</v>
      </c>
      <c r="F53" s="58">
        <v>27573580</v>
      </c>
      <c r="G53" s="59">
        <f t="shared" si="1"/>
        <v>1.4073643560068226E-2</v>
      </c>
      <c r="H53" s="73">
        <v>7923772</v>
      </c>
      <c r="I53" s="59">
        <f t="shared" si="2"/>
        <v>1.2818271823533741E-3</v>
      </c>
      <c r="J53" s="58">
        <v>721697</v>
      </c>
      <c r="K53" s="60">
        <v>11068</v>
      </c>
      <c r="L53" s="61">
        <f t="shared" si="13"/>
        <v>732765</v>
      </c>
      <c r="M53" s="62">
        <f t="shared" si="3"/>
        <v>1.5336075943228252E-2</v>
      </c>
      <c r="N53" s="63">
        <f t="shared" si="4"/>
        <v>0.17330461865105379</v>
      </c>
      <c r="O53" s="58">
        <v>97574326</v>
      </c>
      <c r="P53" s="60">
        <v>376784</v>
      </c>
      <c r="Q53" s="61">
        <f t="shared" si="14"/>
        <v>97951110</v>
      </c>
      <c r="R53" s="62">
        <f t="shared" si="5"/>
        <v>3.8615075855097376E-3</v>
      </c>
      <c r="S53" s="63">
        <f t="shared" si="6"/>
        <v>2.1614880730919831E-2</v>
      </c>
      <c r="T53" s="58">
        <v>12169655</v>
      </c>
      <c r="U53" s="60">
        <v>0</v>
      </c>
      <c r="V53" s="61">
        <f t="shared" si="15"/>
        <v>12169655</v>
      </c>
      <c r="W53" s="62">
        <f t="shared" si="7"/>
        <v>0</v>
      </c>
      <c r="X53" s="63">
        <f t="shared" si="8"/>
        <v>0.6768782733785349</v>
      </c>
      <c r="Y53" s="58">
        <v>381097410</v>
      </c>
      <c r="Z53" s="60">
        <v>-4682484</v>
      </c>
      <c r="AA53" s="61">
        <f t="shared" si="16"/>
        <v>376414926</v>
      </c>
      <c r="AB53" s="62">
        <f t="shared" si="9"/>
        <v>-1.2286842883555677E-2</v>
      </c>
      <c r="AC53" s="63">
        <f t="shared" si="10"/>
        <v>6.3872513346834581E-2</v>
      </c>
      <c r="AD53" s="58">
        <v>35961635</v>
      </c>
      <c r="AE53" s="63">
        <f t="shared" si="11"/>
        <v>0</v>
      </c>
      <c r="AF53" s="58">
        <v>0</v>
      </c>
      <c r="AG53" s="58">
        <v>563022075</v>
      </c>
      <c r="AH53" s="60">
        <v>-4294632</v>
      </c>
      <c r="AI53" s="61">
        <v>558727443</v>
      </c>
      <c r="AJ53" s="62">
        <f t="shared" si="12"/>
        <v>-7.6278216977549241E-3</v>
      </c>
      <c r="AK53" s="58">
        <v>0</v>
      </c>
      <c r="AL53" s="58">
        <v>0</v>
      </c>
      <c r="AM53" s="25">
        <v>0</v>
      </c>
      <c r="AN53" s="64"/>
    </row>
    <row r="54" spans="1:40" x14ac:dyDescent="0.2">
      <c r="A54" s="55" t="s">
        <v>109</v>
      </c>
      <c r="B54" s="56" t="s">
        <v>108</v>
      </c>
      <c r="C54" s="24">
        <v>3</v>
      </c>
      <c r="D54" s="24"/>
      <c r="E54" s="57">
        <f t="shared" si="0"/>
        <v>5.2651111063337454E-2</v>
      </c>
      <c r="F54" s="58">
        <v>28127916</v>
      </c>
      <c r="G54" s="59">
        <f t="shared" si="1"/>
        <v>2.8519268528852753E-3</v>
      </c>
      <c r="H54" s="73">
        <v>1523591</v>
      </c>
      <c r="I54" s="59">
        <f t="shared" si="2"/>
        <v>3.3938429519249537E-4</v>
      </c>
      <c r="J54" s="58">
        <v>181310</v>
      </c>
      <c r="K54" s="60">
        <v>2780</v>
      </c>
      <c r="L54" s="61">
        <f t="shared" si="13"/>
        <v>184090</v>
      </c>
      <c r="M54" s="62">
        <f t="shared" si="3"/>
        <v>1.5332855330649164E-2</v>
      </c>
      <c r="N54" s="63">
        <f t="shared" si="4"/>
        <v>0.17746855535995498</v>
      </c>
      <c r="O54" s="58">
        <v>94809407</v>
      </c>
      <c r="P54" s="60">
        <v>0</v>
      </c>
      <c r="Q54" s="61">
        <f t="shared" si="14"/>
        <v>94809407</v>
      </c>
      <c r="R54" s="62">
        <f t="shared" si="5"/>
        <v>0</v>
      </c>
      <c r="S54" s="63">
        <f t="shared" si="6"/>
        <v>1.7029611724318834E-2</v>
      </c>
      <c r="T54" s="58">
        <v>9097766</v>
      </c>
      <c r="U54" s="60">
        <v>0</v>
      </c>
      <c r="V54" s="61">
        <f t="shared" si="15"/>
        <v>9097766</v>
      </c>
      <c r="W54" s="62">
        <f t="shared" si="7"/>
        <v>0</v>
      </c>
      <c r="X54" s="63">
        <f t="shared" si="8"/>
        <v>0.69979886740061292</v>
      </c>
      <c r="Y54" s="58">
        <v>373855050</v>
      </c>
      <c r="Z54" s="60">
        <v>-56218</v>
      </c>
      <c r="AA54" s="61">
        <f t="shared" si="16"/>
        <v>373798832</v>
      </c>
      <c r="AB54" s="62">
        <f t="shared" si="9"/>
        <v>-1.5037378791593159E-4</v>
      </c>
      <c r="AC54" s="63">
        <f t="shared" si="10"/>
        <v>4.986054330369806E-2</v>
      </c>
      <c r="AD54" s="58">
        <v>26637105</v>
      </c>
      <c r="AE54" s="63">
        <f t="shared" si="11"/>
        <v>0</v>
      </c>
      <c r="AF54" s="58">
        <v>0</v>
      </c>
      <c r="AG54" s="58">
        <v>534232145</v>
      </c>
      <c r="AH54" s="60">
        <v>-53438</v>
      </c>
      <c r="AI54" s="61">
        <v>534178707</v>
      </c>
      <c r="AJ54" s="62">
        <f t="shared" si="12"/>
        <v>-1.0002767617062803E-4</v>
      </c>
      <c r="AK54" s="58">
        <v>0</v>
      </c>
      <c r="AL54" s="58">
        <v>0</v>
      </c>
      <c r="AM54" s="25">
        <v>0</v>
      </c>
      <c r="AN54" s="64"/>
    </row>
    <row r="55" spans="1:40" x14ac:dyDescent="0.2">
      <c r="A55" s="55" t="s">
        <v>111</v>
      </c>
      <c r="B55" s="56" t="s">
        <v>110</v>
      </c>
      <c r="C55" s="24">
        <v>3</v>
      </c>
      <c r="D55" s="24"/>
      <c r="E55" s="57">
        <f t="shared" si="0"/>
        <v>6.0065769576851086E-2</v>
      </c>
      <c r="F55" s="58">
        <v>57555177</v>
      </c>
      <c r="G55" s="59">
        <f t="shared" si="1"/>
        <v>2.552973642660941E-3</v>
      </c>
      <c r="H55" s="73">
        <v>2446266</v>
      </c>
      <c r="I55" s="59">
        <f t="shared" si="2"/>
        <v>4.2510424937718832E-4</v>
      </c>
      <c r="J55" s="58">
        <v>407336</v>
      </c>
      <c r="K55" s="60">
        <v>6247</v>
      </c>
      <c r="L55" s="61">
        <f t="shared" si="13"/>
        <v>413583</v>
      </c>
      <c r="M55" s="62">
        <f t="shared" si="3"/>
        <v>1.5336233478013238E-2</v>
      </c>
      <c r="N55" s="63">
        <f t="shared" si="4"/>
        <v>0.18691570727483942</v>
      </c>
      <c r="O55" s="58">
        <v>179103118</v>
      </c>
      <c r="P55" s="60">
        <v>-188097</v>
      </c>
      <c r="Q55" s="61">
        <f t="shared" si="14"/>
        <v>178915021</v>
      </c>
      <c r="R55" s="62">
        <f t="shared" si="5"/>
        <v>-1.05021622236638E-3</v>
      </c>
      <c r="S55" s="63">
        <f t="shared" si="6"/>
        <v>2.1841706385589077E-2</v>
      </c>
      <c r="T55" s="58">
        <v>20928780</v>
      </c>
      <c r="U55" s="60">
        <v>2956</v>
      </c>
      <c r="V55" s="61">
        <f t="shared" si="15"/>
        <v>20931736</v>
      </c>
      <c r="W55" s="62">
        <f t="shared" si="7"/>
        <v>1.412409132304893E-4</v>
      </c>
      <c r="X55" s="63">
        <f t="shared" si="8"/>
        <v>0.65999751136139417</v>
      </c>
      <c r="Y55" s="58">
        <v>632411336</v>
      </c>
      <c r="Z55" s="60">
        <v>-9351954</v>
      </c>
      <c r="AA55" s="61">
        <f t="shared" si="16"/>
        <v>623059382</v>
      </c>
      <c r="AB55" s="62">
        <f t="shared" si="9"/>
        <v>-1.4787770976957946E-2</v>
      </c>
      <c r="AC55" s="63">
        <f t="shared" si="10"/>
        <v>6.8201227509288129E-2</v>
      </c>
      <c r="AD55" s="58">
        <v>65350594</v>
      </c>
      <c r="AE55" s="63">
        <f t="shared" si="11"/>
        <v>0</v>
      </c>
      <c r="AF55" s="58">
        <v>0</v>
      </c>
      <c r="AG55" s="58">
        <v>958202607</v>
      </c>
      <c r="AH55" s="60">
        <v>-9530848</v>
      </c>
      <c r="AI55" s="61">
        <v>948671759</v>
      </c>
      <c r="AJ55" s="62">
        <f t="shared" si="12"/>
        <v>-9.9465895107922614E-3</v>
      </c>
      <c r="AK55" s="58">
        <v>0</v>
      </c>
      <c r="AL55" s="58">
        <v>0</v>
      </c>
      <c r="AM55" s="25">
        <v>0</v>
      </c>
      <c r="AN55" s="64"/>
    </row>
    <row r="56" spans="1:40" x14ac:dyDescent="0.2">
      <c r="A56" s="55" t="s">
        <v>113</v>
      </c>
      <c r="B56" s="56" t="s">
        <v>112</v>
      </c>
      <c r="C56" s="24">
        <v>3</v>
      </c>
      <c r="D56" s="24"/>
      <c r="E56" s="57">
        <f t="shared" si="0"/>
        <v>4.954792150153435E-2</v>
      </c>
      <c r="F56" s="58">
        <v>87891447</v>
      </c>
      <c r="G56" s="59">
        <f t="shared" si="1"/>
        <v>1.1681547890053864E-2</v>
      </c>
      <c r="H56" s="73">
        <v>20721518</v>
      </c>
      <c r="I56" s="59">
        <f t="shared" si="2"/>
        <v>3.1676254518328631E-2</v>
      </c>
      <c r="J56" s="58">
        <v>56189478</v>
      </c>
      <c r="K56" s="60">
        <v>861711</v>
      </c>
      <c r="L56" s="61">
        <f t="shared" si="13"/>
        <v>57051189</v>
      </c>
      <c r="M56" s="62">
        <f t="shared" si="3"/>
        <v>1.5335807177279703E-2</v>
      </c>
      <c r="N56" s="63">
        <f t="shared" si="4"/>
        <v>0.26724801850996438</v>
      </c>
      <c r="O56" s="58">
        <v>474062571</v>
      </c>
      <c r="P56" s="60">
        <v>1230676</v>
      </c>
      <c r="Q56" s="61">
        <f t="shared" si="14"/>
        <v>475293247</v>
      </c>
      <c r="R56" s="62">
        <f t="shared" si="5"/>
        <v>2.5960201781042949E-3</v>
      </c>
      <c r="S56" s="63">
        <f t="shared" si="6"/>
        <v>6.2381680599572317E-2</v>
      </c>
      <c r="T56" s="58">
        <v>110656835</v>
      </c>
      <c r="U56" s="60">
        <v>5433</v>
      </c>
      <c r="V56" s="61">
        <f t="shared" si="15"/>
        <v>110662268</v>
      </c>
      <c r="W56" s="62">
        <f t="shared" si="7"/>
        <v>4.9097735354530971E-5</v>
      </c>
      <c r="X56" s="63">
        <f t="shared" si="8"/>
        <v>0.54466354114984694</v>
      </c>
      <c r="Y56" s="58">
        <v>966160947</v>
      </c>
      <c r="Z56" s="60">
        <v>6702</v>
      </c>
      <c r="AA56" s="61">
        <f t="shared" si="16"/>
        <v>966167649</v>
      </c>
      <c r="AB56" s="62">
        <f t="shared" si="9"/>
        <v>6.9367324572683234E-6</v>
      </c>
      <c r="AC56" s="63">
        <f t="shared" si="10"/>
        <v>3.2801035830699571E-2</v>
      </c>
      <c r="AD56" s="58">
        <v>58184691</v>
      </c>
      <c r="AE56" s="63">
        <f t="shared" si="11"/>
        <v>0</v>
      </c>
      <c r="AF56" s="58">
        <v>0</v>
      </c>
      <c r="AG56" s="58">
        <v>1773867487</v>
      </c>
      <c r="AH56" s="60">
        <v>2104522</v>
      </c>
      <c r="AI56" s="61">
        <v>1775972009</v>
      </c>
      <c r="AJ56" s="62">
        <f t="shared" si="12"/>
        <v>1.1864031645110139E-3</v>
      </c>
      <c r="AK56" s="58">
        <v>0</v>
      </c>
      <c r="AL56" s="58">
        <v>139715</v>
      </c>
      <c r="AM56" s="25">
        <v>0</v>
      </c>
      <c r="AN56" s="64"/>
    </row>
    <row r="57" spans="1:40" x14ac:dyDescent="0.2">
      <c r="A57" s="55" t="s">
        <v>115</v>
      </c>
      <c r="B57" s="56" t="s">
        <v>114</v>
      </c>
      <c r="C57" s="24">
        <v>3</v>
      </c>
      <c r="D57" s="24"/>
      <c r="E57" s="57">
        <f t="shared" si="0"/>
        <v>5.1390578353864465E-2</v>
      </c>
      <c r="F57" s="58">
        <v>90106099</v>
      </c>
      <c r="G57" s="59">
        <f t="shared" si="1"/>
        <v>3.3933976155611141E-3</v>
      </c>
      <c r="H57" s="73">
        <v>5949842</v>
      </c>
      <c r="I57" s="59">
        <f t="shared" si="2"/>
        <v>8.0476247793949949E-4</v>
      </c>
      <c r="J57" s="58">
        <v>1411037</v>
      </c>
      <c r="K57" s="60">
        <v>21639</v>
      </c>
      <c r="L57" s="61">
        <f t="shared" si="13"/>
        <v>1432676</v>
      </c>
      <c r="M57" s="62">
        <f t="shared" si="3"/>
        <v>1.5335529826645227E-2</v>
      </c>
      <c r="N57" s="63">
        <f t="shared" si="4"/>
        <v>0.26328134429716404</v>
      </c>
      <c r="O57" s="58">
        <v>461626540</v>
      </c>
      <c r="P57" s="60">
        <v>9821843</v>
      </c>
      <c r="Q57" s="61">
        <f t="shared" si="14"/>
        <v>471448383</v>
      </c>
      <c r="R57" s="62">
        <f t="shared" si="5"/>
        <v>2.1276599478010947E-2</v>
      </c>
      <c r="S57" s="63">
        <f t="shared" si="6"/>
        <v>8.1154021398422219E-2</v>
      </c>
      <c r="T57" s="58">
        <v>142292080</v>
      </c>
      <c r="U57" s="60">
        <v>3023556</v>
      </c>
      <c r="V57" s="61">
        <f t="shared" si="15"/>
        <v>145315636</v>
      </c>
      <c r="W57" s="62">
        <f t="shared" si="7"/>
        <v>2.1248940910836359E-2</v>
      </c>
      <c r="X57" s="63">
        <f t="shared" si="8"/>
        <v>0.56113027111354252</v>
      </c>
      <c r="Y57" s="58">
        <v>983862439</v>
      </c>
      <c r="Z57" s="60">
        <v>-13506930</v>
      </c>
      <c r="AA57" s="61">
        <f t="shared" si="16"/>
        <v>970355509</v>
      </c>
      <c r="AB57" s="62">
        <f t="shared" si="9"/>
        <v>-1.3728474088032544E-2</v>
      </c>
      <c r="AC57" s="63">
        <f t="shared" si="10"/>
        <v>3.8845624743506155E-2</v>
      </c>
      <c r="AD57" s="58">
        <v>68110300</v>
      </c>
      <c r="AE57" s="63">
        <f t="shared" si="11"/>
        <v>0</v>
      </c>
      <c r="AF57" s="58">
        <v>0</v>
      </c>
      <c r="AG57" s="58">
        <v>1753358337</v>
      </c>
      <c r="AH57" s="60">
        <v>-639892</v>
      </c>
      <c r="AI57" s="61">
        <v>1752718445</v>
      </c>
      <c r="AJ57" s="62">
        <f t="shared" si="12"/>
        <v>-3.6495220999425401E-4</v>
      </c>
      <c r="AK57" s="58">
        <v>0</v>
      </c>
      <c r="AL57" s="58">
        <v>184980</v>
      </c>
      <c r="AM57" s="25">
        <v>0</v>
      </c>
      <c r="AN57" s="64"/>
    </row>
    <row r="58" spans="1:40" x14ac:dyDescent="0.2">
      <c r="A58" s="55" t="s">
        <v>117</v>
      </c>
      <c r="B58" s="56" t="s">
        <v>116</v>
      </c>
      <c r="C58" s="24">
        <v>3</v>
      </c>
      <c r="D58" s="24"/>
      <c r="E58" s="57">
        <f t="shared" si="0"/>
        <v>3.8153624841447228E-2</v>
      </c>
      <c r="F58" s="58">
        <v>20904506</v>
      </c>
      <c r="G58" s="59">
        <f t="shared" si="1"/>
        <v>1.2935844580977764E-2</v>
      </c>
      <c r="H58" s="73">
        <v>7087595</v>
      </c>
      <c r="I58" s="59">
        <f t="shared" si="2"/>
        <v>1.0611528503419754E-2</v>
      </c>
      <c r="J58" s="58">
        <v>5814094</v>
      </c>
      <c r="K58" s="60">
        <v>89164</v>
      </c>
      <c r="L58" s="61">
        <f t="shared" si="13"/>
        <v>5903258</v>
      </c>
      <c r="M58" s="62">
        <f t="shared" si="3"/>
        <v>1.53358373634826E-2</v>
      </c>
      <c r="N58" s="63">
        <f t="shared" si="4"/>
        <v>0.11485714318358196</v>
      </c>
      <c r="O58" s="58">
        <v>62930635</v>
      </c>
      <c r="P58" s="60">
        <v>1311598</v>
      </c>
      <c r="Q58" s="61">
        <f t="shared" si="14"/>
        <v>64242233</v>
      </c>
      <c r="R58" s="62">
        <f t="shared" si="5"/>
        <v>2.0841963536519216E-2</v>
      </c>
      <c r="S58" s="63">
        <f t="shared" si="6"/>
        <v>1.0852357392246584E-2</v>
      </c>
      <c r="T58" s="58">
        <v>5946045</v>
      </c>
      <c r="U58" s="60">
        <v>119842</v>
      </c>
      <c r="V58" s="61">
        <f t="shared" si="15"/>
        <v>6065887</v>
      </c>
      <c r="W58" s="62">
        <f t="shared" si="7"/>
        <v>2.015490969207263E-2</v>
      </c>
      <c r="X58" s="63">
        <f t="shared" si="8"/>
        <v>0.78218790728485477</v>
      </c>
      <c r="Y58" s="58">
        <v>428563521</v>
      </c>
      <c r="Z58" s="60">
        <v>-7671723</v>
      </c>
      <c r="AA58" s="61">
        <f t="shared" si="16"/>
        <v>420891798</v>
      </c>
      <c r="AB58" s="62">
        <f t="shared" si="9"/>
        <v>-1.7901017291670047E-2</v>
      </c>
      <c r="AC58" s="63">
        <f t="shared" si="10"/>
        <v>3.0401594213471925E-2</v>
      </c>
      <c r="AD58" s="58">
        <v>16657141</v>
      </c>
      <c r="AE58" s="63">
        <f t="shared" si="11"/>
        <v>0</v>
      </c>
      <c r="AF58" s="58">
        <v>0</v>
      </c>
      <c r="AG58" s="58">
        <v>547903537</v>
      </c>
      <c r="AH58" s="60">
        <v>-6151119</v>
      </c>
      <c r="AI58" s="61">
        <v>541752418</v>
      </c>
      <c r="AJ58" s="62">
        <f t="shared" si="12"/>
        <v>-1.1226645905007181E-2</v>
      </c>
      <c r="AK58" s="58">
        <v>0</v>
      </c>
      <c r="AL58" s="58">
        <v>0</v>
      </c>
      <c r="AM58" s="25">
        <v>0</v>
      </c>
      <c r="AN58" s="64"/>
    </row>
    <row r="59" spans="1:40" x14ac:dyDescent="0.2">
      <c r="A59" s="55" t="s">
        <v>119</v>
      </c>
      <c r="B59" s="56" t="s">
        <v>118</v>
      </c>
      <c r="C59" s="24">
        <v>3</v>
      </c>
      <c r="D59" s="24"/>
      <c r="E59" s="57">
        <f t="shared" si="0"/>
        <v>4.0936840094435566E-2</v>
      </c>
      <c r="F59" s="58">
        <v>48132368</v>
      </c>
      <c r="G59" s="59">
        <f t="shared" si="1"/>
        <v>4.4732060657767933E-3</v>
      </c>
      <c r="H59" s="73">
        <v>5259468</v>
      </c>
      <c r="I59" s="59">
        <f t="shared" si="2"/>
        <v>7.583344509399869E-4</v>
      </c>
      <c r="J59" s="58">
        <v>891628</v>
      </c>
      <c r="K59" s="60">
        <v>13673</v>
      </c>
      <c r="L59" s="61">
        <f t="shared" si="13"/>
        <v>905301</v>
      </c>
      <c r="M59" s="62">
        <f t="shared" si="3"/>
        <v>1.5334870596257632E-2</v>
      </c>
      <c r="N59" s="63">
        <f t="shared" si="4"/>
        <v>0.18701381909889436</v>
      </c>
      <c r="O59" s="58">
        <v>219885510</v>
      </c>
      <c r="P59" s="60">
        <v>3173485</v>
      </c>
      <c r="Q59" s="61">
        <f t="shared" si="14"/>
        <v>223058995</v>
      </c>
      <c r="R59" s="62">
        <f t="shared" si="5"/>
        <v>1.4432442592510985E-2</v>
      </c>
      <c r="S59" s="63">
        <f t="shared" si="6"/>
        <v>2.9188002381966317E-2</v>
      </c>
      <c r="T59" s="58">
        <v>34318420</v>
      </c>
      <c r="U59" s="60">
        <v>457753</v>
      </c>
      <c r="V59" s="61">
        <f t="shared" si="15"/>
        <v>34776173</v>
      </c>
      <c r="W59" s="62">
        <f t="shared" si="7"/>
        <v>1.3338405439411255E-2</v>
      </c>
      <c r="X59" s="63">
        <f t="shared" si="8"/>
        <v>0.6808386036900671</v>
      </c>
      <c r="Y59" s="58">
        <v>800510595</v>
      </c>
      <c r="Z59" s="60">
        <v>-7534961</v>
      </c>
      <c r="AA59" s="61">
        <f t="shared" si="16"/>
        <v>792975634</v>
      </c>
      <c r="AB59" s="62">
        <f t="shared" si="9"/>
        <v>-9.4126936571026897E-3</v>
      </c>
      <c r="AC59" s="63">
        <f t="shared" si="10"/>
        <v>5.6791194217919838E-2</v>
      </c>
      <c r="AD59" s="58">
        <v>66773465</v>
      </c>
      <c r="AE59" s="63">
        <f t="shared" si="11"/>
        <v>0</v>
      </c>
      <c r="AF59" s="58">
        <v>0</v>
      </c>
      <c r="AG59" s="58">
        <v>1175771454</v>
      </c>
      <c r="AH59" s="60">
        <v>-3890050</v>
      </c>
      <c r="AI59" s="61">
        <v>1171881404</v>
      </c>
      <c r="AJ59" s="62">
        <f t="shared" si="12"/>
        <v>-3.3085086279021026E-3</v>
      </c>
      <c r="AK59" s="58">
        <v>0</v>
      </c>
      <c r="AL59" s="58">
        <v>0</v>
      </c>
      <c r="AM59" s="25">
        <v>0</v>
      </c>
      <c r="AN59" s="64"/>
    </row>
    <row r="60" spans="1:40" x14ac:dyDescent="0.2">
      <c r="A60" s="55" t="s">
        <v>121</v>
      </c>
      <c r="B60" s="56" t="s">
        <v>120</v>
      </c>
      <c r="C60" s="24">
        <v>3</v>
      </c>
      <c r="D60" s="24"/>
      <c r="E60" s="57">
        <f t="shared" si="0"/>
        <v>4.9030921060844078E-2</v>
      </c>
      <c r="F60" s="58">
        <v>33170397</v>
      </c>
      <c r="G60" s="59">
        <f t="shared" si="1"/>
        <v>1.5434552622552684E-2</v>
      </c>
      <c r="H60" s="73">
        <v>10441783</v>
      </c>
      <c r="I60" s="59">
        <f t="shared" si="2"/>
        <v>7.2264164443395257E-2</v>
      </c>
      <c r="J60" s="58">
        <v>48888150</v>
      </c>
      <c r="K60" s="60">
        <v>749739</v>
      </c>
      <c r="L60" s="61">
        <f t="shared" si="13"/>
        <v>49637889</v>
      </c>
      <c r="M60" s="62">
        <f t="shared" si="3"/>
        <v>1.5335802234283769E-2</v>
      </c>
      <c r="N60" s="63">
        <f t="shared" si="4"/>
        <v>0.10074316432036119</v>
      </c>
      <c r="O60" s="58">
        <v>68154762</v>
      </c>
      <c r="P60" s="60">
        <v>1444828</v>
      </c>
      <c r="Q60" s="61">
        <f t="shared" si="14"/>
        <v>69599590</v>
      </c>
      <c r="R60" s="62">
        <f t="shared" si="5"/>
        <v>2.1199223027145192E-2</v>
      </c>
      <c r="S60" s="63">
        <f t="shared" si="6"/>
        <v>4.0617838972424117E-2</v>
      </c>
      <c r="T60" s="58">
        <v>27478779</v>
      </c>
      <c r="U60" s="60">
        <v>-280929</v>
      </c>
      <c r="V60" s="61">
        <f t="shared" si="15"/>
        <v>27197850</v>
      </c>
      <c r="W60" s="62">
        <f t="shared" si="7"/>
        <v>-1.022348918778378E-2</v>
      </c>
      <c r="X60" s="63">
        <f t="shared" si="8"/>
        <v>0.68538913260305634</v>
      </c>
      <c r="Y60" s="58">
        <v>463679432</v>
      </c>
      <c r="Z60" s="60">
        <v>12690039</v>
      </c>
      <c r="AA60" s="61">
        <f t="shared" si="16"/>
        <v>476369471</v>
      </c>
      <c r="AB60" s="62">
        <f t="shared" si="9"/>
        <v>2.7368130057578228E-2</v>
      </c>
      <c r="AC60" s="63">
        <f t="shared" si="10"/>
        <v>3.6520225977366386E-2</v>
      </c>
      <c r="AD60" s="58">
        <v>24706662</v>
      </c>
      <c r="AE60" s="63">
        <f t="shared" si="11"/>
        <v>0</v>
      </c>
      <c r="AF60" s="58">
        <v>0</v>
      </c>
      <c r="AG60" s="58">
        <v>676519965</v>
      </c>
      <c r="AH60" s="60">
        <v>14603677</v>
      </c>
      <c r="AI60" s="61">
        <v>691123642</v>
      </c>
      <c r="AJ60" s="62">
        <f t="shared" si="12"/>
        <v>2.1586468626982797E-2</v>
      </c>
      <c r="AK60" s="58">
        <v>0</v>
      </c>
      <c r="AL60" s="58">
        <v>228649</v>
      </c>
      <c r="AM60" s="25">
        <v>0</v>
      </c>
      <c r="AN60" s="64"/>
    </row>
    <row r="61" spans="1:40" x14ac:dyDescent="0.2">
      <c r="A61" s="55" t="s">
        <v>123</v>
      </c>
      <c r="B61" s="56" t="s">
        <v>122</v>
      </c>
      <c r="C61" s="24">
        <v>3</v>
      </c>
      <c r="D61" s="24"/>
      <c r="E61" s="57">
        <f t="shared" si="0"/>
        <v>3.9848762126739358E-2</v>
      </c>
      <c r="F61" s="58">
        <v>41441451</v>
      </c>
      <c r="G61" s="59">
        <f t="shared" si="1"/>
        <v>1.3672701805518425E-2</v>
      </c>
      <c r="H61" s="73">
        <v>14219177</v>
      </c>
      <c r="I61" s="59">
        <f t="shared" si="2"/>
        <v>4.5698779637849359E-2</v>
      </c>
      <c r="J61" s="58">
        <v>47525284</v>
      </c>
      <c r="K61" s="60">
        <v>728838</v>
      </c>
      <c r="L61" s="61">
        <f t="shared" si="13"/>
        <v>48254122</v>
      </c>
      <c r="M61" s="62">
        <f t="shared" si="3"/>
        <v>1.5335794731915752E-2</v>
      </c>
      <c r="N61" s="63">
        <f t="shared" si="4"/>
        <v>0.2885891141647639</v>
      </c>
      <c r="O61" s="58">
        <v>300123542</v>
      </c>
      <c r="P61" s="60">
        <v>6385609</v>
      </c>
      <c r="Q61" s="61">
        <f t="shared" si="14"/>
        <v>306509151</v>
      </c>
      <c r="R61" s="62">
        <f t="shared" si="5"/>
        <v>2.1276601486996977E-2</v>
      </c>
      <c r="S61" s="63">
        <f t="shared" si="6"/>
        <v>0.13825095002411322</v>
      </c>
      <c r="T61" s="58">
        <v>143776611</v>
      </c>
      <c r="U61" s="60">
        <v>-1461933</v>
      </c>
      <c r="V61" s="61">
        <f t="shared" si="15"/>
        <v>142314678</v>
      </c>
      <c r="W61" s="62">
        <f t="shared" si="7"/>
        <v>-1.01680863795016E-2</v>
      </c>
      <c r="X61" s="63">
        <f t="shared" si="8"/>
        <v>0.43880835353122383</v>
      </c>
      <c r="Y61" s="58">
        <v>456346795</v>
      </c>
      <c r="Z61" s="60">
        <v>13038481</v>
      </c>
      <c r="AA61" s="61">
        <f t="shared" si="16"/>
        <v>469385276</v>
      </c>
      <c r="AB61" s="62">
        <f t="shared" si="9"/>
        <v>2.8571431075789629E-2</v>
      </c>
      <c r="AC61" s="63">
        <f t="shared" si="10"/>
        <v>3.5131338709791876E-2</v>
      </c>
      <c r="AD61" s="58">
        <v>36535480</v>
      </c>
      <c r="AE61" s="63">
        <f t="shared" si="11"/>
        <v>0</v>
      </c>
      <c r="AF61" s="58">
        <v>0</v>
      </c>
      <c r="AG61" s="58">
        <v>1039968340</v>
      </c>
      <c r="AH61" s="60">
        <v>18690995</v>
      </c>
      <c r="AI61" s="61">
        <v>1058659335</v>
      </c>
      <c r="AJ61" s="62">
        <f t="shared" si="12"/>
        <v>1.7972657706099016E-2</v>
      </c>
      <c r="AK61" s="58">
        <v>0</v>
      </c>
      <c r="AL61" s="58">
        <v>1969111</v>
      </c>
      <c r="AM61" s="25">
        <v>0</v>
      </c>
      <c r="AN61" s="64"/>
    </row>
    <row r="62" spans="1:40" x14ac:dyDescent="0.2">
      <c r="A62" s="55" t="s">
        <v>125</v>
      </c>
      <c r="B62" s="56" t="s">
        <v>124</v>
      </c>
      <c r="C62" s="24">
        <v>3</v>
      </c>
      <c r="D62" s="24"/>
      <c r="E62" s="57">
        <f t="shared" si="0"/>
        <v>4.4840247959631277E-2</v>
      </c>
      <c r="F62" s="58">
        <v>17902794</v>
      </c>
      <c r="G62" s="59">
        <f t="shared" si="1"/>
        <v>2.3714382262134914E-2</v>
      </c>
      <c r="H62" s="73">
        <v>9468139</v>
      </c>
      <c r="I62" s="59">
        <f t="shared" si="2"/>
        <v>6.9512353599151186E-2</v>
      </c>
      <c r="J62" s="58">
        <v>27753311</v>
      </c>
      <c r="K62" s="60">
        <v>425620</v>
      </c>
      <c r="L62" s="61">
        <f t="shared" si="13"/>
        <v>28178931</v>
      </c>
      <c r="M62" s="62">
        <f t="shared" si="3"/>
        <v>1.5335827858521096E-2</v>
      </c>
      <c r="N62" s="63">
        <f t="shared" si="4"/>
        <v>0.14506478038940948</v>
      </c>
      <c r="O62" s="58">
        <v>57918165</v>
      </c>
      <c r="P62" s="60">
        <v>1243636</v>
      </c>
      <c r="Q62" s="61">
        <f t="shared" si="14"/>
        <v>59161801</v>
      </c>
      <c r="R62" s="62">
        <f t="shared" si="5"/>
        <v>2.1472296299442497E-2</v>
      </c>
      <c r="S62" s="63">
        <f t="shared" si="6"/>
        <v>2.191209062283573E-2</v>
      </c>
      <c r="T62" s="58">
        <v>8748561</v>
      </c>
      <c r="U62" s="60">
        <v>-90191</v>
      </c>
      <c r="V62" s="61">
        <f t="shared" si="15"/>
        <v>8658370</v>
      </c>
      <c r="W62" s="62">
        <f t="shared" si="7"/>
        <v>-1.0309238285016245E-2</v>
      </c>
      <c r="X62" s="63">
        <f t="shared" si="8"/>
        <v>0.66960069814437029</v>
      </c>
      <c r="Y62" s="58">
        <v>267342932</v>
      </c>
      <c r="Z62" s="60">
        <v>7444809</v>
      </c>
      <c r="AA62" s="61">
        <f t="shared" si="16"/>
        <v>274787741</v>
      </c>
      <c r="AB62" s="62">
        <f t="shared" si="9"/>
        <v>2.7847412850248832E-2</v>
      </c>
      <c r="AC62" s="63">
        <f t="shared" si="10"/>
        <v>2.5353681243627666E-2</v>
      </c>
      <c r="AD62" s="58">
        <v>10122641</v>
      </c>
      <c r="AE62" s="63">
        <f t="shared" si="11"/>
        <v>1.7657788394113261E-6</v>
      </c>
      <c r="AF62" s="58">
        <v>705</v>
      </c>
      <c r="AG62" s="58">
        <v>399257248</v>
      </c>
      <c r="AH62" s="60">
        <v>9023874</v>
      </c>
      <c r="AI62" s="61">
        <v>408281122</v>
      </c>
      <c r="AJ62" s="62">
        <f t="shared" si="12"/>
        <v>2.2601653558459632E-2</v>
      </c>
      <c r="AK62" s="58">
        <v>0</v>
      </c>
      <c r="AL62" s="58">
        <v>0</v>
      </c>
      <c r="AM62" s="25">
        <v>0</v>
      </c>
      <c r="AN62" s="64"/>
    </row>
    <row r="63" spans="1:40" x14ac:dyDescent="0.2">
      <c r="A63" s="55" t="s">
        <v>127</v>
      </c>
      <c r="B63" s="56" t="s">
        <v>126</v>
      </c>
      <c r="C63" s="24">
        <v>3</v>
      </c>
      <c r="D63" s="24"/>
      <c r="E63" s="57">
        <f t="shared" si="0"/>
        <v>2.5278355352633612E-2</v>
      </c>
      <c r="F63" s="58">
        <v>9960375</v>
      </c>
      <c r="G63" s="59">
        <f t="shared" si="1"/>
        <v>9.4915330976257737E-3</v>
      </c>
      <c r="H63" s="73">
        <v>3739928</v>
      </c>
      <c r="I63" s="59">
        <f t="shared" si="2"/>
        <v>5.0960616206252043E-4</v>
      </c>
      <c r="J63" s="58">
        <v>200799</v>
      </c>
      <c r="K63" s="60">
        <v>3079</v>
      </c>
      <c r="L63" s="61">
        <f t="shared" si="13"/>
        <v>203878</v>
      </c>
      <c r="M63" s="62">
        <f t="shared" si="3"/>
        <v>1.5333741701900905E-2</v>
      </c>
      <c r="N63" s="63">
        <f t="shared" si="4"/>
        <v>0.13333205338983561</v>
      </c>
      <c r="O63" s="58">
        <v>52536537</v>
      </c>
      <c r="P63" s="60">
        <v>1117799</v>
      </c>
      <c r="Q63" s="61">
        <f t="shared" si="14"/>
        <v>53654336</v>
      </c>
      <c r="R63" s="62">
        <f t="shared" si="5"/>
        <v>2.1276602224467134E-2</v>
      </c>
      <c r="S63" s="63">
        <f t="shared" si="6"/>
        <v>2.2368687631464389E-2</v>
      </c>
      <c r="T63" s="58">
        <v>8813885</v>
      </c>
      <c r="U63" s="60">
        <v>-90865</v>
      </c>
      <c r="V63" s="61">
        <f t="shared" si="15"/>
        <v>8723020</v>
      </c>
      <c r="W63" s="62">
        <f t="shared" si="7"/>
        <v>-1.0309301743782679E-2</v>
      </c>
      <c r="X63" s="63">
        <f t="shared" si="8"/>
        <v>0.78301550847388157</v>
      </c>
      <c r="Y63" s="58">
        <v>308529886</v>
      </c>
      <c r="Z63" s="60">
        <v>8787036</v>
      </c>
      <c r="AA63" s="61">
        <f t="shared" si="16"/>
        <v>317316922</v>
      </c>
      <c r="AB63" s="62">
        <f t="shared" si="9"/>
        <v>2.8480339826787476E-2</v>
      </c>
      <c r="AC63" s="63">
        <f t="shared" si="10"/>
        <v>2.6004255892496522E-2</v>
      </c>
      <c r="AD63" s="58">
        <v>10246400</v>
      </c>
      <c r="AE63" s="63">
        <f t="shared" si="11"/>
        <v>0</v>
      </c>
      <c r="AF63" s="58">
        <v>0</v>
      </c>
      <c r="AG63" s="58">
        <v>394027810</v>
      </c>
      <c r="AH63" s="60">
        <v>9817049</v>
      </c>
      <c r="AI63" s="61">
        <v>403844859</v>
      </c>
      <c r="AJ63" s="62">
        <f t="shared" si="12"/>
        <v>2.4914609453581461E-2</v>
      </c>
      <c r="AK63" s="58">
        <v>0</v>
      </c>
      <c r="AL63" s="58">
        <v>0</v>
      </c>
      <c r="AM63" s="25">
        <v>0</v>
      </c>
      <c r="AN63" s="64"/>
    </row>
    <row r="64" spans="1:40" x14ac:dyDescent="0.2">
      <c r="A64" s="55" t="s">
        <v>129</v>
      </c>
      <c r="B64" s="56" t="s">
        <v>128</v>
      </c>
      <c r="C64" s="24">
        <v>3</v>
      </c>
      <c r="D64" s="24"/>
      <c r="E64" s="57">
        <f t="shared" si="0"/>
        <v>5.1891023962441961E-2</v>
      </c>
      <c r="F64" s="58">
        <v>25119262</v>
      </c>
      <c r="G64" s="59">
        <f t="shared" si="1"/>
        <v>1.0321266767841711E-2</v>
      </c>
      <c r="H64" s="73">
        <v>4996290</v>
      </c>
      <c r="I64" s="59">
        <f t="shared" si="2"/>
        <v>1.2467391358776802E-3</v>
      </c>
      <c r="J64" s="58">
        <v>603518</v>
      </c>
      <c r="K64" s="60">
        <v>9256</v>
      </c>
      <c r="L64" s="61">
        <f t="shared" si="13"/>
        <v>612774</v>
      </c>
      <c r="M64" s="62">
        <f t="shared" si="3"/>
        <v>1.5336742234697226E-2</v>
      </c>
      <c r="N64" s="63">
        <f t="shared" si="4"/>
        <v>0.1240545867633578</v>
      </c>
      <c r="O64" s="58">
        <v>60051998</v>
      </c>
      <c r="P64" s="60">
        <v>1088207</v>
      </c>
      <c r="Q64" s="61">
        <f t="shared" si="14"/>
        <v>61140205</v>
      </c>
      <c r="R64" s="62">
        <f t="shared" si="5"/>
        <v>1.8121079002234031E-2</v>
      </c>
      <c r="S64" s="63">
        <f t="shared" si="6"/>
        <v>1.6351087944632171E-2</v>
      </c>
      <c r="T64" s="58">
        <v>7915189</v>
      </c>
      <c r="U64" s="60">
        <v>-81600</v>
      </c>
      <c r="V64" s="61">
        <f t="shared" si="15"/>
        <v>7833589</v>
      </c>
      <c r="W64" s="62">
        <f t="shared" si="7"/>
        <v>-1.0309292677660635E-2</v>
      </c>
      <c r="X64" s="63">
        <f t="shared" si="8"/>
        <v>0.75596078673466482</v>
      </c>
      <c r="Y64" s="58">
        <v>365943387</v>
      </c>
      <c r="Z64" s="60">
        <v>8533559</v>
      </c>
      <c r="AA64" s="61">
        <f t="shared" si="16"/>
        <v>374476946</v>
      </c>
      <c r="AB64" s="62">
        <f t="shared" si="9"/>
        <v>2.3319342016146338E-2</v>
      </c>
      <c r="AC64" s="63">
        <f t="shared" si="10"/>
        <v>4.0172732115080288E-2</v>
      </c>
      <c r="AD64" s="58">
        <v>19446704</v>
      </c>
      <c r="AE64" s="63">
        <f t="shared" si="11"/>
        <v>1.7765761035375994E-6</v>
      </c>
      <c r="AF64" s="58">
        <v>860</v>
      </c>
      <c r="AG64" s="58">
        <v>484077208</v>
      </c>
      <c r="AH64" s="60">
        <v>9549422</v>
      </c>
      <c r="AI64" s="61">
        <v>493626630</v>
      </c>
      <c r="AJ64" s="62">
        <f t="shared" si="12"/>
        <v>1.9727063869530499E-2</v>
      </c>
      <c r="AK64" s="58">
        <v>0</v>
      </c>
      <c r="AL64" s="58">
        <v>0</v>
      </c>
      <c r="AM64" s="25">
        <v>0</v>
      </c>
      <c r="AN64" s="64"/>
    </row>
    <row r="65" spans="1:40" x14ac:dyDescent="0.2">
      <c r="A65" s="55" t="s">
        <v>131</v>
      </c>
      <c r="B65" s="56" t="s">
        <v>130</v>
      </c>
      <c r="C65" s="24">
        <v>3</v>
      </c>
      <c r="D65" s="24"/>
      <c r="E65" s="57">
        <f t="shared" si="0"/>
        <v>4.0965709968129996E-2</v>
      </c>
      <c r="F65" s="58">
        <v>20375741</v>
      </c>
      <c r="G65" s="59">
        <f t="shared" si="1"/>
        <v>9.7675468588508292E-3</v>
      </c>
      <c r="H65" s="73">
        <v>4858234</v>
      </c>
      <c r="I65" s="59">
        <f t="shared" si="2"/>
        <v>1.2418401359314865E-3</v>
      </c>
      <c r="J65" s="58">
        <v>617673</v>
      </c>
      <c r="K65" s="60">
        <v>9473</v>
      </c>
      <c r="L65" s="61">
        <f t="shared" si="13"/>
        <v>627146</v>
      </c>
      <c r="M65" s="62">
        <f t="shared" si="3"/>
        <v>1.5336593958291848E-2</v>
      </c>
      <c r="N65" s="63">
        <f t="shared" si="4"/>
        <v>0.15083134034946516</v>
      </c>
      <c r="O65" s="58">
        <v>75021288</v>
      </c>
      <c r="P65" s="60">
        <v>1588112</v>
      </c>
      <c r="Q65" s="61">
        <f t="shared" si="14"/>
        <v>76609400</v>
      </c>
      <c r="R65" s="62">
        <f t="shared" si="5"/>
        <v>2.1168818109334513E-2</v>
      </c>
      <c r="S65" s="63">
        <f t="shared" si="6"/>
        <v>3.2309010224281329E-2</v>
      </c>
      <c r="T65" s="58">
        <v>16070026</v>
      </c>
      <c r="U65" s="60">
        <v>-165670</v>
      </c>
      <c r="V65" s="61">
        <f t="shared" si="15"/>
        <v>15904356</v>
      </c>
      <c r="W65" s="62">
        <f t="shared" si="7"/>
        <v>-1.030925525571645E-2</v>
      </c>
      <c r="X65" s="63">
        <f t="shared" si="8"/>
        <v>0.72839295763875211</v>
      </c>
      <c r="Y65" s="58">
        <v>362291933</v>
      </c>
      <c r="Z65" s="60">
        <v>10351199</v>
      </c>
      <c r="AA65" s="61">
        <f t="shared" si="16"/>
        <v>372643132</v>
      </c>
      <c r="AB65" s="62">
        <f t="shared" si="9"/>
        <v>2.857143109504456E-2</v>
      </c>
      <c r="AC65" s="63">
        <f t="shared" si="10"/>
        <v>3.6491594824589066E-2</v>
      </c>
      <c r="AD65" s="58">
        <v>18150382</v>
      </c>
      <c r="AE65" s="63">
        <f t="shared" si="11"/>
        <v>0</v>
      </c>
      <c r="AF65" s="58">
        <v>0</v>
      </c>
      <c r="AG65" s="58">
        <v>497385277</v>
      </c>
      <c r="AH65" s="60">
        <v>11783114</v>
      </c>
      <c r="AI65" s="61">
        <v>509168391</v>
      </c>
      <c r="AJ65" s="62">
        <f t="shared" si="12"/>
        <v>2.3690114172800494E-2</v>
      </c>
      <c r="AK65" s="58">
        <v>0</v>
      </c>
      <c r="AL65" s="58">
        <v>0</v>
      </c>
      <c r="AM65" s="25">
        <v>0</v>
      </c>
      <c r="AN65" s="64"/>
    </row>
    <row r="66" spans="1:40" x14ac:dyDescent="0.2">
      <c r="A66" s="55" t="s">
        <v>133</v>
      </c>
      <c r="B66" s="56" t="s">
        <v>132</v>
      </c>
      <c r="C66" s="24">
        <v>3</v>
      </c>
      <c r="D66" s="24"/>
      <c r="E66" s="57">
        <f t="shared" si="0"/>
        <v>0.10581071271195278</v>
      </c>
      <c r="F66" s="58">
        <v>167476255</v>
      </c>
      <c r="G66" s="59">
        <f t="shared" si="1"/>
        <v>1.0419337041687926E-2</v>
      </c>
      <c r="H66" s="73">
        <v>16491634</v>
      </c>
      <c r="I66" s="59">
        <f t="shared" si="2"/>
        <v>1.0322480293239657E-2</v>
      </c>
      <c r="J66" s="58">
        <v>16338330</v>
      </c>
      <c r="K66" s="60">
        <v>250561</v>
      </c>
      <c r="L66" s="61">
        <f t="shared" si="13"/>
        <v>16588891</v>
      </c>
      <c r="M66" s="62">
        <f t="shared" si="3"/>
        <v>1.5335777891620501E-2</v>
      </c>
      <c r="N66" s="63">
        <f t="shared" si="4"/>
        <v>0.53552426266918884</v>
      </c>
      <c r="O66" s="58">
        <v>847623040</v>
      </c>
      <c r="P66" s="60">
        <v>8856122</v>
      </c>
      <c r="Q66" s="61">
        <f t="shared" si="14"/>
        <v>856479162</v>
      </c>
      <c r="R66" s="62">
        <f t="shared" si="5"/>
        <v>1.0448184608101261E-2</v>
      </c>
      <c r="S66" s="63">
        <f t="shared" si="6"/>
        <v>0.30255813302504114</v>
      </c>
      <c r="T66" s="58">
        <v>478886322</v>
      </c>
      <c r="U66" s="60">
        <v>-8864186</v>
      </c>
      <c r="V66" s="61">
        <f t="shared" si="15"/>
        <v>470022136</v>
      </c>
      <c r="W66" s="62">
        <f t="shared" si="7"/>
        <v>-1.8510000375412686E-2</v>
      </c>
      <c r="X66" s="63">
        <f t="shared" si="8"/>
        <v>3.4550251004506212E-2</v>
      </c>
      <c r="Y66" s="58">
        <v>54685830</v>
      </c>
      <c r="Z66" s="60">
        <v>0</v>
      </c>
      <c r="AA66" s="61">
        <f t="shared" si="16"/>
        <v>54685830</v>
      </c>
      <c r="AB66" s="62">
        <f t="shared" si="9"/>
        <v>0</v>
      </c>
      <c r="AC66" s="63">
        <f t="shared" si="10"/>
        <v>8.1482325438338675E-4</v>
      </c>
      <c r="AD66" s="58">
        <v>1289695</v>
      </c>
      <c r="AE66" s="63">
        <f t="shared" si="11"/>
        <v>0</v>
      </c>
      <c r="AF66" s="58">
        <v>0</v>
      </c>
      <c r="AG66" s="58">
        <v>1582791106</v>
      </c>
      <c r="AH66" s="60">
        <v>242497</v>
      </c>
      <c r="AI66" s="61">
        <v>1583033603</v>
      </c>
      <c r="AJ66" s="62">
        <f t="shared" si="12"/>
        <v>1.5320846767507675E-4</v>
      </c>
      <c r="AK66" s="58">
        <v>6291825</v>
      </c>
      <c r="AL66" s="58">
        <v>44541142</v>
      </c>
      <c r="AM66" s="25">
        <v>0</v>
      </c>
      <c r="AN66" s="64"/>
    </row>
    <row r="67" spans="1:40" x14ac:dyDescent="0.2">
      <c r="A67" s="55" t="s">
        <v>135</v>
      </c>
      <c r="B67" s="56" t="s">
        <v>134</v>
      </c>
      <c r="C67" s="24">
        <v>3</v>
      </c>
      <c r="D67" s="24"/>
      <c r="E67" s="57">
        <f t="shared" si="0"/>
        <v>1.4722302386202441E-2</v>
      </c>
      <c r="F67" s="58">
        <v>8032035</v>
      </c>
      <c r="G67" s="59">
        <f t="shared" si="1"/>
        <v>3.9233124402557475E-2</v>
      </c>
      <c r="H67" s="73">
        <v>21404385</v>
      </c>
      <c r="I67" s="59">
        <f t="shared" si="2"/>
        <v>2.4688376021977106E-2</v>
      </c>
      <c r="J67" s="58">
        <v>13469218</v>
      </c>
      <c r="K67" s="60">
        <v>206561</v>
      </c>
      <c r="L67" s="61">
        <f t="shared" si="13"/>
        <v>13675779</v>
      </c>
      <c r="M67" s="62">
        <f t="shared" si="3"/>
        <v>1.5335782671273121E-2</v>
      </c>
      <c r="N67" s="63">
        <f t="shared" si="4"/>
        <v>0.2678684027220905</v>
      </c>
      <c r="O67" s="58">
        <v>146140755</v>
      </c>
      <c r="P67" s="60">
        <v>1540717</v>
      </c>
      <c r="Q67" s="61">
        <f t="shared" si="14"/>
        <v>147681472</v>
      </c>
      <c r="R67" s="62">
        <f t="shared" si="5"/>
        <v>1.054269221477609E-2</v>
      </c>
      <c r="S67" s="63">
        <f t="shared" si="6"/>
        <v>2.6940000489543748E-2</v>
      </c>
      <c r="T67" s="58">
        <v>14697635</v>
      </c>
      <c r="U67" s="60">
        <v>-294724</v>
      </c>
      <c r="V67" s="61">
        <f t="shared" si="15"/>
        <v>14402911</v>
      </c>
      <c r="W67" s="62">
        <f t="shared" si="7"/>
        <v>-2.0052477830616967E-2</v>
      </c>
      <c r="X67" s="63">
        <f t="shared" si="8"/>
        <v>0.60935260647348322</v>
      </c>
      <c r="Y67" s="58">
        <v>332444025</v>
      </c>
      <c r="Z67" s="60">
        <v>-74904</v>
      </c>
      <c r="AA67" s="61">
        <f t="shared" si="16"/>
        <v>332369121</v>
      </c>
      <c r="AB67" s="62">
        <f t="shared" si="9"/>
        <v>-2.2531311850167859E-4</v>
      </c>
      <c r="AC67" s="63">
        <f t="shared" si="10"/>
        <v>1.7195187504145441E-2</v>
      </c>
      <c r="AD67" s="58">
        <v>9381165</v>
      </c>
      <c r="AE67" s="63">
        <f t="shared" si="11"/>
        <v>0</v>
      </c>
      <c r="AF67" s="58">
        <v>0</v>
      </c>
      <c r="AG67" s="58">
        <v>545569218</v>
      </c>
      <c r="AH67" s="60">
        <v>1377650</v>
      </c>
      <c r="AI67" s="61">
        <v>546946868</v>
      </c>
      <c r="AJ67" s="62">
        <f t="shared" si="12"/>
        <v>2.5251607945373485E-3</v>
      </c>
      <c r="AK67" s="58">
        <v>0</v>
      </c>
      <c r="AL67" s="58">
        <v>256140</v>
      </c>
      <c r="AM67" s="25">
        <v>0</v>
      </c>
      <c r="AN67" s="64"/>
    </row>
    <row r="68" spans="1:40" x14ac:dyDescent="0.2">
      <c r="A68" s="55" t="s">
        <v>137</v>
      </c>
      <c r="B68" s="56" t="s">
        <v>136</v>
      </c>
      <c r="C68" s="24">
        <v>3</v>
      </c>
      <c r="D68" s="24"/>
      <c r="E68" s="57">
        <f t="shared" si="0"/>
        <v>2.5195720223295043E-2</v>
      </c>
      <c r="F68" s="58">
        <v>18305123</v>
      </c>
      <c r="G68" s="59">
        <f t="shared" si="1"/>
        <v>1.0052779813502435E-2</v>
      </c>
      <c r="H68" s="73">
        <v>7303517</v>
      </c>
      <c r="I68" s="59">
        <f t="shared" si="2"/>
        <v>6.5720512730741351E-3</v>
      </c>
      <c r="J68" s="58">
        <v>4774708</v>
      </c>
      <c r="K68" s="60">
        <v>73224</v>
      </c>
      <c r="L68" s="61">
        <f t="shared" si="13"/>
        <v>4847932</v>
      </c>
      <c r="M68" s="62">
        <f t="shared" si="3"/>
        <v>1.5335806922643228E-2</v>
      </c>
      <c r="N68" s="63">
        <f t="shared" si="4"/>
        <v>0.5010196648405093</v>
      </c>
      <c r="O68" s="58">
        <v>363999382</v>
      </c>
      <c r="P68" s="60">
        <v>-16439</v>
      </c>
      <c r="Q68" s="61">
        <f t="shared" si="14"/>
        <v>363982943</v>
      </c>
      <c r="R68" s="62">
        <f t="shared" si="5"/>
        <v>-4.5162164588510205E-5</v>
      </c>
      <c r="S68" s="63">
        <f t="shared" si="6"/>
        <v>0.13021362154866994</v>
      </c>
      <c r="T68" s="58">
        <v>94602430</v>
      </c>
      <c r="U68" s="60">
        <v>-974895</v>
      </c>
      <c r="V68" s="61">
        <f t="shared" si="15"/>
        <v>93627535</v>
      </c>
      <c r="W68" s="62">
        <f t="shared" si="7"/>
        <v>-1.03051792644227E-2</v>
      </c>
      <c r="X68" s="63">
        <f t="shared" si="8"/>
        <v>0.30885295983292649</v>
      </c>
      <c r="Y68" s="58">
        <v>224386974</v>
      </c>
      <c r="Z68" s="60">
        <v>9580426</v>
      </c>
      <c r="AA68" s="61">
        <f t="shared" si="16"/>
        <v>233967400</v>
      </c>
      <c r="AB68" s="62">
        <f t="shared" si="9"/>
        <v>4.2695998921933855E-2</v>
      </c>
      <c r="AC68" s="63">
        <f t="shared" si="10"/>
        <v>1.8093202468022655E-2</v>
      </c>
      <c r="AD68" s="58">
        <v>13145022</v>
      </c>
      <c r="AE68" s="63">
        <f t="shared" si="11"/>
        <v>0</v>
      </c>
      <c r="AF68" s="58">
        <v>0</v>
      </c>
      <c r="AG68" s="58">
        <v>726517156</v>
      </c>
      <c r="AH68" s="60">
        <v>8662316</v>
      </c>
      <c r="AI68" s="61">
        <v>735179472</v>
      </c>
      <c r="AJ68" s="62">
        <f t="shared" si="12"/>
        <v>1.1923071504177941E-2</v>
      </c>
      <c r="AK68" s="58">
        <v>0</v>
      </c>
      <c r="AL68" s="58">
        <v>37595</v>
      </c>
      <c r="AM68" s="25">
        <v>0</v>
      </c>
      <c r="AN68" s="64"/>
    </row>
    <row r="69" spans="1:40" x14ac:dyDescent="0.2">
      <c r="A69" s="55" t="s">
        <v>139</v>
      </c>
      <c r="B69" s="56" t="s">
        <v>138</v>
      </c>
      <c r="C69" s="24">
        <v>3</v>
      </c>
      <c r="D69" s="24"/>
      <c r="E69" s="57">
        <f t="shared" si="0"/>
        <v>1.6685008767026745E-2</v>
      </c>
      <c r="F69" s="58">
        <v>5211285</v>
      </c>
      <c r="G69" s="59">
        <f t="shared" si="1"/>
        <v>6.378653700623324E-2</v>
      </c>
      <c r="H69" s="73">
        <v>19922664</v>
      </c>
      <c r="I69" s="59">
        <f t="shared" si="2"/>
        <v>0.2508928368777657</v>
      </c>
      <c r="J69" s="58">
        <v>78362205</v>
      </c>
      <c r="K69" s="60">
        <v>1201747</v>
      </c>
      <c r="L69" s="61">
        <f t="shared" si="13"/>
        <v>79563952</v>
      </c>
      <c r="M69" s="62">
        <f t="shared" si="3"/>
        <v>1.533579867998865E-2</v>
      </c>
      <c r="N69" s="63">
        <f t="shared" si="4"/>
        <v>0.24702139655145205</v>
      </c>
      <c r="O69" s="58">
        <v>77153025</v>
      </c>
      <c r="P69" s="60">
        <v>0</v>
      </c>
      <c r="Q69" s="61">
        <f t="shared" si="14"/>
        <v>77153025</v>
      </c>
      <c r="R69" s="62">
        <f t="shared" si="5"/>
        <v>0</v>
      </c>
      <c r="S69" s="63">
        <f t="shared" si="6"/>
        <v>4.6719375668118256E-2</v>
      </c>
      <c r="T69" s="58">
        <v>14592020</v>
      </c>
      <c r="U69" s="60">
        <v>-150433</v>
      </c>
      <c r="V69" s="61">
        <f t="shared" si="15"/>
        <v>14441587</v>
      </c>
      <c r="W69" s="62">
        <f t="shared" si="7"/>
        <v>-1.0309264926994343E-2</v>
      </c>
      <c r="X69" s="63">
        <f t="shared" si="8"/>
        <v>0.35180684456421307</v>
      </c>
      <c r="Y69" s="58">
        <v>109881017</v>
      </c>
      <c r="Z69" s="60">
        <v>4758006</v>
      </c>
      <c r="AA69" s="61">
        <f t="shared" si="16"/>
        <v>114639023</v>
      </c>
      <c r="AB69" s="62">
        <f t="shared" si="9"/>
        <v>4.3301437590443852E-2</v>
      </c>
      <c r="AC69" s="63">
        <f t="shared" si="10"/>
        <v>2.3088000565190971E-2</v>
      </c>
      <c r="AD69" s="58">
        <v>7211153</v>
      </c>
      <c r="AE69" s="63">
        <f t="shared" si="11"/>
        <v>0</v>
      </c>
      <c r="AF69" s="58">
        <v>0</v>
      </c>
      <c r="AG69" s="58">
        <v>312333369</v>
      </c>
      <c r="AH69" s="60">
        <v>5809320</v>
      </c>
      <c r="AI69" s="61">
        <v>318142689</v>
      </c>
      <c r="AJ69" s="62">
        <f t="shared" si="12"/>
        <v>1.8599741739410494E-2</v>
      </c>
      <c r="AK69" s="58">
        <v>0</v>
      </c>
      <c r="AL69" s="58">
        <v>0</v>
      </c>
      <c r="AM69" s="25">
        <v>0</v>
      </c>
      <c r="AN69" s="64"/>
    </row>
    <row r="70" spans="1:40" x14ac:dyDescent="0.2">
      <c r="A70" s="55" t="s">
        <v>141</v>
      </c>
      <c r="B70" s="56" t="s">
        <v>140</v>
      </c>
      <c r="C70" s="24">
        <v>3</v>
      </c>
      <c r="D70" s="24"/>
      <c r="E70" s="57">
        <f t="shared" ref="E70:E133" si="17">+F70/$AG70</f>
        <v>5.7808823407058299E-2</v>
      </c>
      <c r="F70" s="58">
        <v>79931473</v>
      </c>
      <c r="G70" s="59">
        <f t="shared" ref="G70:G133" si="18">+H70/$AG70</f>
        <v>1.1788950978778134E-2</v>
      </c>
      <c r="H70" s="73">
        <v>16300422</v>
      </c>
      <c r="I70" s="59">
        <f t="shared" ref="I70:I133" si="19">+J70/$AG70</f>
        <v>4.319865422208425E-2</v>
      </c>
      <c r="J70" s="58">
        <v>59730191</v>
      </c>
      <c r="K70" s="60">
        <v>916010</v>
      </c>
      <c r="L70" s="61">
        <f t="shared" si="13"/>
        <v>60646201</v>
      </c>
      <c r="M70" s="62">
        <f t="shared" ref="M70:M133" si="20">+K70/J70</f>
        <v>1.5335795594559542E-2</v>
      </c>
      <c r="N70" s="63">
        <f t="shared" ref="N70:N133" si="21">+O70/$AG70</f>
        <v>0.38139163016448713</v>
      </c>
      <c r="O70" s="58">
        <v>527345014</v>
      </c>
      <c r="P70" s="60">
        <v>5766128</v>
      </c>
      <c r="Q70" s="61">
        <f t="shared" si="14"/>
        <v>533111142</v>
      </c>
      <c r="R70" s="62">
        <f t="shared" ref="R70:R133" si="22">+P70/O70</f>
        <v>1.0934260961837784E-2</v>
      </c>
      <c r="S70" s="63">
        <f t="shared" ref="S70:S133" si="23">+T70/$AG70</f>
        <v>0.14719452462620042</v>
      </c>
      <c r="T70" s="58">
        <v>203523865</v>
      </c>
      <c r="U70" s="60">
        <v>-4091171</v>
      </c>
      <c r="V70" s="61">
        <f t="shared" si="15"/>
        <v>199432694</v>
      </c>
      <c r="W70" s="62">
        <f t="shared" ref="W70:W133" si="24">+U70/T70</f>
        <v>-2.010167701954756E-2</v>
      </c>
      <c r="X70" s="63">
        <f t="shared" ref="X70:X133" si="25">+Y70/$AG70</f>
        <v>0.32601974548698526</v>
      </c>
      <c r="Y70" s="58">
        <v>450783063</v>
      </c>
      <c r="Z70" s="60">
        <v>12879517</v>
      </c>
      <c r="AA70" s="61">
        <f t="shared" si="16"/>
        <v>463662580</v>
      </c>
      <c r="AB70" s="62">
        <f t="shared" ref="AB70:AB133" si="26">+Z70/Y70</f>
        <v>2.8571430599645221E-2</v>
      </c>
      <c r="AC70" s="63">
        <f t="shared" ref="AC70:AC133" si="27">+AD70/$AG70</f>
        <v>3.2597671114406521E-2</v>
      </c>
      <c r="AD70" s="58">
        <v>45072356</v>
      </c>
      <c r="AE70" s="63">
        <f t="shared" ref="AE70:AE133" si="28">AF70/$AG70</f>
        <v>0</v>
      </c>
      <c r="AF70" s="58">
        <v>0</v>
      </c>
      <c r="AG70" s="58">
        <v>1382686384</v>
      </c>
      <c r="AH70" s="60">
        <v>15470484</v>
      </c>
      <c r="AI70" s="61">
        <v>1398156868</v>
      </c>
      <c r="AJ70" s="62">
        <f t="shared" ref="AJ70:AJ133" si="29">+AH70/AG70</f>
        <v>1.1188715083202844E-2</v>
      </c>
      <c r="AK70" s="58">
        <v>233432</v>
      </c>
      <c r="AL70" s="58">
        <v>2271087</v>
      </c>
      <c r="AM70" s="25">
        <v>0</v>
      </c>
      <c r="AN70" s="64"/>
    </row>
    <row r="71" spans="1:40" x14ac:dyDescent="0.2">
      <c r="A71" s="55" t="s">
        <v>143</v>
      </c>
      <c r="B71" s="56" t="s">
        <v>142</v>
      </c>
      <c r="C71" s="24">
        <v>3</v>
      </c>
      <c r="D71" s="24"/>
      <c r="E71" s="57">
        <f t="shared" si="17"/>
        <v>4.4462243868209329E-2</v>
      </c>
      <c r="F71" s="58">
        <v>18590649</v>
      </c>
      <c r="G71" s="59">
        <f t="shared" si="18"/>
        <v>1.6925630464685978E-2</v>
      </c>
      <c r="H71" s="73">
        <v>7076981</v>
      </c>
      <c r="I71" s="59">
        <f t="shared" si="19"/>
        <v>9.4843078751030055E-2</v>
      </c>
      <c r="J71" s="58">
        <v>39655992</v>
      </c>
      <c r="K71" s="60">
        <v>608157</v>
      </c>
      <c r="L71" s="61">
        <f t="shared" ref="L71:L134" si="30">+J71+K71</f>
        <v>40264149</v>
      </c>
      <c r="M71" s="62">
        <f t="shared" si="20"/>
        <v>1.5335816085498504E-2</v>
      </c>
      <c r="N71" s="63">
        <f t="shared" si="21"/>
        <v>0.2191249040501681</v>
      </c>
      <c r="O71" s="58">
        <v>91620976</v>
      </c>
      <c r="P71" s="60">
        <v>1027213</v>
      </c>
      <c r="Q71" s="61">
        <f t="shared" ref="Q71:Q134" si="31">+O71+P71</f>
        <v>92648189</v>
      </c>
      <c r="R71" s="62">
        <f t="shared" si="22"/>
        <v>1.1211548324916339E-2</v>
      </c>
      <c r="S71" s="63">
        <f t="shared" si="23"/>
        <v>2.319491086516225E-2</v>
      </c>
      <c r="T71" s="58">
        <v>9698306</v>
      </c>
      <c r="U71" s="60">
        <v>-197925</v>
      </c>
      <c r="V71" s="61">
        <f t="shared" ref="V71:V134" si="32">+T71+U71</f>
        <v>9500381</v>
      </c>
      <c r="W71" s="62">
        <f t="shared" si="24"/>
        <v>-2.0408203247041286E-2</v>
      </c>
      <c r="X71" s="63">
        <f t="shared" si="25"/>
        <v>0.50867236045734487</v>
      </c>
      <c r="Y71" s="58">
        <v>212687181</v>
      </c>
      <c r="Z71" s="60">
        <v>5609098</v>
      </c>
      <c r="AA71" s="61">
        <f t="shared" ref="AA71:AA134" si="33">+Y71+Z71</f>
        <v>218296279</v>
      </c>
      <c r="AB71" s="62">
        <f t="shared" si="26"/>
        <v>2.6372525008923786E-2</v>
      </c>
      <c r="AC71" s="63">
        <f t="shared" si="27"/>
        <v>9.2776871543399461E-2</v>
      </c>
      <c r="AD71" s="58">
        <v>38792065</v>
      </c>
      <c r="AE71" s="63">
        <f t="shared" si="28"/>
        <v>0</v>
      </c>
      <c r="AF71" s="58">
        <v>0</v>
      </c>
      <c r="AG71" s="58">
        <v>418122150</v>
      </c>
      <c r="AH71" s="60">
        <v>7046543</v>
      </c>
      <c r="AI71" s="61">
        <v>425168693</v>
      </c>
      <c r="AJ71" s="62">
        <f t="shared" si="29"/>
        <v>1.6852833555935746E-2</v>
      </c>
      <c r="AK71" s="58">
        <v>0</v>
      </c>
      <c r="AL71" s="58">
        <v>0</v>
      </c>
      <c r="AM71" s="25">
        <v>0</v>
      </c>
      <c r="AN71" s="64"/>
    </row>
    <row r="72" spans="1:40" x14ac:dyDescent="0.2">
      <c r="A72" s="55" t="s">
        <v>145</v>
      </c>
      <c r="B72" s="56" t="s">
        <v>144</v>
      </c>
      <c r="C72" s="24">
        <v>3</v>
      </c>
      <c r="D72" s="24"/>
      <c r="E72" s="57">
        <f t="shared" si="17"/>
        <v>5.6145156942170871E-2</v>
      </c>
      <c r="F72" s="58">
        <v>56782571</v>
      </c>
      <c r="G72" s="59">
        <f t="shared" si="18"/>
        <v>1.8424377666777909E-2</v>
      </c>
      <c r="H72" s="73">
        <v>18633549</v>
      </c>
      <c r="I72" s="59">
        <f t="shared" si="19"/>
        <v>6.1989250150673907E-2</v>
      </c>
      <c r="J72" s="58">
        <v>62693012</v>
      </c>
      <c r="K72" s="60">
        <v>961447</v>
      </c>
      <c r="L72" s="61">
        <f t="shared" si="30"/>
        <v>63654459</v>
      </c>
      <c r="M72" s="62">
        <f t="shared" si="20"/>
        <v>1.5335792129432224E-2</v>
      </c>
      <c r="N72" s="63">
        <f t="shared" si="21"/>
        <v>0.29833105369070523</v>
      </c>
      <c r="O72" s="58">
        <v>301717996</v>
      </c>
      <c r="P72" s="60">
        <v>3176019</v>
      </c>
      <c r="Q72" s="61">
        <f t="shared" si="31"/>
        <v>304894015</v>
      </c>
      <c r="R72" s="62">
        <f t="shared" si="22"/>
        <v>1.0526448677592304E-2</v>
      </c>
      <c r="S72" s="63">
        <f t="shared" si="23"/>
        <v>6.2264781057654997E-2</v>
      </c>
      <c r="T72" s="58">
        <v>62971671</v>
      </c>
      <c r="U72" s="60">
        <v>-1277699</v>
      </c>
      <c r="V72" s="61">
        <f t="shared" si="32"/>
        <v>61693972</v>
      </c>
      <c r="W72" s="62">
        <f t="shared" si="24"/>
        <v>-2.0290060271705351E-2</v>
      </c>
      <c r="X72" s="63">
        <f t="shared" si="25"/>
        <v>0.4619878852463859</v>
      </c>
      <c r="Y72" s="58">
        <v>467232818</v>
      </c>
      <c r="Z72" s="60">
        <v>13349510</v>
      </c>
      <c r="AA72" s="61">
        <f t="shared" si="33"/>
        <v>480582328</v>
      </c>
      <c r="AB72" s="62">
        <f t="shared" si="26"/>
        <v>2.8571430528238281E-2</v>
      </c>
      <c r="AC72" s="63">
        <f t="shared" si="27"/>
        <v>4.085749524563119E-2</v>
      </c>
      <c r="AD72" s="58">
        <v>41321349</v>
      </c>
      <c r="AE72" s="63">
        <f t="shared" si="28"/>
        <v>0</v>
      </c>
      <c r="AF72" s="58">
        <v>0</v>
      </c>
      <c r="AG72" s="58">
        <v>1011352966</v>
      </c>
      <c r="AH72" s="60">
        <v>16209277</v>
      </c>
      <c r="AI72" s="61">
        <v>1027562243</v>
      </c>
      <c r="AJ72" s="62">
        <f t="shared" si="29"/>
        <v>1.6027319387917828E-2</v>
      </c>
      <c r="AK72" s="58">
        <v>265315</v>
      </c>
      <c r="AL72" s="58">
        <v>364419</v>
      </c>
      <c r="AM72" s="25">
        <v>0</v>
      </c>
      <c r="AN72" s="64"/>
    </row>
    <row r="73" spans="1:40" x14ac:dyDescent="0.2">
      <c r="A73" s="55" t="s">
        <v>147</v>
      </c>
      <c r="B73" s="56" t="s">
        <v>146</v>
      </c>
      <c r="C73" s="24">
        <v>3</v>
      </c>
      <c r="D73" s="24"/>
      <c r="E73" s="57">
        <f t="shared" si="17"/>
        <v>5.6614390889123879E-2</v>
      </c>
      <c r="F73" s="58">
        <v>59765049</v>
      </c>
      <c r="G73" s="59">
        <f t="shared" si="18"/>
        <v>1.268617432749955E-2</v>
      </c>
      <c r="H73" s="73">
        <v>13392175</v>
      </c>
      <c r="I73" s="59">
        <f t="shared" si="19"/>
        <v>5.0882956994313541E-2</v>
      </c>
      <c r="J73" s="58">
        <v>53714654</v>
      </c>
      <c r="K73" s="60">
        <v>823757</v>
      </c>
      <c r="L73" s="61">
        <f t="shared" si="30"/>
        <v>54538411</v>
      </c>
      <c r="M73" s="62">
        <f t="shared" si="20"/>
        <v>1.5335796447650952E-2</v>
      </c>
      <c r="N73" s="63">
        <f t="shared" si="21"/>
        <v>0.30220731585062166</v>
      </c>
      <c r="O73" s="58">
        <v>319025512</v>
      </c>
      <c r="P73" s="60">
        <v>3064139</v>
      </c>
      <c r="Q73" s="61">
        <f t="shared" si="31"/>
        <v>322089651</v>
      </c>
      <c r="R73" s="62">
        <f t="shared" si="22"/>
        <v>9.6046832768659583E-3</v>
      </c>
      <c r="S73" s="63">
        <f t="shared" si="23"/>
        <v>9.2855567363790997E-2</v>
      </c>
      <c r="T73" s="58">
        <v>98023090</v>
      </c>
      <c r="U73" s="60">
        <v>-1965801</v>
      </c>
      <c r="V73" s="61">
        <f t="shared" si="32"/>
        <v>96057289</v>
      </c>
      <c r="W73" s="62">
        <f t="shared" si="24"/>
        <v>-2.0054468799137019E-2</v>
      </c>
      <c r="X73" s="63">
        <f t="shared" si="25"/>
        <v>0.44536163776855431</v>
      </c>
      <c r="Y73" s="58">
        <v>470146542</v>
      </c>
      <c r="Z73" s="60">
        <v>13432417</v>
      </c>
      <c r="AA73" s="61">
        <f t="shared" si="33"/>
        <v>483578959</v>
      </c>
      <c r="AB73" s="62">
        <f t="shared" si="26"/>
        <v>2.8570702536401937E-2</v>
      </c>
      <c r="AC73" s="63">
        <f t="shared" si="27"/>
        <v>3.9391956806096071E-2</v>
      </c>
      <c r="AD73" s="58">
        <v>41584166</v>
      </c>
      <c r="AE73" s="63">
        <f t="shared" si="28"/>
        <v>0</v>
      </c>
      <c r="AF73" s="58">
        <v>0</v>
      </c>
      <c r="AG73" s="58">
        <v>1055651188</v>
      </c>
      <c r="AH73" s="60">
        <v>15354512</v>
      </c>
      <c r="AI73" s="61">
        <v>1071005700</v>
      </c>
      <c r="AJ73" s="62">
        <f t="shared" si="29"/>
        <v>1.4545062019103227E-2</v>
      </c>
      <c r="AK73" s="58">
        <v>107228</v>
      </c>
      <c r="AL73" s="58">
        <v>226210</v>
      </c>
      <c r="AM73" s="25">
        <v>11966</v>
      </c>
      <c r="AN73" s="64"/>
    </row>
    <row r="74" spans="1:40" x14ac:dyDescent="0.2">
      <c r="A74" s="55" t="s">
        <v>149</v>
      </c>
      <c r="B74" s="56" t="s">
        <v>148</v>
      </c>
      <c r="C74" s="24">
        <v>3</v>
      </c>
      <c r="D74" s="24"/>
      <c r="E74" s="57">
        <f t="shared" si="17"/>
        <v>3.3448291851840756E-2</v>
      </c>
      <c r="F74" s="58">
        <v>14718728</v>
      </c>
      <c r="G74" s="59">
        <f t="shared" si="18"/>
        <v>5.0713287949335365E-3</v>
      </c>
      <c r="H74" s="73">
        <v>2231609</v>
      </c>
      <c r="I74" s="59">
        <f t="shared" si="19"/>
        <v>9.6380537742983953E-4</v>
      </c>
      <c r="J74" s="58">
        <v>424117</v>
      </c>
      <c r="K74" s="60">
        <v>6504</v>
      </c>
      <c r="L74" s="61">
        <f t="shared" si="30"/>
        <v>430621</v>
      </c>
      <c r="M74" s="62">
        <f t="shared" si="20"/>
        <v>1.5335390941650534E-2</v>
      </c>
      <c r="N74" s="63">
        <f t="shared" si="21"/>
        <v>0.12535515889669591</v>
      </c>
      <c r="O74" s="58">
        <v>55161815</v>
      </c>
      <c r="P74" s="60">
        <v>1117057</v>
      </c>
      <c r="Q74" s="61">
        <f t="shared" si="31"/>
        <v>56278872</v>
      </c>
      <c r="R74" s="62">
        <f t="shared" si="22"/>
        <v>2.0250548318614968E-2</v>
      </c>
      <c r="S74" s="63">
        <f t="shared" si="23"/>
        <v>1.2225425473418599E-2</v>
      </c>
      <c r="T74" s="58">
        <v>5379728</v>
      </c>
      <c r="U74" s="60">
        <v>-55255</v>
      </c>
      <c r="V74" s="61">
        <f t="shared" si="32"/>
        <v>5324473</v>
      </c>
      <c r="W74" s="62">
        <f t="shared" si="24"/>
        <v>-1.0270965372226997E-2</v>
      </c>
      <c r="X74" s="63">
        <f t="shared" si="25"/>
        <v>0.72673909249146285</v>
      </c>
      <c r="Y74" s="58">
        <v>319797348</v>
      </c>
      <c r="Z74" s="60">
        <v>6403283</v>
      </c>
      <c r="AA74" s="61">
        <f t="shared" si="33"/>
        <v>326200631</v>
      </c>
      <c r="AB74" s="62">
        <f t="shared" si="26"/>
        <v>2.0022939652395117E-2</v>
      </c>
      <c r="AC74" s="63">
        <f t="shared" si="27"/>
        <v>9.6174735705831932E-2</v>
      </c>
      <c r="AD74" s="58">
        <v>42321138</v>
      </c>
      <c r="AE74" s="63">
        <f t="shared" si="28"/>
        <v>2.2161408386590953E-5</v>
      </c>
      <c r="AF74" s="58">
        <v>9752</v>
      </c>
      <c r="AG74" s="58">
        <v>440044235</v>
      </c>
      <c r="AH74" s="60">
        <v>7471589</v>
      </c>
      <c r="AI74" s="61">
        <v>447515824</v>
      </c>
      <c r="AJ74" s="62">
        <f t="shared" si="29"/>
        <v>1.6979177104774479E-2</v>
      </c>
      <c r="AK74" s="58">
        <v>0</v>
      </c>
      <c r="AL74" s="58">
        <v>0</v>
      </c>
      <c r="AM74" s="25">
        <v>0</v>
      </c>
      <c r="AN74" s="64"/>
    </row>
    <row r="75" spans="1:40" x14ac:dyDescent="0.2">
      <c r="A75" s="55" t="s">
        <v>151</v>
      </c>
      <c r="B75" s="56" t="s">
        <v>150</v>
      </c>
      <c r="C75" s="24">
        <v>3</v>
      </c>
      <c r="D75" s="24"/>
      <c r="E75" s="57">
        <f t="shared" si="17"/>
        <v>3.4937638979491599E-2</v>
      </c>
      <c r="F75" s="58">
        <v>18146120</v>
      </c>
      <c r="G75" s="59">
        <f t="shared" si="18"/>
        <v>3.3213687953504732E-2</v>
      </c>
      <c r="H75" s="73">
        <v>17250724</v>
      </c>
      <c r="I75" s="59">
        <f t="shared" si="19"/>
        <v>0.16376484468244717</v>
      </c>
      <c r="J75" s="58">
        <v>85057165</v>
      </c>
      <c r="K75" s="60">
        <v>1304419</v>
      </c>
      <c r="L75" s="61">
        <f t="shared" si="30"/>
        <v>86361584</v>
      </c>
      <c r="M75" s="62">
        <f t="shared" si="20"/>
        <v>1.5335792111105513E-2</v>
      </c>
      <c r="N75" s="63">
        <f t="shared" si="21"/>
        <v>0.19067503754587262</v>
      </c>
      <c r="O75" s="58">
        <v>99033942</v>
      </c>
      <c r="P75" s="60">
        <v>72975</v>
      </c>
      <c r="Q75" s="61">
        <f t="shared" si="31"/>
        <v>99106917</v>
      </c>
      <c r="R75" s="62">
        <f t="shared" si="22"/>
        <v>7.3686857784576528E-4</v>
      </c>
      <c r="S75" s="63">
        <f t="shared" si="23"/>
        <v>5.7708831049241405E-2</v>
      </c>
      <c r="T75" s="58">
        <v>29973158</v>
      </c>
      <c r="U75" s="60">
        <v>78589</v>
      </c>
      <c r="V75" s="61">
        <f t="shared" si="32"/>
        <v>30051747</v>
      </c>
      <c r="W75" s="62">
        <f t="shared" si="24"/>
        <v>2.6219793056173795E-3</v>
      </c>
      <c r="X75" s="63">
        <f t="shared" si="25"/>
        <v>0.48923211220116408</v>
      </c>
      <c r="Y75" s="58">
        <v>254100302</v>
      </c>
      <c r="Z75" s="60">
        <v>-3894628</v>
      </c>
      <c r="AA75" s="61">
        <f t="shared" si="33"/>
        <v>250205674</v>
      </c>
      <c r="AB75" s="62">
        <f t="shared" si="26"/>
        <v>-1.5327128576179339E-2</v>
      </c>
      <c r="AC75" s="63">
        <f t="shared" si="27"/>
        <v>3.0263375378262035E-2</v>
      </c>
      <c r="AD75" s="58">
        <v>15718373</v>
      </c>
      <c r="AE75" s="63">
        <f t="shared" si="28"/>
        <v>2.0447221001635655E-4</v>
      </c>
      <c r="AF75" s="58">
        <v>106200</v>
      </c>
      <c r="AG75" s="58">
        <v>519385984</v>
      </c>
      <c r="AH75" s="60">
        <v>-2438645</v>
      </c>
      <c r="AI75" s="61">
        <v>516947339</v>
      </c>
      <c r="AJ75" s="62">
        <f t="shared" si="29"/>
        <v>-4.6952460696359491E-3</v>
      </c>
      <c r="AK75" s="58">
        <v>0</v>
      </c>
      <c r="AL75" s="58">
        <v>0</v>
      </c>
      <c r="AM75" s="25">
        <v>0</v>
      </c>
      <c r="AN75" s="64"/>
    </row>
    <row r="76" spans="1:40" x14ac:dyDescent="0.2">
      <c r="A76" s="55" t="s">
        <v>153</v>
      </c>
      <c r="B76" s="56" t="s">
        <v>152</v>
      </c>
      <c r="C76" s="24">
        <v>3</v>
      </c>
      <c r="D76" s="24"/>
      <c r="E76" s="57">
        <f t="shared" si="17"/>
        <v>4.4936261392808187E-2</v>
      </c>
      <c r="F76" s="58">
        <v>26168309</v>
      </c>
      <c r="G76" s="59">
        <f t="shared" si="18"/>
        <v>2.7955308372860567E-2</v>
      </c>
      <c r="H76" s="73">
        <v>16279573</v>
      </c>
      <c r="I76" s="59">
        <f t="shared" si="19"/>
        <v>0.11198826740570626</v>
      </c>
      <c r="J76" s="58">
        <v>65215563</v>
      </c>
      <c r="K76" s="60">
        <v>1000132</v>
      </c>
      <c r="L76" s="61">
        <f t="shared" si="30"/>
        <v>66215695</v>
      </c>
      <c r="M76" s="62">
        <f t="shared" si="20"/>
        <v>1.533578725679329E-2</v>
      </c>
      <c r="N76" s="63">
        <f t="shared" si="21"/>
        <v>0.18823422215961536</v>
      </c>
      <c r="O76" s="58">
        <v>109616847</v>
      </c>
      <c r="P76" s="60">
        <v>37881</v>
      </c>
      <c r="Q76" s="61">
        <f t="shared" si="31"/>
        <v>109654728</v>
      </c>
      <c r="R76" s="62">
        <f t="shared" si="22"/>
        <v>3.455764422780743E-4</v>
      </c>
      <c r="S76" s="63">
        <f t="shared" si="23"/>
        <v>0.10344218962598141</v>
      </c>
      <c r="T76" s="58">
        <v>60238816</v>
      </c>
      <c r="U76" s="60">
        <v>0</v>
      </c>
      <c r="V76" s="61">
        <f t="shared" si="32"/>
        <v>60238816</v>
      </c>
      <c r="W76" s="62">
        <f t="shared" si="24"/>
        <v>0</v>
      </c>
      <c r="X76" s="63">
        <f t="shared" si="25"/>
        <v>0.49287447207041701</v>
      </c>
      <c r="Y76" s="58">
        <v>287021908</v>
      </c>
      <c r="Z76" s="60">
        <v>-4020670</v>
      </c>
      <c r="AA76" s="61">
        <f t="shared" si="33"/>
        <v>283001238</v>
      </c>
      <c r="AB76" s="62">
        <f t="shared" si="26"/>
        <v>-1.4008233824436844E-2</v>
      </c>
      <c r="AC76" s="63">
        <f t="shared" si="27"/>
        <v>3.0550578647474892E-2</v>
      </c>
      <c r="AD76" s="58">
        <v>17790910</v>
      </c>
      <c r="AE76" s="63">
        <f t="shared" si="28"/>
        <v>1.8700325136319703E-5</v>
      </c>
      <c r="AF76" s="58">
        <v>10890</v>
      </c>
      <c r="AG76" s="58">
        <v>582342816</v>
      </c>
      <c r="AH76" s="60">
        <v>-2982657</v>
      </c>
      <c r="AI76" s="61">
        <v>579360159</v>
      </c>
      <c r="AJ76" s="62">
        <f t="shared" si="29"/>
        <v>-5.1218232938585783E-3</v>
      </c>
      <c r="AK76" s="58">
        <v>0</v>
      </c>
      <c r="AL76" s="58">
        <v>0</v>
      </c>
      <c r="AM76" s="25">
        <v>0</v>
      </c>
      <c r="AN76" s="64"/>
    </row>
    <row r="77" spans="1:40" x14ac:dyDescent="0.2">
      <c r="A77" s="55" t="s">
        <v>155</v>
      </c>
      <c r="B77" s="56" t="s">
        <v>154</v>
      </c>
      <c r="C77" s="24">
        <v>3</v>
      </c>
      <c r="D77" s="24"/>
      <c r="E77" s="57">
        <f t="shared" si="17"/>
        <v>5.9869645892552892E-2</v>
      </c>
      <c r="F77" s="58">
        <v>34779967</v>
      </c>
      <c r="G77" s="59">
        <f t="shared" si="18"/>
        <v>8.8069348285046232E-3</v>
      </c>
      <c r="H77" s="73">
        <v>5116197</v>
      </c>
      <c r="I77" s="59">
        <f t="shared" si="19"/>
        <v>1.2918814584775304E-2</v>
      </c>
      <c r="J77" s="58">
        <v>7504904</v>
      </c>
      <c r="K77" s="60">
        <v>115094</v>
      </c>
      <c r="L77" s="61">
        <f t="shared" si="30"/>
        <v>7619998</v>
      </c>
      <c r="M77" s="62">
        <f t="shared" si="20"/>
        <v>1.5335839072691669E-2</v>
      </c>
      <c r="N77" s="63">
        <f t="shared" si="21"/>
        <v>0.27851068960717373</v>
      </c>
      <c r="O77" s="58">
        <v>161794720</v>
      </c>
      <c r="P77" s="60">
        <v>1698467</v>
      </c>
      <c r="Q77" s="61">
        <f t="shared" si="31"/>
        <v>163493187</v>
      </c>
      <c r="R77" s="62">
        <f t="shared" si="22"/>
        <v>1.0497666425702891E-2</v>
      </c>
      <c r="S77" s="63">
        <f t="shared" si="23"/>
        <v>6.7191450603700478E-2</v>
      </c>
      <c r="T77" s="58">
        <v>39033410</v>
      </c>
      <c r="U77" s="60">
        <v>-628229</v>
      </c>
      <c r="V77" s="61">
        <f t="shared" si="32"/>
        <v>38405181</v>
      </c>
      <c r="W77" s="62">
        <f t="shared" si="24"/>
        <v>-1.6094648148855046E-2</v>
      </c>
      <c r="X77" s="63">
        <f t="shared" si="25"/>
        <v>0.55623362268629184</v>
      </c>
      <c r="Y77" s="58">
        <v>323131810</v>
      </c>
      <c r="Z77" s="60">
        <v>2642123</v>
      </c>
      <c r="AA77" s="61">
        <f t="shared" si="33"/>
        <v>325773933</v>
      </c>
      <c r="AB77" s="62">
        <f t="shared" si="26"/>
        <v>8.1766106530954032E-3</v>
      </c>
      <c r="AC77" s="63">
        <f t="shared" si="27"/>
        <v>1.646884179700114E-2</v>
      </c>
      <c r="AD77" s="58">
        <v>9567215</v>
      </c>
      <c r="AE77" s="63">
        <f t="shared" si="28"/>
        <v>0</v>
      </c>
      <c r="AF77" s="58">
        <v>0</v>
      </c>
      <c r="AG77" s="58">
        <v>580928223</v>
      </c>
      <c r="AH77" s="60">
        <v>3827455</v>
      </c>
      <c r="AI77" s="61">
        <v>584755678</v>
      </c>
      <c r="AJ77" s="62">
        <f t="shared" si="29"/>
        <v>6.5885161857594928E-3</v>
      </c>
      <c r="AK77" s="58">
        <v>440510</v>
      </c>
      <c r="AL77" s="58">
        <v>1521530</v>
      </c>
      <c r="AM77" s="25">
        <v>0</v>
      </c>
      <c r="AN77" s="64"/>
    </row>
    <row r="78" spans="1:40" x14ac:dyDescent="0.2">
      <c r="A78" s="55" t="s">
        <v>157</v>
      </c>
      <c r="B78" s="56" t="s">
        <v>156</v>
      </c>
      <c r="C78" s="24">
        <v>3</v>
      </c>
      <c r="D78" s="24"/>
      <c r="E78" s="57">
        <f t="shared" si="17"/>
        <v>2.8293623402063057E-2</v>
      </c>
      <c r="F78" s="58">
        <v>13023048</v>
      </c>
      <c r="G78" s="59">
        <f t="shared" si="18"/>
        <v>2.8006977442958749E-3</v>
      </c>
      <c r="H78" s="73">
        <v>1289111</v>
      </c>
      <c r="I78" s="59">
        <f t="shared" si="19"/>
        <v>1.3214118439534491E-2</v>
      </c>
      <c r="J78" s="58">
        <v>6082222</v>
      </c>
      <c r="K78" s="60">
        <v>93276</v>
      </c>
      <c r="L78" s="61">
        <f t="shared" si="30"/>
        <v>6175498</v>
      </c>
      <c r="M78" s="62">
        <f t="shared" si="20"/>
        <v>1.5335842723267911E-2</v>
      </c>
      <c r="N78" s="63">
        <f t="shared" si="21"/>
        <v>0.12826664733591217</v>
      </c>
      <c r="O78" s="58">
        <v>59038840</v>
      </c>
      <c r="P78" s="60">
        <v>621462</v>
      </c>
      <c r="Q78" s="61">
        <f t="shared" si="31"/>
        <v>59660302</v>
      </c>
      <c r="R78" s="62">
        <f t="shared" si="22"/>
        <v>1.0526324704211668E-2</v>
      </c>
      <c r="S78" s="63">
        <f t="shared" si="23"/>
        <v>6.4941925634707409E-2</v>
      </c>
      <c r="T78" s="58">
        <v>29891605</v>
      </c>
      <c r="U78" s="60">
        <v>0</v>
      </c>
      <c r="V78" s="61">
        <f t="shared" si="32"/>
        <v>29891605</v>
      </c>
      <c r="W78" s="62">
        <f t="shared" si="24"/>
        <v>0</v>
      </c>
      <c r="X78" s="63">
        <f t="shared" si="25"/>
        <v>0.7410552362882965</v>
      </c>
      <c r="Y78" s="58">
        <v>341094450</v>
      </c>
      <c r="Z78" s="60">
        <v>4527590</v>
      </c>
      <c r="AA78" s="61">
        <f t="shared" si="33"/>
        <v>345622040</v>
      </c>
      <c r="AB78" s="62">
        <f t="shared" si="26"/>
        <v>1.3273713483171596E-2</v>
      </c>
      <c r="AC78" s="63">
        <f t="shared" si="27"/>
        <v>2.1427751155190515E-2</v>
      </c>
      <c r="AD78" s="58">
        <v>9862810</v>
      </c>
      <c r="AE78" s="63">
        <f t="shared" si="28"/>
        <v>0</v>
      </c>
      <c r="AF78" s="58">
        <v>0</v>
      </c>
      <c r="AG78" s="58">
        <v>460282086</v>
      </c>
      <c r="AH78" s="60">
        <v>5242328</v>
      </c>
      <c r="AI78" s="61">
        <v>465524414</v>
      </c>
      <c r="AJ78" s="62">
        <f t="shared" si="29"/>
        <v>1.1389380902388628E-2</v>
      </c>
      <c r="AK78" s="58">
        <v>0</v>
      </c>
      <c r="AL78" s="58">
        <v>0</v>
      </c>
      <c r="AM78" s="25">
        <v>0</v>
      </c>
      <c r="AN78" s="64"/>
    </row>
    <row r="79" spans="1:40" x14ac:dyDescent="0.2">
      <c r="A79" s="55" t="s">
        <v>159</v>
      </c>
      <c r="B79" s="56" t="s">
        <v>158</v>
      </c>
      <c r="C79" s="24">
        <v>3</v>
      </c>
      <c r="D79" s="24"/>
      <c r="E79" s="57">
        <f t="shared" si="17"/>
        <v>3.7373275595357976E-2</v>
      </c>
      <c r="F79" s="58">
        <v>22316352</v>
      </c>
      <c r="G79" s="59">
        <f t="shared" si="18"/>
        <v>2.7314684079386446E-3</v>
      </c>
      <c r="H79" s="73">
        <v>1631016</v>
      </c>
      <c r="I79" s="59">
        <f t="shared" si="19"/>
        <v>1.5218149071331622E-3</v>
      </c>
      <c r="J79" s="58">
        <v>908707</v>
      </c>
      <c r="K79" s="60">
        <v>13936</v>
      </c>
      <c r="L79" s="61">
        <f t="shared" si="30"/>
        <v>922643</v>
      </c>
      <c r="M79" s="62">
        <f t="shared" si="20"/>
        <v>1.533607642507431E-2</v>
      </c>
      <c r="N79" s="63">
        <f t="shared" si="21"/>
        <v>0.18066834172756197</v>
      </c>
      <c r="O79" s="58">
        <v>107880785</v>
      </c>
      <c r="P79" s="60">
        <v>1275792</v>
      </c>
      <c r="Q79" s="61">
        <f t="shared" si="31"/>
        <v>109156577</v>
      </c>
      <c r="R79" s="62">
        <f t="shared" si="22"/>
        <v>1.1825942868324512E-2</v>
      </c>
      <c r="S79" s="63">
        <f t="shared" si="23"/>
        <v>1.9114162837931326E-2</v>
      </c>
      <c r="T79" s="58">
        <v>11413460</v>
      </c>
      <c r="U79" s="60">
        <v>-103099</v>
      </c>
      <c r="V79" s="61">
        <f t="shared" si="32"/>
        <v>11310361</v>
      </c>
      <c r="W79" s="62">
        <f t="shared" si="24"/>
        <v>-9.0331065251028179E-3</v>
      </c>
      <c r="X79" s="63">
        <f t="shared" si="25"/>
        <v>0.72514697115279458</v>
      </c>
      <c r="Y79" s="58">
        <v>433000180</v>
      </c>
      <c r="Z79" s="60">
        <v>-1120906</v>
      </c>
      <c r="AA79" s="61">
        <f t="shared" si="33"/>
        <v>431879274</v>
      </c>
      <c r="AB79" s="62">
        <f t="shared" si="26"/>
        <v>-2.5886963834518498E-3</v>
      </c>
      <c r="AC79" s="63">
        <f t="shared" si="27"/>
        <v>3.3443965371282296E-2</v>
      </c>
      <c r="AD79" s="58">
        <v>19970080</v>
      </c>
      <c r="AE79" s="63">
        <f t="shared" si="28"/>
        <v>0</v>
      </c>
      <c r="AF79" s="58">
        <v>0</v>
      </c>
      <c r="AG79" s="58">
        <v>597120580</v>
      </c>
      <c r="AH79" s="60">
        <v>65723</v>
      </c>
      <c r="AI79" s="61">
        <v>597186303</v>
      </c>
      <c r="AJ79" s="62">
        <f t="shared" si="29"/>
        <v>1.1006654635819116E-4</v>
      </c>
      <c r="AK79" s="58">
        <v>0</v>
      </c>
      <c r="AL79" s="58">
        <v>0</v>
      </c>
      <c r="AM79" s="25">
        <v>0</v>
      </c>
      <c r="AN79" s="64"/>
    </row>
    <row r="80" spans="1:40" x14ac:dyDescent="0.2">
      <c r="A80" s="55" t="s">
        <v>161</v>
      </c>
      <c r="B80" s="56" t="s">
        <v>160</v>
      </c>
      <c r="C80" s="24">
        <v>3</v>
      </c>
      <c r="D80" s="24"/>
      <c r="E80" s="57">
        <f t="shared" si="17"/>
        <v>6.9678240793935364E-2</v>
      </c>
      <c r="F80" s="58">
        <v>275667793</v>
      </c>
      <c r="G80" s="59">
        <f t="shared" si="18"/>
        <v>8.4777635953451665E-3</v>
      </c>
      <c r="H80" s="73">
        <v>33540548</v>
      </c>
      <c r="I80" s="59">
        <f t="shared" si="19"/>
        <v>1.9544766779679659E-2</v>
      </c>
      <c r="J80" s="58">
        <v>77324896</v>
      </c>
      <c r="K80" s="60">
        <v>1185839</v>
      </c>
      <c r="L80" s="61">
        <f t="shared" si="30"/>
        <v>78510735</v>
      </c>
      <c r="M80" s="62">
        <f t="shared" si="20"/>
        <v>1.5335798188464424E-2</v>
      </c>
      <c r="N80" s="63">
        <f t="shared" si="21"/>
        <v>0.646820388963529</v>
      </c>
      <c r="O80" s="58">
        <v>2559013360</v>
      </c>
      <c r="P80" s="60">
        <v>-11325241</v>
      </c>
      <c r="Q80" s="61">
        <f t="shared" si="31"/>
        <v>2547688119</v>
      </c>
      <c r="R80" s="62">
        <f t="shared" si="22"/>
        <v>-4.4256279302895083E-3</v>
      </c>
      <c r="S80" s="63">
        <f t="shared" si="23"/>
        <v>0.21377028432178116</v>
      </c>
      <c r="T80" s="58">
        <v>845738667</v>
      </c>
      <c r="U80" s="60">
        <v>101245</v>
      </c>
      <c r="V80" s="61">
        <f t="shared" si="32"/>
        <v>845839912</v>
      </c>
      <c r="W80" s="62">
        <f t="shared" si="24"/>
        <v>1.1971192041997531E-4</v>
      </c>
      <c r="X80" s="63">
        <f t="shared" si="25"/>
        <v>3.9798156350804151E-2</v>
      </c>
      <c r="Y80" s="58">
        <v>157453314</v>
      </c>
      <c r="Z80" s="60">
        <v>-1739898</v>
      </c>
      <c r="AA80" s="61">
        <f t="shared" si="33"/>
        <v>155713416</v>
      </c>
      <c r="AB80" s="62">
        <f t="shared" si="26"/>
        <v>-1.1050246932243039E-2</v>
      </c>
      <c r="AC80" s="63">
        <f t="shared" si="27"/>
        <v>1.9103991949254936E-3</v>
      </c>
      <c r="AD80" s="58">
        <v>7558106</v>
      </c>
      <c r="AE80" s="63">
        <f t="shared" si="28"/>
        <v>0</v>
      </c>
      <c r="AF80" s="58">
        <v>0</v>
      </c>
      <c r="AG80" s="58">
        <v>3956296684</v>
      </c>
      <c r="AH80" s="60">
        <v>-11778055</v>
      </c>
      <c r="AI80" s="61">
        <v>3944518629</v>
      </c>
      <c r="AJ80" s="62">
        <f t="shared" si="29"/>
        <v>-2.9770403841634643E-3</v>
      </c>
      <c r="AK80" s="58">
        <v>185890</v>
      </c>
      <c r="AL80" s="58">
        <v>30566084</v>
      </c>
      <c r="AM80" s="25">
        <v>0</v>
      </c>
      <c r="AN80" s="64"/>
    </row>
    <row r="81" spans="1:40" x14ac:dyDescent="0.2">
      <c r="A81" s="55" t="s">
        <v>163</v>
      </c>
      <c r="B81" s="56" t="s">
        <v>162</v>
      </c>
      <c r="C81" s="24">
        <v>3</v>
      </c>
      <c r="D81" s="24"/>
      <c r="E81" s="57">
        <f t="shared" si="17"/>
        <v>4.0512128343470635E-2</v>
      </c>
      <c r="F81" s="58">
        <v>25219188</v>
      </c>
      <c r="G81" s="59">
        <f t="shared" si="18"/>
        <v>5.9737185088782089E-3</v>
      </c>
      <c r="H81" s="73">
        <v>3718697</v>
      </c>
      <c r="I81" s="59">
        <f t="shared" si="19"/>
        <v>7.9314281396279879E-4</v>
      </c>
      <c r="J81" s="58">
        <v>493739</v>
      </c>
      <c r="K81" s="60">
        <v>7572</v>
      </c>
      <c r="L81" s="61">
        <f t="shared" si="30"/>
        <v>501311</v>
      </c>
      <c r="M81" s="62">
        <f t="shared" si="20"/>
        <v>1.5336037866160055E-2</v>
      </c>
      <c r="N81" s="63">
        <f t="shared" si="21"/>
        <v>0.21739114119336123</v>
      </c>
      <c r="O81" s="58">
        <v>135328068</v>
      </c>
      <c r="P81" s="60">
        <v>-1375541</v>
      </c>
      <c r="Q81" s="61">
        <f t="shared" si="31"/>
        <v>133952527</v>
      </c>
      <c r="R81" s="62">
        <f t="shared" si="22"/>
        <v>-1.0164491522926346E-2</v>
      </c>
      <c r="S81" s="63">
        <f t="shared" si="23"/>
        <v>2.9460483162363542E-2</v>
      </c>
      <c r="T81" s="58">
        <v>18339433</v>
      </c>
      <c r="U81" s="60">
        <v>0</v>
      </c>
      <c r="V81" s="61">
        <f t="shared" si="32"/>
        <v>18339433</v>
      </c>
      <c r="W81" s="62">
        <f t="shared" si="24"/>
        <v>0</v>
      </c>
      <c r="X81" s="63">
        <f t="shared" si="25"/>
        <v>0.66960137866472669</v>
      </c>
      <c r="Y81" s="58">
        <v>416833273</v>
      </c>
      <c r="Z81" s="60">
        <v>-16503533</v>
      </c>
      <c r="AA81" s="61">
        <f t="shared" si="33"/>
        <v>400329740</v>
      </c>
      <c r="AB81" s="62">
        <f t="shared" si="26"/>
        <v>-3.9592647873865863E-2</v>
      </c>
      <c r="AC81" s="63">
        <f t="shared" si="27"/>
        <v>3.6268007313236851E-2</v>
      </c>
      <c r="AD81" s="58">
        <v>22577182</v>
      </c>
      <c r="AE81" s="63">
        <f t="shared" si="28"/>
        <v>0</v>
      </c>
      <c r="AF81" s="58">
        <v>0</v>
      </c>
      <c r="AG81" s="58">
        <v>622509580</v>
      </c>
      <c r="AH81" s="60">
        <v>-17871502</v>
      </c>
      <c r="AI81" s="61">
        <v>604638078</v>
      </c>
      <c r="AJ81" s="62">
        <f t="shared" si="29"/>
        <v>-2.8708798344918643E-2</v>
      </c>
      <c r="AK81" s="58">
        <v>24392</v>
      </c>
      <c r="AL81" s="58">
        <v>36350</v>
      </c>
      <c r="AM81" s="25">
        <v>0</v>
      </c>
      <c r="AN81" s="64"/>
    </row>
    <row r="82" spans="1:40" x14ac:dyDescent="0.2">
      <c r="A82" s="55" t="s">
        <v>165</v>
      </c>
      <c r="B82" s="56" t="s">
        <v>164</v>
      </c>
      <c r="C82" s="24">
        <v>3</v>
      </c>
      <c r="D82" s="24"/>
      <c r="E82" s="57">
        <f t="shared" si="17"/>
        <v>3.4359758736070806E-2</v>
      </c>
      <c r="F82" s="58">
        <v>37747125</v>
      </c>
      <c r="G82" s="59">
        <f t="shared" si="18"/>
        <v>1.4346398371305314E-2</v>
      </c>
      <c r="H82" s="73">
        <v>15760742</v>
      </c>
      <c r="I82" s="59">
        <f t="shared" si="19"/>
        <v>1.9179397794131185E-2</v>
      </c>
      <c r="J82" s="58">
        <v>21070204</v>
      </c>
      <c r="K82" s="60">
        <v>323129</v>
      </c>
      <c r="L82" s="61">
        <f t="shared" si="30"/>
        <v>21393333</v>
      </c>
      <c r="M82" s="62">
        <f t="shared" si="20"/>
        <v>1.5335826838696009E-2</v>
      </c>
      <c r="N82" s="63">
        <f t="shared" si="21"/>
        <v>0.23855709243872761</v>
      </c>
      <c r="O82" s="58">
        <v>262075309</v>
      </c>
      <c r="P82" s="60">
        <v>-1074648</v>
      </c>
      <c r="Q82" s="61">
        <f t="shared" si="31"/>
        <v>261000661</v>
      </c>
      <c r="R82" s="62">
        <f t="shared" si="22"/>
        <v>-4.1005312713377363E-3</v>
      </c>
      <c r="S82" s="63">
        <f t="shared" si="23"/>
        <v>2.2573032393866738E-2</v>
      </c>
      <c r="T82" s="58">
        <v>24798401</v>
      </c>
      <c r="U82" s="60">
        <v>213</v>
      </c>
      <c r="V82" s="61">
        <f t="shared" si="32"/>
        <v>24798614</v>
      </c>
      <c r="W82" s="62">
        <f t="shared" si="24"/>
        <v>8.5892634771088662E-6</v>
      </c>
      <c r="X82" s="63">
        <f t="shared" si="25"/>
        <v>0.62671562296336081</v>
      </c>
      <c r="Y82" s="58">
        <v>688500555</v>
      </c>
      <c r="Z82" s="60">
        <v>-19858499</v>
      </c>
      <c r="AA82" s="61">
        <f t="shared" si="33"/>
        <v>668642056</v>
      </c>
      <c r="AB82" s="62">
        <f t="shared" si="26"/>
        <v>-2.8843112552029825E-2</v>
      </c>
      <c r="AC82" s="63">
        <f t="shared" si="27"/>
        <v>4.4268697302537574E-2</v>
      </c>
      <c r="AD82" s="58">
        <v>48632939</v>
      </c>
      <c r="AE82" s="63">
        <f t="shared" si="28"/>
        <v>0</v>
      </c>
      <c r="AF82" s="58">
        <v>0</v>
      </c>
      <c r="AG82" s="58">
        <v>1098585275</v>
      </c>
      <c r="AH82" s="60">
        <v>-20609805</v>
      </c>
      <c r="AI82" s="61">
        <v>1077975470</v>
      </c>
      <c r="AJ82" s="62">
        <f t="shared" si="29"/>
        <v>-1.8760314259628139E-2</v>
      </c>
      <c r="AK82" s="58">
        <v>126768</v>
      </c>
      <c r="AL82" s="58">
        <v>5500</v>
      </c>
      <c r="AM82" s="25">
        <v>0</v>
      </c>
      <c r="AN82" s="64"/>
    </row>
    <row r="83" spans="1:40" x14ac:dyDescent="0.2">
      <c r="A83" s="55" t="s">
        <v>167</v>
      </c>
      <c r="B83" s="56" t="s">
        <v>166</v>
      </c>
      <c r="C83" s="24">
        <v>3</v>
      </c>
      <c r="D83" s="24"/>
      <c r="E83" s="57">
        <f t="shared" si="17"/>
        <v>2.8145293065791863E-2</v>
      </c>
      <c r="F83" s="58">
        <v>38811570</v>
      </c>
      <c r="G83" s="59">
        <f t="shared" si="18"/>
        <v>8.643793585703087E-3</v>
      </c>
      <c r="H83" s="73">
        <v>11919549</v>
      </c>
      <c r="I83" s="59">
        <f t="shared" si="19"/>
        <v>2.8216166152912687E-2</v>
      </c>
      <c r="J83" s="58">
        <v>38909302</v>
      </c>
      <c r="K83" s="60">
        <v>596706</v>
      </c>
      <c r="L83" s="61">
        <f t="shared" si="30"/>
        <v>39506008</v>
      </c>
      <c r="M83" s="62">
        <f t="shared" si="20"/>
        <v>1.5335818668759466E-2</v>
      </c>
      <c r="N83" s="63">
        <f t="shared" si="21"/>
        <v>0.27765128918553023</v>
      </c>
      <c r="O83" s="58">
        <v>382873343</v>
      </c>
      <c r="P83" s="60">
        <v>676651</v>
      </c>
      <c r="Q83" s="61">
        <f t="shared" si="31"/>
        <v>383549994</v>
      </c>
      <c r="R83" s="62">
        <f t="shared" si="22"/>
        <v>1.7672972338531282E-3</v>
      </c>
      <c r="S83" s="63">
        <f t="shared" si="23"/>
        <v>1.8412955230194882E-2</v>
      </c>
      <c r="T83" s="58">
        <v>25390949</v>
      </c>
      <c r="U83" s="60">
        <v>39227</v>
      </c>
      <c r="V83" s="61">
        <f t="shared" si="32"/>
        <v>25430176</v>
      </c>
      <c r="W83" s="62">
        <f t="shared" si="24"/>
        <v>1.5449205935548136E-3</v>
      </c>
      <c r="X83" s="63">
        <f t="shared" si="25"/>
        <v>0.60731239653732716</v>
      </c>
      <c r="Y83" s="58">
        <v>837466767</v>
      </c>
      <c r="Z83" s="60">
        <v>-21417549</v>
      </c>
      <c r="AA83" s="61">
        <f t="shared" si="33"/>
        <v>816049218</v>
      </c>
      <c r="AB83" s="62">
        <f t="shared" si="26"/>
        <v>-2.557420765091685E-2</v>
      </c>
      <c r="AC83" s="63">
        <f t="shared" si="27"/>
        <v>3.161810624254012E-2</v>
      </c>
      <c r="AD83" s="58">
        <v>43600482</v>
      </c>
      <c r="AE83" s="63">
        <f t="shared" si="28"/>
        <v>0</v>
      </c>
      <c r="AF83" s="58">
        <v>0</v>
      </c>
      <c r="AG83" s="58">
        <v>1378971962</v>
      </c>
      <c r="AH83" s="60">
        <v>-20104965</v>
      </c>
      <c r="AI83" s="61">
        <v>1358866997</v>
      </c>
      <c r="AJ83" s="62">
        <f t="shared" si="29"/>
        <v>-1.4579676421296229E-2</v>
      </c>
      <c r="AK83" s="58">
        <v>0</v>
      </c>
      <c r="AL83" s="58">
        <v>0</v>
      </c>
      <c r="AM83" s="25">
        <v>0</v>
      </c>
      <c r="AN83" s="64"/>
    </row>
    <row r="84" spans="1:40" x14ac:dyDescent="0.2">
      <c r="A84" s="55" t="s">
        <v>169</v>
      </c>
      <c r="B84" s="56" t="s">
        <v>168</v>
      </c>
      <c r="C84" s="24">
        <v>5</v>
      </c>
      <c r="D84" s="24"/>
      <c r="E84" s="57">
        <f t="shared" si="17"/>
        <v>3.1581017577185913E-2</v>
      </c>
      <c r="F84" s="58">
        <v>1086517195</v>
      </c>
      <c r="G84" s="59">
        <f t="shared" si="18"/>
        <v>1.0232736026843525E-2</v>
      </c>
      <c r="H84" s="73">
        <v>352048303</v>
      </c>
      <c r="I84" s="59">
        <f t="shared" si="19"/>
        <v>9.4608008885859792E-3</v>
      </c>
      <c r="J84" s="58">
        <v>325490552</v>
      </c>
      <c r="K84" s="60">
        <v>4991659</v>
      </c>
      <c r="L84" s="61">
        <f t="shared" si="30"/>
        <v>330482211</v>
      </c>
      <c r="M84" s="62">
        <f t="shared" si="20"/>
        <v>1.5335803049668858E-2</v>
      </c>
      <c r="N84" s="63">
        <f t="shared" si="21"/>
        <v>0.68736713111168302</v>
      </c>
      <c r="O84" s="58">
        <v>23648262929</v>
      </c>
      <c r="P84" s="60">
        <v>721160523</v>
      </c>
      <c r="Q84" s="61">
        <f t="shared" si="31"/>
        <v>24369423452</v>
      </c>
      <c r="R84" s="62">
        <f t="shared" si="22"/>
        <v>3.0495285220955352E-2</v>
      </c>
      <c r="S84" s="63">
        <f t="shared" si="23"/>
        <v>0.260188147126098</v>
      </c>
      <c r="T84" s="58">
        <v>8951544867</v>
      </c>
      <c r="U84" s="60">
        <v>177021433</v>
      </c>
      <c r="V84" s="61">
        <f t="shared" si="32"/>
        <v>9128566300</v>
      </c>
      <c r="W84" s="62">
        <f t="shared" si="24"/>
        <v>1.9775517592789161E-2</v>
      </c>
      <c r="X84" s="63">
        <f t="shared" si="25"/>
        <v>1.024694034206998E-3</v>
      </c>
      <c r="Y84" s="58">
        <v>35253699</v>
      </c>
      <c r="Z84" s="60">
        <v>1406415</v>
      </c>
      <c r="AA84" s="61">
        <f t="shared" si="33"/>
        <v>36660114</v>
      </c>
      <c r="AB84" s="62">
        <f t="shared" si="26"/>
        <v>3.9894111537061683E-2</v>
      </c>
      <c r="AC84" s="63">
        <f t="shared" si="27"/>
        <v>1.454732353966001E-4</v>
      </c>
      <c r="AD84" s="58">
        <v>5004879</v>
      </c>
      <c r="AE84" s="63">
        <f t="shared" si="28"/>
        <v>0</v>
      </c>
      <c r="AF84" s="58">
        <v>0</v>
      </c>
      <c r="AG84" s="58">
        <v>34404122424</v>
      </c>
      <c r="AH84" s="60">
        <v>904580030</v>
      </c>
      <c r="AI84" s="61">
        <v>35308702454</v>
      </c>
      <c r="AJ84" s="62">
        <f t="shared" si="29"/>
        <v>2.6292780232899451E-2</v>
      </c>
      <c r="AK84" s="58">
        <v>7662851</v>
      </c>
      <c r="AL84" s="58">
        <v>710040896</v>
      </c>
      <c r="AM84" s="25">
        <v>0</v>
      </c>
      <c r="AN84" s="64"/>
    </row>
    <row r="85" spans="1:40" x14ac:dyDescent="0.2">
      <c r="A85" s="55" t="s">
        <v>171</v>
      </c>
      <c r="B85" s="56" t="s">
        <v>170</v>
      </c>
      <c r="C85" s="24">
        <v>3</v>
      </c>
      <c r="D85" s="24"/>
      <c r="E85" s="57">
        <f t="shared" si="17"/>
        <v>1.1706823860440892E-2</v>
      </c>
      <c r="F85" s="58">
        <v>126624860</v>
      </c>
      <c r="G85" s="59">
        <f t="shared" si="18"/>
        <v>9.1387612901075053E-4</v>
      </c>
      <c r="H85" s="73">
        <v>9884785</v>
      </c>
      <c r="I85" s="59">
        <f t="shared" si="19"/>
        <v>1.7363663554973727E-3</v>
      </c>
      <c r="J85" s="58">
        <v>18781110</v>
      </c>
      <c r="K85" s="60">
        <v>288023</v>
      </c>
      <c r="L85" s="61">
        <f t="shared" si="30"/>
        <v>19069133</v>
      </c>
      <c r="M85" s="62">
        <f t="shared" si="20"/>
        <v>1.5335781537938919E-2</v>
      </c>
      <c r="N85" s="63">
        <f t="shared" si="21"/>
        <v>0.76767696474132863</v>
      </c>
      <c r="O85" s="58">
        <v>8303446720</v>
      </c>
      <c r="P85" s="60">
        <v>267851112</v>
      </c>
      <c r="Q85" s="61">
        <f t="shared" si="31"/>
        <v>8571297832</v>
      </c>
      <c r="R85" s="62">
        <f t="shared" si="22"/>
        <v>3.2257822688841198E-2</v>
      </c>
      <c r="S85" s="63">
        <f t="shared" si="23"/>
        <v>0.21294919664997786</v>
      </c>
      <c r="T85" s="58">
        <v>2303328600</v>
      </c>
      <c r="U85" s="60">
        <v>48990274</v>
      </c>
      <c r="V85" s="61">
        <f t="shared" si="32"/>
        <v>2352318874</v>
      </c>
      <c r="W85" s="62">
        <f t="shared" si="24"/>
        <v>2.1269337774905413E-2</v>
      </c>
      <c r="X85" s="63">
        <f t="shared" si="25"/>
        <v>4.475936743025156E-3</v>
      </c>
      <c r="Y85" s="58">
        <v>48413205</v>
      </c>
      <c r="Z85" s="60">
        <v>2104922</v>
      </c>
      <c r="AA85" s="61">
        <f t="shared" si="33"/>
        <v>50518127</v>
      </c>
      <c r="AB85" s="62">
        <f t="shared" si="26"/>
        <v>4.3478261767631372E-2</v>
      </c>
      <c r="AC85" s="63">
        <f t="shared" si="27"/>
        <v>5.4083552071938681E-4</v>
      </c>
      <c r="AD85" s="58">
        <v>5849855</v>
      </c>
      <c r="AE85" s="63">
        <f t="shared" si="28"/>
        <v>0</v>
      </c>
      <c r="AF85" s="58">
        <v>0</v>
      </c>
      <c r="AG85" s="58">
        <v>10816329135</v>
      </c>
      <c r="AH85" s="60">
        <v>319234331</v>
      </c>
      <c r="AI85" s="61">
        <v>11135563466</v>
      </c>
      <c r="AJ85" s="62">
        <f t="shared" si="29"/>
        <v>2.9514110287843048E-2</v>
      </c>
      <c r="AK85" s="58">
        <v>61100</v>
      </c>
      <c r="AL85" s="58">
        <v>786200</v>
      </c>
      <c r="AM85" s="25">
        <v>0</v>
      </c>
      <c r="AN85" s="64"/>
    </row>
    <row r="86" spans="1:40" x14ac:dyDescent="0.2">
      <c r="A86" s="55" t="s">
        <v>173</v>
      </c>
      <c r="B86" s="56" t="s">
        <v>172</v>
      </c>
      <c r="C86" s="24">
        <v>3</v>
      </c>
      <c r="D86" s="24"/>
      <c r="E86" s="57">
        <f t="shared" si="17"/>
        <v>5.7623438371383742E-2</v>
      </c>
      <c r="F86" s="58">
        <v>102473590</v>
      </c>
      <c r="G86" s="59">
        <f t="shared" si="18"/>
        <v>5.6726845258203368E-3</v>
      </c>
      <c r="H86" s="73">
        <v>10087915</v>
      </c>
      <c r="I86" s="59">
        <f t="shared" si="19"/>
        <v>2.1427194335365152E-2</v>
      </c>
      <c r="J86" s="58">
        <v>38104660</v>
      </c>
      <c r="K86" s="60">
        <v>584365</v>
      </c>
      <c r="L86" s="61">
        <f t="shared" si="30"/>
        <v>38689025</v>
      </c>
      <c r="M86" s="62">
        <f t="shared" si="20"/>
        <v>1.5335788326152235E-2</v>
      </c>
      <c r="N86" s="63">
        <f t="shared" si="21"/>
        <v>0.72498737932334612</v>
      </c>
      <c r="O86" s="58">
        <v>1289268075</v>
      </c>
      <c r="P86" s="60">
        <v>40564361</v>
      </c>
      <c r="Q86" s="61">
        <f t="shared" si="31"/>
        <v>1329832436</v>
      </c>
      <c r="R86" s="62">
        <f t="shared" si="22"/>
        <v>3.1463092731897513E-2</v>
      </c>
      <c r="S86" s="63">
        <f t="shared" si="23"/>
        <v>0.12405266902533793</v>
      </c>
      <c r="T86" s="58">
        <v>220606800</v>
      </c>
      <c r="U86" s="60">
        <v>4667652</v>
      </c>
      <c r="V86" s="61">
        <f t="shared" si="32"/>
        <v>225274452</v>
      </c>
      <c r="W86" s="62">
        <f t="shared" si="24"/>
        <v>2.1158241722376646E-2</v>
      </c>
      <c r="X86" s="63">
        <f t="shared" si="25"/>
        <v>6.1489983519666676E-2</v>
      </c>
      <c r="Y86" s="58">
        <v>109349590</v>
      </c>
      <c r="Z86" s="60">
        <v>4754330</v>
      </c>
      <c r="AA86" s="61">
        <f t="shared" si="33"/>
        <v>114103920</v>
      </c>
      <c r="AB86" s="62">
        <f t="shared" si="26"/>
        <v>4.3478260869565216E-2</v>
      </c>
      <c r="AC86" s="63">
        <f t="shared" si="27"/>
        <v>4.7466508990799943E-3</v>
      </c>
      <c r="AD86" s="58">
        <v>8441120</v>
      </c>
      <c r="AE86" s="63">
        <f t="shared" si="28"/>
        <v>0</v>
      </c>
      <c r="AF86" s="58">
        <v>0</v>
      </c>
      <c r="AG86" s="58">
        <v>1778331750</v>
      </c>
      <c r="AH86" s="60">
        <v>50570708</v>
      </c>
      <c r="AI86" s="61">
        <v>1828902458</v>
      </c>
      <c r="AJ86" s="62">
        <f t="shared" si="29"/>
        <v>2.8437161963733706E-2</v>
      </c>
      <c r="AK86" s="58">
        <v>31772700</v>
      </c>
      <c r="AL86" s="58">
        <v>1227200</v>
      </c>
      <c r="AM86" s="25">
        <v>0</v>
      </c>
      <c r="AN86" s="64"/>
    </row>
    <row r="87" spans="1:40" x14ac:dyDescent="0.2">
      <c r="A87" s="55" t="s">
        <v>175</v>
      </c>
      <c r="B87" s="56" t="s">
        <v>174</v>
      </c>
      <c r="C87" s="24">
        <v>3</v>
      </c>
      <c r="D87" s="24"/>
      <c r="E87" s="57">
        <f t="shared" si="17"/>
        <v>2.2494461334088299E-2</v>
      </c>
      <c r="F87" s="58">
        <v>366428266</v>
      </c>
      <c r="G87" s="59">
        <f t="shared" si="18"/>
        <v>1.9366731987339979E-3</v>
      </c>
      <c r="H87" s="73">
        <v>31547846</v>
      </c>
      <c r="I87" s="59">
        <f t="shared" si="19"/>
        <v>1.7469315225651907E-3</v>
      </c>
      <c r="J87" s="58">
        <v>28457009</v>
      </c>
      <c r="K87" s="60">
        <v>436411</v>
      </c>
      <c r="L87" s="61">
        <f t="shared" si="30"/>
        <v>28893420</v>
      </c>
      <c r="M87" s="62">
        <f t="shared" si="20"/>
        <v>1.5335800048416894E-2</v>
      </c>
      <c r="N87" s="63">
        <f t="shared" si="21"/>
        <v>0.74684590545195073</v>
      </c>
      <c r="O87" s="58">
        <v>12165903688</v>
      </c>
      <c r="P87" s="60">
        <v>315289130</v>
      </c>
      <c r="Q87" s="61">
        <f t="shared" si="31"/>
        <v>12481192818</v>
      </c>
      <c r="R87" s="62">
        <f t="shared" si="22"/>
        <v>2.5915800263238118E-2</v>
      </c>
      <c r="S87" s="63">
        <f t="shared" si="23"/>
        <v>0.22647468643794449</v>
      </c>
      <c r="T87" s="58">
        <v>3689207108</v>
      </c>
      <c r="U87" s="60">
        <v>86590903</v>
      </c>
      <c r="V87" s="61">
        <f t="shared" si="32"/>
        <v>3775798011</v>
      </c>
      <c r="W87" s="62">
        <f t="shared" si="24"/>
        <v>2.3471412817195517E-2</v>
      </c>
      <c r="X87" s="63">
        <f t="shared" si="25"/>
        <v>1.2621765028217259E-4</v>
      </c>
      <c r="Y87" s="58">
        <v>2056049</v>
      </c>
      <c r="Z87" s="60">
        <v>60668</v>
      </c>
      <c r="AA87" s="61">
        <f t="shared" si="33"/>
        <v>2116717</v>
      </c>
      <c r="AB87" s="62">
        <f t="shared" si="26"/>
        <v>2.9507078868256546E-2</v>
      </c>
      <c r="AC87" s="63">
        <f t="shared" si="27"/>
        <v>3.7512440443513898E-4</v>
      </c>
      <c r="AD87" s="58">
        <v>6110668</v>
      </c>
      <c r="AE87" s="63">
        <f t="shared" si="28"/>
        <v>0</v>
      </c>
      <c r="AF87" s="58">
        <v>0</v>
      </c>
      <c r="AG87" s="58">
        <v>16289710634</v>
      </c>
      <c r="AH87" s="60">
        <v>402377112</v>
      </c>
      <c r="AI87" s="61">
        <v>16692087746</v>
      </c>
      <c r="AJ87" s="62">
        <f t="shared" si="29"/>
        <v>2.4701305077829659E-2</v>
      </c>
      <c r="AK87" s="58">
        <v>0</v>
      </c>
      <c r="AL87" s="58">
        <v>439000</v>
      </c>
      <c r="AM87" s="25">
        <v>0</v>
      </c>
      <c r="AN87" s="64"/>
    </row>
    <row r="88" spans="1:40" x14ac:dyDescent="0.2">
      <c r="A88" s="55" t="s">
        <v>177</v>
      </c>
      <c r="B88" s="56" t="s">
        <v>176</v>
      </c>
      <c r="C88" s="24">
        <v>3</v>
      </c>
      <c r="D88" s="24"/>
      <c r="E88" s="57">
        <f t="shared" si="17"/>
        <v>7.5040945606807449E-2</v>
      </c>
      <c r="F88" s="58">
        <v>183865690</v>
      </c>
      <c r="G88" s="59">
        <f t="shared" si="18"/>
        <v>2.9044979469502442E-3</v>
      </c>
      <c r="H88" s="73">
        <v>7116615</v>
      </c>
      <c r="I88" s="59">
        <f t="shared" si="19"/>
        <v>4.055760863898211E-3</v>
      </c>
      <c r="J88" s="58">
        <v>9937445</v>
      </c>
      <c r="K88" s="60">
        <v>152399</v>
      </c>
      <c r="L88" s="61">
        <f t="shared" si="30"/>
        <v>10089844</v>
      </c>
      <c r="M88" s="62">
        <f t="shared" si="20"/>
        <v>1.5335833305240935E-2</v>
      </c>
      <c r="N88" s="63">
        <f t="shared" si="21"/>
        <v>0.41516337655300511</v>
      </c>
      <c r="O88" s="58">
        <v>1017235325</v>
      </c>
      <c r="P88" s="60">
        <v>32814038</v>
      </c>
      <c r="Q88" s="61">
        <f t="shared" si="31"/>
        <v>1050049363</v>
      </c>
      <c r="R88" s="62">
        <f t="shared" si="22"/>
        <v>3.2258059854537592E-2</v>
      </c>
      <c r="S88" s="63">
        <f t="shared" si="23"/>
        <v>0.50278828419516663</v>
      </c>
      <c r="T88" s="58">
        <v>1231934300</v>
      </c>
      <c r="U88" s="60">
        <v>25565458</v>
      </c>
      <c r="V88" s="61">
        <f t="shared" si="32"/>
        <v>1257499758</v>
      </c>
      <c r="W88" s="62">
        <f t="shared" si="24"/>
        <v>2.0752290118068797E-2</v>
      </c>
      <c r="X88" s="63">
        <f t="shared" si="25"/>
        <v>4.7134834172325425E-5</v>
      </c>
      <c r="Y88" s="58">
        <v>115490</v>
      </c>
      <c r="Z88" s="60">
        <v>5021</v>
      </c>
      <c r="AA88" s="61">
        <f t="shared" si="33"/>
        <v>120511</v>
      </c>
      <c r="AB88" s="62">
        <f t="shared" si="26"/>
        <v>4.3475625595289634E-2</v>
      </c>
      <c r="AC88" s="63">
        <f t="shared" si="27"/>
        <v>0</v>
      </c>
      <c r="AD88" s="58">
        <v>0</v>
      </c>
      <c r="AE88" s="63">
        <f t="shared" si="28"/>
        <v>0</v>
      </c>
      <c r="AF88" s="58">
        <v>0</v>
      </c>
      <c r="AG88" s="58">
        <v>2450204865</v>
      </c>
      <c r="AH88" s="60">
        <v>58536916</v>
      </c>
      <c r="AI88" s="61">
        <v>2508741781</v>
      </c>
      <c r="AJ88" s="62">
        <f t="shared" si="29"/>
        <v>2.3890621080780525E-2</v>
      </c>
      <c r="AK88" s="58">
        <v>0</v>
      </c>
      <c r="AL88" s="58">
        <v>30358000</v>
      </c>
      <c r="AM88" s="25">
        <v>0</v>
      </c>
      <c r="AN88" s="64"/>
    </row>
    <row r="89" spans="1:40" x14ac:dyDescent="0.2">
      <c r="A89" s="55" t="s">
        <v>179</v>
      </c>
      <c r="B89" s="56" t="s">
        <v>178</v>
      </c>
      <c r="C89" s="24">
        <v>3</v>
      </c>
      <c r="D89" s="24"/>
      <c r="E89" s="57">
        <f t="shared" si="17"/>
        <v>4.9260878493878066E-3</v>
      </c>
      <c r="F89" s="58">
        <v>13954537</v>
      </c>
      <c r="G89" s="59">
        <f t="shared" si="18"/>
        <v>9.4061464466368375E-4</v>
      </c>
      <c r="H89" s="73">
        <v>2664557</v>
      </c>
      <c r="I89" s="59">
        <f t="shared" si="19"/>
        <v>3.5437414934839408E-4</v>
      </c>
      <c r="J89" s="58">
        <v>1003865</v>
      </c>
      <c r="K89" s="60">
        <v>15395</v>
      </c>
      <c r="L89" s="61">
        <f t="shared" si="30"/>
        <v>1019260</v>
      </c>
      <c r="M89" s="62">
        <f t="shared" si="20"/>
        <v>1.5335727413546642E-2</v>
      </c>
      <c r="N89" s="63">
        <f t="shared" si="21"/>
        <v>0.89969174036368604</v>
      </c>
      <c r="O89" s="58">
        <v>2548631300</v>
      </c>
      <c r="P89" s="60">
        <v>82213902</v>
      </c>
      <c r="Q89" s="61">
        <f t="shared" si="31"/>
        <v>2630845202</v>
      </c>
      <c r="R89" s="62">
        <f t="shared" si="22"/>
        <v>3.2258060238057974E-2</v>
      </c>
      <c r="S89" s="63">
        <f t="shared" si="23"/>
        <v>6.0679401241241784E-2</v>
      </c>
      <c r="T89" s="58">
        <v>171891565</v>
      </c>
      <c r="U89" s="60">
        <v>3657268</v>
      </c>
      <c r="V89" s="61">
        <f t="shared" si="32"/>
        <v>175548833</v>
      </c>
      <c r="W89" s="62">
        <f t="shared" si="24"/>
        <v>2.1276599581835212E-2</v>
      </c>
      <c r="X89" s="63">
        <f t="shared" si="25"/>
        <v>2.9625853978369976E-2</v>
      </c>
      <c r="Y89" s="58">
        <v>83923610</v>
      </c>
      <c r="Z89" s="60">
        <v>2395776</v>
      </c>
      <c r="AA89" s="61">
        <f t="shared" si="33"/>
        <v>86319386</v>
      </c>
      <c r="AB89" s="62">
        <f t="shared" si="26"/>
        <v>2.8547103729212792E-2</v>
      </c>
      <c r="AC89" s="63">
        <f t="shared" si="27"/>
        <v>3.7819277733022847E-3</v>
      </c>
      <c r="AD89" s="58">
        <v>10713380</v>
      </c>
      <c r="AE89" s="63">
        <f t="shared" si="28"/>
        <v>0</v>
      </c>
      <c r="AF89" s="58">
        <v>0</v>
      </c>
      <c r="AG89" s="58">
        <v>2832782814</v>
      </c>
      <c r="AH89" s="60">
        <v>88282341</v>
      </c>
      <c r="AI89" s="61">
        <v>2921065155</v>
      </c>
      <c r="AJ89" s="62">
        <f t="shared" si="29"/>
        <v>3.1164528591354268E-2</v>
      </c>
      <c r="AK89" s="58">
        <v>0</v>
      </c>
      <c r="AL89" s="58">
        <v>0</v>
      </c>
      <c r="AM89" s="25">
        <v>0</v>
      </c>
      <c r="AN89" s="64"/>
    </row>
    <row r="90" spans="1:40" x14ac:dyDescent="0.2">
      <c r="A90" s="55" t="s">
        <v>181</v>
      </c>
      <c r="B90" s="56" t="s">
        <v>180</v>
      </c>
      <c r="C90" s="24">
        <v>3</v>
      </c>
      <c r="D90" s="24"/>
      <c r="E90" s="57">
        <f t="shared" si="17"/>
        <v>2.5820195668873017E-2</v>
      </c>
      <c r="F90" s="58">
        <v>128467410</v>
      </c>
      <c r="G90" s="59">
        <f t="shared" si="18"/>
        <v>8.8827997037408957E-3</v>
      </c>
      <c r="H90" s="73">
        <v>44196035</v>
      </c>
      <c r="I90" s="59">
        <f t="shared" si="19"/>
        <v>5.1730871372224919E-3</v>
      </c>
      <c r="J90" s="58">
        <v>25738500</v>
      </c>
      <c r="K90" s="60">
        <v>394721</v>
      </c>
      <c r="L90" s="61">
        <f t="shared" si="30"/>
        <v>26133221</v>
      </c>
      <c r="M90" s="62">
        <f t="shared" si="20"/>
        <v>1.533581988072343E-2</v>
      </c>
      <c r="N90" s="63">
        <f t="shared" si="21"/>
        <v>0.64916508627667135</v>
      </c>
      <c r="O90" s="58">
        <v>3229896410</v>
      </c>
      <c r="P90" s="60">
        <v>104190192</v>
      </c>
      <c r="Q90" s="61">
        <f t="shared" si="31"/>
        <v>3334086602</v>
      </c>
      <c r="R90" s="62">
        <f t="shared" si="22"/>
        <v>3.2258059941928603E-2</v>
      </c>
      <c r="S90" s="63">
        <f t="shared" si="23"/>
        <v>0.31095883121349227</v>
      </c>
      <c r="T90" s="58">
        <v>1547163940</v>
      </c>
      <c r="U90" s="60">
        <v>32835046</v>
      </c>
      <c r="V90" s="61">
        <f t="shared" si="32"/>
        <v>1579998986</v>
      </c>
      <c r="W90" s="62">
        <f t="shared" si="24"/>
        <v>2.1222732220607467E-2</v>
      </c>
      <c r="X90" s="63">
        <f t="shared" si="25"/>
        <v>0</v>
      </c>
      <c r="Y90" s="58">
        <v>0</v>
      </c>
      <c r="Z90" s="60">
        <v>0</v>
      </c>
      <c r="AA90" s="61">
        <f t="shared" si="33"/>
        <v>0</v>
      </c>
      <c r="AB90" s="62" t="e">
        <f t="shared" si="26"/>
        <v>#DIV/0!</v>
      </c>
      <c r="AC90" s="63">
        <f t="shared" si="27"/>
        <v>0</v>
      </c>
      <c r="AD90" s="58">
        <v>0</v>
      </c>
      <c r="AE90" s="63">
        <f t="shared" si="28"/>
        <v>0</v>
      </c>
      <c r="AF90" s="58">
        <v>0</v>
      </c>
      <c r="AG90" s="58">
        <v>4975462295</v>
      </c>
      <c r="AH90" s="60">
        <v>137419959</v>
      </c>
      <c r="AI90" s="61">
        <v>5112882254</v>
      </c>
      <c r="AJ90" s="62">
        <f t="shared" si="29"/>
        <v>2.761953580436087E-2</v>
      </c>
      <c r="AK90" s="58">
        <v>0</v>
      </c>
      <c r="AL90" s="58">
        <v>3917100</v>
      </c>
      <c r="AM90" s="25">
        <v>0</v>
      </c>
      <c r="AN90" s="64"/>
    </row>
    <row r="91" spans="1:40" x14ac:dyDescent="0.2">
      <c r="A91" s="55" t="s">
        <v>183</v>
      </c>
      <c r="B91" s="56" t="s">
        <v>182</v>
      </c>
      <c r="C91" s="24">
        <v>3</v>
      </c>
      <c r="D91" s="24"/>
      <c r="E91" s="57">
        <f t="shared" si="17"/>
        <v>4.4328166147567578E-2</v>
      </c>
      <c r="F91" s="58">
        <v>49070794</v>
      </c>
      <c r="G91" s="59">
        <f t="shared" si="18"/>
        <v>4.8512571630361531E-2</v>
      </c>
      <c r="H91" s="73">
        <v>53702885</v>
      </c>
      <c r="I91" s="59">
        <f t="shared" si="19"/>
        <v>4.0555492835873952E-2</v>
      </c>
      <c r="J91" s="58">
        <v>44894486</v>
      </c>
      <c r="K91" s="60">
        <v>688493</v>
      </c>
      <c r="L91" s="61">
        <f t="shared" si="30"/>
        <v>45582979</v>
      </c>
      <c r="M91" s="62">
        <f t="shared" si="20"/>
        <v>1.5335803154088902E-2</v>
      </c>
      <c r="N91" s="63">
        <f t="shared" si="21"/>
        <v>0.13660147734904671</v>
      </c>
      <c r="O91" s="58">
        <v>151216338</v>
      </c>
      <c r="P91" s="60">
        <v>-1169497</v>
      </c>
      <c r="Q91" s="61">
        <f t="shared" si="31"/>
        <v>150046841</v>
      </c>
      <c r="R91" s="62">
        <f t="shared" si="22"/>
        <v>-7.7339328241105799E-3</v>
      </c>
      <c r="S91" s="63">
        <f t="shared" si="23"/>
        <v>2.668518565763792E-2</v>
      </c>
      <c r="T91" s="58">
        <v>29540208</v>
      </c>
      <c r="U91" s="60">
        <v>546512</v>
      </c>
      <c r="V91" s="61">
        <f t="shared" si="32"/>
        <v>30086720</v>
      </c>
      <c r="W91" s="62">
        <f t="shared" si="24"/>
        <v>1.8500614484501937E-2</v>
      </c>
      <c r="X91" s="63">
        <f t="shared" si="25"/>
        <v>0.64781175186307494</v>
      </c>
      <c r="Y91" s="58">
        <v>717120508</v>
      </c>
      <c r="Z91" s="60">
        <v>1863900</v>
      </c>
      <c r="AA91" s="61">
        <f t="shared" si="33"/>
        <v>718984408</v>
      </c>
      <c r="AB91" s="62">
        <f t="shared" si="26"/>
        <v>2.5991447451395437E-3</v>
      </c>
      <c r="AC91" s="63">
        <f t="shared" si="27"/>
        <v>2.4503388984778728E-2</v>
      </c>
      <c r="AD91" s="58">
        <v>27124983</v>
      </c>
      <c r="AE91" s="63">
        <f t="shared" si="28"/>
        <v>3.1001965531658678E-2</v>
      </c>
      <c r="AF91" s="58">
        <v>34318836</v>
      </c>
      <c r="AG91" s="58">
        <v>1106989038</v>
      </c>
      <c r="AH91" s="60">
        <v>1929408</v>
      </c>
      <c r="AI91" s="61">
        <v>1108918446</v>
      </c>
      <c r="AJ91" s="62">
        <f t="shared" si="29"/>
        <v>1.742933248450108E-3</v>
      </c>
      <c r="AK91" s="58">
        <v>0</v>
      </c>
      <c r="AL91" s="58">
        <v>0</v>
      </c>
      <c r="AM91" s="25">
        <v>0</v>
      </c>
      <c r="AN91" s="64"/>
    </row>
    <row r="92" spans="1:40" x14ac:dyDescent="0.2">
      <c r="A92" s="55" t="s">
        <v>185</v>
      </c>
      <c r="B92" s="56" t="s">
        <v>184</v>
      </c>
      <c r="C92" s="24">
        <v>3</v>
      </c>
      <c r="D92" s="24"/>
      <c r="E92" s="57">
        <f t="shared" si="17"/>
        <v>4.6000485203970154E-2</v>
      </c>
      <c r="F92" s="58">
        <v>38210618</v>
      </c>
      <c r="G92" s="59">
        <f t="shared" si="18"/>
        <v>4.1741701311709045E-3</v>
      </c>
      <c r="H92" s="73">
        <v>3467303</v>
      </c>
      <c r="I92" s="59">
        <f t="shared" si="19"/>
        <v>7.1001377058413631E-3</v>
      </c>
      <c r="J92" s="58">
        <v>5897778</v>
      </c>
      <c r="K92" s="60">
        <v>90448</v>
      </c>
      <c r="L92" s="61">
        <f t="shared" si="30"/>
        <v>5988226</v>
      </c>
      <c r="M92" s="62">
        <f t="shared" si="20"/>
        <v>1.5335945164433113E-2</v>
      </c>
      <c r="N92" s="63">
        <f t="shared" si="21"/>
        <v>9.7914855326534128E-2</v>
      </c>
      <c r="O92" s="58">
        <v>81333645</v>
      </c>
      <c r="P92" s="60">
        <v>3264717</v>
      </c>
      <c r="Q92" s="61">
        <f t="shared" si="31"/>
        <v>84598362</v>
      </c>
      <c r="R92" s="62">
        <f t="shared" si="22"/>
        <v>4.0139809300320919E-2</v>
      </c>
      <c r="S92" s="63">
        <f t="shared" si="23"/>
        <v>5.2717996797539191E-2</v>
      </c>
      <c r="T92" s="58">
        <v>43790565</v>
      </c>
      <c r="U92" s="60">
        <v>16664</v>
      </c>
      <c r="V92" s="61">
        <f t="shared" si="32"/>
        <v>43807229</v>
      </c>
      <c r="W92" s="62">
        <f t="shared" si="24"/>
        <v>3.805385931878248E-4</v>
      </c>
      <c r="X92" s="63">
        <f t="shared" si="25"/>
        <v>0.76809322201373487</v>
      </c>
      <c r="Y92" s="58">
        <v>638021894</v>
      </c>
      <c r="Z92" s="60">
        <v>6154192</v>
      </c>
      <c r="AA92" s="61">
        <f t="shared" si="33"/>
        <v>644176086</v>
      </c>
      <c r="AB92" s="62">
        <f t="shared" si="26"/>
        <v>9.6457379564469925E-3</v>
      </c>
      <c r="AC92" s="63">
        <f t="shared" si="27"/>
        <v>2.3999132821209381E-2</v>
      </c>
      <c r="AD92" s="58">
        <v>19935044</v>
      </c>
      <c r="AE92" s="63">
        <f t="shared" si="28"/>
        <v>0</v>
      </c>
      <c r="AF92" s="58">
        <v>0</v>
      </c>
      <c r="AG92" s="58">
        <v>830656847</v>
      </c>
      <c r="AH92" s="60">
        <v>9526021</v>
      </c>
      <c r="AI92" s="61">
        <v>840182868</v>
      </c>
      <c r="AJ92" s="62">
        <f t="shared" si="29"/>
        <v>1.1468058120996865E-2</v>
      </c>
      <c r="AK92" s="58">
        <v>0</v>
      </c>
      <c r="AL92" s="58">
        <v>0</v>
      </c>
      <c r="AM92" s="25">
        <v>0</v>
      </c>
      <c r="AN92" s="64"/>
    </row>
    <row r="93" spans="1:40" x14ac:dyDescent="0.2">
      <c r="A93" s="55" t="s">
        <v>187</v>
      </c>
      <c r="B93" s="56" t="s">
        <v>186</v>
      </c>
      <c r="C93" s="24">
        <v>3</v>
      </c>
      <c r="D93" s="24"/>
      <c r="E93" s="57">
        <f t="shared" si="17"/>
        <v>6.5668039880105639E-2</v>
      </c>
      <c r="F93" s="58">
        <v>87620976</v>
      </c>
      <c r="G93" s="59">
        <f t="shared" si="18"/>
        <v>1.0931407198009817E-2</v>
      </c>
      <c r="H93" s="73">
        <v>14585795</v>
      </c>
      <c r="I93" s="59">
        <f t="shared" si="19"/>
        <v>8.7512428158291432E-3</v>
      </c>
      <c r="J93" s="58">
        <v>11676798</v>
      </c>
      <c r="K93" s="60">
        <v>179073</v>
      </c>
      <c r="L93" s="61">
        <f t="shared" si="30"/>
        <v>11855871</v>
      </c>
      <c r="M93" s="62">
        <f t="shared" si="20"/>
        <v>1.5335796679877479E-2</v>
      </c>
      <c r="N93" s="63">
        <f t="shared" si="21"/>
        <v>0.14079332858158933</v>
      </c>
      <c r="O93" s="58">
        <v>187860775</v>
      </c>
      <c r="P93" s="60">
        <v>6060024</v>
      </c>
      <c r="Q93" s="61">
        <f t="shared" si="31"/>
        <v>193920799</v>
      </c>
      <c r="R93" s="62">
        <f t="shared" si="22"/>
        <v>3.2258059193038036E-2</v>
      </c>
      <c r="S93" s="63">
        <f t="shared" si="23"/>
        <v>6.9714183324932802E-2</v>
      </c>
      <c r="T93" s="58">
        <v>93019752</v>
      </c>
      <c r="U93" s="60">
        <v>0</v>
      </c>
      <c r="V93" s="61">
        <f t="shared" si="32"/>
        <v>93019752</v>
      </c>
      <c r="W93" s="62">
        <f t="shared" si="24"/>
        <v>0</v>
      </c>
      <c r="X93" s="63">
        <f t="shared" si="25"/>
        <v>0.68322770478470229</v>
      </c>
      <c r="Y93" s="58">
        <v>911631875</v>
      </c>
      <c r="Z93" s="60">
        <v>12839888</v>
      </c>
      <c r="AA93" s="61">
        <f t="shared" si="33"/>
        <v>924471763</v>
      </c>
      <c r="AB93" s="62">
        <f t="shared" si="26"/>
        <v>1.4084509715064537E-2</v>
      </c>
      <c r="AC93" s="63">
        <f t="shared" si="27"/>
        <v>2.0914093414830973E-2</v>
      </c>
      <c r="AD93" s="58">
        <v>27905710</v>
      </c>
      <c r="AE93" s="63">
        <f t="shared" si="28"/>
        <v>0</v>
      </c>
      <c r="AF93" s="58">
        <v>0</v>
      </c>
      <c r="AG93" s="58">
        <v>1334301681</v>
      </c>
      <c r="AH93" s="60">
        <v>19078985</v>
      </c>
      <c r="AI93" s="61">
        <v>1353380666</v>
      </c>
      <c r="AJ93" s="62">
        <f t="shared" si="29"/>
        <v>1.4298854053530942E-2</v>
      </c>
      <c r="AK93" s="58">
        <v>0</v>
      </c>
      <c r="AL93" s="58">
        <v>1458580</v>
      </c>
      <c r="AM93" s="25">
        <v>0</v>
      </c>
      <c r="AN93" s="64"/>
    </row>
    <row r="94" spans="1:40" x14ac:dyDescent="0.2">
      <c r="A94" s="55" t="s">
        <v>189</v>
      </c>
      <c r="B94" s="56" t="s">
        <v>188</v>
      </c>
      <c r="C94" s="24">
        <v>3</v>
      </c>
      <c r="D94" s="24"/>
      <c r="E94" s="57">
        <f t="shared" si="17"/>
        <v>5.147215390874587E-2</v>
      </c>
      <c r="F94" s="58">
        <v>30176724</v>
      </c>
      <c r="G94" s="59">
        <f t="shared" si="18"/>
        <v>5.1452599871919013E-3</v>
      </c>
      <c r="H94" s="73">
        <v>3016526</v>
      </c>
      <c r="I94" s="59">
        <f t="shared" si="19"/>
        <v>3.3856934629360701E-4</v>
      </c>
      <c r="J94" s="58">
        <v>198494</v>
      </c>
      <c r="K94" s="60">
        <v>3044</v>
      </c>
      <c r="L94" s="61">
        <f t="shared" si="30"/>
        <v>201538</v>
      </c>
      <c r="M94" s="62">
        <f t="shared" si="20"/>
        <v>1.5335476135298801E-2</v>
      </c>
      <c r="N94" s="63">
        <f t="shared" si="21"/>
        <v>6.7048953544841555E-2</v>
      </c>
      <c r="O94" s="58">
        <v>39308978</v>
      </c>
      <c r="P94" s="60">
        <v>1108906</v>
      </c>
      <c r="Q94" s="61">
        <f t="shared" si="31"/>
        <v>40417884</v>
      </c>
      <c r="R94" s="62">
        <f t="shared" si="22"/>
        <v>2.8209993147112603E-2</v>
      </c>
      <c r="S94" s="63">
        <f t="shared" si="23"/>
        <v>1.2268537702799532E-2</v>
      </c>
      <c r="T94" s="58">
        <v>7192710</v>
      </c>
      <c r="U94" s="60">
        <v>0</v>
      </c>
      <c r="V94" s="61">
        <f t="shared" si="32"/>
        <v>7192710</v>
      </c>
      <c r="W94" s="62">
        <f t="shared" si="24"/>
        <v>0</v>
      </c>
      <c r="X94" s="63">
        <f t="shared" si="25"/>
        <v>0.83026106563182833</v>
      </c>
      <c r="Y94" s="58">
        <v>486759483</v>
      </c>
      <c r="Z94" s="60">
        <v>5912805</v>
      </c>
      <c r="AA94" s="61">
        <f t="shared" si="33"/>
        <v>492672288</v>
      </c>
      <c r="AB94" s="62">
        <f t="shared" si="26"/>
        <v>1.2147282603634452E-2</v>
      </c>
      <c r="AC94" s="63">
        <f t="shared" si="27"/>
        <v>3.3465459878299249E-2</v>
      </c>
      <c r="AD94" s="58">
        <v>19619889</v>
      </c>
      <c r="AE94" s="63">
        <f t="shared" si="28"/>
        <v>0</v>
      </c>
      <c r="AF94" s="58">
        <v>0</v>
      </c>
      <c r="AG94" s="58">
        <v>586272804</v>
      </c>
      <c r="AH94" s="60">
        <v>7024755</v>
      </c>
      <c r="AI94" s="61">
        <v>593297559</v>
      </c>
      <c r="AJ94" s="62">
        <f t="shared" si="29"/>
        <v>1.1982058441175791E-2</v>
      </c>
      <c r="AK94" s="58">
        <v>0</v>
      </c>
      <c r="AL94" s="58">
        <v>0</v>
      </c>
      <c r="AM94" s="25">
        <v>0</v>
      </c>
      <c r="AN94" s="64"/>
    </row>
    <row r="95" spans="1:40" x14ac:dyDescent="0.2">
      <c r="A95" s="55" t="s">
        <v>191</v>
      </c>
      <c r="B95" s="56" t="s">
        <v>190</v>
      </c>
      <c r="C95" s="24">
        <v>3</v>
      </c>
      <c r="D95" s="24"/>
      <c r="E95" s="57">
        <f t="shared" si="17"/>
        <v>3.2157260911690771E-2</v>
      </c>
      <c r="F95" s="58">
        <v>16848308</v>
      </c>
      <c r="G95" s="59">
        <f t="shared" si="18"/>
        <v>6.9099895899642078E-3</v>
      </c>
      <c r="H95" s="73">
        <v>3620384</v>
      </c>
      <c r="I95" s="59">
        <f t="shared" si="19"/>
        <v>1.9356626127360222E-3</v>
      </c>
      <c r="J95" s="58">
        <v>1014161</v>
      </c>
      <c r="K95" s="60">
        <v>15553</v>
      </c>
      <c r="L95" s="61">
        <f t="shared" si="30"/>
        <v>1029714</v>
      </c>
      <c r="M95" s="62">
        <f t="shared" si="20"/>
        <v>1.5335829320985523E-2</v>
      </c>
      <c r="N95" s="63">
        <f t="shared" si="21"/>
        <v>0.17394516139773561</v>
      </c>
      <c r="O95" s="58">
        <v>91135923</v>
      </c>
      <c r="P95" s="60">
        <v>70503</v>
      </c>
      <c r="Q95" s="61">
        <f t="shared" si="31"/>
        <v>91206426</v>
      </c>
      <c r="R95" s="62">
        <f t="shared" si="22"/>
        <v>7.7360274279550552E-4</v>
      </c>
      <c r="S95" s="63">
        <f t="shared" si="23"/>
        <v>3.0154433452996187E-2</v>
      </c>
      <c r="T95" s="58">
        <v>15798957</v>
      </c>
      <c r="U95" s="60">
        <v>-6766</v>
      </c>
      <c r="V95" s="61">
        <f t="shared" si="32"/>
        <v>15792191</v>
      </c>
      <c r="W95" s="62">
        <f t="shared" si="24"/>
        <v>-4.2825611842604546E-4</v>
      </c>
      <c r="X95" s="63">
        <f t="shared" si="25"/>
        <v>0.71398266812581512</v>
      </c>
      <c r="Y95" s="58">
        <v>374080365</v>
      </c>
      <c r="Z95" s="60">
        <v>-5288675</v>
      </c>
      <c r="AA95" s="61">
        <f t="shared" si="33"/>
        <v>368791690</v>
      </c>
      <c r="AB95" s="62">
        <f t="shared" si="26"/>
        <v>-1.4137804319133404E-2</v>
      </c>
      <c r="AC95" s="63">
        <f t="shared" si="27"/>
        <v>4.0244158396213266E-2</v>
      </c>
      <c r="AD95" s="58">
        <v>21085315</v>
      </c>
      <c r="AE95" s="63">
        <f t="shared" si="28"/>
        <v>6.7066551284879531E-4</v>
      </c>
      <c r="AF95" s="58">
        <v>351385</v>
      </c>
      <c r="AG95" s="58">
        <v>523934798</v>
      </c>
      <c r="AH95" s="60">
        <v>-5209385</v>
      </c>
      <c r="AI95" s="61">
        <v>518725413</v>
      </c>
      <c r="AJ95" s="62">
        <f t="shared" si="29"/>
        <v>-9.9428116244342293E-3</v>
      </c>
      <c r="AK95" s="58">
        <v>0</v>
      </c>
      <c r="AL95" s="58">
        <v>0</v>
      </c>
      <c r="AM95" s="25">
        <v>0</v>
      </c>
      <c r="AN95" s="64"/>
    </row>
    <row r="96" spans="1:40" x14ac:dyDescent="0.2">
      <c r="A96" s="55" t="s">
        <v>193</v>
      </c>
      <c r="B96" s="56" t="s">
        <v>192</v>
      </c>
      <c r="C96" s="24">
        <v>3</v>
      </c>
      <c r="D96" s="24"/>
      <c r="E96" s="57">
        <f t="shared" si="17"/>
        <v>3.9219747855091344E-2</v>
      </c>
      <c r="F96" s="58">
        <v>15944407</v>
      </c>
      <c r="G96" s="59">
        <f t="shared" si="18"/>
        <v>4.4019752011137163E-2</v>
      </c>
      <c r="H96" s="73">
        <v>17895802</v>
      </c>
      <c r="I96" s="59">
        <f t="shared" si="19"/>
        <v>7.1505461895530337E-3</v>
      </c>
      <c r="J96" s="58">
        <v>2906985</v>
      </c>
      <c r="K96" s="60">
        <v>44581</v>
      </c>
      <c r="L96" s="61">
        <f t="shared" si="30"/>
        <v>2951566</v>
      </c>
      <c r="M96" s="62">
        <f t="shared" si="20"/>
        <v>1.5335820446269932E-2</v>
      </c>
      <c r="N96" s="63">
        <f t="shared" si="21"/>
        <v>0.15148875053763738</v>
      </c>
      <c r="O96" s="58">
        <v>61586278</v>
      </c>
      <c r="P96" s="60">
        <v>-1250471</v>
      </c>
      <c r="Q96" s="61">
        <f t="shared" si="31"/>
        <v>60335807</v>
      </c>
      <c r="R96" s="62">
        <f t="shared" si="22"/>
        <v>-2.03043768938269E-2</v>
      </c>
      <c r="S96" s="63">
        <f t="shared" si="23"/>
        <v>2.251896210046575E-2</v>
      </c>
      <c r="T96" s="58">
        <v>9154865</v>
      </c>
      <c r="U96" s="60">
        <v>0</v>
      </c>
      <c r="V96" s="61">
        <f t="shared" si="32"/>
        <v>9154865</v>
      </c>
      <c r="W96" s="62">
        <f t="shared" si="24"/>
        <v>0</v>
      </c>
      <c r="X96" s="63">
        <f t="shared" si="25"/>
        <v>0.69446939147403974</v>
      </c>
      <c r="Y96" s="58">
        <v>282329776</v>
      </c>
      <c r="Z96" s="60">
        <v>-143815</v>
      </c>
      <c r="AA96" s="61">
        <f t="shared" si="33"/>
        <v>282185961</v>
      </c>
      <c r="AB96" s="62">
        <f t="shared" si="26"/>
        <v>-5.0938658343992736E-4</v>
      </c>
      <c r="AC96" s="63">
        <f t="shared" si="27"/>
        <v>4.1132849832075553E-2</v>
      </c>
      <c r="AD96" s="58">
        <v>16722160</v>
      </c>
      <c r="AE96" s="63">
        <f t="shared" si="28"/>
        <v>0</v>
      </c>
      <c r="AF96" s="58">
        <v>0</v>
      </c>
      <c r="AG96" s="58">
        <v>406540273</v>
      </c>
      <c r="AH96" s="60">
        <v>-1349705</v>
      </c>
      <c r="AI96" s="61">
        <v>405190568</v>
      </c>
      <c r="AJ96" s="62">
        <f t="shared" si="29"/>
        <v>-3.3199785842619334E-3</v>
      </c>
      <c r="AK96" s="58">
        <v>0</v>
      </c>
      <c r="AL96" s="58">
        <v>0</v>
      </c>
      <c r="AM96" s="25">
        <v>0</v>
      </c>
      <c r="AN96" s="64"/>
    </row>
    <row r="97" spans="1:40" x14ac:dyDescent="0.2">
      <c r="A97" s="55" t="s">
        <v>195</v>
      </c>
      <c r="B97" s="56" t="s">
        <v>194</v>
      </c>
      <c r="C97" s="24">
        <v>3</v>
      </c>
      <c r="D97" s="24"/>
      <c r="E97" s="57">
        <f t="shared" si="17"/>
        <v>4.4259347943762746E-2</v>
      </c>
      <c r="F97" s="58">
        <v>22940825</v>
      </c>
      <c r="G97" s="59">
        <f t="shared" si="18"/>
        <v>4.2485144398888175E-2</v>
      </c>
      <c r="H97" s="73">
        <v>22021207</v>
      </c>
      <c r="I97" s="59">
        <f t="shared" si="19"/>
        <v>5.4760831827809159E-3</v>
      </c>
      <c r="J97" s="58">
        <v>2838403</v>
      </c>
      <c r="K97" s="60">
        <v>43528</v>
      </c>
      <c r="L97" s="61">
        <f t="shared" si="30"/>
        <v>2881931</v>
      </c>
      <c r="M97" s="62">
        <f t="shared" si="20"/>
        <v>1.533538401699829E-2</v>
      </c>
      <c r="N97" s="63">
        <f t="shared" si="21"/>
        <v>0.19367850299586328</v>
      </c>
      <c r="O97" s="58">
        <v>100388841</v>
      </c>
      <c r="P97" s="60">
        <v>-421264</v>
      </c>
      <c r="Q97" s="61">
        <f t="shared" si="31"/>
        <v>99967577</v>
      </c>
      <c r="R97" s="62">
        <f t="shared" si="22"/>
        <v>-4.1963229757777561E-3</v>
      </c>
      <c r="S97" s="63">
        <f t="shared" si="23"/>
        <v>1.9416686051943344E-2</v>
      </c>
      <c r="T97" s="58">
        <v>10064197</v>
      </c>
      <c r="U97" s="60">
        <v>-27333</v>
      </c>
      <c r="V97" s="61">
        <f t="shared" si="32"/>
        <v>10036864</v>
      </c>
      <c r="W97" s="62">
        <f t="shared" si="24"/>
        <v>-2.7158649617053401E-3</v>
      </c>
      <c r="X97" s="63">
        <f t="shared" si="25"/>
        <v>0.64365903990476292</v>
      </c>
      <c r="Y97" s="58">
        <v>333626004</v>
      </c>
      <c r="Z97" s="60">
        <v>-1245475</v>
      </c>
      <c r="AA97" s="61">
        <f t="shared" si="33"/>
        <v>332380529</v>
      </c>
      <c r="AB97" s="62">
        <f t="shared" si="26"/>
        <v>-3.7331472519150513E-3</v>
      </c>
      <c r="AC97" s="63">
        <f t="shared" si="27"/>
        <v>5.1025195521998676E-2</v>
      </c>
      <c r="AD97" s="58">
        <v>26447748</v>
      </c>
      <c r="AE97" s="63">
        <f t="shared" si="28"/>
        <v>0</v>
      </c>
      <c r="AF97" s="58">
        <v>0</v>
      </c>
      <c r="AG97" s="58">
        <v>518327225</v>
      </c>
      <c r="AH97" s="60">
        <v>-1650544</v>
      </c>
      <c r="AI97" s="61">
        <v>516676681</v>
      </c>
      <c r="AJ97" s="62">
        <f t="shared" si="29"/>
        <v>-3.184366786830462E-3</v>
      </c>
      <c r="AK97" s="58">
        <v>6174</v>
      </c>
      <c r="AL97" s="58">
        <v>502800</v>
      </c>
      <c r="AM97" s="25">
        <v>0</v>
      </c>
      <c r="AN97" s="64"/>
    </row>
    <row r="98" spans="1:40" x14ac:dyDescent="0.2">
      <c r="A98" s="55" t="s">
        <v>197</v>
      </c>
      <c r="B98" s="56" t="s">
        <v>196</v>
      </c>
      <c r="C98" s="24">
        <v>3</v>
      </c>
      <c r="D98" s="24"/>
      <c r="E98" s="57">
        <f t="shared" si="17"/>
        <v>5.6135015470151366E-2</v>
      </c>
      <c r="F98" s="58">
        <v>19694108</v>
      </c>
      <c r="G98" s="59">
        <f t="shared" si="18"/>
        <v>2.9027752136939065E-2</v>
      </c>
      <c r="H98" s="73">
        <v>10183941</v>
      </c>
      <c r="I98" s="59">
        <f t="shared" si="19"/>
        <v>4.2338892070808935E-3</v>
      </c>
      <c r="J98" s="58">
        <v>1485395</v>
      </c>
      <c r="K98" s="60">
        <v>22780</v>
      </c>
      <c r="L98" s="61">
        <f t="shared" si="30"/>
        <v>1508175</v>
      </c>
      <c r="M98" s="62">
        <f t="shared" si="20"/>
        <v>1.5335988070513231E-2</v>
      </c>
      <c r="N98" s="63">
        <f t="shared" si="21"/>
        <v>0.19753776822739691</v>
      </c>
      <c r="O98" s="58">
        <v>69303092</v>
      </c>
      <c r="P98" s="60">
        <v>-1414348</v>
      </c>
      <c r="Q98" s="61">
        <f t="shared" si="31"/>
        <v>67888744</v>
      </c>
      <c r="R98" s="62">
        <f t="shared" si="22"/>
        <v>-2.0408151486228061E-2</v>
      </c>
      <c r="S98" s="63">
        <f t="shared" si="23"/>
        <v>2.5007992298001155E-2</v>
      </c>
      <c r="T98" s="58">
        <v>8773670</v>
      </c>
      <c r="U98" s="60">
        <v>0</v>
      </c>
      <c r="V98" s="61">
        <f t="shared" si="32"/>
        <v>8773670</v>
      </c>
      <c r="W98" s="62">
        <f t="shared" si="24"/>
        <v>0</v>
      </c>
      <c r="X98" s="63">
        <f t="shared" si="25"/>
        <v>0.63981967504742498</v>
      </c>
      <c r="Y98" s="58">
        <v>224470906</v>
      </c>
      <c r="Z98" s="60">
        <v>-2710617</v>
      </c>
      <c r="AA98" s="61">
        <f t="shared" si="33"/>
        <v>221760289</v>
      </c>
      <c r="AB98" s="62">
        <f t="shared" si="26"/>
        <v>-1.2075582748349578E-2</v>
      </c>
      <c r="AC98" s="63">
        <f t="shared" si="27"/>
        <v>4.8235057267335242E-2</v>
      </c>
      <c r="AD98" s="58">
        <v>16922529</v>
      </c>
      <c r="AE98" s="63">
        <f t="shared" si="28"/>
        <v>2.8503456703980381E-6</v>
      </c>
      <c r="AF98" s="58">
        <v>1000</v>
      </c>
      <c r="AG98" s="58">
        <v>350834641</v>
      </c>
      <c r="AH98" s="60">
        <v>-4102185</v>
      </c>
      <c r="AI98" s="61">
        <v>346732456</v>
      </c>
      <c r="AJ98" s="62">
        <f t="shared" si="29"/>
        <v>-1.1692645253921776E-2</v>
      </c>
      <c r="AK98" s="58">
        <v>0</v>
      </c>
      <c r="AL98" s="58">
        <v>0</v>
      </c>
      <c r="AM98" s="25">
        <v>0</v>
      </c>
      <c r="AN98" s="64"/>
    </row>
    <row r="99" spans="1:40" x14ac:dyDescent="0.2">
      <c r="A99" s="55" t="s">
        <v>199</v>
      </c>
      <c r="B99" s="56" t="s">
        <v>198</v>
      </c>
      <c r="C99" s="24">
        <v>3</v>
      </c>
      <c r="D99" s="24"/>
      <c r="E99" s="57">
        <f t="shared" si="17"/>
        <v>6.4604953391510636E-2</v>
      </c>
      <c r="F99" s="58">
        <v>38010297</v>
      </c>
      <c r="G99" s="59">
        <f t="shared" si="18"/>
        <v>1.6123562199824613E-2</v>
      </c>
      <c r="H99" s="73">
        <v>9486291</v>
      </c>
      <c r="I99" s="59">
        <f t="shared" si="19"/>
        <v>2.6291109239634926E-2</v>
      </c>
      <c r="J99" s="58">
        <v>15468363</v>
      </c>
      <c r="K99" s="60">
        <v>237220</v>
      </c>
      <c r="L99" s="61">
        <f t="shared" si="30"/>
        <v>15705583</v>
      </c>
      <c r="M99" s="62">
        <f t="shared" si="20"/>
        <v>1.533581801771784E-2</v>
      </c>
      <c r="N99" s="63">
        <f t="shared" si="21"/>
        <v>0.16245193119260115</v>
      </c>
      <c r="O99" s="58">
        <v>95578525</v>
      </c>
      <c r="P99" s="60">
        <v>1217677</v>
      </c>
      <c r="Q99" s="61">
        <f t="shared" si="31"/>
        <v>96796202</v>
      </c>
      <c r="R99" s="62">
        <f t="shared" si="22"/>
        <v>1.2740068964236474E-2</v>
      </c>
      <c r="S99" s="63">
        <f t="shared" si="23"/>
        <v>3.0801840790649536E-2</v>
      </c>
      <c r="T99" s="58">
        <v>18122250</v>
      </c>
      <c r="U99" s="60">
        <v>-369656</v>
      </c>
      <c r="V99" s="61">
        <f t="shared" si="32"/>
        <v>17752594</v>
      </c>
      <c r="W99" s="62">
        <f t="shared" si="24"/>
        <v>-2.0397908648208694E-2</v>
      </c>
      <c r="X99" s="63">
        <f t="shared" si="25"/>
        <v>0.66084262010100847</v>
      </c>
      <c r="Y99" s="58">
        <v>388806476</v>
      </c>
      <c r="Z99" s="60">
        <v>4404780</v>
      </c>
      <c r="AA99" s="61">
        <f t="shared" si="33"/>
        <v>393211256</v>
      </c>
      <c r="AB99" s="62">
        <f t="shared" si="26"/>
        <v>1.1328977966920489E-2</v>
      </c>
      <c r="AC99" s="63">
        <f t="shared" si="27"/>
        <v>3.8867528581566398E-2</v>
      </c>
      <c r="AD99" s="58">
        <v>22867694</v>
      </c>
      <c r="AE99" s="63">
        <f t="shared" si="28"/>
        <v>1.6454503204308414E-5</v>
      </c>
      <c r="AF99" s="58">
        <v>9681</v>
      </c>
      <c r="AG99" s="58">
        <v>588349577</v>
      </c>
      <c r="AH99" s="60">
        <v>5490021</v>
      </c>
      <c r="AI99" s="61">
        <v>593839598</v>
      </c>
      <c r="AJ99" s="62">
        <f t="shared" si="29"/>
        <v>9.3312228216321132E-3</v>
      </c>
      <c r="AK99" s="58">
        <v>117960</v>
      </c>
      <c r="AL99" s="58">
        <v>8530</v>
      </c>
      <c r="AM99" s="25">
        <v>0</v>
      </c>
      <c r="AN99" s="64"/>
    </row>
    <row r="100" spans="1:40" x14ac:dyDescent="0.2">
      <c r="A100" s="55" t="s">
        <v>201</v>
      </c>
      <c r="B100" s="56" t="s">
        <v>200</v>
      </c>
      <c r="C100" s="24">
        <v>3</v>
      </c>
      <c r="D100" s="24"/>
      <c r="E100" s="57">
        <f t="shared" si="17"/>
        <v>5.8633192243666608E-2</v>
      </c>
      <c r="F100" s="58">
        <v>25372065</v>
      </c>
      <c r="G100" s="59">
        <f t="shared" si="18"/>
        <v>1.022565383329296E-2</v>
      </c>
      <c r="H100" s="73">
        <v>4424899</v>
      </c>
      <c r="I100" s="59">
        <f t="shared" si="19"/>
        <v>1.9969452305269482E-2</v>
      </c>
      <c r="J100" s="58">
        <v>8641287</v>
      </c>
      <c r="K100" s="60">
        <v>132520</v>
      </c>
      <c r="L100" s="61">
        <f t="shared" si="30"/>
        <v>8773807</v>
      </c>
      <c r="M100" s="62">
        <f t="shared" si="20"/>
        <v>1.5335678585840281E-2</v>
      </c>
      <c r="N100" s="63">
        <f t="shared" si="21"/>
        <v>0.25714953825393261</v>
      </c>
      <c r="O100" s="58">
        <v>111275108</v>
      </c>
      <c r="P100" s="60">
        <v>370509</v>
      </c>
      <c r="Q100" s="61">
        <f t="shared" si="31"/>
        <v>111645617</v>
      </c>
      <c r="R100" s="62">
        <f t="shared" si="22"/>
        <v>3.3296665054685904E-3</v>
      </c>
      <c r="S100" s="63">
        <f t="shared" si="23"/>
        <v>4.8563223788298686E-2</v>
      </c>
      <c r="T100" s="58">
        <v>21014535</v>
      </c>
      <c r="U100" s="60">
        <v>-364836</v>
      </c>
      <c r="V100" s="61">
        <f t="shared" si="32"/>
        <v>20649699</v>
      </c>
      <c r="W100" s="62">
        <f t="shared" si="24"/>
        <v>-1.7361126477459531E-2</v>
      </c>
      <c r="X100" s="63">
        <f t="shared" si="25"/>
        <v>0.56276074394801723</v>
      </c>
      <c r="Y100" s="58">
        <v>243520805</v>
      </c>
      <c r="Z100" s="60">
        <v>-1540536</v>
      </c>
      <c r="AA100" s="61">
        <f t="shared" si="33"/>
        <v>241980269</v>
      </c>
      <c r="AB100" s="62">
        <f t="shared" si="26"/>
        <v>-6.3260960393096595E-3</v>
      </c>
      <c r="AC100" s="63">
        <f t="shared" si="27"/>
        <v>4.2443368828493332E-2</v>
      </c>
      <c r="AD100" s="58">
        <v>18366319</v>
      </c>
      <c r="AE100" s="63">
        <f t="shared" si="28"/>
        <v>2.548267990291337E-4</v>
      </c>
      <c r="AF100" s="58">
        <v>110270</v>
      </c>
      <c r="AG100" s="58">
        <v>432725288</v>
      </c>
      <c r="AH100" s="60">
        <v>-1402343</v>
      </c>
      <c r="AI100" s="61">
        <v>431322945</v>
      </c>
      <c r="AJ100" s="62">
        <f t="shared" si="29"/>
        <v>-3.2407234772006206E-3</v>
      </c>
      <c r="AK100" s="58">
        <v>253455</v>
      </c>
      <c r="AL100" s="58">
        <v>617985</v>
      </c>
      <c r="AM100" s="25">
        <v>0</v>
      </c>
      <c r="AN100" s="64"/>
    </row>
    <row r="101" spans="1:40" x14ac:dyDescent="0.2">
      <c r="A101" s="55" t="s">
        <v>203</v>
      </c>
      <c r="B101" s="56" t="s">
        <v>202</v>
      </c>
      <c r="C101" s="24">
        <v>3</v>
      </c>
      <c r="D101" s="24"/>
      <c r="E101" s="57">
        <f t="shared" si="17"/>
        <v>3.6152628966334817E-2</v>
      </c>
      <c r="F101" s="58">
        <v>37233619</v>
      </c>
      <c r="G101" s="59">
        <f t="shared" si="18"/>
        <v>8.4726301645862215E-3</v>
      </c>
      <c r="H101" s="73">
        <v>8725968</v>
      </c>
      <c r="I101" s="59">
        <f t="shared" si="19"/>
        <v>1.628807174814987E-2</v>
      </c>
      <c r="J101" s="58">
        <v>16775097</v>
      </c>
      <c r="K101" s="60">
        <v>257259</v>
      </c>
      <c r="L101" s="61">
        <f t="shared" si="30"/>
        <v>17032356</v>
      </c>
      <c r="M101" s="62">
        <f t="shared" si="20"/>
        <v>1.533576825218954E-2</v>
      </c>
      <c r="N101" s="63">
        <f t="shared" si="21"/>
        <v>0.11874369278411552</v>
      </c>
      <c r="O101" s="58">
        <v>122294216</v>
      </c>
      <c r="P101" s="60">
        <v>2406152</v>
      </c>
      <c r="Q101" s="61">
        <f t="shared" si="31"/>
        <v>124700368</v>
      </c>
      <c r="R101" s="62">
        <f t="shared" si="22"/>
        <v>1.967510875575669E-2</v>
      </c>
      <c r="S101" s="63">
        <f t="shared" si="23"/>
        <v>3.4668396599089317E-2</v>
      </c>
      <c r="T101" s="58">
        <v>35705007</v>
      </c>
      <c r="U101" s="60">
        <v>-999777</v>
      </c>
      <c r="V101" s="61">
        <f t="shared" si="32"/>
        <v>34705230</v>
      </c>
      <c r="W101" s="62">
        <f t="shared" si="24"/>
        <v>-2.8001030779800717E-2</v>
      </c>
      <c r="X101" s="63">
        <f t="shared" si="25"/>
        <v>0.74358411053501816</v>
      </c>
      <c r="Y101" s="58">
        <v>765817819</v>
      </c>
      <c r="Z101" s="60">
        <v>-10161351</v>
      </c>
      <c r="AA101" s="61">
        <f t="shared" si="33"/>
        <v>755656468</v>
      </c>
      <c r="AB101" s="62">
        <f t="shared" si="26"/>
        <v>-1.3268627012712536E-2</v>
      </c>
      <c r="AC101" s="63">
        <f t="shared" si="27"/>
        <v>4.20904692027061E-2</v>
      </c>
      <c r="AD101" s="58">
        <v>43349005</v>
      </c>
      <c r="AE101" s="63">
        <f t="shared" si="28"/>
        <v>0</v>
      </c>
      <c r="AF101" s="58">
        <v>0</v>
      </c>
      <c r="AG101" s="58">
        <v>1029900731</v>
      </c>
      <c r="AH101" s="60">
        <v>-8497717</v>
      </c>
      <c r="AI101" s="61">
        <v>1021403014</v>
      </c>
      <c r="AJ101" s="62">
        <f t="shared" si="29"/>
        <v>-8.2510058923339086E-3</v>
      </c>
      <c r="AK101" s="58">
        <v>0</v>
      </c>
      <c r="AL101" s="58">
        <v>0</v>
      </c>
      <c r="AM101" s="25">
        <v>0</v>
      </c>
      <c r="AN101" s="64"/>
    </row>
    <row r="102" spans="1:40" x14ac:dyDescent="0.2">
      <c r="A102" s="55" t="s">
        <v>205</v>
      </c>
      <c r="B102" s="56" t="s">
        <v>204</v>
      </c>
      <c r="C102" s="24">
        <v>3</v>
      </c>
      <c r="D102" s="24"/>
      <c r="E102" s="57">
        <f t="shared" si="17"/>
        <v>3.3472903966967373E-2</v>
      </c>
      <c r="F102" s="58">
        <v>16439901</v>
      </c>
      <c r="G102" s="59">
        <f t="shared" si="18"/>
        <v>1.209659191539882E-2</v>
      </c>
      <c r="H102" s="73">
        <v>5941127</v>
      </c>
      <c r="I102" s="59">
        <f t="shared" si="19"/>
        <v>3.0571146102397087E-3</v>
      </c>
      <c r="J102" s="58">
        <v>1501473</v>
      </c>
      <c r="K102" s="60">
        <v>23026</v>
      </c>
      <c r="L102" s="61">
        <f t="shared" si="30"/>
        <v>1524499</v>
      </c>
      <c r="M102" s="62">
        <f t="shared" si="20"/>
        <v>1.5335607100493982E-2</v>
      </c>
      <c r="N102" s="63">
        <f t="shared" si="21"/>
        <v>0.19986821858245771</v>
      </c>
      <c r="O102" s="58">
        <v>98163390</v>
      </c>
      <c r="P102" s="60">
        <v>3166561</v>
      </c>
      <c r="Q102" s="61">
        <f t="shared" si="31"/>
        <v>101329951</v>
      </c>
      <c r="R102" s="62">
        <f t="shared" si="22"/>
        <v>3.2258064844745075E-2</v>
      </c>
      <c r="S102" s="63">
        <f t="shared" si="23"/>
        <v>1.9757673610694988E-2</v>
      </c>
      <c r="T102" s="58">
        <v>9703795</v>
      </c>
      <c r="U102" s="60">
        <v>0</v>
      </c>
      <c r="V102" s="61">
        <f t="shared" si="32"/>
        <v>9703795</v>
      </c>
      <c r="W102" s="62">
        <f t="shared" si="24"/>
        <v>0</v>
      </c>
      <c r="X102" s="63">
        <f t="shared" si="25"/>
        <v>0.70740712344253809</v>
      </c>
      <c r="Y102" s="58">
        <v>347436335</v>
      </c>
      <c r="Z102" s="60">
        <v>4829866</v>
      </c>
      <c r="AA102" s="61">
        <f t="shared" si="33"/>
        <v>352266201</v>
      </c>
      <c r="AB102" s="62">
        <f t="shared" si="26"/>
        <v>1.3901441828184148E-2</v>
      </c>
      <c r="AC102" s="63">
        <f t="shared" si="27"/>
        <v>2.4340373871703361E-2</v>
      </c>
      <c r="AD102" s="58">
        <v>11954545</v>
      </c>
      <c r="AE102" s="63">
        <f t="shared" si="28"/>
        <v>0</v>
      </c>
      <c r="AF102" s="58">
        <v>0</v>
      </c>
      <c r="AG102" s="58">
        <v>491140566</v>
      </c>
      <c r="AH102" s="60">
        <v>8019453</v>
      </c>
      <c r="AI102" s="61">
        <v>499160019</v>
      </c>
      <c r="AJ102" s="62">
        <f t="shared" si="29"/>
        <v>1.6328223639339945E-2</v>
      </c>
      <c r="AK102" s="58">
        <v>0</v>
      </c>
      <c r="AL102" s="58">
        <v>25020</v>
      </c>
      <c r="AM102" s="25">
        <v>0</v>
      </c>
      <c r="AN102" s="64"/>
    </row>
    <row r="103" spans="1:40" x14ac:dyDescent="0.2">
      <c r="A103" s="55" t="s">
        <v>207</v>
      </c>
      <c r="B103" s="56" t="s">
        <v>206</v>
      </c>
      <c r="C103" s="24">
        <v>3</v>
      </c>
      <c r="D103" s="24"/>
      <c r="E103" s="57">
        <f t="shared" si="17"/>
        <v>4.8101307653791614E-2</v>
      </c>
      <c r="F103" s="58">
        <v>81430104</v>
      </c>
      <c r="G103" s="59">
        <f t="shared" si="18"/>
        <v>3.9649382921912855E-2</v>
      </c>
      <c r="H103" s="73">
        <v>67121946</v>
      </c>
      <c r="I103" s="59">
        <f t="shared" si="19"/>
        <v>1.0168757034711269E-2</v>
      </c>
      <c r="J103" s="58">
        <v>17214562</v>
      </c>
      <c r="K103" s="60">
        <v>263999</v>
      </c>
      <c r="L103" s="61">
        <f t="shared" si="30"/>
        <v>17478561</v>
      </c>
      <c r="M103" s="62">
        <f t="shared" si="20"/>
        <v>1.5335795357442146E-2</v>
      </c>
      <c r="N103" s="63">
        <f t="shared" si="21"/>
        <v>0.49444471601200263</v>
      </c>
      <c r="O103" s="58">
        <v>837039295</v>
      </c>
      <c r="P103" s="60">
        <v>26958572</v>
      </c>
      <c r="Q103" s="61">
        <f t="shared" si="31"/>
        <v>863997867</v>
      </c>
      <c r="R103" s="62">
        <f t="shared" si="22"/>
        <v>3.2207056659150031E-2</v>
      </c>
      <c r="S103" s="63">
        <f t="shared" si="23"/>
        <v>0.14743517232070913</v>
      </c>
      <c r="T103" s="58">
        <v>249591165</v>
      </c>
      <c r="U103" s="60">
        <v>0</v>
      </c>
      <c r="V103" s="61">
        <f t="shared" si="32"/>
        <v>249591165</v>
      </c>
      <c r="W103" s="62">
        <f t="shared" si="24"/>
        <v>0</v>
      </c>
      <c r="X103" s="63">
        <f t="shared" si="25"/>
        <v>0.24732067670517879</v>
      </c>
      <c r="Y103" s="58">
        <v>418686090</v>
      </c>
      <c r="Z103" s="60">
        <v>5896988</v>
      </c>
      <c r="AA103" s="61">
        <f t="shared" si="33"/>
        <v>424583078</v>
      </c>
      <c r="AB103" s="62">
        <f t="shared" si="26"/>
        <v>1.4084508993360634E-2</v>
      </c>
      <c r="AC103" s="63">
        <f t="shared" si="27"/>
        <v>1.2879987351693722E-2</v>
      </c>
      <c r="AD103" s="58">
        <v>21804370</v>
      </c>
      <c r="AE103" s="63">
        <f t="shared" si="28"/>
        <v>0</v>
      </c>
      <c r="AF103" s="58">
        <v>0</v>
      </c>
      <c r="AG103" s="58">
        <v>1692887532</v>
      </c>
      <c r="AH103" s="60">
        <v>33119559</v>
      </c>
      <c r="AI103" s="61">
        <v>1726007091</v>
      </c>
      <c r="AJ103" s="62">
        <f t="shared" si="29"/>
        <v>1.9563945255637927E-2</v>
      </c>
      <c r="AK103" s="58">
        <v>1323440</v>
      </c>
      <c r="AL103" s="58">
        <v>9979025</v>
      </c>
      <c r="AM103" s="25">
        <v>0</v>
      </c>
      <c r="AN103" s="64"/>
    </row>
    <row r="104" spans="1:40" x14ac:dyDescent="0.2">
      <c r="A104" s="55" t="s">
        <v>209</v>
      </c>
      <c r="B104" s="56" t="s">
        <v>208</v>
      </c>
      <c r="C104" s="24">
        <v>3</v>
      </c>
      <c r="D104" s="24"/>
      <c r="E104" s="57">
        <f t="shared" si="17"/>
        <v>6.3709964608714642E-2</v>
      </c>
      <c r="F104" s="58">
        <v>46009885</v>
      </c>
      <c r="G104" s="59">
        <f t="shared" si="18"/>
        <v>1.7923237783443898E-2</v>
      </c>
      <c r="H104" s="73">
        <v>12943754</v>
      </c>
      <c r="I104" s="59">
        <f t="shared" si="19"/>
        <v>1.7582583171434244E-2</v>
      </c>
      <c r="J104" s="58">
        <v>12697741</v>
      </c>
      <c r="K104" s="60">
        <v>194730</v>
      </c>
      <c r="L104" s="61">
        <f t="shared" si="30"/>
        <v>12892471</v>
      </c>
      <c r="M104" s="62">
        <f t="shared" si="20"/>
        <v>1.5335798706242316E-2</v>
      </c>
      <c r="N104" s="63">
        <f t="shared" si="21"/>
        <v>0.26668994700965493</v>
      </c>
      <c r="O104" s="58">
        <v>192597404</v>
      </c>
      <c r="P104" s="60">
        <v>5891509</v>
      </c>
      <c r="Q104" s="61">
        <f t="shared" si="31"/>
        <v>198488913</v>
      </c>
      <c r="R104" s="62">
        <f t="shared" si="22"/>
        <v>3.0589763297121077E-2</v>
      </c>
      <c r="S104" s="63">
        <f t="shared" si="23"/>
        <v>6.0174343522423332E-2</v>
      </c>
      <c r="T104" s="58">
        <v>43456540</v>
      </c>
      <c r="U104" s="60">
        <v>0</v>
      </c>
      <c r="V104" s="61">
        <f t="shared" si="32"/>
        <v>43456540</v>
      </c>
      <c r="W104" s="62">
        <f t="shared" si="24"/>
        <v>0</v>
      </c>
      <c r="X104" s="63">
        <f t="shared" si="25"/>
        <v>0.54709028497766876</v>
      </c>
      <c r="Y104" s="58">
        <v>395096140</v>
      </c>
      <c r="Z104" s="60">
        <v>5835994</v>
      </c>
      <c r="AA104" s="61">
        <f t="shared" si="33"/>
        <v>400932134</v>
      </c>
      <c r="AB104" s="62">
        <f t="shared" si="26"/>
        <v>1.4771073187401932E-2</v>
      </c>
      <c r="AC104" s="63">
        <f t="shared" si="27"/>
        <v>2.6829638926660241E-2</v>
      </c>
      <c r="AD104" s="58">
        <v>19375754</v>
      </c>
      <c r="AE104" s="63">
        <f t="shared" si="28"/>
        <v>0</v>
      </c>
      <c r="AF104" s="58">
        <v>0</v>
      </c>
      <c r="AG104" s="58">
        <v>722177218</v>
      </c>
      <c r="AH104" s="60">
        <v>11922233</v>
      </c>
      <c r="AI104" s="61">
        <v>734099451</v>
      </c>
      <c r="AJ104" s="62">
        <f t="shared" si="29"/>
        <v>1.6508735948521709E-2</v>
      </c>
      <c r="AK104" s="58">
        <v>0</v>
      </c>
      <c r="AL104" s="58">
        <v>0</v>
      </c>
      <c r="AM104" s="25">
        <v>0</v>
      </c>
      <c r="AN104" s="64"/>
    </row>
    <row r="105" spans="1:40" x14ac:dyDescent="0.2">
      <c r="A105" s="55" t="s">
        <v>211</v>
      </c>
      <c r="B105" s="56" t="s">
        <v>210</v>
      </c>
      <c r="C105" s="24">
        <v>3</v>
      </c>
      <c r="D105" s="24"/>
      <c r="E105" s="57">
        <f t="shared" si="17"/>
        <v>2.788813894716044E-2</v>
      </c>
      <c r="F105" s="58">
        <v>20121236</v>
      </c>
      <c r="G105" s="59">
        <f t="shared" si="18"/>
        <v>9.0916446817010707E-2</v>
      </c>
      <c r="H105" s="73">
        <v>65596033</v>
      </c>
      <c r="I105" s="59">
        <f t="shared" si="19"/>
        <v>3.8264887290752135E-2</v>
      </c>
      <c r="J105" s="58">
        <v>27608039</v>
      </c>
      <c r="K105" s="60">
        <v>423391</v>
      </c>
      <c r="L105" s="61">
        <f t="shared" si="30"/>
        <v>28031430</v>
      </c>
      <c r="M105" s="62">
        <f t="shared" si="20"/>
        <v>1.533578679746142E-2</v>
      </c>
      <c r="N105" s="63">
        <f t="shared" si="21"/>
        <v>0.13618910421818878</v>
      </c>
      <c r="O105" s="58">
        <v>98260164</v>
      </c>
      <c r="P105" s="60">
        <v>222740</v>
      </c>
      <c r="Q105" s="61">
        <f t="shared" si="31"/>
        <v>98482904</v>
      </c>
      <c r="R105" s="62">
        <f t="shared" si="22"/>
        <v>2.266839285959262E-3</v>
      </c>
      <c r="S105" s="63">
        <f t="shared" si="23"/>
        <v>2.478826333739037E-2</v>
      </c>
      <c r="T105" s="58">
        <v>17884682</v>
      </c>
      <c r="U105" s="60">
        <v>0</v>
      </c>
      <c r="V105" s="61">
        <f t="shared" si="32"/>
        <v>17884682</v>
      </c>
      <c r="W105" s="62">
        <f t="shared" si="24"/>
        <v>0</v>
      </c>
      <c r="X105" s="63">
        <f t="shared" si="25"/>
        <v>0.65062386737122724</v>
      </c>
      <c r="Y105" s="58">
        <v>469423808</v>
      </c>
      <c r="Z105" s="60">
        <v>4048770</v>
      </c>
      <c r="AA105" s="61">
        <f t="shared" si="33"/>
        <v>473472578</v>
      </c>
      <c r="AB105" s="62">
        <f t="shared" si="26"/>
        <v>8.6249779644751202E-3</v>
      </c>
      <c r="AC105" s="63">
        <f t="shared" si="27"/>
        <v>3.1329292018270269E-2</v>
      </c>
      <c r="AD105" s="58">
        <v>22604021</v>
      </c>
      <c r="AE105" s="63">
        <f t="shared" si="28"/>
        <v>0</v>
      </c>
      <c r="AF105" s="58">
        <v>0</v>
      </c>
      <c r="AG105" s="58">
        <v>721497983</v>
      </c>
      <c r="AH105" s="60">
        <v>4694901</v>
      </c>
      <c r="AI105" s="61">
        <v>726192884</v>
      </c>
      <c r="AJ105" s="62">
        <f t="shared" si="29"/>
        <v>6.5071574843196759E-3</v>
      </c>
      <c r="AK105" s="58">
        <v>0</v>
      </c>
      <c r="AL105" s="58">
        <v>0</v>
      </c>
      <c r="AM105" s="25">
        <v>0</v>
      </c>
      <c r="AN105" s="64"/>
    </row>
    <row r="106" spans="1:40" x14ac:dyDescent="0.2">
      <c r="A106" s="55" t="s">
        <v>213</v>
      </c>
      <c r="B106" s="56" t="s">
        <v>212</v>
      </c>
      <c r="C106" s="24">
        <v>3</v>
      </c>
      <c r="D106" s="24"/>
      <c r="E106" s="57">
        <f t="shared" si="17"/>
        <v>3.5540805010171685E-2</v>
      </c>
      <c r="F106" s="58">
        <v>34702981</v>
      </c>
      <c r="G106" s="59">
        <f t="shared" si="18"/>
        <v>1.8481156009686833E-2</v>
      </c>
      <c r="H106" s="73">
        <v>18045489</v>
      </c>
      <c r="I106" s="59">
        <f t="shared" si="19"/>
        <v>0.12373488009470289</v>
      </c>
      <c r="J106" s="58">
        <v>120818006</v>
      </c>
      <c r="K106" s="60">
        <v>1852841</v>
      </c>
      <c r="L106" s="61">
        <f t="shared" si="30"/>
        <v>122670847</v>
      </c>
      <c r="M106" s="62">
        <f t="shared" si="20"/>
        <v>1.5335801850595018E-2</v>
      </c>
      <c r="N106" s="63">
        <f t="shared" si="21"/>
        <v>0.10982453444879134</v>
      </c>
      <c r="O106" s="58">
        <v>107235577</v>
      </c>
      <c r="P106" s="60">
        <v>1990104</v>
      </c>
      <c r="Q106" s="61">
        <f t="shared" si="31"/>
        <v>109225681</v>
      </c>
      <c r="R106" s="62">
        <f t="shared" si="22"/>
        <v>1.8558243967857792E-2</v>
      </c>
      <c r="S106" s="63">
        <f t="shared" si="23"/>
        <v>2.6507058258419511E-2</v>
      </c>
      <c r="T106" s="58">
        <v>25882192</v>
      </c>
      <c r="U106" s="60">
        <v>0</v>
      </c>
      <c r="V106" s="61">
        <f t="shared" si="32"/>
        <v>25882192</v>
      </c>
      <c r="W106" s="62">
        <f t="shared" si="24"/>
        <v>0</v>
      </c>
      <c r="X106" s="63">
        <f t="shared" si="25"/>
        <v>0.66407619736467183</v>
      </c>
      <c r="Y106" s="58">
        <v>648421544</v>
      </c>
      <c r="Z106" s="60">
        <v>-25866639</v>
      </c>
      <c r="AA106" s="61">
        <f t="shared" si="33"/>
        <v>622554905</v>
      </c>
      <c r="AB106" s="62">
        <f t="shared" si="26"/>
        <v>-3.9891701994405046E-2</v>
      </c>
      <c r="AC106" s="63">
        <f t="shared" si="27"/>
        <v>2.0895124898402482E-2</v>
      </c>
      <c r="AD106" s="58">
        <v>20402552</v>
      </c>
      <c r="AE106" s="63">
        <f t="shared" si="28"/>
        <v>9.4024391515338146E-4</v>
      </c>
      <c r="AF106" s="58">
        <v>918079</v>
      </c>
      <c r="AG106" s="58">
        <v>976426420</v>
      </c>
      <c r="AH106" s="60">
        <v>-22023694</v>
      </c>
      <c r="AI106" s="61">
        <v>954402726</v>
      </c>
      <c r="AJ106" s="62">
        <f t="shared" si="29"/>
        <v>-2.2555405659752632E-2</v>
      </c>
      <c r="AK106" s="58">
        <v>0</v>
      </c>
      <c r="AL106" s="58">
        <v>0</v>
      </c>
      <c r="AM106" s="25">
        <v>0</v>
      </c>
      <c r="AN106" s="64"/>
    </row>
    <row r="107" spans="1:40" x14ac:dyDescent="0.2">
      <c r="A107" s="55" t="s">
        <v>215</v>
      </c>
      <c r="B107" s="56" t="s">
        <v>214</v>
      </c>
      <c r="C107" s="24">
        <v>3</v>
      </c>
      <c r="D107" s="24"/>
      <c r="E107" s="57">
        <f t="shared" si="17"/>
        <v>2.9669349859873566E-2</v>
      </c>
      <c r="F107" s="58">
        <v>16512600</v>
      </c>
      <c r="G107" s="59">
        <f t="shared" si="18"/>
        <v>1.2644817959737206E-2</v>
      </c>
      <c r="H107" s="73">
        <v>7037526</v>
      </c>
      <c r="I107" s="59">
        <f t="shared" si="19"/>
        <v>4.3351037264824528E-4</v>
      </c>
      <c r="J107" s="58">
        <v>241272</v>
      </c>
      <c r="K107" s="60">
        <v>3700</v>
      </c>
      <c r="L107" s="61">
        <f t="shared" si="30"/>
        <v>244972</v>
      </c>
      <c r="M107" s="62">
        <f t="shared" si="20"/>
        <v>1.5335389104413276E-2</v>
      </c>
      <c r="N107" s="63">
        <f t="shared" si="21"/>
        <v>0.25825532015566277</v>
      </c>
      <c r="O107" s="58">
        <v>143733072</v>
      </c>
      <c r="P107" s="60">
        <v>119596</v>
      </c>
      <c r="Q107" s="61">
        <f t="shared" si="31"/>
        <v>143852668</v>
      </c>
      <c r="R107" s="62">
        <f t="shared" si="22"/>
        <v>8.3207015849490781E-4</v>
      </c>
      <c r="S107" s="63">
        <f t="shared" si="23"/>
        <v>4.4532480241630826E-2</v>
      </c>
      <c r="T107" s="58">
        <v>24784737</v>
      </c>
      <c r="U107" s="60">
        <v>174</v>
      </c>
      <c r="V107" s="61">
        <f t="shared" si="32"/>
        <v>24784911</v>
      </c>
      <c r="W107" s="62">
        <f t="shared" si="24"/>
        <v>7.0204497227467048E-6</v>
      </c>
      <c r="X107" s="63">
        <f t="shared" si="25"/>
        <v>0.6345621743330182</v>
      </c>
      <c r="Y107" s="58">
        <v>353168216</v>
      </c>
      <c r="Z107" s="60">
        <v>-11308804</v>
      </c>
      <c r="AA107" s="61">
        <f t="shared" si="33"/>
        <v>341859412</v>
      </c>
      <c r="AB107" s="62">
        <f t="shared" si="26"/>
        <v>-3.2021012898850447E-2</v>
      </c>
      <c r="AC107" s="63">
        <f t="shared" si="27"/>
        <v>1.9902347077429161E-2</v>
      </c>
      <c r="AD107" s="58">
        <v>11076734</v>
      </c>
      <c r="AE107" s="63">
        <f t="shared" si="28"/>
        <v>0</v>
      </c>
      <c r="AF107" s="58">
        <v>0</v>
      </c>
      <c r="AG107" s="58">
        <v>556554157</v>
      </c>
      <c r="AH107" s="60">
        <v>-11185334</v>
      </c>
      <c r="AI107" s="61">
        <v>545368823</v>
      </c>
      <c r="AJ107" s="62">
        <f t="shared" si="29"/>
        <v>-2.0097476335982162E-2</v>
      </c>
      <c r="AK107" s="58">
        <v>0</v>
      </c>
      <c r="AL107" s="58">
        <v>40465</v>
      </c>
      <c r="AM107" s="25">
        <v>0</v>
      </c>
      <c r="AN107" s="64"/>
    </row>
    <row r="108" spans="1:40" x14ac:dyDescent="0.2">
      <c r="A108" s="55" t="s">
        <v>217</v>
      </c>
      <c r="B108" s="56" t="s">
        <v>216</v>
      </c>
      <c r="C108" s="24">
        <v>3</v>
      </c>
      <c r="D108" s="24"/>
      <c r="E108" s="57">
        <f t="shared" si="17"/>
        <v>2.5712666785372328E-2</v>
      </c>
      <c r="F108" s="58">
        <v>19787484</v>
      </c>
      <c r="G108" s="59">
        <f t="shared" si="18"/>
        <v>1.2183488072341311E-2</v>
      </c>
      <c r="H108" s="73">
        <v>9375946</v>
      </c>
      <c r="I108" s="59">
        <f t="shared" si="19"/>
        <v>1.9786132370719269E-3</v>
      </c>
      <c r="J108" s="58">
        <v>1522665</v>
      </c>
      <c r="K108" s="60">
        <v>23352</v>
      </c>
      <c r="L108" s="61">
        <f t="shared" si="30"/>
        <v>1546017</v>
      </c>
      <c r="M108" s="62">
        <f t="shared" si="20"/>
        <v>1.5336268975776024E-2</v>
      </c>
      <c r="N108" s="63">
        <f t="shared" si="21"/>
        <v>0.64288003947057049</v>
      </c>
      <c r="O108" s="58">
        <v>494735867</v>
      </c>
      <c r="P108" s="60">
        <v>11104705</v>
      </c>
      <c r="Q108" s="61">
        <f t="shared" si="31"/>
        <v>505840572</v>
      </c>
      <c r="R108" s="62">
        <f t="shared" si="22"/>
        <v>2.2445724558716903E-2</v>
      </c>
      <c r="S108" s="63">
        <f t="shared" si="23"/>
        <v>2.3206004931765598E-2</v>
      </c>
      <c r="T108" s="58">
        <v>17858453</v>
      </c>
      <c r="U108" s="60">
        <v>-62791</v>
      </c>
      <c r="V108" s="61">
        <f t="shared" si="32"/>
        <v>17795662</v>
      </c>
      <c r="W108" s="62">
        <f t="shared" si="24"/>
        <v>-3.5160380353214246E-3</v>
      </c>
      <c r="X108" s="63">
        <f t="shared" si="25"/>
        <v>0.28708194693109973</v>
      </c>
      <c r="Y108" s="58">
        <v>220927276</v>
      </c>
      <c r="Z108" s="60">
        <v>5490546</v>
      </c>
      <c r="AA108" s="61">
        <f t="shared" si="33"/>
        <v>226417822</v>
      </c>
      <c r="AB108" s="62">
        <f t="shared" si="26"/>
        <v>2.4852277633658961E-2</v>
      </c>
      <c r="AC108" s="63">
        <f t="shared" si="27"/>
        <v>6.9462239114994858E-3</v>
      </c>
      <c r="AD108" s="58">
        <v>5345548</v>
      </c>
      <c r="AE108" s="63">
        <f t="shared" si="28"/>
        <v>1.1016660279113131E-5</v>
      </c>
      <c r="AF108" s="58">
        <v>8478</v>
      </c>
      <c r="AG108" s="58">
        <v>769561717</v>
      </c>
      <c r="AH108" s="60">
        <v>16555812</v>
      </c>
      <c r="AI108" s="61">
        <v>786117529</v>
      </c>
      <c r="AJ108" s="62">
        <f t="shared" si="29"/>
        <v>2.1513299887811338E-2</v>
      </c>
      <c r="AK108" s="58">
        <v>30620</v>
      </c>
      <c r="AL108" s="58">
        <v>0</v>
      </c>
      <c r="AM108" s="25">
        <v>0</v>
      </c>
      <c r="AN108" s="64"/>
    </row>
    <row r="109" spans="1:40" x14ac:dyDescent="0.2">
      <c r="A109" s="55" t="s">
        <v>219</v>
      </c>
      <c r="B109" s="56" t="s">
        <v>218</v>
      </c>
      <c r="C109" s="24">
        <v>3</v>
      </c>
      <c r="D109" s="24"/>
      <c r="E109" s="57">
        <f t="shared" si="17"/>
        <v>2.033449764039422E-2</v>
      </c>
      <c r="F109" s="58">
        <v>16114507</v>
      </c>
      <c r="G109" s="59">
        <f t="shared" si="18"/>
        <v>3.3217153740420349E-2</v>
      </c>
      <c r="H109" s="73">
        <v>26323643</v>
      </c>
      <c r="I109" s="59">
        <f t="shared" si="19"/>
        <v>0.17528632706675987</v>
      </c>
      <c r="J109" s="58">
        <v>138909394</v>
      </c>
      <c r="K109" s="60">
        <v>2130287</v>
      </c>
      <c r="L109" s="61">
        <f t="shared" si="30"/>
        <v>141039681</v>
      </c>
      <c r="M109" s="62">
        <f t="shared" si="20"/>
        <v>1.5335802271227243E-2</v>
      </c>
      <c r="N109" s="63">
        <f t="shared" si="21"/>
        <v>5.253232116804827E-2</v>
      </c>
      <c r="O109" s="58">
        <v>41630360</v>
      </c>
      <c r="P109" s="60">
        <v>-268582</v>
      </c>
      <c r="Q109" s="61">
        <f t="shared" si="31"/>
        <v>41361778</v>
      </c>
      <c r="R109" s="62">
        <f t="shared" si="22"/>
        <v>-6.4515896571636661E-3</v>
      </c>
      <c r="S109" s="63">
        <f t="shared" si="23"/>
        <v>4.6614593112866568E-3</v>
      </c>
      <c r="T109" s="58">
        <v>3694073</v>
      </c>
      <c r="U109" s="60">
        <v>-32883</v>
      </c>
      <c r="V109" s="61">
        <f t="shared" si="32"/>
        <v>3661190</v>
      </c>
      <c r="W109" s="62">
        <f t="shared" si="24"/>
        <v>-8.9015566286860057E-3</v>
      </c>
      <c r="X109" s="63">
        <f t="shared" si="25"/>
        <v>0.70500179842461441</v>
      </c>
      <c r="Y109" s="58">
        <v>558693734</v>
      </c>
      <c r="Z109" s="60">
        <v>14979525</v>
      </c>
      <c r="AA109" s="61">
        <f t="shared" si="33"/>
        <v>573673259</v>
      </c>
      <c r="AB109" s="62">
        <f t="shared" si="26"/>
        <v>2.6811693220099728E-2</v>
      </c>
      <c r="AC109" s="63">
        <f t="shared" si="27"/>
        <v>8.9583603374638037E-3</v>
      </c>
      <c r="AD109" s="58">
        <v>7099244</v>
      </c>
      <c r="AE109" s="63">
        <f t="shared" si="28"/>
        <v>8.0823110124762115E-6</v>
      </c>
      <c r="AF109" s="58">
        <v>6405</v>
      </c>
      <c r="AG109" s="58">
        <v>792471360</v>
      </c>
      <c r="AH109" s="60">
        <v>16808347</v>
      </c>
      <c r="AI109" s="61">
        <v>809279707</v>
      </c>
      <c r="AJ109" s="62">
        <f t="shared" si="29"/>
        <v>2.1210037167778532E-2</v>
      </c>
      <c r="AK109" s="58">
        <v>0</v>
      </c>
      <c r="AL109" s="58">
        <v>0</v>
      </c>
      <c r="AM109" s="25">
        <v>0</v>
      </c>
      <c r="AN109" s="64"/>
    </row>
    <row r="110" spans="1:40" x14ac:dyDescent="0.2">
      <c r="A110" s="55" t="s">
        <v>221</v>
      </c>
      <c r="B110" s="56" t="s">
        <v>220</v>
      </c>
      <c r="C110" s="24">
        <v>3</v>
      </c>
      <c r="D110" s="24"/>
      <c r="E110" s="57">
        <f t="shared" si="17"/>
        <v>4.0333028002847715E-2</v>
      </c>
      <c r="F110" s="58">
        <v>40102720</v>
      </c>
      <c r="G110" s="59">
        <f t="shared" si="18"/>
        <v>6.5764877909478712E-3</v>
      </c>
      <c r="H110" s="73">
        <v>6538935</v>
      </c>
      <c r="I110" s="59">
        <f t="shared" si="19"/>
        <v>9.069620977853278E-3</v>
      </c>
      <c r="J110" s="58">
        <v>9017832</v>
      </c>
      <c r="K110" s="60">
        <v>138296</v>
      </c>
      <c r="L110" s="61">
        <f t="shared" si="30"/>
        <v>9156128</v>
      </c>
      <c r="M110" s="62">
        <f t="shared" si="20"/>
        <v>1.5335836817541068E-2</v>
      </c>
      <c r="N110" s="63">
        <f t="shared" si="21"/>
        <v>9.5179968755207262E-2</v>
      </c>
      <c r="O110" s="58">
        <v>94636476</v>
      </c>
      <c r="P110" s="60">
        <v>2873216</v>
      </c>
      <c r="Q110" s="61">
        <f t="shared" si="31"/>
        <v>97509692</v>
      </c>
      <c r="R110" s="62">
        <f t="shared" si="22"/>
        <v>3.0360555691021293E-2</v>
      </c>
      <c r="S110" s="63">
        <f t="shared" si="23"/>
        <v>1.7380394817892945E-2</v>
      </c>
      <c r="T110" s="58">
        <v>17281150</v>
      </c>
      <c r="U110" s="60">
        <v>-137513</v>
      </c>
      <c r="V110" s="61">
        <f t="shared" si="32"/>
        <v>17143637</v>
      </c>
      <c r="W110" s="62">
        <f t="shared" si="24"/>
        <v>-7.9573986684913917E-3</v>
      </c>
      <c r="X110" s="63">
        <f t="shared" si="25"/>
        <v>0.78810635962235487</v>
      </c>
      <c r="Y110" s="58">
        <v>783606147</v>
      </c>
      <c r="Z110" s="60">
        <v>286955</v>
      </c>
      <c r="AA110" s="61">
        <f t="shared" si="33"/>
        <v>783893102</v>
      </c>
      <c r="AB110" s="62">
        <f t="shared" si="26"/>
        <v>3.6619799512624293E-4</v>
      </c>
      <c r="AC110" s="63">
        <f t="shared" si="27"/>
        <v>4.3354140032896102E-2</v>
      </c>
      <c r="AD110" s="58">
        <v>43106581</v>
      </c>
      <c r="AE110" s="63">
        <f t="shared" si="28"/>
        <v>0</v>
      </c>
      <c r="AF110" s="58">
        <v>0</v>
      </c>
      <c r="AG110" s="58">
        <v>994289841</v>
      </c>
      <c r="AH110" s="60">
        <v>3160954</v>
      </c>
      <c r="AI110" s="61">
        <v>997450795</v>
      </c>
      <c r="AJ110" s="62">
        <f t="shared" si="29"/>
        <v>3.1791072076336343E-3</v>
      </c>
      <c r="AK110" s="58">
        <v>2385990</v>
      </c>
      <c r="AL110" s="58">
        <v>3238755</v>
      </c>
      <c r="AM110" s="25">
        <v>0</v>
      </c>
      <c r="AN110" s="64"/>
    </row>
    <row r="111" spans="1:40" x14ac:dyDescent="0.2">
      <c r="A111" s="55" t="s">
        <v>223</v>
      </c>
      <c r="B111" s="56" t="s">
        <v>222</v>
      </c>
      <c r="C111" s="24">
        <v>3</v>
      </c>
      <c r="D111" s="24"/>
      <c r="E111" s="57">
        <f t="shared" si="17"/>
        <v>4.4003775577635164E-2</v>
      </c>
      <c r="F111" s="58">
        <v>213600086</v>
      </c>
      <c r="G111" s="59">
        <f t="shared" si="18"/>
        <v>1.0556468549181474E-2</v>
      </c>
      <c r="H111" s="73">
        <v>51242480</v>
      </c>
      <c r="I111" s="59">
        <f t="shared" si="19"/>
        <v>1.2380006318012584E-2</v>
      </c>
      <c r="J111" s="58">
        <v>60094171</v>
      </c>
      <c r="K111" s="60">
        <v>921592</v>
      </c>
      <c r="L111" s="61">
        <f t="shared" si="30"/>
        <v>61015763</v>
      </c>
      <c r="M111" s="62">
        <f t="shared" si="20"/>
        <v>1.5335796877870235E-2</v>
      </c>
      <c r="N111" s="63">
        <f t="shared" si="21"/>
        <v>0.64512982354209014</v>
      </c>
      <c r="O111" s="58">
        <v>3131544600</v>
      </c>
      <c r="P111" s="60">
        <v>100889618</v>
      </c>
      <c r="Q111" s="61">
        <f t="shared" si="31"/>
        <v>3232434218</v>
      </c>
      <c r="R111" s="62">
        <f t="shared" si="22"/>
        <v>3.2217206167205796E-2</v>
      </c>
      <c r="S111" s="63">
        <f t="shared" si="23"/>
        <v>0.2854882328890842</v>
      </c>
      <c r="T111" s="58">
        <v>1385797248</v>
      </c>
      <c r="U111" s="60">
        <v>28949527</v>
      </c>
      <c r="V111" s="61">
        <f t="shared" si="32"/>
        <v>1414746775</v>
      </c>
      <c r="W111" s="62">
        <f t="shared" si="24"/>
        <v>2.0890160549662168E-2</v>
      </c>
      <c r="X111" s="63">
        <f t="shared" si="25"/>
        <v>2.3495853892079735E-3</v>
      </c>
      <c r="Y111" s="58">
        <v>11405195</v>
      </c>
      <c r="Z111" s="60">
        <v>-456208</v>
      </c>
      <c r="AA111" s="61">
        <f t="shared" si="33"/>
        <v>10948987</v>
      </c>
      <c r="AB111" s="62">
        <f t="shared" si="26"/>
        <v>-4.0000017535868522E-2</v>
      </c>
      <c r="AC111" s="63">
        <f t="shared" si="27"/>
        <v>9.210773478849355E-5</v>
      </c>
      <c r="AD111" s="58">
        <v>447103</v>
      </c>
      <c r="AE111" s="63">
        <f t="shared" si="28"/>
        <v>0</v>
      </c>
      <c r="AF111" s="58">
        <v>0</v>
      </c>
      <c r="AG111" s="58">
        <v>4854130883</v>
      </c>
      <c r="AH111" s="60">
        <v>130304529</v>
      </c>
      <c r="AI111" s="61">
        <v>4984435412</v>
      </c>
      <c r="AJ111" s="62">
        <f t="shared" si="29"/>
        <v>2.6844049355230375E-2</v>
      </c>
      <c r="AK111" s="58">
        <v>3965985</v>
      </c>
      <c r="AL111" s="58">
        <v>25169761</v>
      </c>
      <c r="AM111" s="25">
        <v>0</v>
      </c>
      <c r="AN111" s="64"/>
    </row>
    <row r="112" spans="1:40" x14ac:dyDescent="0.2">
      <c r="A112" s="55" t="s">
        <v>225</v>
      </c>
      <c r="B112" s="56" t="s">
        <v>224</v>
      </c>
      <c r="C112" s="24">
        <v>3</v>
      </c>
      <c r="D112" s="24"/>
      <c r="E112" s="57">
        <f t="shared" si="17"/>
        <v>5.6911944762017427E-2</v>
      </c>
      <c r="F112" s="58">
        <v>70832119</v>
      </c>
      <c r="G112" s="59">
        <f t="shared" si="18"/>
        <v>1.3408730391913712E-2</v>
      </c>
      <c r="H112" s="73">
        <v>16688391</v>
      </c>
      <c r="I112" s="59">
        <f t="shared" si="19"/>
        <v>6.282877882732657E-2</v>
      </c>
      <c r="J112" s="58">
        <v>78196160</v>
      </c>
      <c r="K112" s="60">
        <v>1199201</v>
      </c>
      <c r="L112" s="61">
        <f t="shared" si="30"/>
        <v>79395361</v>
      </c>
      <c r="M112" s="62">
        <f t="shared" si="20"/>
        <v>1.5335804213403829E-2</v>
      </c>
      <c r="N112" s="63">
        <f t="shared" si="21"/>
        <v>0.3322006847974171</v>
      </c>
      <c r="O112" s="58">
        <v>413454127</v>
      </c>
      <c r="P112" s="60">
        <v>12541178</v>
      </c>
      <c r="Q112" s="61">
        <f t="shared" si="31"/>
        <v>425995305</v>
      </c>
      <c r="R112" s="62">
        <f t="shared" si="22"/>
        <v>3.0332695167413336E-2</v>
      </c>
      <c r="S112" s="63">
        <f t="shared" si="23"/>
        <v>9.4405506655282426E-2</v>
      </c>
      <c r="T112" s="58">
        <v>117496285</v>
      </c>
      <c r="U112" s="60">
        <v>1948803</v>
      </c>
      <c r="V112" s="61">
        <f t="shared" si="32"/>
        <v>119445088</v>
      </c>
      <c r="W112" s="62">
        <f t="shared" si="24"/>
        <v>1.6586081849311235E-2</v>
      </c>
      <c r="X112" s="63">
        <f t="shared" si="25"/>
        <v>0.41420649259087983</v>
      </c>
      <c r="Y112" s="58">
        <v>515517853</v>
      </c>
      <c r="Z112" s="60">
        <v>-12925881</v>
      </c>
      <c r="AA112" s="61">
        <f t="shared" si="33"/>
        <v>502591972</v>
      </c>
      <c r="AB112" s="62">
        <f t="shared" si="26"/>
        <v>-2.507358556988714E-2</v>
      </c>
      <c r="AC112" s="63">
        <f t="shared" si="27"/>
        <v>2.6016167305538303E-2</v>
      </c>
      <c r="AD112" s="58">
        <v>32379499</v>
      </c>
      <c r="AE112" s="63">
        <f t="shared" si="28"/>
        <v>2.1694669624654777E-5</v>
      </c>
      <c r="AF112" s="58">
        <v>27001</v>
      </c>
      <c r="AG112" s="58">
        <v>1244591435</v>
      </c>
      <c r="AH112" s="60">
        <v>2763301</v>
      </c>
      <c r="AI112" s="61">
        <v>1247354736</v>
      </c>
      <c r="AJ112" s="62">
        <f t="shared" si="29"/>
        <v>2.2202474822591079E-3</v>
      </c>
      <c r="AK112" s="58">
        <v>0</v>
      </c>
      <c r="AL112" s="58">
        <v>266720</v>
      </c>
      <c r="AM112" s="25">
        <v>0</v>
      </c>
      <c r="AN112" s="64"/>
    </row>
    <row r="113" spans="1:40" x14ac:dyDescent="0.2">
      <c r="A113" s="55" t="s">
        <v>227</v>
      </c>
      <c r="B113" s="56" t="s">
        <v>226</v>
      </c>
      <c r="C113" s="24">
        <v>3</v>
      </c>
      <c r="D113" s="24"/>
      <c r="E113" s="57">
        <f t="shared" si="17"/>
        <v>5.2482279497063349E-2</v>
      </c>
      <c r="F113" s="58">
        <v>47860622</v>
      </c>
      <c r="G113" s="59">
        <f t="shared" si="18"/>
        <v>1.0324348498839075E-2</v>
      </c>
      <c r="H113" s="73">
        <v>9415173</v>
      </c>
      <c r="I113" s="59">
        <f t="shared" si="19"/>
        <v>5.3201277381904742E-2</v>
      </c>
      <c r="J113" s="58">
        <v>48516304</v>
      </c>
      <c r="K113" s="60">
        <v>744036</v>
      </c>
      <c r="L113" s="61">
        <f t="shared" si="30"/>
        <v>49260340</v>
      </c>
      <c r="M113" s="62">
        <f t="shared" si="20"/>
        <v>1.5335793097512127E-2</v>
      </c>
      <c r="N113" s="63">
        <f t="shared" si="21"/>
        <v>0.23854789560664608</v>
      </c>
      <c r="O113" s="58">
        <v>217541059</v>
      </c>
      <c r="P113" s="60">
        <v>7017453</v>
      </c>
      <c r="Q113" s="61">
        <f t="shared" si="31"/>
        <v>224558512</v>
      </c>
      <c r="R113" s="62">
        <f t="shared" si="22"/>
        <v>3.2258062143569875E-2</v>
      </c>
      <c r="S113" s="63">
        <f t="shared" si="23"/>
        <v>8.078464111247477E-2</v>
      </c>
      <c r="T113" s="58">
        <v>73670641</v>
      </c>
      <c r="U113" s="60">
        <v>1567461</v>
      </c>
      <c r="V113" s="61">
        <f t="shared" si="32"/>
        <v>75238102</v>
      </c>
      <c r="W113" s="62">
        <f t="shared" si="24"/>
        <v>2.1276603253662475E-2</v>
      </c>
      <c r="X113" s="63">
        <f t="shared" si="25"/>
        <v>0.54246529211631611</v>
      </c>
      <c r="Y113" s="58">
        <v>494695096</v>
      </c>
      <c r="Z113" s="60">
        <v>-19787804</v>
      </c>
      <c r="AA113" s="61">
        <f t="shared" si="33"/>
        <v>474907292</v>
      </c>
      <c r="AB113" s="62">
        <f t="shared" si="26"/>
        <v>-4.0000000323431546E-2</v>
      </c>
      <c r="AC113" s="63">
        <f t="shared" si="27"/>
        <v>2.2194265786755919E-2</v>
      </c>
      <c r="AD113" s="58">
        <v>20239810</v>
      </c>
      <c r="AE113" s="63">
        <f t="shared" si="28"/>
        <v>0</v>
      </c>
      <c r="AF113" s="58">
        <v>0</v>
      </c>
      <c r="AG113" s="58">
        <v>911938705</v>
      </c>
      <c r="AH113" s="60">
        <v>-10458854</v>
      </c>
      <c r="AI113" s="61">
        <v>901479851</v>
      </c>
      <c r="AJ113" s="62">
        <f t="shared" si="29"/>
        <v>-1.1468812479014146E-2</v>
      </c>
      <c r="AK113" s="58">
        <v>0</v>
      </c>
      <c r="AL113" s="58">
        <v>0</v>
      </c>
      <c r="AM113" s="25">
        <v>0</v>
      </c>
      <c r="AN113" s="64"/>
    </row>
    <row r="114" spans="1:40" x14ac:dyDescent="0.2">
      <c r="A114" s="55" t="s">
        <v>229</v>
      </c>
      <c r="B114" s="56" t="s">
        <v>228</v>
      </c>
      <c r="C114" s="24">
        <v>3</v>
      </c>
      <c r="D114" s="24"/>
      <c r="E114" s="57">
        <f t="shared" si="17"/>
        <v>4.3305860822194495E-2</v>
      </c>
      <c r="F114" s="58">
        <v>36929114</v>
      </c>
      <c r="G114" s="59">
        <f t="shared" si="18"/>
        <v>1.0527940179336136E-2</v>
      </c>
      <c r="H114" s="73">
        <v>8977711</v>
      </c>
      <c r="I114" s="59">
        <f t="shared" si="19"/>
        <v>6.609296645627546E-3</v>
      </c>
      <c r="J114" s="58">
        <v>5636084</v>
      </c>
      <c r="K114" s="60">
        <v>86434</v>
      </c>
      <c r="L114" s="61">
        <f t="shared" si="30"/>
        <v>5722518</v>
      </c>
      <c r="M114" s="62">
        <f t="shared" si="20"/>
        <v>1.5335825370949048E-2</v>
      </c>
      <c r="N114" s="63">
        <f t="shared" si="21"/>
        <v>0.30426217841884295</v>
      </c>
      <c r="O114" s="58">
        <v>259459862</v>
      </c>
      <c r="P114" s="60">
        <v>6826091</v>
      </c>
      <c r="Q114" s="61">
        <f t="shared" si="31"/>
        <v>266285953</v>
      </c>
      <c r="R114" s="62">
        <f t="shared" si="22"/>
        <v>2.6308851578746312E-2</v>
      </c>
      <c r="S114" s="63">
        <f t="shared" si="23"/>
        <v>5.5020541396030645E-2</v>
      </c>
      <c r="T114" s="58">
        <v>46918819</v>
      </c>
      <c r="U114" s="60">
        <v>917826</v>
      </c>
      <c r="V114" s="61">
        <f t="shared" si="32"/>
        <v>47836645</v>
      </c>
      <c r="W114" s="62">
        <f t="shared" si="24"/>
        <v>1.9562001336819668E-2</v>
      </c>
      <c r="X114" s="63">
        <f t="shared" si="25"/>
        <v>0.56112177235203109</v>
      </c>
      <c r="Y114" s="58">
        <v>478497125</v>
      </c>
      <c r="Z114" s="60">
        <v>-12888013</v>
      </c>
      <c r="AA114" s="61">
        <f t="shared" si="33"/>
        <v>465609112</v>
      </c>
      <c r="AB114" s="62">
        <f t="shared" si="26"/>
        <v>-2.6934358278537202E-2</v>
      </c>
      <c r="AC114" s="63">
        <f t="shared" si="27"/>
        <v>1.915241018593716E-2</v>
      </c>
      <c r="AD114" s="58">
        <v>16332236</v>
      </c>
      <c r="AE114" s="63">
        <f t="shared" si="28"/>
        <v>0</v>
      </c>
      <c r="AF114" s="58">
        <v>0</v>
      </c>
      <c r="AG114" s="58">
        <v>852750951</v>
      </c>
      <c r="AH114" s="60">
        <v>-5057662</v>
      </c>
      <c r="AI114" s="61">
        <v>847693289</v>
      </c>
      <c r="AJ114" s="62">
        <f t="shared" si="29"/>
        <v>-5.9309954378461904E-3</v>
      </c>
      <c r="AK114" s="58">
        <v>0</v>
      </c>
      <c r="AL114" s="58">
        <v>0</v>
      </c>
      <c r="AM114" s="25">
        <v>0</v>
      </c>
      <c r="AN114" s="64"/>
    </row>
    <row r="115" spans="1:40" x14ac:dyDescent="0.2">
      <c r="A115" s="55" t="s">
        <v>231</v>
      </c>
      <c r="B115" s="56" t="s">
        <v>230</v>
      </c>
      <c r="C115" s="24">
        <v>3</v>
      </c>
      <c r="D115" s="24"/>
      <c r="E115" s="57">
        <f t="shared" si="17"/>
        <v>3.8267631596058574E-2</v>
      </c>
      <c r="F115" s="58">
        <v>17695280</v>
      </c>
      <c r="G115" s="59">
        <f t="shared" si="18"/>
        <v>6.9707902394339164E-3</v>
      </c>
      <c r="H115" s="73">
        <v>3223353</v>
      </c>
      <c r="I115" s="59">
        <f t="shared" si="19"/>
        <v>1.0424809425398404E-2</v>
      </c>
      <c r="J115" s="58">
        <v>4820521</v>
      </c>
      <c r="K115" s="60">
        <v>73927</v>
      </c>
      <c r="L115" s="61">
        <f t="shared" si="30"/>
        <v>4894448</v>
      </c>
      <c r="M115" s="62">
        <f t="shared" si="20"/>
        <v>1.5335894190690176E-2</v>
      </c>
      <c r="N115" s="63">
        <f t="shared" si="21"/>
        <v>0.13248328806308465</v>
      </c>
      <c r="O115" s="58">
        <v>61261405</v>
      </c>
      <c r="P115" s="60">
        <v>2663539</v>
      </c>
      <c r="Q115" s="61">
        <f t="shared" si="31"/>
        <v>63924944</v>
      </c>
      <c r="R115" s="62">
        <f t="shared" si="22"/>
        <v>4.3478255191829178E-2</v>
      </c>
      <c r="S115" s="63">
        <f t="shared" si="23"/>
        <v>1.7615288509728655E-2</v>
      </c>
      <c r="T115" s="58">
        <v>8145460</v>
      </c>
      <c r="U115" s="60">
        <v>-246832</v>
      </c>
      <c r="V115" s="61">
        <f t="shared" si="32"/>
        <v>7898628</v>
      </c>
      <c r="W115" s="62">
        <f t="shared" si="24"/>
        <v>-3.0303015422087888E-2</v>
      </c>
      <c r="X115" s="63">
        <f t="shared" si="25"/>
        <v>0.77210818392546632</v>
      </c>
      <c r="Y115" s="58">
        <v>357029425</v>
      </c>
      <c r="Z115" s="60">
        <v>-4890814</v>
      </c>
      <c r="AA115" s="61">
        <f t="shared" si="33"/>
        <v>352138611</v>
      </c>
      <c r="AB115" s="62">
        <f t="shared" si="26"/>
        <v>-1.369863002188125E-2</v>
      </c>
      <c r="AC115" s="63">
        <f t="shared" si="27"/>
        <v>2.2130008240829474E-2</v>
      </c>
      <c r="AD115" s="58">
        <v>10233105</v>
      </c>
      <c r="AE115" s="63">
        <f t="shared" si="28"/>
        <v>0</v>
      </c>
      <c r="AF115" s="58">
        <v>0</v>
      </c>
      <c r="AG115" s="58">
        <v>462408549</v>
      </c>
      <c r="AH115" s="60">
        <v>-2400180</v>
      </c>
      <c r="AI115" s="61">
        <v>460008369</v>
      </c>
      <c r="AJ115" s="62">
        <f t="shared" si="29"/>
        <v>-5.1906047264710063E-3</v>
      </c>
      <c r="AK115" s="58">
        <v>0</v>
      </c>
      <c r="AL115" s="58">
        <v>0</v>
      </c>
      <c r="AM115" s="25">
        <v>0</v>
      </c>
      <c r="AN115" s="64"/>
    </row>
    <row r="116" spans="1:40" x14ac:dyDescent="0.2">
      <c r="A116" s="55" t="s">
        <v>233</v>
      </c>
      <c r="B116" s="56" t="s">
        <v>232</v>
      </c>
      <c r="C116" s="24">
        <v>3</v>
      </c>
      <c r="D116" s="24"/>
      <c r="E116" s="57">
        <f t="shared" si="17"/>
        <v>4.5272384857677372E-2</v>
      </c>
      <c r="F116" s="58">
        <v>20718754</v>
      </c>
      <c r="G116" s="59">
        <f t="shared" si="18"/>
        <v>1.065517533744628E-2</v>
      </c>
      <c r="H116" s="73">
        <v>4876305</v>
      </c>
      <c r="I116" s="59">
        <f t="shared" si="19"/>
        <v>3.1088971962301516E-2</v>
      </c>
      <c r="J116" s="58">
        <v>14227763</v>
      </c>
      <c r="K116" s="60">
        <v>218194</v>
      </c>
      <c r="L116" s="61">
        <f t="shared" si="30"/>
        <v>14445957</v>
      </c>
      <c r="M116" s="62">
        <f t="shared" si="20"/>
        <v>1.5335791016479541E-2</v>
      </c>
      <c r="N116" s="63">
        <f t="shared" si="21"/>
        <v>0.1252389949903312</v>
      </c>
      <c r="O116" s="58">
        <v>57315203</v>
      </c>
      <c r="P116" s="60">
        <v>2544953</v>
      </c>
      <c r="Q116" s="61">
        <f t="shared" si="31"/>
        <v>59860156</v>
      </c>
      <c r="R116" s="62">
        <f t="shared" si="22"/>
        <v>4.4402756455385842E-2</v>
      </c>
      <c r="S116" s="63">
        <f t="shared" si="23"/>
        <v>2.3284664384565258E-2</v>
      </c>
      <c r="T116" s="58">
        <v>10656148</v>
      </c>
      <c r="U116" s="60">
        <v>-321911</v>
      </c>
      <c r="V116" s="61">
        <f t="shared" si="32"/>
        <v>10334237</v>
      </c>
      <c r="W116" s="62">
        <f t="shared" si="24"/>
        <v>-3.020894604692052E-2</v>
      </c>
      <c r="X116" s="63">
        <f t="shared" si="25"/>
        <v>0.74329272772388122</v>
      </c>
      <c r="Y116" s="58">
        <v>340165406</v>
      </c>
      <c r="Z116" s="60">
        <v>-4548498</v>
      </c>
      <c r="AA116" s="61">
        <f t="shared" si="33"/>
        <v>335616908</v>
      </c>
      <c r="AB116" s="62">
        <f t="shared" si="26"/>
        <v>-1.3371430250611669E-2</v>
      </c>
      <c r="AC116" s="63">
        <f t="shared" si="27"/>
        <v>2.1167080743797122E-2</v>
      </c>
      <c r="AD116" s="58">
        <v>9687043</v>
      </c>
      <c r="AE116" s="63">
        <f t="shared" si="28"/>
        <v>0</v>
      </c>
      <c r="AF116" s="58">
        <v>0</v>
      </c>
      <c r="AG116" s="58">
        <v>457646622</v>
      </c>
      <c r="AH116" s="60">
        <v>-2107262</v>
      </c>
      <c r="AI116" s="61">
        <v>455539360</v>
      </c>
      <c r="AJ116" s="62">
        <f t="shared" si="29"/>
        <v>-4.6045614644567396E-3</v>
      </c>
      <c r="AK116" s="58">
        <v>0</v>
      </c>
      <c r="AL116" s="58">
        <v>0</v>
      </c>
      <c r="AM116" s="25">
        <v>0</v>
      </c>
      <c r="AN116" s="64"/>
    </row>
    <row r="117" spans="1:40" x14ac:dyDescent="0.2">
      <c r="A117" s="55" t="s">
        <v>235</v>
      </c>
      <c r="B117" s="56" t="s">
        <v>234</v>
      </c>
      <c r="C117" s="24">
        <v>3</v>
      </c>
      <c r="D117" s="24"/>
      <c r="E117" s="57">
        <f t="shared" si="17"/>
        <v>6.6719176434883037E-2</v>
      </c>
      <c r="F117" s="58">
        <v>143189565</v>
      </c>
      <c r="G117" s="59">
        <f t="shared" si="18"/>
        <v>1.0675236717097809E-2</v>
      </c>
      <c r="H117" s="73">
        <v>22910692</v>
      </c>
      <c r="I117" s="59">
        <f t="shared" si="19"/>
        <v>2.5114153262875499E-2</v>
      </c>
      <c r="J117" s="58">
        <v>53898817</v>
      </c>
      <c r="K117" s="60">
        <v>826581</v>
      </c>
      <c r="L117" s="61">
        <f t="shared" si="30"/>
        <v>54725398</v>
      </c>
      <c r="M117" s="62">
        <f t="shared" si="20"/>
        <v>1.5335791136195067E-2</v>
      </c>
      <c r="N117" s="63">
        <f t="shared" si="21"/>
        <v>0.25549857693863975</v>
      </c>
      <c r="O117" s="58">
        <v>548339054</v>
      </c>
      <c r="P117" s="60">
        <v>23788249</v>
      </c>
      <c r="Q117" s="61">
        <f t="shared" si="31"/>
        <v>572127303</v>
      </c>
      <c r="R117" s="62">
        <f t="shared" si="22"/>
        <v>4.3382372323237807E-2</v>
      </c>
      <c r="S117" s="63">
        <f t="shared" si="23"/>
        <v>0.10135703671257017</v>
      </c>
      <c r="T117" s="58">
        <v>217527715</v>
      </c>
      <c r="U117" s="60">
        <v>-6591669</v>
      </c>
      <c r="V117" s="61">
        <f t="shared" si="32"/>
        <v>210936046</v>
      </c>
      <c r="W117" s="62">
        <f t="shared" si="24"/>
        <v>-3.0302662812414501E-2</v>
      </c>
      <c r="X117" s="63">
        <f t="shared" si="25"/>
        <v>0.52331999069227619</v>
      </c>
      <c r="Y117" s="58">
        <v>1123124802</v>
      </c>
      <c r="Z117" s="60">
        <v>-15388981</v>
      </c>
      <c r="AA117" s="61">
        <f t="shared" si="33"/>
        <v>1107735821</v>
      </c>
      <c r="AB117" s="62">
        <f t="shared" si="26"/>
        <v>-1.3701933189077593E-2</v>
      </c>
      <c r="AC117" s="63">
        <f t="shared" si="27"/>
        <v>1.7312707376721987E-2</v>
      </c>
      <c r="AD117" s="58">
        <v>37155720</v>
      </c>
      <c r="AE117" s="63">
        <f t="shared" si="28"/>
        <v>3.1218649355748538E-6</v>
      </c>
      <c r="AF117" s="58">
        <v>6700</v>
      </c>
      <c r="AG117" s="58">
        <v>2146153065</v>
      </c>
      <c r="AH117" s="60">
        <v>2634180</v>
      </c>
      <c r="AI117" s="61">
        <v>2148787245</v>
      </c>
      <c r="AJ117" s="62">
        <f t="shared" si="29"/>
        <v>1.2273961456705327E-3</v>
      </c>
      <c r="AK117" s="58">
        <v>1117985</v>
      </c>
      <c r="AL117" s="58">
        <v>2625</v>
      </c>
      <c r="AM117" s="25">
        <v>0</v>
      </c>
      <c r="AN117" s="64"/>
    </row>
    <row r="118" spans="1:40" x14ac:dyDescent="0.2">
      <c r="A118" s="55" t="s">
        <v>237</v>
      </c>
      <c r="B118" s="56" t="s">
        <v>236</v>
      </c>
      <c r="C118" s="24">
        <v>3</v>
      </c>
      <c r="D118" s="24"/>
      <c r="E118" s="57">
        <f t="shared" si="17"/>
        <v>2.8186901106674749E-2</v>
      </c>
      <c r="F118" s="58">
        <v>14646627</v>
      </c>
      <c r="G118" s="59">
        <f t="shared" si="18"/>
        <v>6.3415079814569926E-3</v>
      </c>
      <c r="H118" s="73">
        <v>3295208</v>
      </c>
      <c r="I118" s="59">
        <f t="shared" si="19"/>
        <v>1.4597095196877076E-3</v>
      </c>
      <c r="J118" s="58">
        <v>758502</v>
      </c>
      <c r="K118" s="60">
        <v>11632</v>
      </c>
      <c r="L118" s="61">
        <f t="shared" si="30"/>
        <v>770134</v>
      </c>
      <c r="M118" s="62">
        <f t="shared" si="20"/>
        <v>1.5335490216242014E-2</v>
      </c>
      <c r="N118" s="63">
        <f t="shared" si="21"/>
        <v>0.40424243429162349</v>
      </c>
      <c r="O118" s="58">
        <v>210054597</v>
      </c>
      <c r="P118" s="60">
        <v>6731966</v>
      </c>
      <c r="Q118" s="61">
        <f t="shared" si="31"/>
        <v>216786563</v>
      </c>
      <c r="R118" s="62">
        <f t="shared" si="22"/>
        <v>3.2048648761540788E-2</v>
      </c>
      <c r="S118" s="63">
        <f t="shared" si="23"/>
        <v>6.8528618338912217E-2</v>
      </c>
      <c r="T118" s="58">
        <v>35609204</v>
      </c>
      <c r="U118" s="60">
        <v>-1396484</v>
      </c>
      <c r="V118" s="61">
        <f t="shared" si="32"/>
        <v>34212720</v>
      </c>
      <c r="W118" s="62">
        <f t="shared" si="24"/>
        <v>-3.9216939530577546E-2</v>
      </c>
      <c r="X118" s="63">
        <f t="shared" si="25"/>
        <v>0.47311333003564943</v>
      </c>
      <c r="Y118" s="58">
        <v>245841657</v>
      </c>
      <c r="Z118" s="60">
        <v>-6365900</v>
      </c>
      <c r="AA118" s="61">
        <f t="shared" si="33"/>
        <v>239475757</v>
      </c>
      <c r="AB118" s="62">
        <f t="shared" si="26"/>
        <v>-2.5894309685685204E-2</v>
      </c>
      <c r="AC118" s="63">
        <f t="shared" si="27"/>
        <v>1.1053420566498896E-2</v>
      </c>
      <c r="AD118" s="58">
        <v>5743637</v>
      </c>
      <c r="AE118" s="63">
        <f t="shared" si="28"/>
        <v>7.0740781594965524E-3</v>
      </c>
      <c r="AF118" s="58">
        <v>3675870</v>
      </c>
      <c r="AG118" s="58">
        <v>519625302</v>
      </c>
      <c r="AH118" s="60">
        <v>-1018786</v>
      </c>
      <c r="AI118" s="61">
        <v>518606516</v>
      </c>
      <c r="AJ118" s="62">
        <f t="shared" si="29"/>
        <v>-1.9606166136998462E-3</v>
      </c>
      <c r="AK118" s="58">
        <v>282755</v>
      </c>
      <c r="AL118" s="58">
        <v>697096</v>
      </c>
      <c r="AM118" s="25">
        <v>0</v>
      </c>
      <c r="AN118" s="64"/>
    </row>
    <row r="119" spans="1:40" x14ac:dyDescent="0.2">
      <c r="A119" s="55" t="s">
        <v>239</v>
      </c>
      <c r="B119" s="56" t="s">
        <v>238</v>
      </c>
      <c r="C119" s="24">
        <v>3</v>
      </c>
      <c r="D119" s="24"/>
      <c r="E119" s="57">
        <f t="shared" si="17"/>
        <v>5.4319895252167051E-2</v>
      </c>
      <c r="F119" s="58">
        <v>24855224</v>
      </c>
      <c r="G119" s="59">
        <f t="shared" si="18"/>
        <v>5.6145088476706843E-3</v>
      </c>
      <c r="H119" s="73">
        <v>2569038</v>
      </c>
      <c r="I119" s="59">
        <f t="shared" si="19"/>
        <v>6.5708013842127508E-4</v>
      </c>
      <c r="J119" s="58">
        <v>300661</v>
      </c>
      <c r="K119" s="60">
        <v>4611</v>
      </c>
      <c r="L119" s="61">
        <f t="shared" si="30"/>
        <v>305272</v>
      </c>
      <c r="M119" s="62">
        <f t="shared" si="20"/>
        <v>1.5336209219020758E-2</v>
      </c>
      <c r="N119" s="63">
        <f t="shared" si="21"/>
        <v>7.4399319817450085E-2</v>
      </c>
      <c r="O119" s="58">
        <v>34042992</v>
      </c>
      <c r="P119" s="60">
        <v>335883</v>
      </c>
      <c r="Q119" s="61">
        <f t="shared" si="31"/>
        <v>34378875</v>
      </c>
      <c r="R119" s="62">
        <f t="shared" si="22"/>
        <v>9.8664359466406476E-3</v>
      </c>
      <c r="S119" s="63">
        <f t="shared" si="23"/>
        <v>2.3066963468511399E-2</v>
      </c>
      <c r="T119" s="58">
        <v>10554780</v>
      </c>
      <c r="U119" s="60">
        <v>0</v>
      </c>
      <c r="V119" s="61">
        <f t="shared" si="32"/>
        <v>10554780</v>
      </c>
      <c r="W119" s="62">
        <f t="shared" si="24"/>
        <v>0</v>
      </c>
      <c r="X119" s="63">
        <f t="shared" si="25"/>
        <v>0.81503128430613037</v>
      </c>
      <c r="Y119" s="58">
        <v>372934908</v>
      </c>
      <c r="Z119" s="60">
        <v>-245618</v>
      </c>
      <c r="AA119" s="61">
        <f t="shared" si="33"/>
        <v>372689290</v>
      </c>
      <c r="AB119" s="62">
        <f t="shared" si="26"/>
        <v>-6.5860823090339404E-4</v>
      </c>
      <c r="AC119" s="63">
        <f t="shared" si="27"/>
        <v>2.4623348301055958E-2</v>
      </c>
      <c r="AD119" s="58">
        <v>11266937</v>
      </c>
      <c r="AE119" s="63">
        <f t="shared" si="28"/>
        <v>2.2875998685931514E-3</v>
      </c>
      <c r="AF119" s="58">
        <v>1046740</v>
      </c>
      <c r="AG119" s="58">
        <v>457571280</v>
      </c>
      <c r="AH119" s="60">
        <v>94876</v>
      </c>
      <c r="AI119" s="61">
        <v>457666156</v>
      </c>
      <c r="AJ119" s="62">
        <f t="shared" si="29"/>
        <v>2.073469296412135E-4</v>
      </c>
      <c r="AK119" s="58">
        <v>0</v>
      </c>
      <c r="AL119" s="58">
        <v>0</v>
      </c>
      <c r="AM119" s="25">
        <v>0</v>
      </c>
      <c r="AN119" s="64"/>
    </row>
    <row r="120" spans="1:40" x14ac:dyDescent="0.2">
      <c r="A120" s="55" t="s">
        <v>241</v>
      </c>
      <c r="B120" s="56" t="s">
        <v>240</v>
      </c>
      <c r="C120" s="24">
        <v>3</v>
      </c>
      <c r="D120" s="24"/>
      <c r="E120" s="57">
        <f t="shared" si="17"/>
        <v>4.0250708324076179E-2</v>
      </c>
      <c r="F120" s="58">
        <v>20463988</v>
      </c>
      <c r="G120" s="59">
        <f t="shared" si="18"/>
        <v>1.5094252633510448E-2</v>
      </c>
      <c r="H120" s="73">
        <v>7674116</v>
      </c>
      <c r="I120" s="59">
        <f t="shared" si="19"/>
        <v>3.5583783081598909E-2</v>
      </c>
      <c r="J120" s="58">
        <v>18091262</v>
      </c>
      <c r="K120" s="60">
        <v>277444</v>
      </c>
      <c r="L120" s="61">
        <f t="shared" si="30"/>
        <v>18368706</v>
      </c>
      <c r="M120" s="62">
        <f t="shared" si="20"/>
        <v>1.5335801338789964E-2</v>
      </c>
      <c r="N120" s="63">
        <f t="shared" si="21"/>
        <v>0.22186509291759715</v>
      </c>
      <c r="O120" s="58">
        <v>112799123</v>
      </c>
      <c r="P120" s="60">
        <v>0</v>
      </c>
      <c r="Q120" s="61">
        <f t="shared" si="31"/>
        <v>112799123</v>
      </c>
      <c r="R120" s="62">
        <f t="shared" si="22"/>
        <v>0</v>
      </c>
      <c r="S120" s="63">
        <f t="shared" si="23"/>
        <v>9.3936400519486998E-2</v>
      </c>
      <c r="T120" s="58">
        <v>47758498</v>
      </c>
      <c r="U120" s="60">
        <v>2625</v>
      </c>
      <c r="V120" s="61">
        <f t="shared" si="32"/>
        <v>47761123</v>
      </c>
      <c r="W120" s="62">
        <f t="shared" si="24"/>
        <v>5.4964040117007031E-5</v>
      </c>
      <c r="X120" s="63">
        <f t="shared" si="25"/>
        <v>0.53231407690968002</v>
      </c>
      <c r="Y120" s="58">
        <v>270635458</v>
      </c>
      <c r="Z120" s="60">
        <v>-9117189</v>
      </c>
      <c r="AA120" s="61">
        <f t="shared" si="33"/>
        <v>261518269</v>
      </c>
      <c r="AB120" s="62">
        <f t="shared" si="26"/>
        <v>-3.3688080148019627E-2</v>
      </c>
      <c r="AC120" s="63">
        <f t="shared" si="27"/>
        <v>2.9497006582924205E-2</v>
      </c>
      <c r="AD120" s="58">
        <v>14996665</v>
      </c>
      <c r="AE120" s="63">
        <f t="shared" si="28"/>
        <v>3.1458679031126098E-2</v>
      </c>
      <c r="AF120" s="58">
        <v>15994005</v>
      </c>
      <c r="AG120" s="58">
        <v>508413115</v>
      </c>
      <c r="AH120" s="60">
        <v>-8837120</v>
      </c>
      <c r="AI120" s="61">
        <v>499575995</v>
      </c>
      <c r="AJ120" s="62">
        <f t="shared" si="29"/>
        <v>-1.738177033454379E-2</v>
      </c>
      <c r="AK120" s="58">
        <v>0</v>
      </c>
      <c r="AL120" s="58">
        <v>0</v>
      </c>
      <c r="AM120" s="25">
        <v>0</v>
      </c>
      <c r="AN120" s="64"/>
    </row>
    <row r="121" spans="1:40" x14ac:dyDescent="0.2">
      <c r="A121" s="55" t="s">
        <v>243</v>
      </c>
      <c r="B121" s="56" t="s">
        <v>242</v>
      </c>
      <c r="C121" s="24">
        <v>3</v>
      </c>
      <c r="D121" s="24"/>
      <c r="E121" s="57">
        <f t="shared" si="17"/>
        <v>4.5620156994210431E-2</v>
      </c>
      <c r="F121" s="58">
        <v>61750566</v>
      </c>
      <c r="G121" s="59">
        <f t="shared" si="18"/>
        <v>4.7263475290147501E-3</v>
      </c>
      <c r="H121" s="73">
        <v>6397493</v>
      </c>
      <c r="I121" s="59">
        <f t="shared" si="19"/>
        <v>4.9180080570930523E-3</v>
      </c>
      <c r="J121" s="58">
        <v>6656921</v>
      </c>
      <c r="K121" s="60">
        <v>102089</v>
      </c>
      <c r="L121" s="61">
        <f t="shared" si="30"/>
        <v>6759010</v>
      </c>
      <c r="M121" s="62">
        <f t="shared" si="20"/>
        <v>1.5335768593318143E-2</v>
      </c>
      <c r="N121" s="63">
        <f t="shared" si="21"/>
        <v>0.1901087979647772</v>
      </c>
      <c r="O121" s="58">
        <v>257327608</v>
      </c>
      <c r="P121" s="60">
        <v>2708713</v>
      </c>
      <c r="Q121" s="61">
        <f t="shared" si="31"/>
        <v>260036321</v>
      </c>
      <c r="R121" s="62">
        <f t="shared" si="22"/>
        <v>1.0526320984571543E-2</v>
      </c>
      <c r="S121" s="63">
        <f t="shared" si="23"/>
        <v>9.6005740087571567E-2</v>
      </c>
      <c r="T121" s="58">
        <v>129951521</v>
      </c>
      <c r="U121" s="60">
        <v>2760338</v>
      </c>
      <c r="V121" s="61">
        <f t="shared" si="32"/>
        <v>132711859</v>
      </c>
      <c r="W121" s="62">
        <f t="shared" si="24"/>
        <v>2.1241290434761438E-2</v>
      </c>
      <c r="X121" s="63">
        <f t="shared" si="25"/>
        <v>0.64100959066318519</v>
      </c>
      <c r="Y121" s="58">
        <v>867658238</v>
      </c>
      <c r="Z121" s="60">
        <v>37724270</v>
      </c>
      <c r="AA121" s="61">
        <f t="shared" si="33"/>
        <v>905382508</v>
      </c>
      <c r="AB121" s="62">
        <f t="shared" si="26"/>
        <v>4.3478259466488235E-2</v>
      </c>
      <c r="AC121" s="63">
        <f t="shared" si="27"/>
        <v>1.7611358704147876E-2</v>
      </c>
      <c r="AD121" s="58">
        <v>23838396</v>
      </c>
      <c r="AE121" s="63">
        <f t="shared" si="28"/>
        <v>0</v>
      </c>
      <c r="AF121" s="58">
        <v>0</v>
      </c>
      <c r="AG121" s="58">
        <v>1353580743</v>
      </c>
      <c r="AH121" s="60">
        <v>43295410</v>
      </c>
      <c r="AI121" s="61">
        <v>1396876153</v>
      </c>
      <c r="AJ121" s="62">
        <f t="shared" si="29"/>
        <v>3.1985834774837664E-2</v>
      </c>
      <c r="AK121" s="58">
        <v>0</v>
      </c>
      <c r="AL121" s="58">
        <v>215681</v>
      </c>
      <c r="AM121" s="25">
        <v>0</v>
      </c>
      <c r="AN121" s="64"/>
    </row>
    <row r="122" spans="1:40" x14ac:dyDescent="0.2">
      <c r="A122" s="55" t="s">
        <v>245</v>
      </c>
      <c r="B122" s="56" t="s">
        <v>244</v>
      </c>
      <c r="C122" s="24">
        <v>3</v>
      </c>
      <c r="D122" s="24"/>
      <c r="E122" s="57">
        <f t="shared" si="17"/>
        <v>6.7693462601444529E-2</v>
      </c>
      <c r="F122" s="58">
        <v>14476855</v>
      </c>
      <c r="G122" s="59">
        <f t="shared" si="18"/>
        <v>4.6753285302742163E-3</v>
      </c>
      <c r="H122" s="73">
        <v>999861</v>
      </c>
      <c r="I122" s="59">
        <f t="shared" si="19"/>
        <v>3.1133599990670487E-3</v>
      </c>
      <c r="J122" s="58">
        <v>665820</v>
      </c>
      <c r="K122" s="60">
        <v>10211</v>
      </c>
      <c r="L122" s="61">
        <f t="shared" si="30"/>
        <v>676031</v>
      </c>
      <c r="M122" s="62">
        <f t="shared" si="20"/>
        <v>1.5335976690396803E-2</v>
      </c>
      <c r="N122" s="63">
        <f t="shared" si="21"/>
        <v>0.19261576771182798</v>
      </c>
      <c r="O122" s="58">
        <v>41192612</v>
      </c>
      <c r="P122" s="60">
        <v>433607</v>
      </c>
      <c r="Q122" s="61">
        <f t="shared" si="31"/>
        <v>41626219</v>
      </c>
      <c r="R122" s="62">
        <f t="shared" si="22"/>
        <v>1.052632933303671E-2</v>
      </c>
      <c r="S122" s="63">
        <f t="shared" si="23"/>
        <v>2.53140875794499E-2</v>
      </c>
      <c r="T122" s="58">
        <v>5413645</v>
      </c>
      <c r="U122" s="60">
        <v>115184</v>
      </c>
      <c r="V122" s="61">
        <f t="shared" si="32"/>
        <v>5528829</v>
      </c>
      <c r="W122" s="62">
        <f t="shared" si="24"/>
        <v>2.1276607535218879E-2</v>
      </c>
      <c r="X122" s="63">
        <f t="shared" si="25"/>
        <v>0.66908572958605028</v>
      </c>
      <c r="Y122" s="58">
        <v>143089993</v>
      </c>
      <c r="Z122" s="60">
        <v>6221304</v>
      </c>
      <c r="AA122" s="61">
        <f t="shared" si="33"/>
        <v>149311297</v>
      </c>
      <c r="AB122" s="62">
        <f t="shared" si="26"/>
        <v>4.3478260565712655E-2</v>
      </c>
      <c r="AC122" s="63">
        <f t="shared" si="27"/>
        <v>3.7502263991886019E-2</v>
      </c>
      <c r="AD122" s="58">
        <v>8020196</v>
      </c>
      <c r="AE122" s="63">
        <f t="shared" si="28"/>
        <v>0</v>
      </c>
      <c r="AF122" s="58">
        <v>0</v>
      </c>
      <c r="AG122" s="58">
        <v>213858982</v>
      </c>
      <c r="AH122" s="60">
        <v>6780306</v>
      </c>
      <c r="AI122" s="61">
        <v>220639288</v>
      </c>
      <c r="AJ122" s="62">
        <f t="shared" si="29"/>
        <v>3.1704565020327272E-2</v>
      </c>
      <c r="AK122" s="58">
        <v>0</v>
      </c>
      <c r="AL122" s="58">
        <v>0</v>
      </c>
      <c r="AM122" s="25">
        <v>0</v>
      </c>
      <c r="AN122" s="64"/>
    </row>
    <row r="123" spans="1:40" x14ac:dyDescent="0.2">
      <c r="A123" s="55" t="s">
        <v>247</v>
      </c>
      <c r="B123" s="56" t="s">
        <v>246</v>
      </c>
      <c r="C123" s="24">
        <v>3</v>
      </c>
      <c r="D123" s="24"/>
      <c r="E123" s="57">
        <f t="shared" si="17"/>
        <v>3.1255843844943863E-2</v>
      </c>
      <c r="F123" s="58">
        <v>10612273</v>
      </c>
      <c r="G123" s="59">
        <f t="shared" si="18"/>
        <v>3.7799365635200971E-3</v>
      </c>
      <c r="H123" s="73">
        <v>1283399</v>
      </c>
      <c r="I123" s="59">
        <f t="shared" si="19"/>
        <v>2.3365292279110109E-4</v>
      </c>
      <c r="J123" s="58">
        <v>79332</v>
      </c>
      <c r="K123" s="60">
        <v>1217</v>
      </c>
      <c r="L123" s="61">
        <f t="shared" si="30"/>
        <v>80549</v>
      </c>
      <c r="M123" s="62">
        <f t="shared" si="20"/>
        <v>1.5340593959562346E-2</v>
      </c>
      <c r="N123" s="63">
        <f t="shared" si="21"/>
        <v>7.6774135181045366E-2</v>
      </c>
      <c r="O123" s="58">
        <v>26067064</v>
      </c>
      <c r="P123" s="60">
        <v>266627</v>
      </c>
      <c r="Q123" s="61">
        <f t="shared" si="31"/>
        <v>26333691</v>
      </c>
      <c r="R123" s="62">
        <f t="shared" si="22"/>
        <v>1.0228501376296157E-2</v>
      </c>
      <c r="S123" s="63">
        <f t="shared" si="23"/>
        <v>5.8878551441885673E-3</v>
      </c>
      <c r="T123" s="58">
        <v>1999099</v>
      </c>
      <c r="U123" s="60">
        <v>42534</v>
      </c>
      <c r="V123" s="61">
        <f t="shared" si="32"/>
        <v>2041633</v>
      </c>
      <c r="W123" s="62">
        <f t="shared" si="24"/>
        <v>2.1276585101588266E-2</v>
      </c>
      <c r="X123" s="63">
        <f t="shared" si="25"/>
        <v>0.85582654216326226</v>
      </c>
      <c r="Y123" s="58">
        <v>290578138</v>
      </c>
      <c r="Z123" s="60">
        <v>10504685</v>
      </c>
      <c r="AA123" s="61">
        <f t="shared" si="33"/>
        <v>301082823</v>
      </c>
      <c r="AB123" s="62">
        <f t="shared" si="26"/>
        <v>3.6150981874624032E-2</v>
      </c>
      <c r="AC123" s="63">
        <f t="shared" si="27"/>
        <v>2.6242034180248799E-2</v>
      </c>
      <c r="AD123" s="58">
        <v>8909938</v>
      </c>
      <c r="AE123" s="63">
        <f t="shared" si="28"/>
        <v>0</v>
      </c>
      <c r="AF123" s="58">
        <v>0</v>
      </c>
      <c r="AG123" s="58">
        <v>339529243</v>
      </c>
      <c r="AH123" s="60">
        <v>10815063</v>
      </c>
      <c r="AI123" s="61">
        <v>350344306</v>
      </c>
      <c r="AJ123" s="62">
        <f t="shared" si="29"/>
        <v>3.1853111986586677E-2</v>
      </c>
      <c r="AK123" s="58">
        <v>0</v>
      </c>
      <c r="AL123" s="58">
        <v>0</v>
      </c>
      <c r="AM123" s="25">
        <v>0</v>
      </c>
      <c r="AN123" s="64"/>
    </row>
    <row r="124" spans="1:40" x14ac:dyDescent="0.2">
      <c r="A124" s="55" t="s">
        <v>249</v>
      </c>
      <c r="B124" s="56" t="s">
        <v>248</v>
      </c>
      <c r="C124" s="24">
        <v>3</v>
      </c>
      <c r="D124" s="24"/>
      <c r="E124" s="57">
        <f t="shared" si="17"/>
        <v>5.4086303971343612E-2</v>
      </c>
      <c r="F124" s="58">
        <v>63185294</v>
      </c>
      <c r="G124" s="59">
        <f t="shared" si="18"/>
        <v>4.8934185697332303E-3</v>
      </c>
      <c r="H124" s="73">
        <v>5716643</v>
      </c>
      <c r="I124" s="59">
        <f t="shared" si="19"/>
        <v>1.0795613704617283E-3</v>
      </c>
      <c r="J124" s="58">
        <v>1261177</v>
      </c>
      <c r="K124" s="60">
        <v>19341</v>
      </c>
      <c r="L124" s="61">
        <f t="shared" si="30"/>
        <v>1280518</v>
      </c>
      <c r="M124" s="62">
        <f t="shared" si="20"/>
        <v>1.5335674532599311E-2</v>
      </c>
      <c r="N124" s="63">
        <f t="shared" si="21"/>
        <v>0.11026789998273843</v>
      </c>
      <c r="O124" s="58">
        <v>128818373</v>
      </c>
      <c r="P124" s="60">
        <v>1355983</v>
      </c>
      <c r="Q124" s="61">
        <f t="shared" si="31"/>
        <v>130174356</v>
      </c>
      <c r="R124" s="62">
        <f t="shared" si="22"/>
        <v>1.052631677004646E-2</v>
      </c>
      <c r="S124" s="63">
        <f t="shared" si="23"/>
        <v>2.7439000941718764E-2</v>
      </c>
      <c r="T124" s="58">
        <v>32055090</v>
      </c>
      <c r="U124" s="60">
        <v>665843</v>
      </c>
      <c r="V124" s="61">
        <f t="shared" si="32"/>
        <v>32720933</v>
      </c>
      <c r="W124" s="62">
        <f t="shared" si="24"/>
        <v>2.0771833739977021E-2</v>
      </c>
      <c r="X124" s="63">
        <f t="shared" si="25"/>
        <v>0.7550444676844269</v>
      </c>
      <c r="Y124" s="58">
        <v>882066312</v>
      </c>
      <c r="Z124" s="60">
        <v>38350708</v>
      </c>
      <c r="AA124" s="61">
        <f t="shared" si="33"/>
        <v>920417020</v>
      </c>
      <c r="AB124" s="62">
        <f t="shared" si="26"/>
        <v>4.3478259489406736E-2</v>
      </c>
      <c r="AC124" s="63">
        <f t="shared" si="27"/>
        <v>4.7189347479577336E-2</v>
      </c>
      <c r="AD124" s="58">
        <v>55128056</v>
      </c>
      <c r="AE124" s="63">
        <f t="shared" si="28"/>
        <v>0</v>
      </c>
      <c r="AF124" s="58">
        <v>0</v>
      </c>
      <c r="AG124" s="58">
        <v>1168230945</v>
      </c>
      <c r="AH124" s="60">
        <v>40391875</v>
      </c>
      <c r="AI124" s="61">
        <v>1208622820</v>
      </c>
      <c r="AJ124" s="62">
        <f t="shared" si="29"/>
        <v>3.4575248304178414E-2</v>
      </c>
      <c r="AK124" s="58">
        <v>0</v>
      </c>
      <c r="AL124" s="58">
        <v>760478</v>
      </c>
      <c r="AM124" s="25">
        <v>0</v>
      </c>
      <c r="AN124" s="64"/>
    </row>
    <row r="125" spans="1:40" x14ac:dyDescent="0.2">
      <c r="A125" s="55" t="s">
        <v>251</v>
      </c>
      <c r="B125" s="56" t="s">
        <v>250</v>
      </c>
      <c r="C125" s="24">
        <v>3</v>
      </c>
      <c r="D125" s="24"/>
      <c r="E125" s="57">
        <f t="shared" si="17"/>
        <v>1.3977905993541585E-2</v>
      </c>
      <c r="F125" s="58">
        <v>10268498</v>
      </c>
      <c r="G125" s="59">
        <f t="shared" si="18"/>
        <v>2.5162141426995275E-2</v>
      </c>
      <c r="H125" s="73">
        <v>18484700</v>
      </c>
      <c r="I125" s="59">
        <f t="shared" si="19"/>
        <v>0.1231313958375989</v>
      </c>
      <c r="J125" s="58">
        <v>90455215</v>
      </c>
      <c r="K125" s="60">
        <v>1387204</v>
      </c>
      <c r="L125" s="61">
        <f t="shared" si="30"/>
        <v>91842419</v>
      </c>
      <c r="M125" s="62">
        <f t="shared" si="20"/>
        <v>1.5335810102269946E-2</v>
      </c>
      <c r="N125" s="63">
        <f t="shared" si="21"/>
        <v>8.3191384880911323E-2</v>
      </c>
      <c r="O125" s="58">
        <v>61114345</v>
      </c>
      <c r="P125" s="60">
        <v>-1317204</v>
      </c>
      <c r="Q125" s="61">
        <f t="shared" si="31"/>
        <v>59797141</v>
      </c>
      <c r="R125" s="62">
        <f t="shared" si="22"/>
        <v>-2.1553106721507037E-2</v>
      </c>
      <c r="S125" s="63">
        <f t="shared" si="23"/>
        <v>2.5698767342972662E-2</v>
      </c>
      <c r="T125" s="58">
        <v>18878918</v>
      </c>
      <c r="U125" s="60">
        <v>416</v>
      </c>
      <c r="V125" s="61">
        <f t="shared" si="32"/>
        <v>18879334</v>
      </c>
      <c r="W125" s="62">
        <f t="shared" si="24"/>
        <v>2.2035161125229741E-5</v>
      </c>
      <c r="X125" s="63">
        <f t="shared" si="25"/>
        <v>0.7222545951171907</v>
      </c>
      <c r="Y125" s="58">
        <v>530585187</v>
      </c>
      <c r="Z125" s="60">
        <v>849160</v>
      </c>
      <c r="AA125" s="61">
        <f t="shared" si="33"/>
        <v>531434347</v>
      </c>
      <c r="AB125" s="62">
        <f t="shared" si="26"/>
        <v>1.6004216114687724E-3</v>
      </c>
      <c r="AC125" s="63">
        <f t="shared" si="27"/>
        <v>6.5838094007895885E-3</v>
      </c>
      <c r="AD125" s="58">
        <v>4836621</v>
      </c>
      <c r="AE125" s="63">
        <f t="shared" si="28"/>
        <v>0</v>
      </c>
      <c r="AF125" s="58">
        <v>0</v>
      </c>
      <c r="AG125" s="58">
        <v>734623484</v>
      </c>
      <c r="AH125" s="60">
        <v>919576</v>
      </c>
      <c r="AI125" s="61">
        <v>735543060</v>
      </c>
      <c r="AJ125" s="62">
        <f t="shared" si="29"/>
        <v>1.2517650470319024E-3</v>
      </c>
      <c r="AK125" s="58">
        <v>0</v>
      </c>
      <c r="AL125" s="58">
        <v>0</v>
      </c>
      <c r="AM125" s="25">
        <v>0</v>
      </c>
      <c r="AN125" s="64"/>
    </row>
    <row r="126" spans="1:40" x14ac:dyDescent="0.2">
      <c r="A126" s="55" t="s">
        <v>253</v>
      </c>
      <c r="B126" s="56" t="s">
        <v>252</v>
      </c>
      <c r="C126" s="24">
        <v>3</v>
      </c>
      <c r="D126" s="24"/>
      <c r="E126" s="57">
        <f t="shared" si="17"/>
        <v>4.1072586805885901E-2</v>
      </c>
      <c r="F126" s="58">
        <v>31406747</v>
      </c>
      <c r="G126" s="59">
        <f t="shared" si="18"/>
        <v>5.382207842930321E-3</v>
      </c>
      <c r="H126" s="73">
        <v>4115583</v>
      </c>
      <c r="I126" s="59">
        <f t="shared" si="19"/>
        <v>1.4490599111806493E-2</v>
      </c>
      <c r="J126" s="58">
        <v>11080446</v>
      </c>
      <c r="K126" s="60">
        <v>169928</v>
      </c>
      <c r="L126" s="61">
        <f t="shared" si="30"/>
        <v>11250374</v>
      </c>
      <c r="M126" s="62">
        <f t="shared" si="20"/>
        <v>1.5335844784587192E-2</v>
      </c>
      <c r="N126" s="63">
        <f t="shared" si="21"/>
        <v>0.3820908896706261</v>
      </c>
      <c r="O126" s="58">
        <v>292171320</v>
      </c>
      <c r="P126" s="60">
        <v>6210823</v>
      </c>
      <c r="Q126" s="61">
        <f t="shared" si="31"/>
        <v>298382143</v>
      </c>
      <c r="R126" s="62">
        <f t="shared" si="22"/>
        <v>2.1257469761234608E-2</v>
      </c>
      <c r="S126" s="63">
        <f t="shared" si="23"/>
        <v>5.7386784490896625E-2</v>
      </c>
      <c r="T126" s="58">
        <v>43881634</v>
      </c>
      <c r="U126" s="60">
        <v>0</v>
      </c>
      <c r="V126" s="61">
        <f t="shared" si="32"/>
        <v>43881634</v>
      </c>
      <c r="W126" s="62">
        <f t="shared" si="24"/>
        <v>0</v>
      </c>
      <c r="X126" s="63">
        <f t="shared" si="25"/>
        <v>0.47096343369957894</v>
      </c>
      <c r="Y126" s="58">
        <v>360128995</v>
      </c>
      <c r="Z126" s="60">
        <v>0</v>
      </c>
      <c r="AA126" s="61">
        <f t="shared" si="33"/>
        <v>360128995</v>
      </c>
      <c r="AB126" s="62">
        <f t="shared" si="26"/>
        <v>0</v>
      </c>
      <c r="AC126" s="63">
        <f t="shared" si="27"/>
        <v>2.8613498378275596E-2</v>
      </c>
      <c r="AD126" s="58">
        <v>21879725</v>
      </c>
      <c r="AE126" s="63">
        <f t="shared" si="28"/>
        <v>0</v>
      </c>
      <c r="AF126" s="58">
        <v>0</v>
      </c>
      <c r="AG126" s="58">
        <v>764664450</v>
      </c>
      <c r="AH126" s="60">
        <v>6380751</v>
      </c>
      <c r="AI126" s="61">
        <v>771045201</v>
      </c>
      <c r="AJ126" s="62">
        <f t="shared" si="29"/>
        <v>8.3445111120309043E-3</v>
      </c>
      <c r="AK126" s="58">
        <v>297775</v>
      </c>
      <c r="AL126" s="58">
        <v>10846</v>
      </c>
      <c r="AM126" s="25">
        <v>0</v>
      </c>
      <c r="AN126" s="64"/>
    </row>
    <row r="127" spans="1:40" x14ac:dyDescent="0.2">
      <c r="A127" s="55" t="s">
        <v>255</v>
      </c>
      <c r="B127" s="56" t="s">
        <v>254</v>
      </c>
      <c r="C127" s="24">
        <v>3</v>
      </c>
      <c r="D127" s="24"/>
      <c r="E127" s="57">
        <f t="shared" si="17"/>
        <v>3.2086562841275472E-2</v>
      </c>
      <c r="F127" s="58">
        <v>22338602</v>
      </c>
      <c r="G127" s="59">
        <f t="shared" si="18"/>
        <v>1.426372454498525E-2</v>
      </c>
      <c r="H127" s="73">
        <v>9930377</v>
      </c>
      <c r="I127" s="59">
        <f t="shared" si="19"/>
        <v>4.8359945457185902E-2</v>
      </c>
      <c r="J127" s="58">
        <v>33668099</v>
      </c>
      <c r="K127" s="60">
        <v>516328</v>
      </c>
      <c r="L127" s="61">
        <f t="shared" si="30"/>
        <v>34184427</v>
      </c>
      <c r="M127" s="62">
        <f t="shared" si="20"/>
        <v>1.5335822791776869E-2</v>
      </c>
      <c r="N127" s="63">
        <f t="shared" si="21"/>
        <v>0.33087164056704066</v>
      </c>
      <c r="O127" s="58">
        <v>230352186</v>
      </c>
      <c r="P127" s="60">
        <v>6248414</v>
      </c>
      <c r="Q127" s="61">
        <f t="shared" si="31"/>
        <v>236600600</v>
      </c>
      <c r="R127" s="62">
        <f t="shared" si="22"/>
        <v>2.7125481674395744E-2</v>
      </c>
      <c r="S127" s="63">
        <f t="shared" si="23"/>
        <v>1.7594631676890612E-2</v>
      </c>
      <c r="T127" s="58">
        <v>12249348</v>
      </c>
      <c r="U127" s="60">
        <v>174872</v>
      </c>
      <c r="V127" s="61">
        <f t="shared" si="32"/>
        <v>12424220</v>
      </c>
      <c r="W127" s="62">
        <f t="shared" si="24"/>
        <v>1.4276025140276854E-2</v>
      </c>
      <c r="X127" s="63">
        <f t="shared" si="25"/>
        <v>0.52832944580201235</v>
      </c>
      <c r="Y127" s="58">
        <v>367821922</v>
      </c>
      <c r="Z127" s="60">
        <v>-5368638</v>
      </c>
      <c r="AA127" s="61">
        <f t="shared" si="33"/>
        <v>362453284</v>
      </c>
      <c r="AB127" s="62">
        <f t="shared" si="26"/>
        <v>-1.4595753213425926E-2</v>
      </c>
      <c r="AC127" s="63">
        <f t="shared" si="27"/>
        <v>2.8494049110609741E-2</v>
      </c>
      <c r="AD127" s="58">
        <v>19837501</v>
      </c>
      <c r="AE127" s="63">
        <f t="shared" si="28"/>
        <v>0</v>
      </c>
      <c r="AF127" s="58">
        <v>0</v>
      </c>
      <c r="AG127" s="58">
        <v>696198035</v>
      </c>
      <c r="AH127" s="60">
        <v>1570976</v>
      </c>
      <c r="AI127" s="61">
        <v>697769011</v>
      </c>
      <c r="AJ127" s="62">
        <f t="shared" si="29"/>
        <v>2.2565073743708568E-3</v>
      </c>
      <c r="AK127" s="58">
        <v>0</v>
      </c>
      <c r="AL127" s="58">
        <v>224620</v>
      </c>
      <c r="AM127" s="25">
        <v>0</v>
      </c>
      <c r="AN127" s="64"/>
    </row>
    <row r="128" spans="1:40" x14ac:dyDescent="0.2">
      <c r="A128" s="55" t="s">
        <v>257</v>
      </c>
      <c r="B128" s="56" t="s">
        <v>256</v>
      </c>
      <c r="C128" s="24">
        <v>3</v>
      </c>
      <c r="D128" s="24"/>
      <c r="E128" s="57">
        <f t="shared" si="17"/>
        <v>3.8723002568093412E-2</v>
      </c>
      <c r="F128" s="58">
        <v>7000632</v>
      </c>
      <c r="G128" s="59">
        <f t="shared" si="18"/>
        <v>1.1926199934246534E-2</v>
      </c>
      <c r="H128" s="73">
        <v>2156107</v>
      </c>
      <c r="I128" s="59">
        <f t="shared" si="19"/>
        <v>3.7559426076681758E-2</v>
      </c>
      <c r="J128" s="58">
        <v>6790272</v>
      </c>
      <c r="K128" s="60">
        <v>104134</v>
      </c>
      <c r="L128" s="61">
        <f t="shared" si="30"/>
        <v>6894406</v>
      </c>
      <c r="M128" s="62">
        <f t="shared" si="20"/>
        <v>1.533576269109691E-2</v>
      </c>
      <c r="N128" s="63">
        <f t="shared" si="21"/>
        <v>0.16153181935599981</v>
      </c>
      <c r="O128" s="58">
        <v>29202922</v>
      </c>
      <c r="P128" s="60">
        <v>621339</v>
      </c>
      <c r="Q128" s="61">
        <f t="shared" si="31"/>
        <v>29824261</v>
      </c>
      <c r="R128" s="62">
        <f t="shared" si="22"/>
        <v>2.1276603759034798E-2</v>
      </c>
      <c r="S128" s="63">
        <f t="shared" si="23"/>
        <v>1.3922754705724088E-2</v>
      </c>
      <c r="T128" s="58">
        <v>2517059</v>
      </c>
      <c r="U128" s="60">
        <v>0</v>
      </c>
      <c r="V128" s="61">
        <f t="shared" si="32"/>
        <v>2517059</v>
      </c>
      <c r="W128" s="62">
        <f t="shared" si="24"/>
        <v>0</v>
      </c>
      <c r="X128" s="63">
        <f t="shared" si="25"/>
        <v>0.69880491191458793</v>
      </c>
      <c r="Y128" s="58">
        <v>126335142</v>
      </c>
      <c r="Z128" s="60">
        <v>0</v>
      </c>
      <c r="AA128" s="61">
        <f t="shared" si="33"/>
        <v>126335142</v>
      </c>
      <c r="AB128" s="62">
        <f t="shared" si="26"/>
        <v>0</v>
      </c>
      <c r="AC128" s="63">
        <f t="shared" si="27"/>
        <v>3.7531885444666457E-2</v>
      </c>
      <c r="AD128" s="58">
        <v>6785293</v>
      </c>
      <c r="AE128" s="63">
        <f t="shared" si="28"/>
        <v>0</v>
      </c>
      <c r="AF128" s="58">
        <v>0</v>
      </c>
      <c r="AG128" s="58">
        <v>180787427</v>
      </c>
      <c r="AH128" s="60">
        <v>725473</v>
      </c>
      <c r="AI128" s="61">
        <v>181512900</v>
      </c>
      <c r="AJ128" s="62">
        <f t="shared" si="29"/>
        <v>4.012850960039384E-3</v>
      </c>
      <c r="AK128" s="58">
        <v>0</v>
      </c>
      <c r="AL128" s="58">
        <v>0</v>
      </c>
      <c r="AM128" s="25">
        <v>0</v>
      </c>
      <c r="AN128" s="64"/>
    </row>
    <row r="129" spans="1:40" x14ac:dyDescent="0.2">
      <c r="A129" s="55" t="s">
        <v>259</v>
      </c>
      <c r="B129" s="56" t="s">
        <v>258</v>
      </c>
      <c r="C129" s="24">
        <v>3</v>
      </c>
      <c r="D129" s="24"/>
      <c r="E129" s="57">
        <f t="shared" si="17"/>
        <v>4.8681766107483801E-2</v>
      </c>
      <c r="F129" s="58">
        <v>71158129</v>
      </c>
      <c r="G129" s="59">
        <f t="shared" si="18"/>
        <v>2.4155768096914151E-2</v>
      </c>
      <c r="H129" s="73">
        <v>35308482</v>
      </c>
      <c r="I129" s="59">
        <f t="shared" si="19"/>
        <v>5.6746343935561459E-2</v>
      </c>
      <c r="J129" s="58">
        <v>82946121</v>
      </c>
      <c r="K129" s="60">
        <v>1272046</v>
      </c>
      <c r="L129" s="61">
        <f t="shared" si="30"/>
        <v>84218167</v>
      </c>
      <c r="M129" s="62">
        <f t="shared" si="20"/>
        <v>1.5335810579978779E-2</v>
      </c>
      <c r="N129" s="63">
        <f t="shared" si="21"/>
        <v>0.21696313400051204</v>
      </c>
      <c r="O129" s="58">
        <v>317134975</v>
      </c>
      <c r="P129" s="60">
        <v>-12587838</v>
      </c>
      <c r="Q129" s="61">
        <f t="shared" si="31"/>
        <v>304547137</v>
      </c>
      <c r="R129" s="62">
        <f t="shared" si="22"/>
        <v>-3.9692367579450986E-2</v>
      </c>
      <c r="S129" s="63">
        <f t="shared" si="23"/>
        <v>4.9760759190075159E-2</v>
      </c>
      <c r="T129" s="58">
        <v>72735293</v>
      </c>
      <c r="U129" s="60">
        <v>0</v>
      </c>
      <c r="V129" s="61">
        <f t="shared" si="32"/>
        <v>72735293</v>
      </c>
      <c r="W129" s="62">
        <f t="shared" si="24"/>
        <v>0</v>
      </c>
      <c r="X129" s="63">
        <f t="shared" si="25"/>
        <v>0.55235525734567292</v>
      </c>
      <c r="Y129" s="58">
        <v>807377583</v>
      </c>
      <c r="Z129" s="60">
        <v>1466335</v>
      </c>
      <c r="AA129" s="61">
        <f t="shared" si="33"/>
        <v>808843918</v>
      </c>
      <c r="AB129" s="62">
        <f t="shared" si="26"/>
        <v>1.816170068224448E-3</v>
      </c>
      <c r="AC129" s="63">
        <f t="shared" si="27"/>
        <v>5.1336971323780518E-2</v>
      </c>
      <c r="AD129" s="58">
        <v>75039242</v>
      </c>
      <c r="AE129" s="63">
        <f t="shared" si="28"/>
        <v>0</v>
      </c>
      <c r="AF129" s="58">
        <v>0</v>
      </c>
      <c r="AG129" s="58">
        <v>1461699825</v>
      </c>
      <c r="AH129" s="60">
        <v>-9849457</v>
      </c>
      <c r="AI129" s="61">
        <v>1451850368</v>
      </c>
      <c r="AJ129" s="62">
        <f t="shared" si="29"/>
        <v>-6.7383581988182837E-3</v>
      </c>
      <c r="AK129" s="58">
        <v>50452</v>
      </c>
      <c r="AL129" s="58">
        <v>353075</v>
      </c>
      <c r="AM129" s="25">
        <v>0</v>
      </c>
      <c r="AN129" s="64"/>
    </row>
    <row r="130" spans="1:40" x14ac:dyDescent="0.2">
      <c r="A130" s="55" t="s">
        <v>261</v>
      </c>
      <c r="B130" s="56" t="s">
        <v>260</v>
      </c>
      <c r="C130" s="24">
        <v>3</v>
      </c>
      <c r="D130" s="24"/>
      <c r="E130" s="57">
        <f t="shared" si="17"/>
        <v>9.9833473367075709E-2</v>
      </c>
      <c r="F130" s="58">
        <v>105936290</v>
      </c>
      <c r="G130" s="59">
        <f t="shared" si="18"/>
        <v>1.9647311552121998E-2</v>
      </c>
      <c r="H130" s="73">
        <v>20848351</v>
      </c>
      <c r="I130" s="59">
        <f t="shared" si="19"/>
        <v>1.784553696760937E-2</v>
      </c>
      <c r="J130" s="58">
        <v>18936434</v>
      </c>
      <c r="K130" s="60">
        <v>290406</v>
      </c>
      <c r="L130" s="61">
        <f t="shared" si="30"/>
        <v>19226840</v>
      </c>
      <c r="M130" s="62">
        <f t="shared" si="20"/>
        <v>1.5335833557680395E-2</v>
      </c>
      <c r="N130" s="63">
        <f t="shared" si="21"/>
        <v>0.15396020519876677</v>
      </c>
      <c r="O130" s="58">
        <v>163371787</v>
      </c>
      <c r="P130" s="60">
        <v>1035202</v>
      </c>
      <c r="Q130" s="61">
        <f t="shared" si="31"/>
        <v>164406989</v>
      </c>
      <c r="R130" s="62">
        <f t="shared" si="22"/>
        <v>6.3364796272932979E-3</v>
      </c>
      <c r="S130" s="63">
        <f t="shared" si="23"/>
        <v>3.5213743148996592E-2</v>
      </c>
      <c r="T130" s="58">
        <v>37366358</v>
      </c>
      <c r="U130" s="60">
        <v>-66800</v>
      </c>
      <c r="V130" s="61">
        <f t="shared" si="32"/>
        <v>37299558</v>
      </c>
      <c r="W130" s="62">
        <f t="shared" si="24"/>
        <v>-1.7877043301892039E-3</v>
      </c>
      <c r="X130" s="63">
        <f t="shared" si="25"/>
        <v>0.64137012909758906</v>
      </c>
      <c r="Y130" s="58">
        <v>680577062</v>
      </c>
      <c r="Z130" s="60">
        <v>3068549</v>
      </c>
      <c r="AA130" s="61">
        <f t="shared" si="33"/>
        <v>683645611</v>
      </c>
      <c r="AB130" s="62">
        <f t="shared" si="26"/>
        <v>4.5087458442729595E-3</v>
      </c>
      <c r="AC130" s="63">
        <f t="shared" si="27"/>
        <v>3.2129600667840534E-2</v>
      </c>
      <c r="AD130" s="58">
        <v>34093682</v>
      </c>
      <c r="AE130" s="63">
        <f t="shared" si="28"/>
        <v>0</v>
      </c>
      <c r="AF130" s="58">
        <v>0</v>
      </c>
      <c r="AG130" s="58">
        <v>1061129964</v>
      </c>
      <c r="AH130" s="60">
        <v>4327357</v>
      </c>
      <c r="AI130" s="61">
        <v>1065457321</v>
      </c>
      <c r="AJ130" s="62">
        <f t="shared" si="29"/>
        <v>4.0780650314385051E-3</v>
      </c>
      <c r="AK130" s="58">
        <v>0</v>
      </c>
      <c r="AL130" s="58">
        <v>0</v>
      </c>
      <c r="AM130" s="25">
        <v>0</v>
      </c>
      <c r="AN130" s="64"/>
    </row>
    <row r="131" spans="1:40" x14ac:dyDescent="0.2">
      <c r="A131" s="55" t="s">
        <v>263</v>
      </c>
      <c r="B131" s="56" t="s">
        <v>262</v>
      </c>
      <c r="C131" s="24">
        <v>3</v>
      </c>
      <c r="D131" s="24"/>
      <c r="E131" s="57">
        <f t="shared" si="17"/>
        <v>2.6889418512279412E-2</v>
      </c>
      <c r="F131" s="58">
        <v>14137645</v>
      </c>
      <c r="G131" s="59">
        <f t="shared" si="18"/>
        <v>1.4329935972172463E-2</v>
      </c>
      <c r="H131" s="73">
        <v>7534248</v>
      </c>
      <c r="I131" s="59">
        <f t="shared" si="19"/>
        <v>6.7137220482963042E-2</v>
      </c>
      <c r="J131" s="58">
        <v>35298725</v>
      </c>
      <c r="K131" s="60">
        <v>541333</v>
      </c>
      <c r="L131" s="61">
        <f t="shared" si="30"/>
        <v>35840058</v>
      </c>
      <c r="M131" s="62">
        <f t="shared" si="20"/>
        <v>1.5335766376830892E-2</v>
      </c>
      <c r="N131" s="63">
        <f t="shared" si="21"/>
        <v>0.1010921604231266</v>
      </c>
      <c r="O131" s="58">
        <v>53151208</v>
      </c>
      <c r="P131" s="60">
        <v>138039</v>
      </c>
      <c r="Q131" s="61">
        <f t="shared" si="31"/>
        <v>53289247</v>
      </c>
      <c r="R131" s="62">
        <f t="shared" si="22"/>
        <v>2.5970999567874356E-3</v>
      </c>
      <c r="S131" s="63">
        <f t="shared" si="23"/>
        <v>1.393979186671856E-2</v>
      </c>
      <c r="T131" s="58">
        <v>7329122</v>
      </c>
      <c r="U131" s="60">
        <v>-14117</v>
      </c>
      <c r="V131" s="61">
        <f t="shared" si="32"/>
        <v>7315005</v>
      </c>
      <c r="W131" s="62">
        <f t="shared" si="24"/>
        <v>-1.9261515908726857E-3</v>
      </c>
      <c r="X131" s="63">
        <f t="shared" si="25"/>
        <v>0.75724405487473478</v>
      </c>
      <c r="Y131" s="58">
        <v>398136078</v>
      </c>
      <c r="Z131" s="60">
        <v>3430020</v>
      </c>
      <c r="AA131" s="61">
        <f t="shared" si="33"/>
        <v>401566098</v>
      </c>
      <c r="AB131" s="62">
        <f t="shared" si="26"/>
        <v>8.6151951293396735E-3</v>
      </c>
      <c r="AC131" s="63">
        <f t="shared" si="27"/>
        <v>1.9367417868005093E-2</v>
      </c>
      <c r="AD131" s="58">
        <v>10182804</v>
      </c>
      <c r="AE131" s="63">
        <f t="shared" si="28"/>
        <v>0</v>
      </c>
      <c r="AF131" s="58">
        <v>0</v>
      </c>
      <c r="AG131" s="58">
        <v>525769830</v>
      </c>
      <c r="AH131" s="60">
        <v>4095275</v>
      </c>
      <c r="AI131" s="61">
        <v>529865105</v>
      </c>
      <c r="AJ131" s="62">
        <f t="shared" si="29"/>
        <v>7.789102314980683E-3</v>
      </c>
      <c r="AK131" s="58">
        <v>0</v>
      </c>
      <c r="AL131" s="58">
        <v>0</v>
      </c>
      <c r="AM131" s="25">
        <v>0</v>
      </c>
      <c r="AN131" s="64"/>
    </row>
    <row r="132" spans="1:40" x14ac:dyDescent="0.2">
      <c r="A132" s="55" t="s">
        <v>265</v>
      </c>
      <c r="B132" s="56" t="s">
        <v>264</v>
      </c>
      <c r="C132" s="24">
        <v>3</v>
      </c>
      <c r="D132" s="24"/>
      <c r="E132" s="57">
        <f t="shared" si="17"/>
        <v>2.0132542832311605E-2</v>
      </c>
      <c r="F132" s="58">
        <v>7942044</v>
      </c>
      <c r="G132" s="59">
        <f t="shared" si="18"/>
        <v>2.0122078632313242E-2</v>
      </c>
      <c r="H132" s="73">
        <v>7937916</v>
      </c>
      <c r="I132" s="59">
        <f t="shared" si="19"/>
        <v>3.9272616626164325E-2</v>
      </c>
      <c r="J132" s="58">
        <v>15492571</v>
      </c>
      <c r="K132" s="60">
        <v>237591</v>
      </c>
      <c r="L132" s="61">
        <f t="shared" si="30"/>
        <v>15730162</v>
      </c>
      <c r="M132" s="62">
        <f t="shared" si="20"/>
        <v>1.5335801914349788E-2</v>
      </c>
      <c r="N132" s="63">
        <f t="shared" si="21"/>
        <v>0.29168928597204302</v>
      </c>
      <c r="O132" s="58">
        <v>115067886</v>
      </c>
      <c r="P132" s="60">
        <v>-883044</v>
      </c>
      <c r="Q132" s="61">
        <f t="shared" si="31"/>
        <v>114184842</v>
      </c>
      <c r="R132" s="62">
        <f t="shared" si="22"/>
        <v>-7.6741133490537926E-3</v>
      </c>
      <c r="S132" s="63">
        <f t="shared" si="23"/>
        <v>1.3146883224975588E-2</v>
      </c>
      <c r="T132" s="58">
        <v>5186286</v>
      </c>
      <c r="U132" s="60">
        <v>12423</v>
      </c>
      <c r="V132" s="61">
        <f t="shared" si="32"/>
        <v>5198709</v>
      </c>
      <c r="W132" s="62">
        <f t="shared" si="24"/>
        <v>2.3953557516882022E-3</v>
      </c>
      <c r="X132" s="63">
        <f t="shared" si="25"/>
        <v>0.58850525425403888</v>
      </c>
      <c r="Y132" s="58">
        <v>232158186</v>
      </c>
      <c r="Z132" s="60">
        <v>5536906</v>
      </c>
      <c r="AA132" s="61">
        <f t="shared" si="33"/>
        <v>237695092</v>
      </c>
      <c r="AB132" s="62">
        <f t="shared" si="26"/>
        <v>2.3849712540396917E-2</v>
      </c>
      <c r="AC132" s="63">
        <f t="shared" si="27"/>
        <v>2.7131338458153312E-2</v>
      </c>
      <c r="AD132" s="58">
        <v>10702984</v>
      </c>
      <c r="AE132" s="63">
        <f t="shared" si="28"/>
        <v>0</v>
      </c>
      <c r="AF132" s="58">
        <v>0</v>
      </c>
      <c r="AG132" s="58">
        <v>394487873</v>
      </c>
      <c r="AH132" s="60">
        <v>4903876</v>
      </c>
      <c r="AI132" s="61">
        <v>399391749</v>
      </c>
      <c r="AJ132" s="62">
        <f t="shared" si="29"/>
        <v>1.2430993030804777E-2</v>
      </c>
      <c r="AK132" s="58">
        <v>0</v>
      </c>
      <c r="AL132" s="58">
        <v>0</v>
      </c>
      <c r="AM132" s="25">
        <v>0</v>
      </c>
      <c r="AN132" s="64"/>
    </row>
    <row r="133" spans="1:40" x14ac:dyDescent="0.2">
      <c r="A133" s="55" t="s">
        <v>267</v>
      </c>
      <c r="B133" s="56" t="s">
        <v>266</v>
      </c>
      <c r="C133" s="24">
        <v>3</v>
      </c>
      <c r="D133" s="24"/>
      <c r="E133" s="57">
        <f t="shared" si="17"/>
        <v>2.9775940839814163E-2</v>
      </c>
      <c r="F133" s="58">
        <v>27147858</v>
      </c>
      <c r="G133" s="59">
        <f t="shared" si="18"/>
        <v>1.0252194785571973E-2</v>
      </c>
      <c r="H133" s="73">
        <v>9347316</v>
      </c>
      <c r="I133" s="59">
        <f t="shared" si="19"/>
        <v>1.9522345432636888E-2</v>
      </c>
      <c r="J133" s="58">
        <v>17799265</v>
      </c>
      <c r="K133" s="60">
        <v>272966</v>
      </c>
      <c r="L133" s="61">
        <f t="shared" si="30"/>
        <v>18072231</v>
      </c>
      <c r="M133" s="62">
        <f t="shared" si="20"/>
        <v>1.5335801787320993E-2</v>
      </c>
      <c r="N133" s="63">
        <f t="shared" si="21"/>
        <v>0.2492549203074714</v>
      </c>
      <c r="O133" s="58">
        <v>227255193</v>
      </c>
      <c r="P133" s="60">
        <v>-2309474</v>
      </c>
      <c r="Q133" s="61">
        <f t="shared" si="31"/>
        <v>224945719</v>
      </c>
      <c r="R133" s="62">
        <f t="shared" si="22"/>
        <v>-1.0162469642662908E-2</v>
      </c>
      <c r="S133" s="63">
        <f t="shared" si="23"/>
        <v>3.8953330193498718E-2</v>
      </c>
      <c r="T133" s="58">
        <v>35515233</v>
      </c>
      <c r="U133" s="60">
        <v>177673</v>
      </c>
      <c r="V133" s="61">
        <f t="shared" si="32"/>
        <v>35692906</v>
      </c>
      <c r="W133" s="62">
        <f t="shared" si="24"/>
        <v>5.0027265765087339E-3</v>
      </c>
      <c r="X133" s="63">
        <f t="shared" si="25"/>
        <v>0.61659606279760781</v>
      </c>
      <c r="Y133" s="58">
        <v>562174087</v>
      </c>
      <c r="Z133" s="60">
        <v>9017924</v>
      </c>
      <c r="AA133" s="61">
        <f t="shared" si="33"/>
        <v>571192011</v>
      </c>
      <c r="AB133" s="62">
        <f t="shared" si="26"/>
        <v>1.6041159150759647E-2</v>
      </c>
      <c r="AC133" s="63">
        <f t="shared" si="27"/>
        <v>3.5645205643399049E-2</v>
      </c>
      <c r="AD133" s="58">
        <v>32499090</v>
      </c>
      <c r="AE133" s="63">
        <f t="shared" si="28"/>
        <v>0</v>
      </c>
      <c r="AF133" s="58">
        <v>0</v>
      </c>
      <c r="AG133" s="58">
        <v>911738042</v>
      </c>
      <c r="AH133" s="60">
        <v>7159089</v>
      </c>
      <c r="AI133" s="61">
        <v>918897131</v>
      </c>
      <c r="AJ133" s="62">
        <f t="shared" si="29"/>
        <v>7.852133694340244E-3</v>
      </c>
      <c r="AK133" s="58">
        <v>72000</v>
      </c>
      <c r="AL133" s="58">
        <v>39638</v>
      </c>
      <c r="AM133" s="25">
        <v>0</v>
      </c>
      <c r="AN133" s="64"/>
    </row>
    <row r="134" spans="1:40" x14ac:dyDescent="0.2">
      <c r="A134" s="55" t="s">
        <v>269</v>
      </c>
      <c r="B134" s="56" t="s">
        <v>268</v>
      </c>
      <c r="C134" s="24">
        <v>3</v>
      </c>
      <c r="D134" s="24"/>
      <c r="E134" s="57">
        <f t="shared" ref="E134:E197" si="34">+F134/$AG134</f>
        <v>4.9890420603232101E-2</v>
      </c>
      <c r="F134" s="58">
        <v>44430537</v>
      </c>
      <c r="G134" s="59">
        <f t="shared" ref="G134:G197" si="35">+H134/$AG134</f>
        <v>2.2040642075731899E-2</v>
      </c>
      <c r="H134" s="73">
        <v>19628569</v>
      </c>
      <c r="I134" s="59">
        <f t="shared" ref="I134:I197" si="36">+J134/$AG134</f>
        <v>2.4974384559917338E-3</v>
      </c>
      <c r="J134" s="58">
        <v>2224125</v>
      </c>
      <c r="K134" s="60">
        <v>34109</v>
      </c>
      <c r="L134" s="61">
        <f t="shared" si="30"/>
        <v>2258234</v>
      </c>
      <c r="M134" s="62">
        <f t="shared" ref="M134:M197" si="37">+K134/J134</f>
        <v>1.5335918619681897E-2</v>
      </c>
      <c r="N134" s="63">
        <f t="shared" ref="N134:N197" si="38">+O134/$AG134</f>
        <v>0.10333926416927469</v>
      </c>
      <c r="O134" s="58">
        <v>92030072</v>
      </c>
      <c r="P134" s="60">
        <v>1314825</v>
      </c>
      <c r="Q134" s="61">
        <f t="shared" si="31"/>
        <v>93344897</v>
      </c>
      <c r="R134" s="62">
        <f t="shared" ref="R134:R197" si="39">+P134/O134</f>
        <v>1.42869061321608E-2</v>
      </c>
      <c r="S134" s="63">
        <f t="shared" ref="S134:S197" si="40">+T134/$AG134</f>
        <v>1.4467957277059613E-2</v>
      </c>
      <c r="T134" s="58">
        <v>12884620</v>
      </c>
      <c r="U134" s="60">
        <v>-201928</v>
      </c>
      <c r="V134" s="61">
        <f t="shared" si="32"/>
        <v>12682692</v>
      </c>
      <c r="W134" s="62">
        <f t="shared" ref="W134:W197" si="41">+U134/T134</f>
        <v>-1.5672018266739727E-2</v>
      </c>
      <c r="X134" s="63">
        <f t="shared" ref="X134:X197" si="42">+Y134/$AG134</f>
        <v>0.771204893308295</v>
      </c>
      <c r="Y134" s="58">
        <v>686806147</v>
      </c>
      <c r="Z134" s="60">
        <v>-3620405</v>
      </c>
      <c r="AA134" s="61">
        <f t="shared" si="33"/>
        <v>683185742</v>
      </c>
      <c r="AB134" s="62">
        <f t="shared" ref="AB134:AB197" si="43">+Z134/Y134</f>
        <v>-5.2713637113093572E-3</v>
      </c>
      <c r="AC134" s="63">
        <f t="shared" ref="AC134:AC197" si="44">+AD134/$AG134</f>
        <v>2.9195437051005538E-2</v>
      </c>
      <c r="AD134" s="58">
        <v>26000361</v>
      </c>
      <c r="AE134" s="63">
        <f t="shared" ref="AE134:AE197" si="45">AF134/$AG134</f>
        <v>7.3639470594093715E-3</v>
      </c>
      <c r="AF134" s="58">
        <v>6558055</v>
      </c>
      <c r="AG134" s="58">
        <v>890562486</v>
      </c>
      <c r="AH134" s="60">
        <v>-2473399</v>
      </c>
      <c r="AI134" s="61">
        <v>888089087</v>
      </c>
      <c r="AJ134" s="62">
        <f t="shared" ref="AJ134:AJ197" si="46">+AH134/AG134</f>
        <v>-2.7773446994262905E-3</v>
      </c>
      <c r="AK134" s="58">
        <v>0</v>
      </c>
      <c r="AL134" s="58">
        <v>0</v>
      </c>
      <c r="AM134" s="25">
        <v>0</v>
      </c>
      <c r="AN134" s="64"/>
    </row>
    <row r="135" spans="1:40" x14ac:dyDescent="0.2">
      <c r="A135" s="55" t="s">
        <v>271</v>
      </c>
      <c r="B135" s="56" t="s">
        <v>270</v>
      </c>
      <c r="C135" s="24">
        <v>3</v>
      </c>
      <c r="D135" s="24"/>
      <c r="E135" s="57">
        <f t="shared" si="34"/>
        <v>4.4217640596985366E-2</v>
      </c>
      <c r="F135" s="58">
        <v>29081513</v>
      </c>
      <c r="G135" s="59">
        <f t="shared" si="35"/>
        <v>7.6138192296537361E-3</v>
      </c>
      <c r="H135" s="73">
        <v>5007535</v>
      </c>
      <c r="I135" s="59">
        <f t="shared" si="36"/>
        <v>1.1584925429331219E-2</v>
      </c>
      <c r="J135" s="58">
        <v>7619293</v>
      </c>
      <c r="K135" s="60">
        <v>116848</v>
      </c>
      <c r="L135" s="61">
        <f t="shared" ref="L135:L198" si="47">+J135+K135</f>
        <v>7736141</v>
      </c>
      <c r="M135" s="62">
        <f t="shared" si="37"/>
        <v>1.5335806091195076E-2</v>
      </c>
      <c r="N135" s="63">
        <f t="shared" si="38"/>
        <v>0.19321634415547015</v>
      </c>
      <c r="O135" s="58">
        <v>127076514</v>
      </c>
      <c r="P135" s="60">
        <v>3872010</v>
      </c>
      <c r="Q135" s="61">
        <f t="shared" ref="Q135:Q198" si="48">+O135+P135</f>
        <v>130948524</v>
      </c>
      <c r="R135" s="62">
        <f t="shared" si="39"/>
        <v>3.0469910435220154E-2</v>
      </c>
      <c r="S135" s="63">
        <f t="shared" si="40"/>
        <v>2.3301174067959066E-2</v>
      </c>
      <c r="T135" s="58">
        <v>15324956</v>
      </c>
      <c r="U135" s="60">
        <v>0</v>
      </c>
      <c r="V135" s="61">
        <f t="shared" ref="V135:V198" si="49">+T135+U135</f>
        <v>15324956</v>
      </c>
      <c r="W135" s="62">
        <f t="shared" si="41"/>
        <v>0</v>
      </c>
      <c r="X135" s="63">
        <f t="shared" si="42"/>
        <v>0.70128440226196254</v>
      </c>
      <c r="Y135" s="58">
        <v>461227944</v>
      </c>
      <c r="Z135" s="60">
        <v>11007602</v>
      </c>
      <c r="AA135" s="61">
        <f t="shared" ref="AA135:AA198" si="50">+Y135+Z135</f>
        <v>472235546</v>
      </c>
      <c r="AB135" s="62">
        <f t="shared" si="43"/>
        <v>2.3865860998222604E-2</v>
      </c>
      <c r="AC135" s="63">
        <f t="shared" si="44"/>
        <v>1.8781694258637932E-2</v>
      </c>
      <c r="AD135" s="58">
        <v>12352538</v>
      </c>
      <c r="AE135" s="63">
        <f t="shared" si="45"/>
        <v>0</v>
      </c>
      <c r="AF135" s="58">
        <v>0</v>
      </c>
      <c r="AG135" s="58">
        <v>657690293</v>
      </c>
      <c r="AH135" s="60">
        <v>14996460</v>
      </c>
      <c r="AI135" s="61">
        <v>672686753</v>
      </c>
      <c r="AJ135" s="62">
        <f t="shared" si="46"/>
        <v>2.2801704935608652E-2</v>
      </c>
      <c r="AK135" s="58">
        <v>387485</v>
      </c>
      <c r="AL135" s="58">
        <v>0</v>
      </c>
      <c r="AM135" s="25">
        <v>0</v>
      </c>
      <c r="AN135" s="64"/>
    </row>
    <row r="136" spans="1:40" x14ac:dyDescent="0.2">
      <c r="A136" s="55" t="s">
        <v>273</v>
      </c>
      <c r="B136" s="56" t="s">
        <v>272</v>
      </c>
      <c r="C136" s="24">
        <v>3</v>
      </c>
      <c r="D136" s="24"/>
      <c r="E136" s="57">
        <f t="shared" si="34"/>
        <v>5.175426563254789E-2</v>
      </c>
      <c r="F136" s="58">
        <v>80169580</v>
      </c>
      <c r="G136" s="59">
        <f t="shared" si="35"/>
        <v>1.0700037119177504E-2</v>
      </c>
      <c r="H136" s="73">
        <v>16574817</v>
      </c>
      <c r="I136" s="59">
        <f t="shared" si="36"/>
        <v>1.0208538156576762E-2</v>
      </c>
      <c r="J136" s="58">
        <v>15813464</v>
      </c>
      <c r="K136" s="60">
        <v>242512</v>
      </c>
      <c r="L136" s="61">
        <f t="shared" si="47"/>
        <v>16055976</v>
      </c>
      <c r="M136" s="62">
        <f t="shared" si="37"/>
        <v>1.5335792334936862E-2</v>
      </c>
      <c r="N136" s="63">
        <f t="shared" si="38"/>
        <v>0.21810997965463763</v>
      </c>
      <c r="O136" s="58">
        <v>337861725</v>
      </c>
      <c r="P136" s="60">
        <v>10545567</v>
      </c>
      <c r="Q136" s="61">
        <f t="shared" si="48"/>
        <v>348407292</v>
      </c>
      <c r="R136" s="62">
        <f t="shared" si="39"/>
        <v>3.1212671396856215E-2</v>
      </c>
      <c r="S136" s="63">
        <f t="shared" si="40"/>
        <v>5.8122726906143153E-2</v>
      </c>
      <c r="T136" s="58">
        <v>90034600</v>
      </c>
      <c r="U136" s="60">
        <v>0</v>
      </c>
      <c r="V136" s="61">
        <f t="shared" si="49"/>
        <v>90034600</v>
      </c>
      <c r="W136" s="62">
        <f t="shared" si="41"/>
        <v>0</v>
      </c>
      <c r="X136" s="63">
        <f t="shared" si="42"/>
        <v>0.63417687598982408</v>
      </c>
      <c r="Y136" s="58">
        <v>982367215</v>
      </c>
      <c r="Z136" s="60">
        <v>22608550</v>
      </c>
      <c r="AA136" s="61">
        <f t="shared" si="50"/>
        <v>1004975765</v>
      </c>
      <c r="AB136" s="62">
        <f t="shared" si="43"/>
        <v>2.3014357212643746E-2</v>
      </c>
      <c r="AC136" s="63">
        <f t="shared" si="44"/>
        <v>1.6927576541092976E-2</v>
      </c>
      <c r="AD136" s="58">
        <v>26221543</v>
      </c>
      <c r="AE136" s="63">
        <f t="shared" si="45"/>
        <v>0</v>
      </c>
      <c r="AF136" s="58">
        <v>0</v>
      </c>
      <c r="AG136" s="58">
        <v>1549042944</v>
      </c>
      <c r="AH136" s="60">
        <v>33396629</v>
      </c>
      <c r="AI136" s="61">
        <v>1582439573</v>
      </c>
      <c r="AJ136" s="62">
        <f t="shared" si="46"/>
        <v>2.1559524304576028E-2</v>
      </c>
      <c r="AK136" s="58">
        <v>100185</v>
      </c>
      <c r="AL136" s="58">
        <v>75310</v>
      </c>
      <c r="AM136" s="25">
        <v>0</v>
      </c>
      <c r="AN136" s="64"/>
    </row>
    <row r="137" spans="1:40" x14ac:dyDescent="0.2">
      <c r="A137" s="55" t="s">
        <v>275</v>
      </c>
      <c r="B137" s="56" t="s">
        <v>274</v>
      </c>
      <c r="C137" s="24">
        <v>3</v>
      </c>
      <c r="D137" s="24"/>
      <c r="E137" s="57">
        <f t="shared" si="34"/>
        <v>2.6309333690628985E-2</v>
      </c>
      <c r="F137" s="58">
        <v>42236432</v>
      </c>
      <c r="G137" s="59">
        <f t="shared" si="35"/>
        <v>1.8719149244832142E-2</v>
      </c>
      <c r="H137" s="73">
        <v>30051315</v>
      </c>
      <c r="I137" s="59">
        <f t="shared" si="36"/>
        <v>8.5325316482876196E-2</v>
      </c>
      <c r="J137" s="58">
        <v>136979407</v>
      </c>
      <c r="K137" s="60">
        <v>2100689</v>
      </c>
      <c r="L137" s="61">
        <f t="shared" si="47"/>
        <v>139080096</v>
      </c>
      <c r="M137" s="62">
        <f t="shared" si="37"/>
        <v>1.5335801534021826E-2</v>
      </c>
      <c r="N137" s="63">
        <f t="shared" si="38"/>
        <v>0.54971905010495636</v>
      </c>
      <c r="O137" s="58">
        <v>882507005</v>
      </c>
      <c r="P137" s="60">
        <v>30358</v>
      </c>
      <c r="Q137" s="61">
        <f t="shared" si="48"/>
        <v>882537363</v>
      </c>
      <c r="R137" s="62">
        <f t="shared" si="39"/>
        <v>3.439972694607676E-5</v>
      </c>
      <c r="S137" s="63">
        <f t="shared" si="40"/>
        <v>8.4581758382328454E-2</v>
      </c>
      <c r="T137" s="58">
        <v>135785715</v>
      </c>
      <c r="U137" s="60">
        <v>0</v>
      </c>
      <c r="V137" s="61">
        <f t="shared" si="49"/>
        <v>135785715</v>
      </c>
      <c r="W137" s="62">
        <f t="shared" si="41"/>
        <v>0</v>
      </c>
      <c r="X137" s="63">
        <f t="shared" si="42"/>
        <v>0.21774492936679241</v>
      </c>
      <c r="Y137" s="58">
        <v>349562973</v>
      </c>
      <c r="Z137" s="60">
        <v>-4732321</v>
      </c>
      <c r="AA137" s="61">
        <f t="shared" si="50"/>
        <v>344830652</v>
      </c>
      <c r="AB137" s="62">
        <f t="shared" si="43"/>
        <v>-1.3537821123863711E-2</v>
      </c>
      <c r="AC137" s="63">
        <f t="shared" si="44"/>
        <v>1.7517541459498798E-2</v>
      </c>
      <c r="AD137" s="58">
        <v>28122280</v>
      </c>
      <c r="AE137" s="63">
        <f t="shared" si="45"/>
        <v>8.2921268086672911E-5</v>
      </c>
      <c r="AF137" s="58">
        <v>133120</v>
      </c>
      <c r="AG137" s="58">
        <v>1605378247</v>
      </c>
      <c r="AH137" s="60">
        <v>-2601274</v>
      </c>
      <c r="AI137" s="61">
        <v>1602776973</v>
      </c>
      <c r="AJ137" s="62">
        <f t="shared" si="46"/>
        <v>-1.6203495997663159E-3</v>
      </c>
      <c r="AK137" s="58">
        <v>108430</v>
      </c>
      <c r="AL137" s="58">
        <v>4713235</v>
      </c>
      <c r="AM137" s="25">
        <v>0</v>
      </c>
      <c r="AN137" s="64"/>
    </row>
    <row r="138" spans="1:40" x14ac:dyDescent="0.2">
      <c r="A138" s="55" t="s">
        <v>277</v>
      </c>
      <c r="B138" s="56" t="s">
        <v>276</v>
      </c>
      <c r="C138" s="24">
        <v>3</v>
      </c>
      <c r="D138" s="24"/>
      <c r="E138" s="57">
        <f t="shared" si="34"/>
        <v>5.4042133981202625E-2</v>
      </c>
      <c r="F138" s="58">
        <v>32052828</v>
      </c>
      <c r="G138" s="59">
        <f t="shared" si="35"/>
        <v>2.2364684876143938E-2</v>
      </c>
      <c r="H138" s="73">
        <v>13264676</v>
      </c>
      <c r="I138" s="59">
        <f t="shared" si="36"/>
        <v>0.12312643284691145</v>
      </c>
      <c r="J138" s="58">
        <v>73027286</v>
      </c>
      <c r="K138" s="60">
        <v>1119931</v>
      </c>
      <c r="L138" s="61">
        <f t="shared" si="47"/>
        <v>74147217</v>
      </c>
      <c r="M138" s="62">
        <f t="shared" si="37"/>
        <v>1.5335788324380562E-2</v>
      </c>
      <c r="N138" s="63">
        <f t="shared" si="38"/>
        <v>0.14136030926746171</v>
      </c>
      <c r="O138" s="58">
        <v>83841946</v>
      </c>
      <c r="P138" s="60">
        <v>167871</v>
      </c>
      <c r="Q138" s="61">
        <f t="shared" si="48"/>
        <v>84009817</v>
      </c>
      <c r="R138" s="62">
        <f t="shared" si="39"/>
        <v>2.0022316753000938E-3</v>
      </c>
      <c r="S138" s="63">
        <f t="shared" si="40"/>
        <v>2.3068964571958114E-2</v>
      </c>
      <c r="T138" s="58">
        <v>13682390</v>
      </c>
      <c r="U138" s="60">
        <v>0</v>
      </c>
      <c r="V138" s="61">
        <f t="shared" si="49"/>
        <v>13682390</v>
      </c>
      <c r="W138" s="62">
        <f t="shared" si="41"/>
        <v>0</v>
      </c>
      <c r="X138" s="63">
        <f t="shared" si="42"/>
        <v>0.5968867065451412</v>
      </c>
      <c r="Y138" s="58">
        <v>354018347</v>
      </c>
      <c r="Z138" s="60">
        <v>-2997504</v>
      </c>
      <c r="AA138" s="61">
        <f t="shared" si="50"/>
        <v>351020843</v>
      </c>
      <c r="AB138" s="62">
        <f t="shared" si="43"/>
        <v>-8.4670865942436599E-3</v>
      </c>
      <c r="AC138" s="63">
        <f t="shared" si="44"/>
        <v>3.9147530727328059E-2</v>
      </c>
      <c r="AD138" s="58">
        <v>23218718</v>
      </c>
      <c r="AE138" s="63">
        <f t="shared" si="45"/>
        <v>3.2371838529788711E-6</v>
      </c>
      <c r="AF138" s="58">
        <v>1920</v>
      </c>
      <c r="AG138" s="58">
        <v>593108111</v>
      </c>
      <c r="AH138" s="60">
        <v>-1709702</v>
      </c>
      <c r="AI138" s="61">
        <v>591398409</v>
      </c>
      <c r="AJ138" s="62">
        <f t="shared" si="46"/>
        <v>-2.8826144311487928E-3</v>
      </c>
      <c r="AK138" s="58">
        <v>144205</v>
      </c>
      <c r="AL138" s="58">
        <v>0</v>
      </c>
      <c r="AM138" s="25">
        <v>0</v>
      </c>
      <c r="AN138" s="64"/>
    </row>
    <row r="139" spans="1:40" x14ac:dyDescent="0.2">
      <c r="A139" s="55" t="s">
        <v>279</v>
      </c>
      <c r="B139" s="56" t="s">
        <v>278</v>
      </c>
      <c r="C139" s="24">
        <v>3</v>
      </c>
      <c r="D139" s="24"/>
      <c r="E139" s="57">
        <f t="shared" si="34"/>
        <v>2.8468031931836668E-2</v>
      </c>
      <c r="F139" s="58">
        <v>17551942</v>
      </c>
      <c r="G139" s="59">
        <f t="shared" si="35"/>
        <v>7.9186544838679535E-4</v>
      </c>
      <c r="H139" s="73">
        <v>488224</v>
      </c>
      <c r="I139" s="59">
        <f t="shared" si="36"/>
        <v>1.0239247918303564E-5</v>
      </c>
      <c r="J139" s="58">
        <v>6313</v>
      </c>
      <c r="K139" s="60">
        <v>97</v>
      </c>
      <c r="L139" s="61">
        <f t="shared" si="47"/>
        <v>6410</v>
      </c>
      <c r="M139" s="62">
        <f t="shared" si="37"/>
        <v>1.5365119594487565E-2</v>
      </c>
      <c r="N139" s="63">
        <f t="shared" si="38"/>
        <v>7.4471462811380007E-2</v>
      </c>
      <c r="O139" s="58">
        <v>45915320</v>
      </c>
      <c r="P139" s="60">
        <v>-1796390</v>
      </c>
      <c r="Q139" s="61">
        <f t="shared" si="48"/>
        <v>44118930</v>
      </c>
      <c r="R139" s="62">
        <f t="shared" si="39"/>
        <v>-3.9123978663330672E-2</v>
      </c>
      <c r="S139" s="63">
        <f t="shared" si="40"/>
        <v>5.4976067773239747E-3</v>
      </c>
      <c r="T139" s="58">
        <v>3389545</v>
      </c>
      <c r="U139" s="60">
        <v>0</v>
      </c>
      <c r="V139" s="61">
        <f t="shared" si="49"/>
        <v>3389545</v>
      </c>
      <c r="W139" s="62">
        <f t="shared" si="41"/>
        <v>0</v>
      </c>
      <c r="X139" s="63">
        <f t="shared" si="42"/>
        <v>0.8647457340179876</v>
      </c>
      <c r="Y139" s="58">
        <v>533158281</v>
      </c>
      <c r="Z139" s="60">
        <v>22644033</v>
      </c>
      <c r="AA139" s="61">
        <f t="shared" si="50"/>
        <v>555802314</v>
      </c>
      <c r="AB139" s="62">
        <f t="shared" si="43"/>
        <v>4.2471502004111233E-2</v>
      </c>
      <c r="AC139" s="63">
        <f t="shared" si="44"/>
        <v>2.6015059765166604E-2</v>
      </c>
      <c r="AD139" s="58">
        <v>16039564</v>
      </c>
      <c r="AE139" s="63">
        <f t="shared" si="45"/>
        <v>0</v>
      </c>
      <c r="AF139" s="58">
        <v>0</v>
      </c>
      <c r="AG139" s="58">
        <v>616549189</v>
      </c>
      <c r="AH139" s="60">
        <v>20847740</v>
      </c>
      <c r="AI139" s="61">
        <v>637396929</v>
      </c>
      <c r="AJ139" s="62">
        <f t="shared" si="46"/>
        <v>3.3813587580600969E-2</v>
      </c>
      <c r="AK139" s="58">
        <v>0</v>
      </c>
      <c r="AL139" s="58">
        <v>0</v>
      </c>
      <c r="AM139" s="25">
        <v>0</v>
      </c>
      <c r="AN139" s="64"/>
    </row>
    <row r="140" spans="1:40" x14ac:dyDescent="0.2">
      <c r="A140" s="55" t="s">
        <v>281</v>
      </c>
      <c r="B140" s="56" t="s">
        <v>280</v>
      </c>
      <c r="C140" s="24">
        <v>3</v>
      </c>
      <c r="D140" s="24"/>
      <c r="E140" s="57">
        <f t="shared" si="34"/>
        <v>0.11202622696762868</v>
      </c>
      <c r="F140" s="58">
        <v>88524159</v>
      </c>
      <c r="G140" s="59">
        <f t="shared" si="35"/>
        <v>4.6967664262956461E-2</v>
      </c>
      <c r="H140" s="73">
        <v>37114282</v>
      </c>
      <c r="I140" s="59">
        <f t="shared" si="36"/>
        <v>0.10101440171224321</v>
      </c>
      <c r="J140" s="58">
        <v>79822513</v>
      </c>
      <c r="K140" s="60">
        <v>1224142</v>
      </c>
      <c r="L140" s="61">
        <f t="shared" si="47"/>
        <v>81046655</v>
      </c>
      <c r="M140" s="62">
        <f t="shared" si="37"/>
        <v>1.5335798811545811E-2</v>
      </c>
      <c r="N140" s="63">
        <f t="shared" si="38"/>
        <v>0.26306654751138986</v>
      </c>
      <c r="O140" s="58">
        <v>207877615</v>
      </c>
      <c r="P140" s="60">
        <v>0</v>
      </c>
      <c r="Q140" s="61">
        <f t="shared" si="48"/>
        <v>207877615</v>
      </c>
      <c r="R140" s="62">
        <f t="shared" si="39"/>
        <v>0</v>
      </c>
      <c r="S140" s="63">
        <f t="shared" si="40"/>
        <v>0.17491659050898917</v>
      </c>
      <c r="T140" s="58">
        <v>138220705</v>
      </c>
      <c r="U140" s="60">
        <v>-4188506</v>
      </c>
      <c r="V140" s="61">
        <f t="shared" si="49"/>
        <v>134032199</v>
      </c>
      <c r="W140" s="62">
        <f t="shared" si="41"/>
        <v>-3.0303028768374464E-2</v>
      </c>
      <c r="X140" s="63">
        <f t="shared" si="42"/>
        <v>0.26471101703172456</v>
      </c>
      <c r="Y140" s="58">
        <v>209177090</v>
      </c>
      <c r="Z140" s="60">
        <v>5976489</v>
      </c>
      <c r="AA140" s="61">
        <f t="shared" si="50"/>
        <v>215153579</v>
      </c>
      <c r="AB140" s="62">
        <f t="shared" si="43"/>
        <v>2.8571431986170188E-2</v>
      </c>
      <c r="AC140" s="63">
        <f t="shared" si="44"/>
        <v>1.1640891556577279E-2</v>
      </c>
      <c r="AD140" s="58">
        <v>9198740</v>
      </c>
      <c r="AE140" s="63">
        <f t="shared" si="45"/>
        <v>2.5656660448490784E-2</v>
      </c>
      <c r="AF140" s="58">
        <v>20274130</v>
      </c>
      <c r="AG140" s="58">
        <v>790209234</v>
      </c>
      <c r="AH140" s="60">
        <v>3012125</v>
      </c>
      <c r="AI140" s="61">
        <v>793221359</v>
      </c>
      <c r="AJ140" s="62">
        <f t="shared" si="46"/>
        <v>3.8118068865796119E-3</v>
      </c>
      <c r="AK140" s="58">
        <v>0</v>
      </c>
      <c r="AL140" s="58">
        <v>0</v>
      </c>
      <c r="AM140" s="25">
        <v>0</v>
      </c>
      <c r="AN140" s="64"/>
    </row>
    <row r="141" spans="1:40" x14ac:dyDescent="0.2">
      <c r="A141" s="55" t="s">
        <v>283</v>
      </c>
      <c r="B141" s="56" t="s">
        <v>282</v>
      </c>
      <c r="C141" s="24">
        <v>3</v>
      </c>
      <c r="D141" s="24"/>
      <c r="E141" s="57">
        <f t="shared" si="34"/>
        <v>3.6776311034614748E-2</v>
      </c>
      <c r="F141" s="58">
        <v>23638981</v>
      </c>
      <c r="G141" s="59">
        <f t="shared" si="35"/>
        <v>6.2361777184120719E-3</v>
      </c>
      <c r="H141" s="73">
        <v>4008474</v>
      </c>
      <c r="I141" s="59">
        <f t="shared" si="36"/>
        <v>7.7902398631996678E-4</v>
      </c>
      <c r="J141" s="58">
        <v>500739</v>
      </c>
      <c r="K141" s="60">
        <v>7680</v>
      </c>
      <c r="L141" s="61">
        <f t="shared" si="47"/>
        <v>508419</v>
      </c>
      <c r="M141" s="62">
        <f t="shared" si="37"/>
        <v>1.5337331424155099E-2</v>
      </c>
      <c r="N141" s="63">
        <f t="shared" si="38"/>
        <v>0.16785636471615498</v>
      </c>
      <c r="O141" s="58">
        <v>107894275</v>
      </c>
      <c r="P141" s="60">
        <v>1679005</v>
      </c>
      <c r="Q141" s="61">
        <f t="shared" si="48"/>
        <v>109573280</v>
      </c>
      <c r="R141" s="62">
        <f t="shared" si="39"/>
        <v>1.5561576367235425E-2</v>
      </c>
      <c r="S141" s="63">
        <f t="shared" si="40"/>
        <v>1.4110600692820892E-2</v>
      </c>
      <c r="T141" s="58">
        <v>9069975</v>
      </c>
      <c r="U141" s="60">
        <v>169337</v>
      </c>
      <c r="V141" s="61">
        <f t="shared" si="49"/>
        <v>9239312</v>
      </c>
      <c r="W141" s="62">
        <f t="shared" si="41"/>
        <v>1.8670062486390537E-2</v>
      </c>
      <c r="X141" s="63">
        <f t="shared" si="42"/>
        <v>0.74253281444015462</v>
      </c>
      <c r="Y141" s="58">
        <v>477283300</v>
      </c>
      <c r="Z141" s="60">
        <v>17289684</v>
      </c>
      <c r="AA141" s="61">
        <f t="shared" si="50"/>
        <v>494572984</v>
      </c>
      <c r="AB141" s="62">
        <f t="shared" si="43"/>
        <v>3.6225202096951646E-2</v>
      </c>
      <c r="AC141" s="63">
        <f t="shared" si="44"/>
        <v>3.1708707411522742E-2</v>
      </c>
      <c r="AD141" s="58">
        <v>20381640</v>
      </c>
      <c r="AE141" s="63">
        <f t="shared" si="45"/>
        <v>0</v>
      </c>
      <c r="AF141" s="58">
        <v>0</v>
      </c>
      <c r="AG141" s="58">
        <v>642777384</v>
      </c>
      <c r="AH141" s="60">
        <v>19145706</v>
      </c>
      <c r="AI141" s="61">
        <v>661923090</v>
      </c>
      <c r="AJ141" s="62">
        <f t="shared" si="46"/>
        <v>2.9785904850690888E-2</v>
      </c>
      <c r="AK141" s="58">
        <v>0</v>
      </c>
      <c r="AL141" s="58">
        <v>7755</v>
      </c>
      <c r="AM141" s="25">
        <v>0</v>
      </c>
      <c r="AN141" s="64"/>
    </row>
    <row r="142" spans="1:40" x14ac:dyDescent="0.2">
      <c r="A142" s="55" t="s">
        <v>285</v>
      </c>
      <c r="B142" s="56" t="s">
        <v>284</v>
      </c>
      <c r="C142" s="24">
        <v>3</v>
      </c>
      <c r="D142" s="24"/>
      <c r="E142" s="57">
        <f t="shared" si="34"/>
        <v>2.8066705312747471E-2</v>
      </c>
      <c r="F142" s="58">
        <v>22589707</v>
      </c>
      <c r="G142" s="59">
        <f t="shared" si="35"/>
        <v>5.4240698671681273E-3</v>
      </c>
      <c r="H142" s="73">
        <v>4365605</v>
      </c>
      <c r="I142" s="59">
        <f t="shared" si="36"/>
        <v>6.3593095948720317E-4</v>
      </c>
      <c r="J142" s="58">
        <v>511834</v>
      </c>
      <c r="K142" s="60">
        <v>7849</v>
      </c>
      <c r="L142" s="61">
        <f t="shared" si="47"/>
        <v>519683</v>
      </c>
      <c r="M142" s="62">
        <f t="shared" si="37"/>
        <v>1.533505003575378E-2</v>
      </c>
      <c r="N142" s="63">
        <f t="shared" si="38"/>
        <v>0.35130905252530376</v>
      </c>
      <c r="O142" s="58">
        <v>282753835</v>
      </c>
      <c r="P142" s="60">
        <v>4879058</v>
      </c>
      <c r="Q142" s="61">
        <f t="shared" si="48"/>
        <v>287632893</v>
      </c>
      <c r="R142" s="62">
        <f t="shared" si="39"/>
        <v>1.7255497171240843E-2</v>
      </c>
      <c r="S142" s="63">
        <f t="shared" si="40"/>
        <v>3.191267407604248E-2</v>
      </c>
      <c r="T142" s="58">
        <v>25685165</v>
      </c>
      <c r="U142" s="60">
        <v>394346</v>
      </c>
      <c r="V142" s="61">
        <f t="shared" si="49"/>
        <v>26079511</v>
      </c>
      <c r="W142" s="62">
        <f t="shared" si="41"/>
        <v>1.5353064697073194E-2</v>
      </c>
      <c r="X142" s="63">
        <f t="shared" si="42"/>
        <v>0.55543646826830639</v>
      </c>
      <c r="Y142" s="58">
        <v>447047380</v>
      </c>
      <c r="Z142" s="60">
        <v>4716903</v>
      </c>
      <c r="AA142" s="61">
        <f t="shared" si="50"/>
        <v>451764283</v>
      </c>
      <c r="AB142" s="62">
        <f t="shared" si="43"/>
        <v>1.0551237320751103E-2</v>
      </c>
      <c r="AC142" s="63">
        <f t="shared" si="44"/>
        <v>2.7215098990944625E-2</v>
      </c>
      <c r="AD142" s="58">
        <v>21904285</v>
      </c>
      <c r="AE142" s="63">
        <f t="shared" si="45"/>
        <v>0</v>
      </c>
      <c r="AF142" s="58">
        <v>0</v>
      </c>
      <c r="AG142" s="58">
        <v>804857811</v>
      </c>
      <c r="AH142" s="60">
        <v>9998156</v>
      </c>
      <c r="AI142" s="61">
        <v>814855967</v>
      </c>
      <c r="AJ142" s="62">
        <f t="shared" si="46"/>
        <v>1.2422263738209531E-2</v>
      </c>
      <c r="AK142" s="58">
        <v>0</v>
      </c>
      <c r="AL142" s="58">
        <v>62610</v>
      </c>
      <c r="AM142" s="25">
        <v>0</v>
      </c>
      <c r="AN142" s="64"/>
    </row>
    <row r="143" spans="1:40" x14ac:dyDescent="0.2">
      <c r="A143" s="55" t="s">
        <v>287</v>
      </c>
      <c r="B143" s="56" t="s">
        <v>286</v>
      </c>
      <c r="C143" s="24">
        <v>3</v>
      </c>
      <c r="D143" s="24"/>
      <c r="E143" s="57">
        <f t="shared" si="34"/>
        <v>3.0757478130177363E-2</v>
      </c>
      <c r="F143" s="58">
        <v>8012381</v>
      </c>
      <c r="G143" s="59">
        <f t="shared" si="35"/>
        <v>8.2414797430025496E-3</v>
      </c>
      <c r="H143" s="73">
        <v>2146921</v>
      </c>
      <c r="I143" s="59">
        <f t="shared" si="36"/>
        <v>8.6499182478081424E-4</v>
      </c>
      <c r="J143" s="58">
        <v>225332</v>
      </c>
      <c r="K143" s="60">
        <v>3456</v>
      </c>
      <c r="L143" s="61">
        <f t="shared" si="47"/>
        <v>228788</v>
      </c>
      <c r="M143" s="62">
        <f t="shared" si="37"/>
        <v>1.533736886017077E-2</v>
      </c>
      <c r="N143" s="63">
        <f t="shared" si="38"/>
        <v>0.23068337962576885</v>
      </c>
      <c r="O143" s="58">
        <v>60093455</v>
      </c>
      <c r="P143" s="60">
        <v>1278584</v>
      </c>
      <c r="Q143" s="61">
        <f t="shared" si="48"/>
        <v>61372039</v>
      </c>
      <c r="R143" s="62">
        <f t="shared" si="39"/>
        <v>2.1276593266271675E-2</v>
      </c>
      <c r="S143" s="63">
        <f t="shared" si="40"/>
        <v>1.6374756813658974E-2</v>
      </c>
      <c r="T143" s="58">
        <v>4265655</v>
      </c>
      <c r="U143" s="60">
        <v>90759</v>
      </c>
      <c r="V143" s="61">
        <f t="shared" si="49"/>
        <v>4356414</v>
      </c>
      <c r="W143" s="62">
        <f t="shared" si="41"/>
        <v>2.1276685526607286E-2</v>
      </c>
      <c r="X143" s="63">
        <f t="shared" si="42"/>
        <v>0.67881896777376094</v>
      </c>
      <c r="Y143" s="58">
        <v>176833620</v>
      </c>
      <c r="Z143" s="60">
        <v>7688418</v>
      </c>
      <c r="AA143" s="61">
        <f t="shared" si="50"/>
        <v>184522038</v>
      </c>
      <c r="AB143" s="62">
        <f t="shared" si="43"/>
        <v>4.3478259394339157E-2</v>
      </c>
      <c r="AC143" s="63">
        <f t="shared" si="44"/>
        <v>3.425894608885055E-2</v>
      </c>
      <c r="AD143" s="58">
        <v>8924520</v>
      </c>
      <c r="AE143" s="63">
        <f t="shared" si="45"/>
        <v>0</v>
      </c>
      <c r="AF143" s="58">
        <v>0</v>
      </c>
      <c r="AG143" s="58">
        <v>260501884</v>
      </c>
      <c r="AH143" s="60">
        <v>9061217</v>
      </c>
      <c r="AI143" s="61">
        <v>269563101</v>
      </c>
      <c r="AJ143" s="62">
        <f t="shared" si="46"/>
        <v>3.4783690854228139E-2</v>
      </c>
      <c r="AK143" s="58">
        <v>0</v>
      </c>
      <c r="AL143" s="58">
        <v>0</v>
      </c>
      <c r="AM143" s="25">
        <v>0</v>
      </c>
      <c r="AN143" s="64"/>
    </row>
    <row r="144" spans="1:40" x14ac:dyDescent="0.2">
      <c r="A144" s="55" t="s">
        <v>289</v>
      </c>
      <c r="B144" s="56" t="s">
        <v>288</v>
      </c>
      <c r="C144" s="24">
        <v>3</v>
      </c>
      <c r="D144" s="24"/>
      <c r="E144" s="57">
        <f t="shared" si="34"/>
        <v>2.0782763171845282E-3</v>
      </c>
      <c r="F144" s="58">
        <v>16348</v>
      </c>
      <c r="G144" s="59">
        <f t="shared" si="35"/>
        <v>1.1691384865805744E-2</v>
      </c>
      <c r="H144" s="73">
        <v>91966</v>
      </c>
      <c r="I144" s="59">
        <f t="shared" si="36"/>
        <v>1.3297510568724103E-3</v>
      </c>
      <c r="J144" s="58">
        <v>10460</v>
      </c>
      <c r="K144" s="60">
        <v>160</v>
      </c>
      <c r="L144" s="61">
        <f t="shared" si="47"/>
        <v>10620</v>
      </c>
      <c r="M144" s="62">
        <f t="shared" si="37"/>
        <v>1.5296367112810707E-2</v>
      </c>
      <c r="N144" s="63">
        <f t="shared" si="38"/>
        <v>0.31485288707260772</v>
      </c>
      <c r="O144" s="58">
        <v>2476675</v>
      </c>
      <c r="P144" s="60">
        <v>52695</v>
      </c>
      <c r="Q144" s="61">
        <f t="shared" si="48"/>
        <v>2529370</v>
      </c>
      <c r="R144" s="62">
        <f t="shared" si="39"/>
        <v>2.1276509836777129E-2</v>
      </c>
      <c r="S144" s="63">
        <f t="shared" si="40"/>
        <v>2.5457232231233286E-3</v>
      </c>
      <c r="T144" s="58">
        <v>20025</v>
      </c>
      <c r="U144" s="60">
        <v>426</v>
      </c>
      <c r="V144" s="61">
        <f t="shared" si="49"/>
        <v>20451</v>
      </c>
      <c r="W144" s="62">
        <f t="shared" si="41"/>
        <v>2.1273408239700375E-2</v>
      </c>
      <c r="X144" s="63">
        <f t="shared" si="42"/>
        <v>0.66750197746440632</v>
      </c>
      <c r="Y144" s="58">
        <v>5250660</v>
      </c>
      <c r="Z144" s="60">
        <v>228290</v>
      </c>
      <c r="AA144" s="61">
        <f t="shared" si="50"/>
        <v>5478950</v>
      </c>
      <c r="AB144" s="62">
        <f t="shared" si="43"/>
        <v>4.3478343674890396E-2</v>
      </c>
      <c r="AC144" s="63">
        <f t="shared" si="44"/>
        <v>0</v>
      </c>
      <c r="AD144" s="58">
        <v>0</v>
      </c>
      <c r="AE144" s="63">
        <f t="shared" si="45"/>
        <v>0</v>
      </c>
      <c r="AF144" s="58">
        <v>0</v>
      </c>
      <c r="AG144" s="58">
        <v>7866134</v>
      </c>
      <c r="AH144" s="60">
        <v>281571</v>
      </c>
      <c r="AI144" s="61">
        <v>8147705</v>
      </c>
      <c r="AJ144" s="62">
        <f t="shared" si="46"/>
        <v>3.5795347498529771E-2</v>
      </c>
      <c r="AK144" s="58">
        <v>0</v>
      </c>
      <c r="AL144" s="58">
        <v>0</v>
      </c>
      <c r="AM144" s="25">
        <v>0</v>
      </c>
      <c r="AN144" s="64"/>
    </row>
    <row r="145" spans="1:40" x14ac:dyDescent="0.2">
      <c r="A145" s="55" t="s">
        <v>291</v>
      </c>
      <c r="B145" s="56" t="s">
        <v>290</v>
      </c>
      <c r="C145" s="24">
        <v>3</v>
      </c>
      <c r="D145" s="24"/>
      <c r="E145" s="57">
        <f t="shared" si="34"/>
        <v>2.8519161933902252E-2</v>
      </c>
      <c r="F145" s="58">
        <v>14125396</v>
      </c>
      <c r="G145" s="59">
        <f t="shared" si="35"/>
        <v>5.3862070811996361E-3</v>
      </c>
      <c r="H145" s="73">
        <v>2667761</v>
      </c>
      <c r="I145" s="59">
        <f t="shared" si="36"/>
        <v>6.7134143162894027E-4</v>
      </c>
      <c r="J145" s="58">
        <v>332512</v>
      </c>
      <c r="K145" s="60">
        <v>5099</v>
      </c>
      <c r="L145" s="61">
        <f t="shared" si="47"/>
        <v>337611</v>
      </c>
      <c r="M145" s="62">
        <f t="shared" si="37"/>
        <v>1.5334784910018285E-2</v>
      </c>
      <c r="N145" s="63">
        <f t="shared" si="38"/>
        <v>0.10867977428211817</v>
      </c>
      <c r="O145" s="58">
        <v>53828540</v>
      </c>
      <c r="P145" s="60">
        <v>914877</v>
      </c>
      <c r="Q145" s="61">
        <f t="shared" si="48"/>
        <v>54743417</v>
      </c>
      <c r="R145" s="62">
        <f t="shared" si="39"/>
        <v>1.6996132534896916E-2</v>
      </c>
      <c r="S145" s="63">
        <f t="shared" si="40"/>
        <v>1.054092178159413E-2</v>
      </c>
      <c r="T145" s="58">
        <v>5220865</v>
      </c>
      <c r="U145" s="60">
        <v>106890</v>
      </c>
      <c r="V145" s="61">
        <f t="shared" si="49"/>
        <v>5327755</v>
      </c>
      <c r="W145" s="62">
        <f t="shared" si="41"/>
        <v>2.0473618835193018E-2</v>
      </c>
      <c r="X145" s="63">
        <f t="shared" si="42"/>
        <v>0.81587849884646202</v>
      </c>
      <c r="Y145" s="58">
        <v>404100475</v>
      </c>
      <c r="Z145" s="60">
        <v>8647738</v>
      </c>
      <c r="AA145" s="61">
        <f t="shared" si="50"/>
        <v>412748213</v>
      </c>
      <c r="AB145" s="62">
        <f t="shared" si="43"/>
        <v>2.1399969896100716E-2</v>
      </c>
      <c r="AC145" s="63">
        <f t="shared" si="44"/>
        <v>3.0324094643094855E-2</v>
      </c>
      <c r="AD145" s="58">
        <v>15019370</v>
      </c>
      <c r="AE145" s="63">
        <f t="shared" si="45"/>
        <v>0</v>
      </c>
      <c r="AF145" s="58">
        <v>0</v>
      </c>
      <c r="AG145" s="58">
        <v>495294919</v>
      </c>
      <c r="AH145" s="60">
        <v>9674604</v>
      </c>
      <c r="AI145" s="61">
        <v>504969523</v>
      </c>
      <c r="AJ145" s="62">
        <f t="shared" si="46"/>
        <v>1.9533016852934848E-2</v>
      </c>
      <c r="AK145" s="58">
        <v>0</v>
      </c>
      <c r="AL145" s="58">
        <v>0</v>
      </c>
      <c r="AM145" s="25">
        <v>0</v>
      </c>
      <c r="AN145" s="64"/>
    </row>
    <row r="146" spans="1:40" x14ac:dyDescent="0.2">
      <c r="A146" s="55" t="s">
        <v>293</v>
      </c>
      <c r="B146" s="56" t="s">
        <v>292</v>
      </c>
      <c r="C146" s="24">
        <v>3</v>
      </c>
      <c r="D146" s="24"/>
      <c r="E146" s="57">
        <f t="shared" si="34"/>
        <v>3.1145815756089931E-2</v>
      </c>
      <c r="F146" s="58">
        <v>12453783</v>
      </c>
      <c r="G146" s="59">
        <f t="shared" si="35"/>
        <v>7.6187283978721362E-3</v>
      </c>
      <c r="H146" s="73">
        <v>3046380</v>
      </c>
      <c r="I146" s="59">
        <f t="shared" si="36"/>
        <v>9.198304437662327E-4</v>
      </c>
      <c r="J146" s="58">
        <v>367798</v>
      </c>
      <c r="K146" s="60">
        <v>5640</v>
      </c>
      <c r="L146" s="61">
        <f t="shared" si="47"/>
        <v>373438</v>
      </c>
      <c r="M146" s="62">
        <f t="shared" si="37"/>
        <v>1.533450426592858E-2</v>
      </c>
      <c r="N146" s="63">
        <f t="shared" si="38"/>
        <v>0.17052641007122477</v>
      </c>
      <c r="O146" s="58">
        <v>68185689</v>
      </c>
      <c r="P146" s="60">
        <v>1449894</v>
      </c>
      <c r="Q146" s="61">
        <f t="shared" si="48"/>
        <v>69635583</v>
      </c>
      <c r="R146" s="62">
        <f t="shared" si="39"/>
        <v>2.1263904805596378E-2</v>
      </c>
      <c r="S146" s="63">
        <f t="shared" si="40"/>
        <v>1.299722732886229E-2</v>
      </c>
      <c r="T146" s="58">
        <v>5196995</v>
      </c>
      <c r="U146" s="60">
        <v>102371</v>
      </c>
      <c r="V146" s="61">
        <f t="shared" si="49"/>
        <v>5299366</v>
      </c>
      <c r="W146" s="62">
        <f t="shared" si="41"/>
        <v>1.9698114006267083E-2</v>
      </c>
      <c r="X146" s="63">
        <f t="shared" si="42"/>
        <v>0.74672707643023262</v>
      </c>
      <c r="Y146" s="58">
        <v>298581904</v>
      </c>
      <c r="Z146" s="60">
        <v>12981822</v>
      </c>
      <c r="AA146" s="61">
        <f t="shared" si="50"/>
        <v>311563726</v>
      </c>
      <c r="AB146" s="62">
        <f t="shared" si="43"/>
        <v>4.3478261160796935E-2</v>
      </c>
      <c r="AC146" s="63">
        <f t="shared" si="44"/>
        <v>3.0064911571952058E-2</v>
      </c>
      <c r="AD146" s="58">
        <v>12021579</v>
      </c>
      <c r="AE146" s="63">
        <f t="shared" si="45"/>
        <v>0</v>
      </c>
      <c r="AF146" s="58">
        <v>0</v>
      </c>
      <c r="AG146" s="58">
        <v>399854128</v>
      </c>
      <c r="AH146" s="60">
        <v>14539727</v>
      </c>
      <c r="AI146" s="61">
        <v>414393855</v>
      </c>
      <c r="AJ146" s="62">
        <f t="shared" si="46"/>
        <v>3.6362578205019806E-2</v>
      </c>
      <c r="AK146" s="58">
        <v>0</v>
      </c>
      <c r="AL146" s="58">
        <v>385565</v>
      </c>
      <c r="AM146" s="25">
        <v>0</v>
      </c>
      <c r="AN146" s="64"/>
    </row>
    <row r="147" spans="1:40" x14ac:dyDescent="0.2">
      <c r="A147" s="55" t="s">
        <v>295</v>
      </c>
      <c r="B147" s="56" t="s">
        <v>294</v>
      </c>
      <c r="C147" s="24">
        <v>3</v>
      </c>
      <c r="D147" s="24"/>
      <c r="E147" s="57">
        <f t="shared" si="34"/>
        <v>5.4409457944222278E-2</v>
      </c>
      <c r="F147" s="58">
        <v>45734009</v>
      </c>
      <c r="G147" s="59">
        <f t="shared" si="35"/>
        <v>6.8428856138736368E-3</v>
      </c>
      <c r="H147" s="73">
        <v>5751805</v>
      </c>
      <c r="I147" s="59">
        <f t="shared" si="36"/>
        <v>8.8024596896205739E-4</v>
      </c>
      <c r="J147" s="58">
        <v>739893</v>
      </c>
      <c r="K147" s="60">
        <v>11347</v>
      </c>
      <c r="L147" s="61">
        <f t="shared" si="47"/>
        <v>751240</v>
      </c>
      <c r="M147" s="62">
        <f t="shared" si="37"/>
        <v>1.5336001286672533E-2</v>
      </c>
      <c r="N147" s="63">
        <f t="shared" si="38"/>
        <v>0.10750952959149704</v>
      </c>
      <c r="O147" s="58">
        <v>90367410</v>
      </c>
      <c r="P147" s="60">
        <v>1909885</v>
      </c>
      <c r="Q147" s="61">
        <f t="shared" si="48"/>
        <v>92277295</v>
      </c>
      <c r="R147" s="62">
        <f t="shared" si="39"/>
        <v>2.1134665694192187E-2</v>
      </c>
      <c r="S147" s="63">
        <f t="shared" si="40"/>
        <v>6.0462893815216842E-2</v>
      </c>
      <c r="T147" s="58">
        <v>50822240</v>
      </c>
      <c r="U147" s="60">
        <v>1081324</v>
      </c>
      <c r="V147" s="61">
        <f t="shared" si="49"/>
        <v>51903564</v>
      </c>
      <c r="W147" s="62">
        <f t="shared" si="41"/>
        <v>2.1276590720912734E-2</v>
      </c>
      <c r="X147" s="63">
        <f t="shared" si="42"/>
        <v>0.73481729947316077</v>
      </c>
      <c r="Y147" s="58">
        <v>617652560</v>
      </c>
      <c r="Z147" s="60">
        <v>25873756</v>
      </c>
      <c r="AA147" s="61">
        <f t="shared" si="50"/>
        <v>643526316</v>
      </c>
      <c r="AB147" s="62">
        <f t="shared" si="43"/>
        <v>4.1890469943166753E-2</v>
      </c>
      <c r="AC147" s="63">
        <f t="shared" si="44"/>
        <v>3.5077687593067425E-2</v>
      </c>
      <c r="AD147" s="58">
        <v>29484640</v>
      </c>
      <c r="AE147" s="63">
        <f t="shared" si="45"/>
        <v>0</v>
      </c>
      <c r="AF147" s="58">
        <v>0</v>
      </c>
      <c r="AG147" s="58">
        <v>840552557</v>
      </c>
      <c r="AH147" s="60">
        <v>28876312</v>
      </c>
      <c r="AI147" s="61">
        <v>869428869</v>
      </c>
      <c r="AJ147" s="62">
        <f t="shared" si="46"/>
        <v>3.4353963662976522E-2</v>
      </c>
      <c r="AK147" s="58">
        <v>0</v>
      </c>
      <c r="AL147" s="58">
        <v>0</v>
      </c>
      <c r="AM147" s="25">
        <v>0</v>
      </c>
      <c r="AN147" s="64"/>
    </row>
    <row r="148" spans="1:40" x14ac:dyDescent="0.2">
      <c r="A148" s="55" t="s">
        <v>297</v>
      </c>
      <c r="B148" s="56" t="s">
        <v>296</v>
      </c>
      <c r="C148" s="24">
        <v>4</v>
      </c>
      <c r="D148" s="24"/>
      <c r="E148" s="57">
        <f t="shared" si="34"/>
        <v>2.3938153523312709E-2</v>
      </c>
      <c r="F148" s="58">
        <v>874093111</v>
      </c>
      <c r="G148" s="59">
        <f t="shared" si="35"/>
        <v>1.2312037304142494E-2</v>
      </c>
      <c r="H148" s="73">
        <v>449569637</v>
      </c>
      <c r="I148" s="59">
        <f t="shared" si="36"/>
        <v>5.7196648077784632E-3</v>
      </c>
      <c r="J148" s="58">
        <v>208851514</v>
      </c>
      <c r="K148" s="60">
        <v>3202905</v>
      </c>
      <c r="L148" s="61">
        <f t="shared" si="47"/>
        <v>212054419</v>
      </c>
      <c r="M148" s="62">
        <f t="shared" si="37"/>
        <v>1.5335799768250663E-2</v>
      </c>
      <c r="N148" s="63">
        <f t="shared" si="38"/>
        <v>0.68135408691559141</v>
      </c>
      <c r="O148" s="58">
        <v>24879400700</v>
      </c>
      <c r="P148" s="60">
        <v>260325819</v>
      </c>
      <c r="Q148" s="61">
        <f t="shared" si="48"/>
        <v>25139726519</v>
      </c>
      <c r="R148" s="62">
        <f t="shared" si="39"/>
        <v>1.0463508431696267E-2</v>
      </c>
      <c r="S148" s="63">
        <f t="shared" si="40"/>
        <v>0.27496395522876715</v>
      </c>
      <c r="T148" s="58">
        <v>10040210445</v>
      </c>
      <c r="U148" s="60">
        <v>100429002</v>
      </c>
      <c r="V148" s="61">
        <f t="shared" si="49"/>
        <v>10140639447</v>
      </c>
      <c r="W148" s="62">
        <f t="shared" si="41"/>
        <v>1.0002678982691384E-2</v>
      </c>
      <c r="X148" s="63">
        <f t="shared" si="42"/>
        <v>1.5522101977254081E-3</v>
      </c>
      <c r="Y148" s="58">
        <v>56678400</v>
      </c>
      <c r="Z148" s="60">
        <v>798287</v>
      </c>
      <c r="AA148" s="61">
        <f t="shared" si="50"/>
        <v>57476687</v>
      </c>
      <c r="AB148" s="62">
        <f t="shared" si="43"/>
        <v>1.4084501326784101E-2</v>
      </c>
      <c r="AC148" s="63">
        <f t="shared" si="44"/>
        <v>1.5989202268236263E-4</v>
      </c>
      <c r="AD148" s="58">
        <v>5838400</v>
      </c>
      <c r="AE148" s="63">
        <f t="shared" si="45"/>
        <v>0</v>
      </c>
      <c r="AF148" s="58">
        <v>0</v>
      </c>
      <c r="AG148" s="58">
        <v>36514642207</v>
      </c>
      <c r="AH148" s="60">
        <v>364756013</v>
      </c>
      <c r="AI148" s="61">
        <v>36879398220</v>
      </c>
      <c r="AJ148" s="62">
        <f t="shared" si="46"/>
        <v>9.9893081501993969E-3</v>
      </c>
      <c r="AK148" s="58">
        <v>148457800</v>
      </c>
      <c r="AL148" s="58">
        <v>499459045</v>
      </c>
      <c r="AM148" s="25">
        <v>0</v>
      </c>
      <c r="AN148" s="64"/>
    </row>
    <row r="149" spans="1:40" x14ac:dyDescent="0.2">
      <c r="A149" s="55" t="s">
        <v>299</v>
      </c>
      <c r="B149" s="56" t="s">
        <v>298</v>
      </c>
      <c r="C149" s="24">
        <v>3</v>
      </c>
      <c r="D149" s="24"/>
      <c r="E149" s="57">
        <f t="shared" si="34"/>
        <v>3.7430754552521879E-2</v>
      </c>
      <c r="F149" s="58">
        <v>94698170</v>
      </c>
      <c r="G149" s="59">
        <f t="shared" si="35"/>
        <v>1.3444122802865333E-2</v>
      </c>
      <c r="H149" s="73">
        <v>34013042</v>
      </c>
      <c r="I149" s="59">
        <f t="shared" si="36"/>
        <v>7.0879890786030731E-3</v>
      </c>
      <c r="J149" s="58">
        <v>17932302</v>
      </c>
      <c r="K149" s="60">
        <v>275007</v>
      </c>
      <c r="L149" s="61">
        <f t="shared" si="47"/>
        <v>18207309</v>
      </c>
      <c r="M149" s="62">
        <f t="shared" si="37"/>
        <v>1.5335844778880035E-2</v>
      </c>
      <c r="N149" s="63">
        <f t="shared" si="38"/>
        <v>0.63666396570819384</v>
      </c>
      <c r="O149" s="58">
        <v>1610731955</v>
      </c>
      <c r="P149" s="60">
        <v>24094449</v>
      </c>
      <c r="Q149" s="61">
        <f t="shared" si="48"/>
        <v>1634826404</v>
      </c>
      <c r="R149" s="62">
        <f t="shared" si="39"/>
        <v>1.4958695595009786E-2</v>
      </c>
      <c r="S149" s="63">
        <f t="shared" si="40"/>
        <v>6.5235445268647205E-2</v>
      </c>
      <c r="T149" s="58">
        <v>165042820</v>
      </c>
      <c r="U149" s="60">
        <v>1339467</v>
      </c>
      <c r="V149" s="61">
        <f t="shared" si="49"/>
        <v>166382287</v>
      </c>
      <c r="W149" s="62">
        <f t="shared" si="41"/>
        <v>8.1158756254891915E-3</v>
      </c>
      <c r="X149" s="63">
        <f t="shared" si="42"/>
        <v>0.22679882927554795</v>
      </c>
      <c r="Y149" s="58">
        <v>573791107</v>
      </c>
      <c r="Z149" s="60">
        <v>7753170</v>
      </c>
      <c r="AA149" s="61">
        <f t="shared" si="50"/>
        <v>581544277</v>
      </c>
      <c r="AB149" s="62">
        <f t="shared" si="43"/>
        <v>1.3512182230457607E-2</v>
      </c>
      <c r="AC149" s="63">
        <f t="shared" si="44"/>
        <v>1.3338893313620719E-2</v>
      </c>
      <c r="AD149" s="58">
        <v>33746816</v>
      </c>
      <c r="AE149" s="63">
        <f t="shared" si="45"/>
        <v>0</v>
      </c>
      <c r="AF149" s="58">
        <v>0</v>
      </c>
      <c r="AG149" s="58">
        <v>2529956212</v>
      </c>
      <c r="AH149" s="60">
        <v>33462093</v>
      </c>
      <c r="AI149" s="61">
        <v>2563418305</v>
      </c>
      <c r="AJ149" s="62">
        <f t="shared" si="46"/>
        <v>1.3226352630643869E-2</v>
      </c>
      <c r="AK149" s="58">
        <v>8077900</v>
      </c>
      <c r="AL149" s="58">
        <v>22021135</v>
      </c>
      <c r="AM149" s="25">
        <v>0</v>
      </c>
      <c r="AN149" s="64"/>
    </row>
    <row r="150" spans="1:40" x14ac:dyDescent="0.2">
      <c r="A150" s="55" t="s">
        <v>301</v>
      </c>
      <c r="B150" s="56" t="s">
        <v>300</v>
      </c>
      <c r="C150" s="24">
        <v>3</v>
      </c>
      <c r="D150" s="24"/>
      <c r="E150" s="57">
        <f t="shared" si="34"/>
        <v>1.1376352873214595E-2</v>
      </c>
      <c r="F150" s="58">
        <v>6272517</v>
      </c>
      <c r="G150" s="59">
        <f t="shared" si="35"/>
        <v>1.1282968186797811E-2</v>
      </c>
      <c r="H150" s="73">
        <v>6221028</v>
      </c>
      <c r="I150" s="59">
        <f t="shared" si="36"/>
        <v>1.6813023268872466E-2</v>
      </c>
      <c r="J150" s="58">
        <v>9270104</v>
      </c>
      <c r="K150" s="60">
        <v>142165</v>
      </c>
      <c r="L150" s="61">
        <f t="shared" si="47"/>
        <v>9412269</v>
      </c>
      <c r="M150" s="62">
        <f t="shared" si="37"/>
        <v>1.53358581521847E-2</v>
      </c>
      <c r="N150" s="63">
        <f t="shared" si="38"/>
        <v>0.66967881446264343</v>
      </c>
      <c r="O150" s="58">
        <v>369237118</v>
      </c>
      <c r="P150" s="60">
        <v>4058570</v>
      </c>
      <c r="Q150" s="61">
        <f t="shared" si="48"/>
        <v>373295688</v>
      </c>
      <c r="R150" s="62">
        <f t="shared" si="39"/>
        <v>1.0991771417737044E-2</v>
      </c>
      <c r="S150" s="63">
        <f t="shared" si="40"/>
        <v>3.492134576893046E-2</v>
      </c>
      <c r="T150" s="58">
        <v>19254390</v>
      </c>
      <c r="U150" s="60">
        <v>202294</v>
      </c>
      <c r="V150" s="61">
        <f t="shared" si="49"/>
        <v>19456684</v>
      </c>
      <c r="W150" s="62">
        <f t="shared" si="41"/>
        <v>1.0506383219619006E-2</v>
      </c>
      <c r="X150" s="63">
        <f t="shared" si="42"/>
        <v>0.2349392885276308</v>
      </c>
      <c r="Y150" s="58">
        <v>129537181</v>
      </c>
      <c r="Z150" s="60">
        <v>1824467</v>
      </c>
      <c r="AA150" s="61">
        <f t="shared" si="50"/>
        <v>131361648</v>
      </c>
      <c r="AB150" s="62">
        <f t="shared" si="43"/>
        <v>1.4084504432746611E-2</v>
      </c>
      <c r="AC150" s="63">
        <f t="shared" si="44"/>
        <v>2.0988206911910487E-2</v>
      </c>
      <c r="AD150" s="58">
        <v>11572152</v>
      </c>
      <c r="AE150" s="63">
        <f t="shared" si="45"/>
        <v>0</v>
      </c>
      <c r="AF150" s="58">
        <v>0</v>
      </c>
      <c r="AG150" s="58">
        <v>551364490</v>
      </c>
      <c r="AH150" s="60">
        <v>6227496</v>
      </c>
      <c r="AI150" s="61">
        <v>557591986</v>
      </c>
      <c r="AJ150" s="62">
        <f t="shared" si="46"/>
        <v>1.1294699083722276E-2</v>
      </c>
      <c r="AK150" s="58">
        <v>0</v>
      </c>
      <c r="AL150" s="58">
        <v>37000</v>
      </c>
      <c r="AM150" s="25">
        <v>0</v>
      </c>
      <c r="AN150" s="64"/>
    </row>
    <row r="151" spans="1:40" x14ac:dyDescent="0.2">
      <c r="A151" s="55" t="s">
        <v>303</v>
      </c>
      <c r="B151" s="56" t="s">
        <v>302</v>
      </c>
      <c r="C151" s="24">
        <v>3</v>
      </c>
      <c r="D151" s="24"/>
      <c r="E151" s="57">
        <f t="shared" si="34"/>
        <v>1.841459355201704E-2</v>
      </c>
      <c r="F151" s="58">
        <v>43785307</v>
      </c>
      <c r="G151" s="59">
        <f t="shared" si="35"/>
        <v>1.2844780986451651E-2</v>
      </c>
      <c r="H151" s="73">
        <v>30541683</v>
      </c>
      <c r="I151" s="59">
        <f t="shared" si="36"/>
        <v>1.4864559437628775E-2</v>
      </c>
      <c r="J151" s="58">
        <v>35344212</v>
      </c>
      <c r="K151" s="60">
        <v>542032</v>
      </c>
      <c r="L151" s="61">
        <f t="shared" si="47"/>
        <v>35886244</v>
      </c>
      <c r="M151" s="62">
        <f t="shared" si="37"/>
        <v>1.5335806609580092E-2</v>
      </c>
      <c r="N151" s="63">
        <f t="shared" si="38"/>
        <v>0.70846457226319703</v>
      </c>
      <c r="O151" s="58">
        <v>1684551913</v>
      </c>
      <c r="P151" s="60">
        <v>20890823</v>
      </c>
      <c r="Q151" s="61">
        <f t="shared" si="48"/>
        <v>1705442736</v>
      </c>
      <c r="R151" s="62">
        <f t="shared" si="39"/>
        <v>1.2401412410494233E-2</v>
      </c>
      <c r="S151" s="63">
        <f t="shared" si="40"/>
        <v>4.2804915700171538E-2</v>
      </c>
      <c r="T151" s="58">
        <v>101779405</v>
      </c>
      <c r="U151" s="60">
        <v>910796</v>
      </c>
      <c r="V151" s="61">
        <f t="shared" si="49"/>
        <v>102690201</v>
      </c>
      <c r="W151" s="62">
        <f t="shared" si="41"/>
        <v>8.9487259234812787E-3</v>
      </c>
      <c r="X151" s="63">
        <f t="shared" si="42"/>
        <v>0.19023104860052195</v>
      </c>
      <c r="Y151" s="58">
        <v>452321950</v>
      </c>
      <c r="Z151" s="60">
        <v>6279414</v>
      </c>
      <c r="AA151" s="61">
        <f t="shared" si="50"/>
        <v>458601364</v>
      </c>
      <c r="AB151" s="62">
        <f t="shared" si="43"/>
        <v>1.3882620553789176E-2</v>
      </c>
      <c r="AC151" s="63">
        <f t="shared" si="44"/>
        <v>1.237552946001199E-2</v>
      </c>
      <c r="AD151" s="58">
        <v>29425920</v>
      </c>
      <c r="AE151" s="63">
        <f t="shared" si="45"/>
        <v>0</v>
      </c>
      <c r="AF151" s="58">
        <v>0</v>
      </c>
      <c r="AG151" s="58">
        <v>2377750390</v>
      </c>
      <c r="AH151" s="60">
        <v>28623065</v>
      </c>
      <c r="AI151" s="61">
        <v>2406373455</v>
      </c>
      <c r="AJ151" s="62">
        <f t="shared" si="46"/>
        <v>1.2037876271781413E-2</v>
      </c>
      <c r="AK151" s="58">
        <v>513100</v>
      </c>
      <c r="AL151" s="58">
        <v>62300</v>
      </c>
      <c r="AM151" s="25">
        <v>0</v>
      </c>
      <c r="AN151" s="64"/>
    </row>
    <row r="152" spans="1:40" x14ac:dyDescent="0.2">
      <c r="A152" s="55" t="s">
        <v>305</v>
      </c>
      <c r="B152" s="56" t="s">
        <v>304</v>
      </c>
      <c r="C152" s="24">
        <v>3</v>
      </c>
      <c r="D152" s="24"/>
      <c r="E152" s="57">
        <f t="shared" si="34"/>
        <v>2.0144673826347628E-2</v>
      </c>
      <c r="F152" s="58">
        <v>21006684</v>
      </c>
      <c r="G152" s="59">
        <f t="shared" si="35"/>
        <v>6.2944445974739416E-3</v>
      </c>
      <c r="H152" s="73">
        <v>6563790</v>
      </c>
      <c r="I152" s="59">
        <f t="shared" si="36"/>
        <v>9.3568339791879219E-3</v>
      </c>
      <c r="J152" s="58">
        <v>9757222</v>
      </c>
      <c r="K152" s="60">
        <v>149634</v>
      </c>
      <c r="L152" s="61">
        <f t="shared" si="47"/>
        <v>9906856</v>
      </c>
      <c r="M152" s="62">
        <f t="shared" si="37"/>
        <v>1.5335717481881625E-2</v>
      </c>
      <c r="N152" s="63">
        <f t="shared" si="38"/>
        <v>0.57884382412930979</v>
      </c>
      <c r="O152" s="58">
        <v>603613114</v>
      </c>
      <c r="P152" s="60">
        <v>11581849</v>
      </c>
      <c r="Q152" s="61">
        <f t="shared" si="48"/>
        <v>615194963</v>
      </c>
      <c r="R152" s="62">
        <f t="shared" si="39"/>
        <v>1.9187537068652886E-2</v>
      </c>
      <c r="S152" s="63">
        <f t="shared" si="40"/>
        <v>2.1087934773566491E-2</v>
      </c>
      <c r="T152" s="58">
        <v>21990308</v>
      </c>
      <c r="U152" s="60">
        <v>393227</v>
      </c>
      <c r="V152" s="61">
        <f t="shared" si="49"/>
        <v>22383535</v>
      </c>
      <c r="W152" s="62">
        <f t="shared" si="41"/>
        <v>1.7881832305395633E-2</v>
      </c>
      <c r="X152" s="63">
        <f t="shared" si="42"/>
        <v>0.34122970715553913</v>
      </c>
      <c r="Y152" s="58">
        <v>355831258</v>
      </c>
      <c r="Z152" s="60">
        <v>5002724</v>
      </c>
      <c r="AA152" s="61">
        <f t="shared" si="50"/>
        <v>360833982</v>
      </c>
      <c r="AB152" s="62">
        <f t="shared" si="43"/>
        <v>1.4059259515643789E-2</v>
      </c>
      <c r="AC152" s="63">
        <f t="shared" si="44"/>
        <v>2.3042581538575115E-2</v>
      </c>
      <c r="AD152" s="58">
        <v>24028596</v>
      </c>
      <c r="AE152" s="63">
        <f t="shared" si="45"/>
        <v>0</v>
      </c>
      <c r="AF152" s="58">
        <v>0</v>
      </c>
      <c r="AG152" s="58">
        <v>1042790972</v>
      </c>
      <c r="AH152" s="60">
        <v>17127434</v>
      </c>
      <c r="AI152" s="61">
        <v>1059918406</v>
      </c>
      <c r="AJ152" s="62">
        <f t="shared" si="46"/>
        <v>1.6424609015506512E-2</v>
      </c>
      <c r="AK152" s="58">
        <v>0</v>
      </c>
      <c r="AL152" s="58">
        <v>0</v>
      </c>
      <c r="AM152" s="25">
        <v>0</v>
      </c>
      <c r="AN152" s="64"/>
    </row>
    <row r="153" spans="1:40" x14ac:dyDescent="0.2">
      <c r="A153" s="55" t="s">
        <v>307</v>
      </c>
      <c r="B153" s="56" t="s">
        <v>306</v>
      </c>
      <c r="C153" s="24">
        <v>3</v>
      </c>
      <c r="D153" s="24"/>
      <c r="E153" s="57">
        <f t="shared" si="34"/>
        <v>2.4291323145809032E-2</v>
      </c>
      <c r="F153" s="58">
        <v>77466976</v>
      </c>
      <c r="G153" s="59">
        <f t="shared" si="35"/>
        <v>2.2092004310317531E-2</v>
      </c>
      <c r="H153" s="73">
        <v>70453172</v>
      </c>
      <c r="I153" s="59">
        <f t="shared" si="36"/>
        <v>8.6561201243143052E-2</v>
      </c>
      <c r="J153" s="58">
        <v>276050607</v>
      </c>
      <c r="K153" s="60">
        <v>4233457</v>
      </c>
      <c r="L153" s="61">
        <f t="shared" si="47"/>
        <v>280284064</v>
      </c>
      <c r="M153" s="62">
        <f t="shared" si="37"/>
        <v>1.5335800366488598E-2</v>
      </c>
      <c r="N153" s="63">
        <f t="shared" si="38"/>
        <v>0.59660321467162281</v>
      </c>
      <c r="O153" s="58">
        <v>1902615458</v>
      </c>
      <c r="P153" s="60">
        <v>-38796721</v>
      </c>
      <c r="Q153" s="61">
        <f t="shared" si="48"/>
        <v>1863818737</v>
      </c>
      <c r="R153" s="62">
        <f t="shared" si="39"/>
        <v>-2.0391257117600901E-2</v>
      </c>
      <c r="S153" s="63">
        <f t="shared" si="40"/>
        <v>0.21430335862576669</v>
      </c>
      <c r="T153" s="58">
        <v>683430583</v>
      </c>
      <c r="U153" s="60">
        <v>0</v>
      </c>
      <c r="V153" s="61">
        <f t="shared" si="49"/>
        <v>683430583</v>
      </c>
      <c r="W153" s="62">
        <f t="shared" si="41"/>
        <v>0</v>
      </c>
      <c r="X153" s="63">
        <f t="shared" si="42"/>
        <v>5.2973540977481325E-2</v>
      </c>
      <c r="Y153" s="58">
        <v>168936867</v>
      </c>
      <c r="Z153" s="60">
        <v>4826768</v>
      </c>
      <c r="AA153" s="61">
        <f t="shared" si="50"/>
        <v>173763635</v>
      </c>
      <c r="AB153" s="62">
        <f t="shared" si="43"/>
        <v>2.8571430770052104E-2</v>
      </c>
      <c r="AC153" s="63">
        <f t="shared" si="44"/>
        <v>3.1753570258595677E-3</v>
      </c>
      <c r="AD153" s="58">
        <v>10126468</v>
      </c>
      <c r="AE153" s="63">
        <f t="shared" si="45"/>
        <v>0</v>
      </c>
      <c r="AF153" s="58">
        <v>0</v>
      </c>
      <c r="AG153" s="58">
        <v>3189080131</v>
      </c>
      <c r="AH153" s="60">
        <v>-29736496</v>
      </c>
      <c r="AI153" s="61">
        <v>3159343635</v>
      </c>
      <c r="AJ153" s="62">
        <f t="shared" si="46"/>
        <v>-9.3244743871253952E-3</v>
      </c>
      <c r="AK153" s="58">
        <v>1575810</v>
      </c>
      <c r="AL153" s="58">
        <v>7021068</v>
      </c>
      <c r="AM153" s="25">
        <v>0</v>
      </c>
      <c r="AN153" s="64"/>
    </row>
    <row r="154" spans="1:40" x14ac:dyDescent="0.2">
      <c r="A154" s="55" t="s">
        <v>309</v>
      </c>
      <c r="B154" s="56" t="s">
        <v>308</v>
      </c>
      <c r="C154" s="24">
        <v>3</v>
      </c>
      <c r="D154" s="24"/>
      <c r="E154" s="57">
        <f t="shared" si="34"/>
        <v>1.0903589651365989E-2</v>
      </c>
      <c r="F154" s="58">
        <v>4303926</v>
      </c>
      <c r="G154" s="59">
        <f t="shared" si="35"/>
        <v>2.6992472540475161E-2</v>
      </c>
      <c r="H154" s="73">
        <v>10654620</v>
      </c>
      <c r="I154" s="59">
        <f t="shared" si="36"/>
        <v>0.13446080668853902</v>
      </c>
      <c r="J154" s="58">
        <v>53075123</v>
      </c>
      <c r="K154" s="60">
        <v>813950</v>
      </c>
      <c r="L154" s="61">
        <f t="shared" si="47"/>
        <v>53889073</v>
      </c>
      <c r="M154" s="62">
        <f t="shared" si="37"/>
        <v>1.5335809961288267E-2</v>
      </c>
      <c r="N154" s="63">
        <f t="shared" si="38"/>
        <v>0.30205779684374817</v>
      </c>
      <c r="O154" s="58">
        <v>119229946</v>
      </c>
      <c r="P154" s="60">
        <v>-2433264</v>
      </c>
      <c r="Q154" s="61">
        <f t="shared" si="48"/>
        <v>116796682</v>
      </c>
      <c r="R154" s="62">
        <f t="shared" si="39"/>
        <v>-2.0408161553641901E-2</v>
      </c>
      <c r="S154" s="63">
        <f t="shared" si="40"/>
        <v>5.3306676435680815E-3</v>
      </c>
      <c r="T154" s="58">
        <v>2104151</v>
      </c>
      <c r="U154" s="60">
        <v>0</v>
      </c>
      <c r="V154" s="61">
        <f t="shared" si="49"/>
        <v>2104151</v>
      </c>
      <c r="W154" s="62">
        <f t="shared" si="41"/>
        <v>0</v>
      </c>
      <c r="X154" s="63">
        <f t="shared" si="42"/>
        <v>0.50583377283484698</v>
      </c>
      <c r="Y154" s="58">
        <v>199665541</v>
      </c>
      <c r="Z154" s="60">
        <v>5704730</v>
      </c>
      <c r="AA154" s="61">
        <f t="shared" si="50"/>
        <v>205370271</v>
      </c>
      <c r="AB154" s="62">
        <f t="shared" si="43"/>
        <v>2.8571429859296553E-2</v>
      </c>
      <c r="AC154" s="63">
        <f t="shared" si="44"/>
        <v>1.4420526453664066E-2</v>
      </c>
      <c r="AD154" s="58">
        <v>5692151</v>
      </c>
      <c r="AE154" s="63">
        <f t="shared" si="45"/>
        <v>3.6734379249273071E-7</v>
      </c>
      <c r="AF154" s="58">
        <v>145</v>
      </c>
      <c r="AG154" s="58">
        <v>394725603</v>
      </c>
      <c r="AH154" s="60">
        <v>4085416</v>
      </c>
      <c r="AI154" s="61">
        <v>398811019</v>
      </c>
      <c r="AJ154" s="62">
        <f t="shared" si="46"/>
        <v>1.0350015223106772E-2</v>
      </c>
      <c r="AK154" s="58">
        <v>0</v>
      </c>
      <c r="AL154" s="58">
        <v>0</v>
      </c>
      <c r="AM154" s="25">
        <v>0</v>
      </c>
      <c r="AN154" s="64"/>
    </row>
    <row r="155" spans="1:40" x14ac:dyDescent="0.2">
      <c r="A155" s="55" t="s">
        <v>311</v>
      </c>
      <c r="B155" s="56" t="s">
        <v>310</v>
      </c>
      <c r="C155" s="24">
        <v>3</v>
      </c>
      <c r="D155" s="24"/>
      <c r="E155" s="57">
        <f t="shared" si="34"/>
        <v>1.6877377897633206E-2</v>
      </c>
      <c r="F155" s="58">
        <v>6243488</v>
      </c>
      <c r="G155" s="59">
        <f t="shared" si="35"/>
        <v>2.5986827331935986E-2</v>
      </c>
      <c r="H155" s="73">
        <v>9613368</v>
      </c>
      <c r="I155" s="59">
        <f t="shared" si="36"/>
        <v>0.13717878565828359</v>
      </c>
      <c r="J155" s="58">
        <v>50746870</v>
      </c>
      <c r="K155" s="60">
        <v>778244</v>
      </c>
      <c r="L155" s="61">
        <f t="shared" si="47"/>
        <v>51525114</v>
      </c>
      <c r="M155" s="62">
        <f t="shared" si="37"/>
        <v>1.533580297661708E-2</v>
      </c>
      <c r="N155" s="63">
        <f t="shared" si="38"/>
        <v>0.21484106177619841</v>
      </c>
      <c r="O155" s="58">
        <v>79476658</v>
      </c>
      <c r="P155" s="60">
        <v>-1621972</v>
      </c>
      <c r="Q155" s="61">
        <f t="shared" si="48"/>
        <v>77854686</v>
      </c>
      <c r="R155" s="62">
        <f t="shared" si="39"/>
        <v>-2.0408155561850626E-2</v>
      </c>
      <c r="S155" s="63">
        <f t="shared" si="40"/>
        <v>2.9798664861817734E-2</v>
      </c>
      <c r="T155" s="58">
        <v>11023490</v>
      </c>
      <c r="U155" s="60">
        <v>0</v>
      </c>
      <c r="V155" s="61">
        <f t="shared" si="49"/>
        <v>11023490</v>
      </c>
      <c r="W155" s="62">
        <f t="shared" si="41"/>
        <v>0</v>
      </c>
      <c r="X155" s="63">
        <f t="shared" si="42"/>
        <v>0.56007887182701244</v>
      </c>
      <c r="Y155" s="58">
        <v>207191291</v>
      </c>
      <c r="Z155" s="60">
        <v>5919751</v>
      </c>
      <c r="AA155" s="61">
        <f t="shared" si="50"/>
        <v>213111042</v>
      </c>
      <c r="AB155" s="62">
        <f t="shared" si="43"/>
        <v>2.8571427744035826E-2</v>
      </c>
      <c r="AC155" s="63">
        <f t="shared" si="44"/>
        <v>1.5237815943783407E-2</v>
      </c>
      <c r="AD155" s="58">
        <v>5636961</v>
      </c>
      <c r="AE155" s="63">
        <f t="shared" si="45"/>
        <v>5.9470333529580024E-7</v>
      </c>
      <c r="AF155" s="58">
        <v>220</v>
      </c>
      <c r="AG155" s="58">
        <v>369932346</v>
      </c>
      <c r="AH155" s="60">
        <v>5076023</v>
      </c>
      <c r="AI155" s="61">
        <v>375008369</v>
      </c>
      <c r="AJ155" s="62">
        <f t="shared" si="46"/>
        <v>1.3721490036991791E-2</v>
      </c>
      <c r="AK155" s="58">
        <v>0</v>
      </c>
      <c r="AL155" s="58">
        <v>0</v>
      </c>
      <c r="AM155" s="25">
        <v>0</v>
      </c>
      <c r="AN155" s="64"/>
    </row>
    <row r="156" spans="1:40" x14ac:dyDescent="0.2">
      <c r="A156" s="55" t="s">
        <v>313</v>
      </c>
      <c r="B156" s="56" t="s">
        <v>312</v>
      </c>
      <c r="C156" s="24">
        <v>3</v>
      </c>
      <c r="D156" s="24"/>
      <c r="E156" s="57">
        <f t="shared" si="34"/>
        <v>3.9245884406219018E-2</v>
      </c>
      <c r="F156" s="58">
        <v>26093222</v>
      </c>
      <c r="G156" s="59">
        <f t="shared" si="35"/>
        <v>1.6917947184420155E-2</v>
      </c>
      <c r="H156" s="73">
        <v>11248154</v>
      </c>
      <c r="I156" s="59">
        <f t="shared" si="36"/>
        <v>0.1102533614408864</v>
      </c>
      <c r="J156" s="58">
        <v>73303621</v>
      </c>
      <c r="K156" s="60">
        <v>1124170</v>
      </c>
      <c r="L156" s="61">
        <f t="shared" si="47"/>
        <v>74427791</v>
      </c>
      <c r="M156" s="62">
        <f t="shared" si="37"/>
        <v>1.5335804489112481E-2</v>
      </c>
      <c r="N156" s="63">
        <f t="shared" si="38"/>
        <v>0.29835521240561885</v>
      </c>
      <c r="O156" s="58">
        <v>198365992</v>
      </c>
      <c r="P156" s="60">
        <v>-4048285</v>
      </c>
      <c r="Q156" s="61">
        <f t="shared" si="48"/>
        <v>194317707</v>
      </c>
      <c r="R156" s="62">
        <f t="shared" si="39"/>
        <v>-2.0408160487509371E-2</v>
      </c>
      <c r="S156" s="63">
        <f t="shared" si="40"/>
        <v>2.0096369011233225E-2</v>
      </c>
      <c r="T156" s="58">
        <v>13361376</v>
      </c>
      <c r="U156" s="60">
        <v>0</v>
      </c>
      <c r="V156" s="61">
        <f t="shared" si="49"/>
        <v>13361376</v>
      </c>
      <c r="W156" s="62">
        <f t="shared" si="41"/>
        <v>0</v>
      </c>
      <c r="X156" s="63">
        <f t="shared" si="42"/>
        <v>0.49554072601606236</v>
      </c>
      <c r="Y156" s="58">
        <v>329467774</v>
      </c>
      <c r="Z156" s="60">
        <v>9413365</v>
      </c>
      <c r="AA156" s="61">
        <f t="shared" si="50"/>
        <v>338881139</v>
      </c>
      <c r="AB156" s="62">
        <f t="shared" si="43"/>
        <v>2.8571428658148521E-2</v>
      </c>
      <c r="AC156" s="63">
        <f t="shared" si="44"/>
        <v>1.9588875146086007E-2</v>
      </c>
      <c r="AD156" s="58">
        <v>13023961</v>
      </c>
      <c r="AE156" s="63">
        <f t="shared" si="45"/>
        <v>1.6243894739682411E-6</v>
      </c>
      <c r="AF156" s="58">
        <v>1080</v>
      </c>
      <c r="AG156" s="58">
        <v>664865180</v>
      </c>
      <c r="AH156" s="60">
        <v>6489250</v>
      </c>
      <c r="AI156" s="61">
        <v>671354430</v>
      </c>
      <c r="AJ156" s="62">
        <f t="shared" si="46"/>
        <v>9.76024943884112E-3</v>
      </c>
      <c r="AK156" s="58">
        <v>0</v>
      </c>
      <c r="AL156" s="58">
        <v>0</v>
      </c>
      <c r="AM156" s="25">
        <v>0</v>
      </c>
      <c r="AN156" s="64"/>
    </row>
    <row r="157" spans="1:40" x14ac:dyDescent="0.2">
      <c r="A157" s="55" t="s">
        <v>315</v>
      </c>
      <c r="B157" s="56" t="s">
        <v>314</v>
      </c>
      <c r="C157" s="24">
        <v>3</v>
      </c>
      <c r="D157" s="24"/>
      <c r="E157" s="57">
        <f t="shared" si="34"/>
        <v>3.9757717822971168E-2</v>
      </c>
      <c r="F157" s="58">
        <v>19525741</v>
      </c>
      <c r="G157" s="59">
        <f t="shared" si="35"/>
        <v>2.4940846476985468E-2</v>
      </c>
      <c r="H157" s="73">
        <v>12248905</v>
      </c>
      <c r="I157" s="59">
        <f t="shared" si="36"/>
        <v>0.11061580066902624</v>
      </c>
      <c r="J157" s="58">
        <v>54325439</v>
      </c>
      <c r="K157" s="60">
        <v>833124</v>
      </c>
      <c r="L157" s="61">
        <f t="shared" si="47"/>
        <v>55158563</v>
      </c>
      <c r="M157" s="62">
        <f t="shared" si="37"/>
        <v>1.5335798759030737E-2</v>
      </c>
      <c r="N157" s="63">
        <f t="shared" si="38"/>
        <v>0.25589402902565694</v>
      </c>
      <c r="O157" s="58">
        <v>125674229</v>
      </c>
      <c r="P157" s="60">
        <v>-2564780</v>
      </c>
      <c r="Q157" s="61">
        <f t="shared" si="48"/>
        <v>123109449</v>
      </c>
      <c r="R157" s="62">
        <f t="shared" si="39"/>
        <v>-2.0408161803801478E-2</v>
      </c>
      <c r="S157" s="63">
        <f t="shared" si="40"/>
        <v>2.8496660137383816E-2</v>
      </c>
      <c r="T157" s="58">
        <v>13995230</v>
      </c>
      <c r="U157" s="60">
        <v>0</v>
      </c>
      <c r="V157" s="61">
        <f t="shared" si="49"/>
        <v>13995230</v>
      </c>
      <c r="W157" s="62">
        <f t="shared" si="41"/>
        <v>0</v>
      </c>
      <c r="X157" s="63">
        <f t="shared" si="42"/>
        <v>0.52400240548989574</v>
      </c>
      <c r="Y157" s="58">
        <v>257347147</v>
      </c>
      <c r="Z157" s="60">
        <v>7352776</v>
      </c>
      <c r="AA157" s="61">
        <f t="shared" si="50"/>
        <v>264699923</v>
      </c>
      <c r="AB157" s="62">
        <f t="shared" si="43"/>
        <v>2.8571430014726371E-2</v>
      </c>
      <c r="AC157" s="63">
        <f t="shared" si="44"/>
        <v>1.629254037808063E-2</v>
      </c>
      <c r="AD157" s="58">
        <v>8001564</v>
      </c>
      <c r="AE157" s="63">
        <f t="shared" si="45"/>
        <v>0</v>
      </c>
      <c r="AF157" s="58">
        <v>0</v>
      </c>
      <c r="AG157" s="58">
        <v>491118255</v>
      </c>
      <c r="AH157" s="60">
        <v>5621120</v>
      </c>
      <c r="AI157" s="61">
        <v>496739375</v>
      </c>
      <c r="AJ157" s="62">
        <f t="shared" si="46"/>
        <v>1.144555296564979E-2</v>
      </c>
      <c r="AK157" s="58">
        <v>0</v>
      </c>
      <c r="AL157" s="58">
        <v>10490</v>
      </c>
      <c r="AM157" s="25">
        <v>0</v>
      </c>
      <c r="AN157" s="64"/>
    </row>
    <row r="158" spans="1:40" x14ac:dyDescent="0.2">
      <c r="A158" s="55" t="s">
        <v>317</v>
      </c>
      <c r="B158" s="56" t="s">
        <v>316</v>
      </c>
      <c r="C158" s="24">
        <v>3</v>
      </c>
      <c r="D158" s="24"/>
      <c r="E158" s="57">
        <f t="shared" si="34"/>
        <v>6.7043106797621058E-2</v>
      </c>
      <c r="F158" s="58">
        <v>39039969</v>
      </c>
      <c r="G158" s="59">
        <f t="shared" si="35"/>
        <v>3.5167967003444864E-2</v>
      </c>
      <c r="H158" s="73">
        <v>20478710</v>
      </c>
      <c r="I158" s="59">
        <f t="shared" si="36"/>
        <v>4.4119963334947557E-3</v>
      </c>
      <c r="J158" s="58">
        <v>2569156</v>
      </c>
      <c r="K158" s="60">
        <v>39400</v>
      </c>
      <c r="L158" s="61">
        <f t="shared" si="47"/>
        <v>2608556</v>
      </c>
      <c r="M158" s="62">
        <f t="shared" si="37"/>
        <v>1.5335775639937784E-2</v>
      </c>
      <c r="N158" s="63">
        <f t="shared" si="38"/>
        <v>8.405592001286652E-2</v>
      </c>
      <c r="O158" s="58">
        <v>48946725</v>
      </c>
      <c r="P158" s="60">
        <v>-694312</v>
      </c>
      <c r="Q158" s="61">
        <f t="shared" si="48"/>
        <v>48252413</v>
      </c>
      <c r="R158" s="62">
        <f t="shared" si="39"/>
        <v>-1.4185055282043895E-2</v>
      </c>
      <c r="S158" s="63">
        <f t="shared" si="40"/>
        <v>4.0097011383877057E-2</v>
      </c>
      <c r="T158" s="58">
        <v>23348949</v>
      </c>
      <c r="U158" s="60">
        <v>0</v>
      </c>
      <c r="V158" s="61">
        <f t="shared" si="49"/>
        <v>23348949</v>
      </c>
      <c r="W158" s="62">
        <f t="shared" si="41"/>
        <v>0</v>
      </c>
      <c r="X158" s="63">
        <f t="shared" si="42"/>
        <v>0.73303096833812242</v>
      </c>
      <c r="Y158" s="58">
        <v>426852329</v>
      </c>
      <c r="Z158" s="60">
        <v>10623097</v>
      </c>
      <c r="AA158" s="61">
        <f t="shared" si="50"/>
        <v>437475426</v>
      </c>
      <c r="AB158" s="62">
        <f t="shared" si="43"/>
        <v>2.4887054089378063E-2</v>
      </c>
      <c r="AC158" s="63">
        <f t="shared" si="44"/>
        <v>3.6186169540810713E-2</v>
      </c>
      <c r="AD158" s="58">
        <v>21071621</v>
      </c>
      <c r="AE158" s="63">
        <f t="shared" si="45"/>
        <v>6.8605897626736359E-6</v>
      </c>
      <c r="AF158" s="58">
        <v>3995</v>
      </c>
      <c r="AG158" s="58">
        <v>582311454</v>
      </c>
      <c r="AH158" s="60">
        <v>9968185</v>
      </c>
      <c r="AI158" s="61">
        <v>592279639</v>
      </c>
      <c r="AJ158" s="62">
        <f t="shared" si="46"/>
        <v>1.7118304871949163E-2</v>
      </c>
      <c r="AK158" s="58">
        <v>0</v>
      </c>
      <c r="AL158" s="58">
        <v>0</v>
      </c>
      <c r="AM158" s="25">
        <v>0</v>
      </c>
      <c r="AN158" s="64"/>
    </row>
    <row r="159" spans="1:40" x14ac:dyDescent="0.2">
      <c r="A159" s="55" t="s">
        <v>319</v>
      </c>
      <c r="B159" s="56" t="s">
        <v>318</v>
      </c>
      <c r="C159" s="24">
        <v>3</v>
      </c>
      <c r="D159" s="24"/>
      <c r="E159" s="57">
        <f t="shared" si="34"/>
        <v>4.4802195944356714E-2</v>
      </c>
      <c r="F159" s="58">
        <v>19643282</v>
      </c>
      <c r="G159" s="59">
        <f t="shared" si="35"/>
        <v>6.2848415578136011E-3</v>
      </c>
      <c r="H159" s="73">
        <v>2755555</v>
      </c>
      <c r="I159" s="59">
        <f t="shared" si="36"/>
        <v>8.1387700898374567E-4</v>
      </c>
      <c r="J159" s="58">
        <v>356840</v>
      </c>
      <c r="K159" s="60">
        <v>5473</v>
      </c>
      <c r="L159" s="61">
        <f t="shared" si="47"/>
        <v>362313</v>
      </c>
      <c r="M159" s="62">
        <f t="shared" si="37"/>
        <v>1.5337406120390092E-2</v>
      </c>
      <c r="N159" s="63">
        <f t="shared" si="38"/>
        <v>0.10901890974259291</v>
      </c>
      <c r="O159" s="58">
        <v>47798755</v>
      </c>
      <c r="P159" s="60">
        <v>217882</v>
      </c>
      <c r="Q159" s="61">
        <f t="shared" si="48"/>
        <v>48016637</v>
      </c>
      <c r="R159" s="62">
        <f t="shared" si="39"/>
        <v>4.5583195629258543E-3</v>
      </c>
      <c r="S159" s="63">
        <f t="shared" si="40"/>
        <v>7.5014056792234596E-3</v>
      </c>
      <c r="T159" s="58">
        <v>3288951</v>
      </c>
      <c r="U159" s="60">
        <v>0</v>
      </c>
      <c r="V159" s="61">
        <f t="shared" si="49"/>
        <v>3288951</v>
      </c>
      <c r="W159" s="62">
        <f t="shared" si="41"/>
        <v>0</v>
      </c>
      <c r="X159" s="63">
        <f t="shared" si="42"/>
        <v>0.80978631223954456</v>
      </c>
      <c r="Y159" s="58">
        <v>355046456</v>
      </c>
      <c r="Z159" s="60">
        <v>2449008</v>
      </c>
      <c r="AA159" s="61">
        <f t="shared" si="50"/>
        <v>357495464</v>
      </c>
      <c r="AB159" s="62">
        <f t="shared" si="43"/>
        <v>6.8977114363873559E-3</v>
      </c>
      <c r="AC159" s="63">
        <f t="shared" si="44"/>
        <v>2.1792457827485057E-2</v>
      </c>
      <c r="AD159" s="58">
        <v>9554786</v>
      </c>
      <c r="AE159" s="63">
        <f t="shared" si="45"/>
        <v>0</v>
      </c>
      <c r="AF159" s="58">
        <v>0</v>
      </c>
      <c r="AG159" s="58">
        <v>438444625</v>
      </c>
      <c r="AH159" s="60">
        <v>2672363</v>
      </c>
      <c r="AI159" s="61">
        <v>441116988</v>
      </c>
      <c r="AJ159" s="62">
        <f t="shared" si="46"/>
        <v>6.0950980981919894E-3</v>
      </c>
      <c r="AK159" s="58">
        <v>0</v>
      </c>
      <c r="AL159" s="58">
        <v>0</v>
      </c>
      <c r="AM159" s="25">
        <v>0</v>
      </c>
      <c r="AN159" s="64"/>
    </row>
    <row r="160" spans="1:40" x14ac:dyDescent="0.2">
      <c r="A160" s="55" t="s">
        <v>321</v>
      </c>
      <c r="B160" s="56" t="s">
        <v>320</v>
      </c>
      <c r="C160" s="24">
        <v>3</v>
      </c>
      <c r="D160" s="24"/>
      <c r="E160" s="57">
        <f t="shared" si="34"/>
        <v>2.0288303226620074E-2</v>
      </c>
      <c r="F160" s="58">
        <v>7720924</v>
      </c>
      <c r="G160" s="59">
        <f t="shared" si="35"/>
        <v>5.6434779343716253E-3</v>
      </c>
      <c r="H160" s="73">
        <v>2147684</v>
      </c>
      <c r="I160" s="59">
        <f t="shared" si="36"/>
        <v>2.0624323509089797E-4</v>
      </c>
      <c r="J160" s="58">
        <v>78488</v>
      </c>
      <c r="K160" s="60">
        <v>1204</v>
      </c>
      <c r="L160" s="61">
        <f t="shared" si="47"/>
        <v>79692</v>
      </c>
      <c r="M160" s="62">
        <f t="shared" si="37"/>
        <v>1.5339924574457242E-2</v>
      </c>
      <c r="N160" s="63">
        <f t="shared" si="38"/>
        <v>0.21781897826190047</v>
      </c>
      <c r="O160" s="58">
        <v>82893269</v>
      </c>
      <c r="P160" s="60">
        <v>28280</v>
      </c>
      <c r="Q160" s="61">
        <f t="shared" si="48"/>
        <v>82921549</v>
      </c>
      <c r="R160" s="62">
        <f t="shared" si="39"/>
        <v>3.4116159660683667E-4</v>
      </c>
      <c r="S160" s="63">
        <f t="shared" si="40"/>
        <v>7.3169601602306655E-3</v>
      </c>
      <c r="T160" s="58">
        <v>2784545</v>
      </c>
      <c r="U160" s="60">
        <v>0</v>
      </c>
      <c r="V160" s="61">
        <f t="shared" si="49"/>
        <v>2784545</v>
      </c>
      <c r="W160" s="62">
        <f t="shared" si="41"/>
        <v>0</v>
      </c>
      <c r="X160" s="63">
        <f t="shared" si="42"/>
        <v>0.72329017734981604</v>
      </c>
      <c r="Y160" s="58">
        <v>275255571</v>
      </c>
      <c r="Z160" s="60">
        <v>208093</v>
      </c>
      <c r="AA160" s="61">
        <f t="shared" si="50"/>
        <v>275463664</v>
      </c>
      <c r="AB160" s="62">
        <f t="shared" si="43"/>
        <v>7.5599923098377544E-4</v>
      </c>
      <c r="AC160" s="63">
        <f t="shared" si="44"/>
        <v>2.5435859831970255E-2</v>
      </c>
      <c r="AD160" s="58">
        <v>9679880</v>
      </c>
      <c r="AE160" s="63">
        <f t="shared" si="45"/>
        <v>0</v>
      </c>
      <c r="AF160" s="58">
        <v>0</v>
      </c>
      <c r="AG160" s="58">
        <v>380560361</v>
      </c>
      <c r="AH160" s="60">
        <v>237577</v>
      </c>
      <c r="AI160" s="61">
        <v>380797938</v>
      </c>
      <c r="AJ160" s="62">
        <f t="shared" si="46"/>
        <v>6.2428204391996574E-4</v>
      </c>
      <c r="AK160" s="58">
        <v>0</v>
      </c>
      <c r="AL160" s="58">
        <v>0</v>
      </c>
      <c r="AM160" s="25">
        <v>0</v>
      </c>
      <c r="AN160" s="64"/>
    </row>
    <row r="161" spans="1:40" x14ac:dyDescent="0.2">
      <c r="A161" s="55" t="s">
        <v>323</v>
      </c>
      <c r="B161" s="56" t="s">
        <v>322</v>
      </c>
      <c r="C161" s="24">
        <v>3</v>
      </c>
      <c r="D161" s="24"/>
      <c r="E161" s="57">
        <f t="shared" si="34"/>
        <v>4.885647404124438E-2</v>
      </c>
      <c r="F161" s="58">
        <v>50313688</v>
      </c>
      <c r="G161" s="59">
        <f t="shared" si="35"/>
        <v>4.1739451383761101E-3</v>
      </c>
      <c r="H161" s="73">
        <v>4298439</v>
      </c>
      <c r="I161" s="59">
        <f t="shared" si="36"/>
        <v>1.1159774813508013E-2</v>
      </c>
      <c r="J161" s="58">
        <v>11492631</v>
      </c>
      <c r="K161" s="60">
        <v>176249</v>
      </c>
      <c r="L161" s="61">
        <f t="shared" si="47"/>
        <v>11668880</v>
      </c>
      <c r="M161" s="62">
        <f t="shared" si="37"/>
        <v>1.5335826931187471E-2</v>
      </c>
      <c r="N161" s="63">
        <f t="shared" si="38"/>
        <v>0.17048081282241326</v>
      </c>
      <c r="O161" s="58">
        <v>175565646</v>
      </c>
      <c r="P161" s="60">
        <v>3589187</v>
      </c>
      <c r="Q161" s="61">
        <f t="shared" si="48"/>
        <v>179154833</v>
      </c>
      <c r="R161" s="62">
        <f t="shared" si="39"/>
        <v>2.0443561036992398E-2</v>
      </c>
      <c r="S161" s="63">
        <f t="shared" si="40"/>
        <v>3.1654802410027494E-2</v>
      </c>
      <c r="T161" s="58">
        <v>32598952</v>
      </c>
      <c r="U161" s="60">
        <v>1412472</v>
      </c>
      <c r="V161" s="61">
        <f t="shared" si="49"/>
        <v>34011424</v>
      </c>
      <c r="W161" s="62">
        <f t="shared" si="41"/>
        <v>4.3328754863039769E-2</v>
      </c>
      <c r="X161" s="63">
        <f t="shared" si="42"/>
        <v>0.7008985781268916</v>
      </c>
      <c r="Y161" s="58">
        <v>721803877</v>
      </c>
      <c r="Z161" s="60">
        <v>-9260074</v>
      </c>
      <c r="AA161" s="61">
        <f t="shared" si="50"/>
        <v>712543803</v>
      </c>
      <c r="AB161" s="62">
        <f t="shared" si="43"/>
        <v>-1.2829072127580162E-2</v>
      </c>
      <c r="AC161" s="63">
        <f t="shared" si="44"/>
        <v>3.2775612647539122E-2</v>
      </c>
      <c r="AD161" s="58">
        <v>33753192</v>
      </c>
      <c r="AE161" s="63">
        <f t="shared" si="45"/>
        <v>0</v>
      </c>
      <c r="AF161" s="58">
        <v>0</v>
      </c>
      <c r="AG161" s="58">
        <v>1029826425</v>
      </c>
      <c r="AH161" s="60">
        <v>-4082166</v>
      </c>
      <c r="AI161" s="61">
        <v>1025744259</v>
      </c>
      <c r="AJ161" s="62">
        <f t="shared" si="46"/>
        <v>-3.9639359613441658E-3</v>
      </c>
      <c r="AK161" s="58">
        <v>0</v>
      </c>
      <c r="AL161" s="58">
        <v>29101</v>
      </c>
      <c r="AM161" s="25">
        <v>0</v>
      </c>
      <c r="AN161" s="64"/>
    </row>
    <row r="162" spans="1:40" x14ac:dyDescent="0.2">
      <c r="A162" s="55" t="s">
        <v>325</v>
      </c>
      <c r="B162" s="56" t="s">
        <v>324</v>
      </c>
      <c r="C162" s="24">
        <v>3</v>
      </c>
      <c r="D162" s="24"/>
      <c r="E162" s="57">
        <f t="shared" si="34"/>
        <v>8.4082310204718055E-2</v>
      </c>
      <c r="F162" s="58">
        <v>318787548</v>
      </c>
      <c r="G162" s="59">
        <f t="shared" si="35"/>
        <v>1.1839449523242486E-2</v>
      </c>
      <c r="H162" s="73">
        <v>44887790</v>
      </c>
      <c r="I162" s="59">
        <f t="shared" si="36"/>
        <v>4.9015289217181554E-3</v>
      </c>
      <c r="J162" s="58">
        <v>18583533</v>
      </c>
      <c r="K162" s="60">
        <v>284993</v>
      </c>
      <c r="L162" s="61">
        <f t="shared" si="47"/>
        <v>18868526</v>
      </c>
      <c r="M162" s="62">
        <f t="shared" si="37"/>
        <v>1.53357814146535E-2</v>
      </c>
      <c r="N162" s="63">
        <f t="shared" si="38"/>
        <v>0.57913416468306955</v>
      </c>
      <c r="O162" s="58">
        <v>2195714650</v>
      </c>
      <c r="P162" s="60">
        <v>41153572</v>
      </c>
      <c r="Q162" s="61">
        <f t="shared" si="48"/>
        <v>2236868222</v>
      </c>
      <c r="R162" s="62">
        <f t="shared" si="39"/>
        <v>1.8742677697213526E-2</v>
      </c>
      <c r="S162" s="63">
        <f t="shared" si="40"/>
        <v>0.23467854174284483</v>
      </c>
      <c r="T162" s="58">
        <v>889754298</v>
      </c>
      <c r="U162" s="60">
        <v>36375539</v>
      </c>
      <c r="V162" s="61">
        <f t="shared" si="49"/>
        <v>926129837</v>
      </c>
      <c r="W162" s="62">
        <f t="shared" si="41"/>
        <v>4.0882678602132475E-2</v>
      </c>
      <c r="X162" s="63">
        <f t="shared" si="42"/>
        <v>8.0147891167894766E-2</v>
      </c>
      <c r="Y162" s="58">
        <v>303870691</v>
      </c>
      <c r="Z162" s="60">
        <v>-709878</v>
      </c>
      <c r="AA162" s="61">
        <f t="shared" si="50"/>
        <v>303160813</v>
      </c>
      <c r="AB162" s="62">
        <f t="shared" si="43"/>
        <v>-2.3361186880639304E-3</v>
      </c>
      <c r="AC162" s="63">
        <f t="shared" si="44"/>
        <v>5.216113756512139E-3</v>
      </c>
      <c r="AD162" s="58">
        <v>19776242</v>
      </c>
      <c r="AE162" s="63">
        <f t="shared" si="45"/>
        <v>0</v>
      </c>
      <c r="AF162" s="58">
        <v>0</v>
      </c>
      <c r="AG162" s="58">
        <v>3791374752</v>
      </c>
      <c r="AH162" s="60">
        <v>77104226</v>
      </c>
      <c r="AI162" s="61">
        <v>3868478978</v>
      </c>
      <c r="AJ162" s="62">
        <f t="shared" si="46"/>
        <v>2.0336746178764447E-2</v>
      </c>
      <c r="AK162" s="58">
        <v>4526269</v>
      </c>
      <c r="AL162" s="58">
        <v>5932098</v>
      </c>
      <c r="AM162" s="25">
        <v>0</v>
      </c>
      <c r="AN162" s="64"/>
    </row>
    <row r="163" spans="1:40" x14ac:dyDescent="0.2">
      <c r="A163" s="55" t="s">
        <v>327</v>
      </c>
      <c r="B163" s="56" t="s">
        <v>326</v>
      </c>
      <c r="C163" s="24">
        <v>3</v>
      </c>
      <c r="D163" s="24"/>
      <c r="E163" s="57">
        <f t="shared" si="34"/>
        <v>3.8448050946468727E-2</v>
      </c>
      <c r="F163" s="58">
        <v>32685768</v>
      </c>
      <c r="G163" s="59">
        <f t="shared" si="35"/>
        <v>2.9834033703676466E-3</v>
      </c>
      <c r="H163" s="73">
        <v>2536275</v>
      </c>
      <c r="I163" s="59">
        <f t="shared" si="36"/>
        <v>3.0892521258387737E-3</v>
      </c>
      <c r="J163" s="58">
        <v>2626260</v>
      </c>
      <c r="K163" s="60">
        <v>40276</v>
      </c>
      <c r="L163" s="61">
        <f t="shared" si="47"/>
        <v>2666536</v>
      </c>
      <c r="M163" s="62">
        <f t="shared" si="37"/>
        <v>1.5335876874338412E-2</v>
      </c>
      <c r="N163" s="63">
        <f t="shared" si="38"/>
        <v>0.29000292869984895</v>
      </c>
      <c r="O163" s="58">
        <v>246539635</v>
      </c>
      <c r="P163" s="60">
        <v>5234892</v>
      </c>
      <c r="Q163" s="61">
        <f t="shared" si="48"/>
        <v>251774527</v>
      </c>
      <c r="R163" s="62">
        <f t="shared" si="39"/>
        <v>2.1233470228833592E-2</v>
      </c>
      <c r="S163" s="63">
        <f t="shared" si="40"/>
        <v>3.8628399063822483E-2</v>
      </c>
      <c r="T163" s="58">
        <v>32839087</v>
      </c>
      <c r="U163" s="60">
        <v>1427786</v>
      </c>
      <c r="V163" s="61">
        <f t="shared" si="49"/>
        <v>34266873</v>
      </c>
      <c r="W163" s="62">
        <f t="shared" si="41"/>
        <v>4.3478248953754406E-2</v>
      </c>
      <c r="X163" s="63">
        <f t="shared" si="42"/>
        <v>0.6062749106653148</v>
      </c>
      <c r="Y163" s="58">
        <v>515411330</v>
      </c>
      <c r="Z163" s="60">
        <v>-6679606</v>
      </c>
      <c r="AA163" s="61">
        <f t="shared" si="50"/>
        <v>508731724</v>
      </c>
      <c r="AB163" s="62">
        <f t="shared" si="43"/>
        <v>-1.2959757791897978E-2</v>
      </c>
      <c r="AC163" s="63">
        <f t="shared" si="44"/>
        <v>2.0573055128338562E-2</v>
      </c>
      <c r="AD163" s="58">
        <v>17489732</v>
      </c>
      <c r="AE163" s="63">
        <f t="shared" si="45"/>
        <v>0</v>
      </c>
      <c r="AF163" s="58">
        <v>0</v>
      </c>
      <c r="AG163" s="58">
        <v>850128087</v>
      </c>
      <c r="AH163" s="60">
        <v>23348</v>
      </c>
      <c r="AI163" s="61">
        <v>850151435</v>
      </c>
      <c r="AJ163" s="62">
        <f t="shared" si="46"/>
        <v>2.7464096713228578E-5</v>
      </c>
      <c r="AK163" s="58">
        <v>0</v>
      </c>
      <c r="AL163" s="58">
        <v>0</v>
      </c>
      <c r="AM163" s="25">
        <v>0</v>
      </c>
      <c r="AN163" s="64"/>
    </row>
    <row r="164" spans="1:40" x14ac:dyDescent="0.2">
      <c r="A164" s="55" t="s">
        <v>329</v>
      </c>
      <c r="B164" s="56" t="s">
        <v>328</v>
      </c>
      <c r="C164" s="24">
        <v>3</v>
      </c>
      <c r="D164" s="24"/>
      <c r="E164" s="57">
        <f t="shared" si="34"/>
        <v>3.6601570532835019E-2</v>
      </c>
      <c r="F164" s="58">
        <v>28928046</v>
      </c>
      <c r="G164" s="59">
        <f t="shared" si="35"/>
        <v>1.6788944667056407E-3</v>
      </c>
      <c r="H164" s="73">
        <v>1326914</v>
      </c>
      <c r="I164" s="59">
        <f t="shared" si="36"/>
        <v>2.1356744575657896E-4</v>
      </c>
      <c r="J164" s="58">
        <v>168793</v>
      </c>
      <c r="K164" s="60">
        <v>2588</v>
      </c>
      <c r="L164" s="61">
        <f t="shared" si="47"/>
        <v>171381</v>
      </c>
      <c r="M164" s="62">
        <f t="shared" si="37"/>
        <v>1.5332389376336696E-2</v>
      </c>
      <c r="N164" s="63">
        <f t="shared" si="38"/>
        <v>0.12309528655117513</v>
      </c>
      <c r="O164" s="58">
        <v>97288342</v>
      </c>
      <c r="P164" s="60">
        <v>1646926</v>
      </c>
      <c r="Q164" s="61">
        <f t="shared" si="48"/>
        <v>98935268</v>
      </c>
      <c r="R164" s="62">
        <f t="shared" si="39"/>
        <v>1.6928297534354115E-2</v>
      </c>
      <c r="S164" s="63">
        <f t="shared" si="40"/>
        <v>7.7654977139642823E-3</v>
      </c>
      <c r="T164" s="58">
        <v>6137460</v>
      </c>
      <c r="U164" s="60">
        <v>223330</v>
      </c>
      <c r="V164" s="61">
        <f t="shared" si="49"/>
        <v>6360790</v>
      </c>
      <c r="W164" s="62">
        <f t="shared" si="41"/>
        <v>3.6388017192780078E-2</v>
      </c>
      <c r="X164" s="63">
        <f t="shared" si="42"/>
        <v>0.79550887777981705</v>
      </c>
      <c r="Y164" s="58">
        <v>628730327</v>
      </c>
      <c r="Z164" s="60">
        <v>-5499983</v>
      </c>
      <c r="AA164" s="61">
        <f t="shared" si="50"/>
        <v>623230344</v>
      </c>
      <c r="AB164" s="62">
        <f t="shared" si="43"/>
        <v>-8.7477615820494691E-3</v>
      </c>
      <c r="AC164" s="63">
        <f t="shared" si="44"/>
        <v>3.5136305509746307E-2</v>
      </c>
      <c r="AD164" s="58">
        <v>27769974</v>
      </c>
      <c r="AE164" s="63">
        <f t="shared" si="45"/>
        <v>0</v>
      </c>
      <c r="AF164" s="58">
        <v>0</v>
      </c>
      <c r="AG164" s="58">
        <v>790349856</v>
      </c>
      <c r="AH164" s="60">
        <v>-3627139</v>
      </c>
      <c r="AI164" s="61">
        <v>786722717</v>
      </c>
      <c r="AJ164" s="62">
        <f t="shared" si="46"/>
        <v>-4.5892827998440227E-3</v>
      </c>
      <c r="AK164" s="58">
        <v>0</v>
      </c>
      <c r="AL164" s="58">
        <v>530693</v>
      </c>
      <c r="AM164" s="25">
        <v>0</v>
      </c>
      <c r="AN164" s="64"/>
    </row>
    <row r="165" spans="1:40" x14ac:dyDescent="0.2">
      <c r="A165" s="55" t="s">
        <v>331</v>
      </c>
      <c r="B165" s="56" t="s">
        <v>330</v>
      </c>
      <c r="C165" s="24">
        <v>3</v>
      </c>
      <c r="D165" s="24"/>
      <c r="E165" s="57">
        <f t="shared" si="34"/>
        <v>3.5192742461393492E-2</v>
      </c>
      <c r="F165" s="58">
        <v>31526889</v>
      </c>
      <c r="G165" s="59">
        <f t="shared" si="35"/>
        <v>1.8483996224576897E-3</v>
      </c>
      <c r="H165" s="73">
        <v>1655861</v>
      </c>
      <c r="I165" s="59">
        <f t="shared" si="36"/>
        <v>1.5688269204952961E-4</v>
      </c>
      <c r="J165" s="58">
        <v>140541</v>
      </c>
      <c r="K165" s="60">
        <v>2155</v>
      </c>
      <c r="L165" s="61">
        <f t="shared" si="47"/>
        <v>142696</v>
      </c>
      <c r="M165" s="62">
        <f t="shared" si="37"/>
        <v>1.5333603717064772E-2</v>
      </c>
      <c r="N165" s="63">
        <f t="shared" si="38"/>
        <v>0.15149056043926948</v>
      </c>
      <c r="O165" s="58">
        <v>135710540</v>
      </c>
      <c r="P165" s="60">
        <v>1246844</v>
      </c>
      <c r="Q165" s="61">
        <f t="shared" si="48"/>
        <v>136957384</v>
      </c>
      <c r="R165" s="62">
        <f t="shared" si="39"/>
        <v>9.1875251546416365E-3</v>
      </c>
      <c r="S165" s="63">
        <f t="shared" si="40"/>
        <v>2.2831618474491795E-2</v>
      </c>
      <c r="T165" s="58">
        <v>20453362</v>
      </c>
      <c r="U165" s="60">
        <v>210184</v>
      </c>
      <c r="V165" s="61">
        <f t="shared" si="49"/>
        <v>20663546</v>
      </c>
      <c r="W165" s="62">
        <f t="shared" si="41"/>
        <v>1.0276256783603596E-2</v>
      </c>
      <c r="X165" s="63">
        <f t="shared" si="42"/>
        <v>0.76241706035051038</v>
      </c>
      <c r="Y165" s="58">
        <v>682999856</v>
      </c>
      <c r="Z165" s="60">
        <v>2199321</v>
      </c>
      <c r="AA165" s="61">
        <f t="shared" si="50"/>
        <v>685199177</v>
      </c>
      <c r="AB165" s="62">
        <f t="shared" si="43"/>
        <v>3.2200899907656789E-3</v>
      </c>
      <c r="AC165" s="63">
        <f t="shared" si="44"/>
        <v>2.6062735959827617E-2</v>
      </c>
      <c r="AD165" s="58">
        <v>23347910</v>
      </c>
      <c r="AE165" s="63">
        <f t="shared" si="45"/>
        <v>0</v>
      </c>
      <c r="AF165" s="58">
        <v>0</v>
      </c>
      <c r="AG165" s="58">
        <v>895834959</v>
      </c>
      <c r="AH165" s="60">
        <v>3658504</v>
      </c>
      <c r="AI165" s="61">
        <v>899493463</v>
      </c>
      <c r="AJ165" s="62">
        <f t="shared" si="46"/>
        <v>4.083904030809318E-3</v>
      </c>
      <c r="AK165" s="58">
        <v>28169</v>
      </c>
      <c r="AL165" s="58">
        <v>18460</v>
      </c>
      <c r="AM165" s="25">
        <v>0</v>
      </c>
      <c r="AN165" s="64"/>
    </row>
    <row r="166" spans="1:40" x14ac:dyDescent="0.2">
      <c r="A166" s="55" t="s">
        <v>333</v>
      </c>
      <c r="B166" s="56" t="s">
        <v>332</v>
      </c>
      <c r="C166" s="24">
        <v>3</v>
      </c>
      <c r="D166" s="24"/>
      <c r="E166" s="57">
        <f t="shared" si="34"/>
        <v>1.0310706458251159E-2</v>
      </c>
      <c r="F166" s="58">
        <v>3974037</v>
      </c>
      <c r="G166" s="59">
        <f t="shared" si="35"/>
        <v>6.7133100799057523E-3</v>
      </c>
      <c r="H166" s="73">
        <v>2587499</v>
      </c>
      <c r="I166" s="59">
        <f t="shared" si="36"/>
        <v>8.2954231809874565E-4</v>
      </c>
      <c r="J166" s="58">
        <v>319729</v>
      </c>
      <c r="K166" s="60">
        <v>4903</v>
      </c>
      <c r="L166" s="61">
        <f t="shared" si="47"/>
        <v>324632</v>
      </c>
      <c r="M166" s="62">
        <f t="shared" si="37"/>
        <v>1.5334861711011514E-2</v>
      </c>
      <c r="N166" s="63">
        <f t="shared" si="38"/>
        <v>5.2023443422329584E-2</v>
      </c>
      <c r="O166" s="58">
        <v>20051302</v>
      </c>
      <c r="P166" s="60">
        <v>-68397</v>
      </c>
      <c r="Q166" s="61">
        <f t="shared" si="48"/>
        <v>19982905</v>
      </c>
      <c r="R166" s="62">
        <f t="shared" si="39"/>
        <v>-3.4111001869105559E-3</v>
      </c>
      <c r="S166" s="63">
        <f t="shared" si="40"/>
        <v>1.4473798345376377E-3</v>
      </c>
      <c r="T166" s="58">
        <v>557861</v>
      </c>
      <c r="U166" s="60">
        <v>0</v>
      </c>
      <c r="V166" s="61">
        <f t="shared" si="49"/>
        <v>557861</v>
      </c>
      <c r="W166" s="62">
        <f t="shared" si="41"/>
        <v>0</v>
      </c>
      <c r="X166" s="63">
        <f t="shared" si="42"/>
        <v>0.9180914389613275</v>
      </c>
      <c r="Y166" s="58">
        <v>353858328</v>
      </c>
      <c r="Z166" s="60">
        <v>-4591029</v>
      </c>
      <c r="AA166" s="61">
        <f t="shared" si="50"/>
        <v>349267299</v>
      </c>
      <c r="AB166" s="62">
        <f t="shared" si="43"/>
        <v>-1.2974200793714257E-2</v>
      </c>
      <c r="AC166" s="63">
        <f t="shared" si="44"/>
        <v>1.0584178925549652E-2</v>
      </c>
      <c r="AD166" s="58">
        <v>4079441</v>
      </c>
      <c r="AE166" s="63">
        <f t="shared" si="45"/>
        <v>0</v>
      </c>
      <c r="AF166" s="58">
        <v>0</v>
      </c>
      <c r="AG166" s="58">
        <v>385428197</v>
      </c>
      <c r="AH166" s="60">
        <v>-4654523</v>
      </c>
      <c r="AI166" s="61">
        <v>380773674</v>
      </c>
      <c r="AJ166" s="62">
        <f t="shared" si="46"/>
        <v>-1.2076238936924482E-2</v>
      </c>
      <c r="AK166" s="58">
        <v>0</v>
      </c>
      <c r="AL166" s="58">
        <v>0</v>
      </c>
      <c r="AM166" s="25">
        <v>0</v>
      </c>
      <c r="AN166" s="64"/>
    </row>
    <row r="167" spans="1:40" x14ac:dyDescent="0.2">
      <c r="A167" s="55" t="s">
        <v>335</v>
      </c>
      <c r="B167" s="56" t="s">
        <v>334</v>
      </c>
      <c r="C167" s="24">
        <v>3</v>
      </c>
      <c r="D167" s="24"/>
      <c r="E167" s="57">
        <f t="shared" si="34"/>
        <v>8.0481988130086071E-2</v>
      </c>
      <c r="F167" s="58">
        <v>104614447</v>
      </c>
      <c r="G167" s="59">
        <f t="shared" si="35"/>
        <v>1.1187147034485706E-2</v>
      </c>
      <c r="H167" s="73">
        <v>14541604</v>
      </c>
      <c r="I167" s="59">
        <f t="shared" si="36"/>
        <v>4.3993098187023599E-2</v>
      </c>
      <c r="J167" s="58">
        <v>57184393</v>
      </c>
      <c r="K167" s="60">
        <v>876968</v>
      </c>
      <c r="L167" s="61">
        <f t="shared" si="47"/>
        <v>58061361</v>
      </c>
      <c r="M167" s="62">
        <f t="shared" si="37"/>
        <v>1.5335792757300055E-2</v>
      </c>
      <c r="N167" s="63">
        <f t="shared" si="38"/>
        <v>0.32553600339246741</v>
      </c>
      <c r="O167" s="58">
        <v>423147710</v>
      </c>
      <c r="P167" s="60">
        <v>14690609</v>
      </c>
      <c r="Q167" s="61">
        <f t="shared" si="48"/>
        <v>437838319</v>
      </c>
      <c r="R167" s="62">
        <f t="shared" si="39"/>
        <v>3.4717448902181224E-2</v>
      </c>
      <c r="S167" s="63">
        <f t="shared" si="40"/>
        <v>6.5058816603992972E-2</v>
      </c>
      <c r="T167" s="58">
        <v>84566650</v>
      </c>
      <c r="U167" s="60">
        <v>-1733774</v>
      </c>
      <c r="V167" s="61">
        <f t="shared" si="49"/>
        <v>82832876</v>
      </c>
      <c r="W167" s="62">
        <f t="shared" si="41"/>
        <v>-2.0501864505688708E-2</v>
      </c>
      <c r="X167" s="63">
        <f t="shared" si="42"/>
        <v>0.45644894809408537</v>
      </c>
      <c r="Y167" s="58">
        <v>593314795</v>
      </c>
      <c r="Z167" s="60">
        <v>-8126044</v>
      </c>
      <c r="AA167" s="61">
        <f t="shared" si="50"/>
        <v>585188751</v>
      </c>
      <c r="AB167" s="62">
        <f t="shared" si="43"/>
        <v>-1.3696007698577616E-2</v>
      </c>
      <c r="AC167" s="63">
        <f t="shared" si="44"/>
        <v>1.729354850564899E-2</v>
      </c>
      <c r="AD167" s="58">
        <v>22479005</v>
      </c>
      <c r="AE167" s="63">
        <f t="shared" si="45"/>
        <v>4.5005220986447839E-7</v>
      </c>
      <c r="AF167" s="58">
        <v>585</v>
      </c>
      <c r="AG167" s="58">
        <v>1299849189</v>
      </c>
      <c r="AH167" s="60">
        <v>5707759</v>
      </c>
      <c r="AI167" s="61">
        <v>1305556948</v>
      </c>
      <c r="AJ167" s="62">
        <f t="shared" si="46"/>
        <v>4.3910932501262656E-3</v>
      </c>
      <c r="AK167" s="58">
        <v>253920</v>
      </c>
      <c r="AL167" s="58">
        <v>337730</v>
      </c>
      <c r="AM167" s="25">
        <v>113555</v>
      </c>
      <c r="AN167" s="64"/>
    </row>
    <row r="168" spans="1:40" x14ac:dyDescent="0.2">
      <c r="A168" s="55" t="s">
        <v>337</v>
      </c>
      <c r="B168" s="56" t="s">
        <v>336</v>
      </c>
      <c r="C168" s="24">
        <v>3</v>
      </c>
      <c r="D168" s="24"/>
      <c r="E168" s="57">
        <f t="shared" si="34"/>
        <v>4.000161174155635E-2</v>
      </c>
      <c r="F168" s="58">
        <v>14230150</v>
      </c>
      <c r="G168" s="59">
        <f t="shared" si="35"/>
        <v>2.9309993582493539E-3</v>
      </c>
      <c r="H168" s="73">
        <v>1042672</v>
      </c>
      <c r="I168" s="59">
        <f t="shared" si="36"/>
        <v>1.2612518597039581E-3</v>
      </c>
      <c r="J168" s="58">
        <v>448677</v>
      </c>
      <c r="K168" s="60">
        <v>6881</v>
      </c>
      <c r="L168" s="61">
        <f t="shared" si="47"/>
        <v>455558</v>
      </c>
      <c r="M168" s="62">
        <f t="shared" si="37"/>
        <v>1.5336199537752102E-2</v>
      </c>
      <c r="N168" s="63">
        <f t="shared" si="38"/>
        <v>0.20224053552727483</v>
      </c>
      <c r="O168" s="58">
        <v>71944930</v>
      </c>
      <c r="P168" s="60">
        <v>2266147</v>
      </c>
      <c r="Q168" s="61">
        <f t="shared" si="48"/>
        <v>74211077</v>
      </c>
      <c r="R168" s="62">
        <f t="shared" si="39"/>
        <v>3.1498355756270802E-2</v>
      </c>
      <c r="S168" s="63">
        <f t="shared" si="40"/>
        <v>1.6217165544568164E-2</v>
      </c>
      <c r="T168" s="58">
        <v>5769085</v>
      </c>
      <c r="U168" s="60">
        <v>-117736</v>
      </c>
      <c r="V168" s="61">
        <f t="shared" si="49"/>
        <v>5651349</v>
      </c>
      <c r="W168" s="62">
        <f t="shared" si="41"/>
        <v>-2.0408088977714837E-2</v>
      </c>
      <c r="X168" s="63">
        <f t="shared" si="42"/>
        <v>0.69766925968079962</v>
      </c>
      <c r="Y168" s="58">
        <v>248188455</v>
      </c>
      <c r="Z168" s="60">
        <v>-3829529</v>
      </c>
      <c r="AA168" s="61">
        <f t="shared" si="50"/>
        <v>244358926</v>
      </c>
      <c r="AB168" s="62">
        <f t="shared" si="43"/>
        <v>-1.5429924006739154E-2</v>
      </c>
      <c r="AC168" s="63">
        <f t="shared" si="44"/>
        <v>3.9679176287847728E-2</v>
      </c>
      <c r="AD168" s="58">
        <v>14115447</v>
      </c>
      <c r="AE168" s="63">
        <f t="shared" si="45"/>
        <v>0</v>
      </c>
      <c r="AF168" s="58">
        <v>0</v>
      </c>
      <c r="AG168" s="58">
        <v>355739416</v>
      </c>
      <c r="AH168" s="60">
        <v>-1674237</v>
      </c>
      <c r="AI168" s="61">
        <v>354065179</v>
      </c>
      <c r="AJ168" s="62">
        <f t="shared" si="46"/>
        <v>-4.7063578695479731E-3</v>
      </c>
      <c r="AK168" s="58">
        <v>44165</v>
      </c>
      <c r="AL168" s="58">
        <v>0</v>
      </c>
      <c r="AM168" s="25">
        <v>0</v>
      </c>
      <c r="AN168" s="64"/>
    </row>
    <row r="169" spans="1:40" x14ac:dyDescent="0.2">
      <c r="A169" s="55" t="s">
        <v>339</v>
      </c>
      <c r="B169" s="56" t="s">
        <v>338</v>
      </c>
      <c r="C169" s="24">
        <v>3</v>
      </c>
      <c r="D169" s="24"/>
      <c r="E169" s="57">
        <f t="shared" si="34"/>
        <v>4.9847591112421118E-2</v>
      </c>
      <c r="F169" s="58">
        <v>19519476</v>
      </c>
      <c r="G169" s="59">
        <f t="shared" si="35"/>
        <v>2.3029449416916283E-2</v>
      </c>
      <c r="H169" s="73">
        <v>9017944</v>
      </c>
      <c r="I169" s="59">
        <f t="shared" si="36"/>
        <v>0.12543989924387322</v>
      </c>
      <c r="J169" s="58">
        <v>49120149</v>
      </c>
      <c r="K169" s="60">
        <v>753297</v>
      </c>
      <c r="L169" s="61">
        <f t="shared" si="47"/>
        <v>49873446</v>
      </c>
      <c r="M169" s="62">
        <f t="shared" si="37"/>
        <v>1.533580445775928E-2</v>
      </c>
      <c r="N169" s="63">
        <f t="shared" si="38"/>
        <v>0.29278307657453123</v>
      </c>
      <c r="O169" s="58">
        <v>114648915</v>
      </c>
      <c r="P169" s="60">
        <v>-969248</v>
      </c>
      <c r="Q169" s="61">
        <f t="shared" si="48"/>
        <v>113679667</v>
      </c>
      <c r="R169" s="62">
        <f t="shared" si="39"/>
        <v>-8.4540529668335716E-3</v>
      </c>
      <c r="S169" s="63">
        <f t="shared" si="40"/>
        <v>2.1667084819676927E-2</v>
      </c>
      <c r="T169" s="58">
        <v>8484465</v>
      </c>
      <c r="U169" s="60">
        <v>29702</v>
      </c>
      <c r="V169" s="61">
        <f t="shared" si="49"/>
        <v>8514167</v>
      </c>
      <c r="W169" s="62">
        <f t="shared" si="41"/>
        <v>3.5007510785889269E-3</v>
      </c>
      <c r="X169" s="63">
        <f t="shared" si="42"/>
        <v>0.4476561918326743</v>
      </c>
      <c r="Y169" s="58">
        <v>175294615</v>
      </c>
      <c r="Z169" s="60">
        <v>-5883127</v>
      </c>
      <c r="AA169" s="61">
        <f t="shared" si="50"/>
        <v>169411488</v>
      </c>
      <c r="AB169" s="62">
        <f t="shared" si="43"/>
        <v>-3.3561367529744139E-2</v>
      </c>
      <c r="AC169" s="63">
        <f t="shared" si="44"/>
        <v>3.9432752894222579E-2</v>
      </c>
      <c r="AD169" s="58">
        <v>15441201</v>
      </c>
      <c r="AE169" s="63">
        <f t="shared" si="45"/>
        <v>1.4395410568435231E-4</v>
      </c>
      <c r="AF169" s="58">
        <v>56370</v>
      </c>
      <c r="AG169" s="58">
        <v>391583135</v>
      </c>
      <c r="AH169" s="60">
        <v>-6069376</v>
      </c>
      <c r="AI169" s="61">
        <v>385513759</v>
      </c>
      <c r="AJ169" s="62">
        <f t="shared" si="46"/>
        <v>-1.5499584781658178E-2</v>
      </c>
      <c r="AK169" s="58">
        <v>0</v>
      </c>
      <c r="AL169" s="58">
        <v>33340</v>
      </c>
      <c r="AM169" s="25">
        <v>0</v>
      </c>
      <c r="AN169" s="64"/>
    </row>
    <row r="170" spans="1:40" x14ac:dyDescent="0.2">
      <c r="A170" s="55" t="s">
        <v>341</v>
      </c>
      <c r="B170" s="56" t="s">
        <v>340</v>
      </c>
      <c r="C170" s="24">
        <v>3</v>
      </c>
      <c r="D170" s="24"/>
      <c r="E170" s="57">
        <f t="shared" si="34"/>
        <v>6.7538784496639345E-2</v>
      </c>
      <c r="F170" s="58">
        <v>52449636</v>
      </c>
      <c r="G170" s="59">
        <f t="shared" si="35"/>
        <v>3.3138584637108115E-2</v>
      </c>
      <c r="H170" s="73">
        <v>25734942</v>
      </c>
      <c r="I170" s="59">
        <f t="shared" si="36"/>
        <v>0.17329257773996609</v>
      </c>
      <c r="J170" s="58">
        <v>134576491</v>
      </c>
      <c r="K170" s="60">
        <v>2063838</v>
      </c>
      <c r="L170" s="61">
        <f t="shared" si="47"/>
        <v>136640329</v>
      </c>
      <c r="M170" s="62">
        <f t="shared" si="37"/>
        <v>1.5335798880355708E-2</v>
      </c>
      <c r="N170" s="63">
        <f t="shared" si="38"/>
        <v>0.19540749303009716</v>
      </c>
      <c r="O170" s="58">
        <v>151750612</v>
      </c>
      <c r="P170" s="60">
        <v>-3096951</v>
      </c>
      <c r="Q170" s="61">
        <f t="shared" si="48"/>
        <v>148653661</v>
      </c>
      <c r="R170" s="62">
        <f t="shared" si="39"/>
        <v>-2.0408161517002647E-2</v>
      </c>
      <c r="S170" s="63">
        <f t="shared" si="40"/>
        <v>7.076323206321293E-2</v>
      </c>
      <c r="T170" s="58">
        <v>54953695</v>
      </c>
      <c r="U170" s="60">
        <v>0</v>
      </c>
      <c r="V170" s="61">
        <f t="shared" si="49"/>
        <v>54953695</v>
      </c>
      <c r="W170" s="62">
        <f t="shared" si="41"/>
        <v>0</v>
      </c>
      <c r="X170" s="63">
        <f t="shared" si="42"/>
        <v>0.41626973223023256</v>
      </c>
      <c r="Y170" s="58">
        <v>323269009</v>
      </c>
      <c r="Z170" s="60">
        <v>-12523319</v>
      </c>
      <c r="AA170" s="61">
        <f t="shared" si="50"/>
        <v>310745690</v>
      </c>
      <c r="AB170" s="62">
        <f t="shared" si="43"/>
        <v>-3.873962134118461E-2</v>
      </c>
      <c r="AC170" s="63">
        <f t="shared" si="44"/>
        <v>4.2320321410099081E-2</v>
      </c>
      <c r="AD170" s="58">
        <v>32865345</v>
      </c>
      <c r="AE170" s="63">
        <f t="shared" si="45"/>
        <v>1.2692743926447346E-3</v>
      </c>
      <c r="AF170" s="58">
        <v>985700</v>
      </c>
      <c r="AG170" s="58">
        <v>776585430</v>
      </c>
      <c r="AH170" s="60">
        <v>-13556432</v>
      </c>
      <c r="AI170" s="61">
        <v>763028998</v>
      </c>
      <c r="AJ170" s="62">
        <f t="shared" si="46"/>
        <v>-1.7456459362107785E-2</v>
      </c>
      <c r="AK170" s="58">
        <v>0</v>
      </c>
      <c r="AL170" s="58">
        <v>843245</v>
      </c>
      <c r="AM170" s="25">
        <v>0</v>
      </c>
      <c r="AN170" s="64"/>
    </row>
    <row r="171" spans="1:40" x14ac:dyDescent="0.2">
      <c r="A171" s="55" t="s">
        <v>343</v>
      </c>
      <c r="B171" s="56" t="s">
        <v>342</v>
      </c>
      <c r="C171" s="24">
        <v>3</v>
      </c>
      <c r="D171" s="24"/>
      <c r="E171" s="57">
        <f t="shared" si="34"/>
        <v>4.0278057388100724E-2</v>
      </c>
      <c r="F171" s="58">
        <v>23764561</v>
      </c>
      <c r="G171" s="59">
        <f t="shared" si="35"/>
        <v>5.3003648527222705E-3</v>
      </c>
      <c r="H171" s="73">
        <v>3127282</v>
      </c>
      <c r="I171" s="59">
        <f t="shared" si="36"/>
        <v>2.2209971786856325E-2</v>
      </c>
      <c r="J171" s="58">
        <v>13104163</v>
      </c>
      <c r="K171" s="60">
        <v>200963</v>
      </c>
      <c r="L171" s="61">
        <f t="shared" si="47"/>
        <v>13305126</v>
      </c>
      <c r="M171" s="62">
        <f t="shared" si="37"/>
        <v>1.5335813512087723E-2</v>
      </c>
      <c r="N171" s="63">
        <f t="shared" si="38"/>
        <v>0.17966009813509218</v>
      </c>
      <c r="O171" s="58">
        <v>106001720</v>
      </c>
      <c r="P171" s="60">
        <v>4584532</v>
      </c>
      <c r="Q171" s="61">
        <f t="shared" si="48"/>
        <v>110586252</v>
      </c>
      <c r="R171" s="62">
        <f t="shared" si="39"/>
        <v>4.3249600100828553E-2</v>
      </c>
      <c r="S171" s="63">
        <f t="shared" si="40"/>
        <v>2.3394915990869083E-2</v>
      </c>
      <c r="T171" s="58">
        <v>13803295</v>
      </c>
      <c r="U171" s="60">
        <v>0</v>
      </c>
      <c r="V171" s="61">
        <f t="shared" si="49"/>
        <v>13803295</v>
      </c>
      <c r="W171" s="62">
        <f t="shared" si="41"/>
        <v>0</v>
      </c>
      <c r="X171" s="63">
        <f t="shared" si="42"/>
        <v>0.70554010431279079</v>
      </c>
      <c r="Y171" s="58">
        <v>416277545</v>
      </c>
      <c r="Z171" s="60">
        <v>-10753196</v>
      </c>
      <c r="AA171" s="61">
        <f t="shared" si="50"/>
        <v>405524349</v>
      </c>
      <c r="AB171" s="62">
        <f t="shared" si="43"/>
        <v>-2.5831794506235017E-2</v>
      </c>
      <c r="AC171" s="63">
        <f t="shared" si="44"/>
        <v>2.3616487533568584E-2</v>
      </c>
      <c r="AD171" s="58">
        <v>13934025</v>
      </c>
      <c r="AE171" s="63">
        <f t="shared" si="45"/>
        <v>0</v>
      </c>
      <c r="AF171" s="58">
        <v>0</v>
      </c>
      <c r="AG171" s="58">
        <v>590012591</v>
      </c>
      <c r="AH171" s="60">
        <v>-5967701</v>
      </c>
      <c r="AI171" s="61">
        <v>584044890</v>
      </c>
      <c r="AJ171" s="62">
        <f t="shared" si="46"/>
        <v>-1.0114531606665323E-2</v>
      </c>
      <c r="AK171" s="58">
        <v>39500</v>
      </c>
      <c r="AL171" s="58">
        <v>107820</v>
      </c>
      <c r="AM171" s="25">
        <v>0</v>
      </c>
      <c r="AN171" s="64"/>
    </row>
    <row r="172" spans="1:40" x14ac:dyDescent="0.2">
      <c r="A172" s="55" t="s">
        <v>345</v>
      </c>
      <c r="B172" s="56" t="s">
        <v>344</v>
      </c>
      <c r="C172" s="24">
        <v>3</v>
      </c>
      <c r="D172" s="24"/>
      <c r="E172" s="57">
        <f t="shared" si="34"/>
        <v>4.3437957873833144E-2</v>
      </c>
      <c r="F172" s="58">
        <v>51867224</v>
      </c>
      <c r="G172" s="59">
        <f t="shared" si="35"/>
        <v>6.9031382913436199E-3</v>
      </c>
      <c r="H172" s="73">
        <v>8242713</v>
      </c>
      <c r="I172" s="59">
        <f t="shared" si="36"/>
        <v>4.3780560756045903E-2</v>
      </c>
      <c r="J172" s="58">
        <v>52276310</v>
      </c>
      <c r="K172" s="60">
        <v>801699</v>
      </c>
      <c r="L172" s="61">
        <f t="shared" si="47"/>
        <v>53078009</v>
      </c>
      <c r="M172" s="62">
        <f t="shared" si="37"/>
        <v>1.5335799332431841E-2</v>
      </c>
      <c r="N172" s="63">
        <f t="shared" si="38"/>
        <v>0.17814895121380886</v>
      </c>
      <c r="O172" s="58">
        <v>212719290</v>
      </c>
      <c r="P172" s="60">
        <v>5790921</v>
      </c>
      <c r="Q172" s="61">
        <f t="shared" si="48"/>
        <v>218510211</v>
      </c>
      <c r="R172" s="62">
        <f t="shared" si="39"/>
        <v>2.7223299776903166E-2</v>
      </c>
      <c r="S172" s="63">
        <f t="shared" si="40"/>
        <v>3.7640360121970536E-2</v>
      </c>
      <c r="T172" s="58">
        <v>44944585</v>
      </c>
      <c r="U172" s="60">
        <v>-243608</v>
      </c>
      <c r="V172" s="61">
        <f t="shared" si="49"/>
        <v>44700977</v>
      </c>
      <c r="W172" s="62">
        <f t="shared" si="41"/>
        <v>-5.420185768763912E-3</v>
      </c>
      <c r="X172" s="63">
        <f t="shared" si="42"/>
        <v>0.62715909908997491</v>
      </c>
      <c r="Y172" s="58">
        <v>748861205</v>
      </c>
      <c r="Z172" s="60">
        <v>-18253682</v>
      </c>
      <c r="AA172" s="61">
        <f t="shared" si="50"/>
        <v>730607523</v>
      </c>
      <c r="AB172" s="62">
        <f t="shared" si="43"/>
        <v>-2.4375253889671052E-2</v>
      </c>
      <c r="AC172" s="63">
        <f t="shared" si="44"/>
        <v>6.277182828103639E-2</v>
      </c>
      <c r="AD172" s="58">
        <v>74952890</v>
      </c>
      <c r="AE172" s="63">
        <f t="shared" si="45"/>
        <v>1.5810437198666329E-4</v>
      </c>
      <c r="AF172" s="58">
        <v>188785</v>
      </c>
      <c r="AG172" s="58">
        <v>1194053002</v>
      </c>
      <c r="AH172" s="60">
        <v>-11904670</v>
      </c>
      <c r="AI172" s="61">
        <v>1182148332</v>
      </c>
      <c r="AJ172" s="62">
        <f t="shared" si="46"/>
        <v>-9.9699678155492806E-3</v>
      </c>
      <c r="AK172" s="58">
        <v>27820</v>
      </c>
      <c r="AL172" s="58">
        <v>0</v>
      </c>
      <c r="AM172" s="25">
        <v>0</v>
      </c>
      <c r="AN172" s="64"/>
    </row>
    <row r="173" spans="1:40" x14ac:dyDescent="0.2">
      <c r="A173" s="55" t="s">
        <v>347</v>
      </c>
      <c r="B173" s="56" t="s">
        <v>346</v>
      </c>
      <c r="C173" s="24">
        <v>3</v>
      </c>
      <c r="D173" s="24"/>
      <c r="E173" s="57">
        <f t="shared" si="34"/>
        <v>4.8190499800016752E-2</v>
      </c>
      <c r="F173" s="58">
        <v>28674785</v>
      </c>
      <c r="G173" s="59">
        <f t="shared" si="35"/>
        <v>8.1865962646390476E-3</v>
      </c>
      <c r="H173" s="73">
        <v>4871269</v>
      </c>
      <c r="I173" s="59">
        <f t="shared" si="36"/>
        <v>4.0538202797200263E-3</v>
      </c>
      <c r="J173" s="58">
        <v>2412144</v>
      </c>
      <c r="K173" s="60">
        <v>36992</v>
      </c>
      <c r="L173" s="61">
        <f t="shared" si="47"/>
        <v>2449136</v>
      </c>
      <c r="M173" s="62">
        <f t="shared" si="37"/>
        <v>1.5335734516678938E-2</v>
      </c>
      <c r="N173" s="63">
        <f t="shared" si="38"/>
        <v>0.18518017429418565</v>
      </c>
      <c r="O173" s="58">
        <v>110187728</v>
      </c>
      <c r="P173" s="60">
        <v>-2230906</v>
      </c>
      <c r="Q173" s="61">
        <f t="shared" si="48"/>
        <v>107956822</v>
      </c>
      <c r="R173" s="62">
        <f t="shared" si="39"/>
        <v>-2.0246410743671926E-2</v>
      </c>
      <c r="S173" s="63">
        <f t="shared" si="40"/>
        <v>6.5803305808035516E-3</v>
      </c>
      <c r="T173" s="58">
        <v>3915493</v>
      </c>
      <c r="U173" s="60">
        <v>-117858</v>
      </c>
      <c r="V173" s="61">
        <f t="shared" si="49"/>
        <v>3797635</v>
      </c>
      <c r="W173" s="62">
        <f t="shared" si="41"/>
        <v>-3.0100424135606933E-2</v>
      </c>
      <c r="X173" s="63">
        <f t="shared" si="42"/>
        <v>0.71417026701276387</v>
      </c>
      <c r="Y173" s="58">
        <v>424952614</v>
      </c>
      <c r="Z173" s="60">
        <v>-13229163</v>
      </c>
      <c r="AA173" s="61">
        <f t="shared" si="50"/>
        <v>411723451</v>
      </c>
      <c r="AB173" s="62">
        <f t="shared" si="43"/>
        <v>-3.1130913339904764E-2</v>
      </c>
      <c r="AC173" s="63">
        <f t="shared" si="44"/>
        <v>3.363831176787116E-2</v>
      </c>
      <c r="AD173" s="58">
        <v>20015799</v>
      </c>
      <c r="AE173" s="63">
        <f t="shared" si="45"/>
        <v>0</v>
      </c>
      <c r="AF173" s="58">
        <v>0</v>
      </c>
      <c r="AG173" s="58">
        <v>595029832</v>
      </c>
      <c r="AH173" s="60">
        <v>-15540935</v>
      </c>
      <c r="AI173" s="61">
        <v>579488897</v>
      </c>
      <c r="AJ173" s="62">
        <f t="shared" si="46"/>
        <v>-2.6117908992502412E-2</v>
      </c>
      <c r="AK173" s="58">
        <v>0</v>
      </c>
      <c r="AL173" s="58">
        <v>0</v>
      </c>
      <c r="AM173" s="25">
        <v>0</v>
      </c>
      <c r="AN173" s="64"/>
    </row>
    <row r="174" spans="1:40" x14ac:dyDescent="0.2">
      <c r="A174" s="55" t="s">
        <v>349</v>
      </c>
      <c r="B174" s="56" t="s">
        <v>348</v>
      </c>
      <c r="C174" s="24">
        <v>3</v>
      </c>
      <c r="D174" s="24"/>
      <c r="E174" s="57">
        <f t="shared" si="34"/>
        <v>3.6185472505982884E-2</v>
      </c>
      <c r="F174" s="58">
        <v>30883330</v>
      </c>
      <c r="G174" s="59">
        <f t="shared" si="35"/>
        <v>1.4220793808384641E-2</v>
      </c>
      <c r="H174" s="73">
        <v>12137066</v>
      </c>
      <c r="I174" s="59">
        <f t="shared" si="36"/>
        <v>2.1787876420795098E-2</v>
      </c>
      <c r="J174" s="58">
        <v>18595368</v>
      </c>
      <c r="K174" s="60">
        <v>285175</v>
      </c>
      <c r="L174" s="61">
        <f t="shared" si="47"/>
        <v>18880543</v>
      </c>
      <c r="M174" s="62">
        <f t="shared" si="37"/>
        <v>1.5335808358296539E-2</v>
      </c>
      <c r="N174" s="63">
        <f t="shared" si="38"/>
        <v>0.31342183184640277</v>
      </c>
      <c r="O174" s="58">
        <v>267497125</v>
      </c>
      <c r="P174" s="60">
        <v>-4736439</v>
      </c>
      <c r="Q174" s="61">
        <f t="shared" si="48"/>
        <v>262760686</v>
      </c>
      <c r="R174" s="62">
        <f t="shared" si="39"/>
        <v>-1.7706504322242717E-2</v>
      </c>
      <c r="S174" s="63">
        <f t="shared" si="40"/>
        <v>4.4383215832354245E-2</v>
      </c>
      <c r="T174" s="58">
        <v>37879884</v>
      </c>
      <c r="U174" s="60">
        <v>-681443</v>
      </c>
      <c r="V174" s="61">
        <f t="shared" si="49"/>
        <v>37198441</v>
      </c>
      <c r="W174" s="62">
        <f t="shared" si="41"/>
        <v>-1.7989574624885336E-2</v>
      </c>
      <c r="X174" s="63">
        <f t="shared" si="42"/>
        <v>0.55245827574765294</v>
      </c>
      <c r="Y174" s="58">
        <v>471508317</v>
      </c>
      <c r="Z174" s="60">
        <v>-18841210</v>
      </c>
      <c r="AA174" s="61">
        <f t="shared" si="50"/>
        <v>452667107</v>
      </c>
      <c r="AB174" s="62">
        <f t="shared" si="43"/>
        <v>-3.9959443599803988E-2</v>
      </c>
      <c r="AC174" s="63">
        <f t="shared" si="44"/>
        <v>1.7542533838427438E-2</v>
      </c>
      <c r="AD174" s="58">
        <v>14972082</v>
      </c>
      <c r="AE174" s="63">
        <f t="shared" si="45"/>
        <v>0</v>
      </c>
      <c r="AF174" s="58">
        <v>0</v>
      </c>
      <c r="AG174" s="58">
        <v>853473172</v>
      </c>
      <c r="AH174" s="60">
        <v>-23973917</v>
      </c>
      <c r="AI174" s="61">
        <v>829499255</v>
      </c>
      <c r="AJ174" s="62">
        <f t="shared" si="46"/>
        <v>-2.8089830807241825E-2</v>
      </c>
      <c r="AK174" s="58">
        <v>35411582</v>
      </c>
      <c r="AL174" s="58">
        <v>15392249</v>
      </c>
      <c r="AM174" s="25">
        <v>0</v>
      </c>
      <c r="AN174" s="64"/>
    </row>
    <row r="175" spans="1:40" x14ac:dyDescent="0.2">
      <c r="A175" s="55" t="s">
        <v>351</v>
      </c>
      <c r="B175" s="56" t="s">
        <v>350</v>
      </c>
      <c r="C175" s="24">
        <v>3</v>
      </c>
      <c r="D175" s="24"/>
      <c r="E175" s="57">
        <f t="shared" si="34"/>
        <v>5.1817734369301219E-2</v>
      </c>
      <c r="F175" s="58">
        <v>31602375</v>
      </c>
      <c r="G175" s="59">
        <f t="shared" si="35"/>
        <v>7.8821148430778254E-3</v>
      </c>
      <c r="H175" s="73">
        <v>4807110</v>
      </c>
      <c r="I175" s="59">
        <f t="shared" si="36"/>
        <v>1.9038944726800632E-2</v>
      </c>
      <c r="J175" s="58">
        <v>11611389</v>
      </c>
      <c r="K175" s="60">
        <v>178070</v>
      </c>
      <c r="L175" s="61">
        <f t="shared" si="47"/>
        <v>11789459</v>
      </c>
      <c r="M175" s="62">
        <f t="shared" si="37"/>
        <v>1.5335805216757445E-2</v>
      </c>
      <c r="N175" s="63">
        <f t="shared" si="38"/>
        <v>0.16901984222649608</v>
      </c>
      <c r="O175" s="58">
        <v>103081088</v>
      </c>
      <c r="P175" s="60">
        <v>-2102503</v>
      </c>
      <c r="Q175" s="61">
        <f t="shared" si="48"/>
        <v>100978585</v>
      </c>
      <c r="R175" s="62">
        <f t="shared" si="39"/>
        <v>-2.0396593020050389E-2</v>
      </c>
      <c r="S175" s="63">
        <f t="shared" si="40"/>
        <v>5.8811135274998289E-2</v>
      </c>
      <c r="T175" s="58">
        <v>35867480</v>
      </c>
      <c r="U175" s="60">
        <v>0</v>
      </c>
      <c r="V175" s="61">
        <f t="shared" si="49"/>
        <v>35867480</v>
      </c>
      <c r="W175" s="62">
        <f t="shared" si="41"/>
        <v>0</v>
      </c>
      <c r="X175" s="63">
        <f t="shared" si="42"/>
        <v>0.66291739587882981</v>
      </c>
      <c r="Y175" s="58">
        <v>404297185</v>
      </c>
      <c r="Z175" s="60">
        <v>-3993823</v>
      </c>
      <c r="AA175" s="61">
        <f t="shared" si="50"/>
        <v>400303362</v>
      </c>
      <c r="AB175" s="62">
        <f t="shared" si="43"/>
        <v>-9.8784338555312975E-3</v>
      </c>
      <c r="AC175" s="63">
        <f t="shared" si="44"/>
        <v>3.0512832680496163E-2</v>
      </c>
      <c r="AD175" s="58">
        <v>18609034</v>
      </c>
      <c r="AE175" s="63">
        <f t="shared" si="45"/>
        <v>0</v>
      </c>
      <c r="AF175" s="58">
        <v>0</v>
      </c>
      <c r="AG175" s="58">
        <v>609875661</v>
      </c>
      <c r="AH175" s="60">
        <v>-5918256</v>
      </c>
      <c r="AI175" s="61">
        <v>603957405</v>
      </c>
      <c r="AJ175" s="62">
        <f t="shared" si="46"/>
        <v>-9.7040370332142183E-3</v>
      </c>
      <c r="AK175" s="58">
        <v>20000</v>
      </c>
      <c r="AL175" s="58">
        <v>649640</v>
      </c>
      <c r="AM175" s="25">
        <v>0</v>
      </c>
      <c r="AN175" s="64"/>
    </row>
    <row r="176" spans="1:40" x14ac:dyDescent="0.2">
      <c r="A176" s="55" t="s">
        <v>353</v>
      </c>
      <c r="B176" s="56" t="s">
        <v>352</v>
      </c>
      <c r="C176" s="24">
        <v>3</v>
      </c>
      <c r="D176" s="24" t="s">
        <v>538</v>
      </c>
      <c r="E176" s="57">
        <f t="shared" si="34"/>
        <v>4.4353007141776167E-2</v>
      </c>
      <c r="F176" s="58">
        <v>76439146</v>
      </c>
      <c r="G176" s="59">
        <f t="shared" si="35"/>
        <v>2.0559059445517693E-2</v>
      </c>
      <c r="H176" s="73">
        <v>35432027</v>
      </c>
      <c r="I176" s="59">
        <f t="shared" si="36"/>
        <v>5.0793159518733581E-2</v>
      </c>
      <c r="J176" s="58">
        <v>87538275</v>
      </c>
      <c r="K176" s="60">
        <v>1342469</v>
      </c>
      <c r="L176" s="61">
        <f t="shared" si="47"/>
        <v>88880744</v>
      </c>
      <c r="M176" s="62">
        <f t="shared" si="37"/>
        <v>1.5335794542444433E-2</v>
      </c>
      <c r="N176" s="63">
        <f t="shared" si="38"/>
        <v>0.12577115373495096</v>
      </c>
      <c r="O176" s="58">
        <v>216757334</v>
      </c>
      <c r="P176" s="60">
        <v>-1188558</v>
      </c>
      <c r="Q176" s="61">
        <f t="shared" si="48"/>
        <v>215568776</v>
      </c>
      <c r="R176" s="62">
        <f t="shared" si="39"/>
        <v>-5.4833577165144505E-3</v>
      </c>
      <c r="S176" s="63">
        <f t="shared" si="40"/>
        <v>2.0421573451322748E-2</v>
      </c>
      <c r="T176" s="58">
        <v>35195080</v>
      </c>
      <c r="U176" s="60">
        <v>0</v>
      </c>
      <c r="V176" s="61">
        <f t="shared" si="49"/>
        <v>35195080</v>
      </c>
      <c r="W176" s="62">
        <f t="shared" si="41"/>
        <v>0</v>
      </c>
      <c r="X176" s="63">
        <f t="shared" si="42"/>
        <v>0.70229582143272395</v>
      </c>
      <c r="Y176" s="58">
        <v>1210355200</v>
      </c>
      <c r="Z176" s="60">
        <v>-1321184</v>
      </c>
      <c r="AA176" s="61">
        <f t="shared" si="50"/>
        <v>1209034016</v>
      </c>
      <c r="AB176" s="62">
        <f t="shared" si="43"/>
        <v>-1.0915671697035714E-3</v>
      </c>
      <c r="AC176" s="63">
        <f t="shared" si="44"/>
        <v>3.5806225274974859E-2</v>
      </c>
      <c r="AD176" s="58">
        <v>61709396</v>
      </c>
      <c r="AE176" s="63">
        <f t="shared" si="45"/>
        <v>0</v>
      </c>
      <c r="AF176" s="58">
        <v>0</v>
      </c>
      <c r="AG176" s="58">
        <v>1723426458</v>
      </c>
      <c r="AH176" s="60">
        <v>-1167273</v>
      </c>
      <c r="AI176" s="61">
        <v>1722259185</v>
      </c>
      <c r="AJ176" s="62">
        <f t="shared" si="46"/>
        <v>-6.7729782990252777E-4</v>
      </c>
      <c r="AK176" s="58">
        <v>0</v>
      </c>
      <c r="AL176" s="58">
        <v>0</v>
      </c>
      <c r="AM176" s="25">
        <v>0</v>
      </c>
      <c r="AN176" s="64"/>
    </row>
    <row r="177" spans="1:40" x14ac:dyDescent="0.2">
      <c r="A177" s="55" t="s">
        <v>355</v>
      </c>
      <c r="B177" s="56" t="s">
        <v>354</v>
      </c>
      <c r="C177" s="24">
        <v>3</v>
      </c>
      <c r="D177" s="24"/>
      <c r="E177" s="57">
        <f t="shared" si="34"/>
        <v>3.0706450519999512E-2</v>
      </c>
      <c r="F177" s="58">
        <v>33830282</v>
      </c>
      <c r="G177" s="59">
        <f t="shared" si="35"/>
        <v>1.1692329815793066E-2</v>
      </c>
      <c r="H177" s="73">
        <v>12881815</v>
      </c>
      <c r="I177" s="59">
        <f t="shared" si="36"/>
        <v>1.1868354460288923E-2</v>
      </c>
      <c r="J177" s="58">
        <v>13075747</v>
      </c>
      <c r="K177" s="60">
        <v>200527</v>
      </c>
      <c r="L177" s="61">
        <f t="shared" si="47"/>
        <v>13276274</v>
      </c>
      <c r="M177" s="62">
        <f t="shared" si="37"/>
        <v>1.5335796876461437E-2</v>
      </c>
      <c r="N177" s="63">
        <f t="shared" si="38"/>
        <v>0.34440615591652735</v>
      </c>
      <c r="O177" s="58">
        <v>379443315</v>
      </c>
      <c r="P177" s="60">
        <v>12240105</v>
      </c>
      <c r="Q177" s="61">
        <f t="shared" si="48"/>
        <v>391683420</v>
      </c>
      <c r="R177" s="62">
        <f t="shared" si="39"/>
        <v>3.225805941527788E-2</v>
      </c>
      <c r="S177" s="63">
        <f t="shared" si="40"/>
        <v>3.9290197930178655E-2</v>
      </c>
      <c r="T177" s="58">
        <v>43287272</v>
      </c>
      <c r="U177" s="60">
        <v>1346895</v>
      </c>
      <c r="V177" s="61">
        <f t="shared" si="49"/>
        <v>44634167</v>
      </c>
      <c r="W177" s="62">
        <f t="shared" si="41"/>
        <v>3.1115266399786061E-2</v>
      </c>
      <c r="X177" s="63">
        <f t="shared" si="42"/>
        <v>0.54957565804520858</v>
      </c>
      <c r="Y177" s="58">
        <v>605485140</v>
      </c>
      <c r="Z177" s="60">
        <v>611127</v>
      </c>
      <c r="AA177" s="61">
        <f t="shared" si="50"/>
        <v>606096267</v>
      </c>
      <c r="AB177" s="62">
        <f t="shared" si="43"/>
        <v>1.0093179165387941E-3</v>
      </c>
      <c r="AC177" s="63">
        <f t="shared" si="44"/>
        <v>1.2460853312003865E-2</v>
      </c>
      <c r="AD177" s="58">
        <v>13728522</v>
      </c>
      <c r="AE177" s="63">
        <f t="shared" si="45"/>
        <v>0</v>
      </c>
      <c r="AF177" s="58">
        <v>0</v>
      </c>
      <c r="AG177" s="58">
        <v>1101732093</v>
      </c>
      <c r="AH177" s="60">
        <v>14398654</v>
      </c>
      <c r="AI177" s="61">
        <v>1116130747</v>
      </c>
      <c r="AJ177" s="62">
        <f t="shared" si="46"/>
        <v>1.306910644746009E-2</v>
      </c>
      <c r="AK177" s="58">
        <v>0</v>
      </c>
      <c r="AL177" s="58">
        <v>443070</v>
      </c>
      <c r="AM177" s="25">
        <v>0</v>
      </c>
      <c r="AN177" s="64"/>
    </row>
    <row r="178" spans="1:40" x14ac:dyDescent="0.2">
      <c r="A178" s="55" t="s">
        <v>357</v>
      </c>
      <c r="B178" s="56" t="s">
        <v>356</v>
      </c>
      <c r="C178" s="24">
        <v>3</v>
      </c>
      <c r="D178" s="24"/>
      <c r="E178" s="57">
        <f t="shared" si="34"/>
        <v>4.7986711750689082E-2</v>
      </c>
      <c r="F178" s="58">
        <v>59909520</v>
      </c>
      <c r="G178" s="59">
        <f t="shared" si="35"/>
        <v>1.3432052805266612E-2</v>
      </c>
      <c r="H178" s="73">
        <v>16769389</v>
      </c>
      <c r="I178" s="59">
        <f t="shared" si="36"/>
        <v>2.9490874883196756E-2</v>
      </c>
      <c r="J178" s="58">
        <v>36818196</v>
      </c>
      <c r="K178" s="60">
        <v>564637</v>
      </c>
      <c r="L178" s="61">
        <f t="shared" si="47"/>
        <v>37382833</v>
      </c>
      <c r="M178" s="62">
        <f t="shared" si="37"/>
        <v>1.5335813845958123E-2</v>
      </c>
      <c r="N178" s="63">
        <f t="shared" si="38"/>
        <v>0.4774591721163633</v>
      </c>
      <c r="O178" s="58">
        <v>596088975</v>
      </c>
      <c r="P178" s="60">
        <v>19215190</v>
      </c>
      <c r="Q178" s="61">
        <f t="shared" si="48"/>
        <v>615304165</v>
      </c>
      <c r="R178" s="62">
        <f t="shared" si="39"/>
        <v>3.2235439348630796E-2</v>
      </c>
      <c r="S178" s="63">
        <f t="shared" si="40"/>
        <v>0.10820027289575178</v>
      </c>
      <c r="T178" s="58">
        <v>135083780</v>
      </c>
      <c r="U178" s="60">
        <v>4278965</v>
      </c>
      <c r="V178" s="61">
        <f t="shared" si="49"/>
        <v>139362745</v>
      </c>
      <c r="W178" s="62">
        <f t="shared" si="41"/>
        <v>3.1676378910924764E-2</v>
      </c>
      <c r="X178" s="63">
        <f t="shared" si="42"/>
        <v>0.31337158105416002</v>
      </c>
      <c r="Y178" s="58">
        <v>391232079</v>
      </c>
      <c r="Z178" s="60">
        <v>427052</v>
      </c>
      <c r="AA178" s="61">
        <f t="shared" si="50"/>
        <v>391659131</v>
      </c>
      <c r="AB178" s="62">
        <f t="shared" si="43"/>
        <v>1.0915567074447389E-3</v>
      </c>
      <c r="AC178" s="63">
        <f t="shared" si="44"/>
        <v>1.0059334494572469E-2</v>
      </c>
      <c r="AD178" s="58">
        <v>12558683</v>
      </c>
      <c r="AE178" s="63">
        <f t="shared" si="45"/>
        <v>0</v>
      </c>
      <c r="AF178" s="58">
        <v>0</v>
      </c>
      <c r="AG178" s="58">
        <v>1248460622</v>
      </c>
      <c r="AH178" s="60">
        <v>24485844</v>
      </c>
      <c r="AI178" s="61">
        <v>1272946466</v>
      </c>
      <c r="AJ178" s="62">
        <f t="shared" si="46"/>
        <v>1.9612828445301177E-2</v>
      </c>
      <c r="AK178" s="58">
        <v>0</v>
      </c>
      <c r="AL178" s="58">
        <v>1315610</v>
      </c>
      <c r="AM178" s="25">
        <v>0</v>
      </c>
      <c r="AN178" s="64"/>
    </row>
    <row r="179" spans="1:40" x14ac:dyDescent="0.2">
      <c r="A179" s="55" t="s">
        <v>359</v>
      </c>
      <c r="B179" s="56" t="s">
        <v>358</v>
      </c>
      <c r="C179" s="24">
        <v>3</v>
      </c>
      <c r="D179" s="24"/>
      <c r="E179" s="57">
        <f t="shared" si="34"/>
        <v>2.5400159273717759E-2</v>
      </c>
      <c r="F179" s="58">
        <v>20971427</v>
      </c>
      <c r="G179" s="59">
        <f t="shared" si="35"/>
        <v>4.3881863480090946E-2</v>
      </c>
      <c r="H179" s="73">
        <v>36230690</v>
      </c>
      <c r="I179" s="59">
        <f t="shared" si="36"/>
        <v>1.7310130423365138E-2</v>
      </c>
      <c r="J179" s="58">
        <v>14291963</v>
      </c>
      <c r="K179" s="60">
        <v>219179</v>
      </c>
      <c r="L179" s="61">
        <f t="shared" si="47"/>
        <v>14511142</v>
      </c>
      <c r="M179" s="62">
        <f t="shared" si="37"/>
        <v>1.53358219581173E-2</v>
      </c>
      <c r="N179" s="63">
        <f t="shared" si="38"/>
        <v>0.55031109716855275</v>
      </c>
      <c r="O179" s="58">
        <v>454359710</v>
      </c>
      <c r="P179" s="60">
        <v>8760233</v>
      </c>
      <c r="Q179" s="61">
        <f t="shared" si="48"/>
        <v>463119943</v>
      </c>
      <c r="R179" s="62">
        <f t="shared" si="39"/>
        <v>1.9280391300540271E-2</v>
      </c>
      <c r="S179" s="63">
        <f t="shared" si="40"/>
        <v>3.1098278477516797E-2</v>
      </c>
      <c r="T179" s="58">
        <v>25676031</v>
      </c>
      <c r="U179" s="60">
        <v>577505</v>
      </c>
      <c r="V179" s="61">
        <f t="shared" si="49"/>
        <v>26253536</v>
      </c>
      <c r="W179" s="62">
        <f t="shared" si="41"/>
        <v>2.2491988734551691E-2</v>
      </c>
      <c r="X179" s="63">
        <f t="shared" si="42"/>
        <v>0.31650255297530416</v>
      </c>
      <c r="Y179" s="58">
        <v>261317660</v>
      </c>
      <c r="Z179" s="60">
        <v>993644</v>
      </c>
      <c r="AA179" s="61">
        <f t="shared" si="50"/>
        <v>262311304</v>
      </c>
      <c r="AB179" s="62">
        <f t="shared" si="43"/>
        <v>3.8024372329064941E-3</v>
      </c>
      <c r="AC179" s="63">
        <f t="shared" si="44"/>
        <v>1.5495918201452446E-2</v>
      </c>
      <c r="AD179" s="58">
        <v>12794074</v>
      </c>
      <c r="AE179" s="63">
        <f t="shared" si="45"/>
        <v>0</v>
      </c>
      <c r="AF179" s="58">
        <v>0</v>
      </c>
      <c r="AG179" s="58">
        <v>825641555</v>
      </c>
      <c r="AH179" s="60">
        <v>10550561</v>
      </c>
      <c r="AI179" s="61">
        <v>836192116</v>
      </c>
      <c r="AJ179" s="62">
        <f t="shared" si="46"/>
        <v>1.2778621589607369E-2</v>
      </c>
      <c r="AK179" s="58">
        <v>0</v>
      </c>
      <c r="AL179" s="58">
        <v>0</v>
      </c>
      <c r="AM179" s="25">
        <v>0</v>
      </c>
      <c r="AN179" s="64"/>
    </row>
    <row r="180" spans="1:40" x14ac:dyDescent="0.2">
      <c r="A180" s="55" t="s">
        <v>361</v>
      </c>
      <c r="B180" s="56" t="s">
        <v>360</v>
      </c>
      <c r="C180" s="24">
        <v>3</v>
      </c>
      <c r="D180" s="24"/>
      <c r="E180" s="57">
        <f t="shared" si="34"/>
        <v>2.2746920685101212E-2</v>
      </c>
      <c r="F180" s="58">
        <v>9011227</v>
      </c>
      <c r="G180" s="59">
        <f t="shared" si="35"/>
        <v>6.93870633753559E-3</v>
      </c>
      <c r="H180" s="73">
        <v>2748779</v>
      </c>
      <c r="I180" s="59">
        <f t="shared" si="36"/>
        <v>8.0331436625518757E-3</v>
      </c>
      <c r="J180" s="58">
        <v>3182342</v>
      </c>
      <c r="K180" s="60">
        <v>48804</v>
      </c>
      <c r="L180" s="61">
        <f t="shared" si="47"/>
        <v>3231146</v>
      </c>
      <c r="M180" s="62">
        <f t="shared" si="37"/>
        <v>1.5335875276761579E-2</v>
      </c>
      <c r="N180" s="63">
        <f t="shared" si="38"/>
        <v>0.15901270663082237</v>
      </c>
      <c r="O180" s="58">
        <v>62993124</v>
      </c>
      <c r="P180" s="60">
        <v>2733076</v>
      </c>
      <c r="Q180" s="61">
        <f t="shared" si="48"/>
        <v>65726200</v>
      </c>
      <c r="R180" s="62">
        <f t="shared" si="39"/>
        <v>4.3386894099743334E-2</v>
      </c>
      <c r="S180" s="63">
        <f t="shared" si="40"/>
        <v>7.8829435538868869E-2</v>
      </c>
      <c r="T180" s="58">
        <v>31228400</v>
      </c>
      <c r="U180" s="60">
        <v>0</v>
      </c>
      <c r="V180" s="61">
        <f t="shared" si="49"/>
        <v>31228400</v>
      </c>
      <c r="W180" s="62">
        <f t="shared" si="41"/>
        <v>0</v>
      </c>
      <c r="X180" s="63">
        <f t="shared" si="42"/>
        <v>0.69849781539770528</v>
      </c>
      <c r="Y180" s="58">
        <v>276710965</v>
      </c>
      <c r="Z180" s="60">
        <v>-7198132</v>
      </c>
      <c r="AA180" s="61">
        <f t="shared" si="50"/>
        <v>269512833</v>
      </c>
      <c r="AB180" s="62">
        <f t="shared" si="43"/>
        <v>-2.6013179492182393E-2</v>
      </c>
      <c r="AC180" s="63">
        <f t="shared" si="44"/>
        <v>2.5941271747414844E-2</v>
      </c>
      <c r="AD180" s="58">
        <v>10276674</v>
      </c>
      <c r="AE180" s="63">
        <f t="shared" si="45"/>
        <v>0</v>
      </c>
      <c r="AF180" s="58">
        <v>0</v>
      </c>
      <c r="AG180" s="58">
        <v>396151511</v>
      </c>
      <c r="AH180" s="60">
        <v>-4416252</v>
      </c>
      <c r="AI180" s="61">
        <v>391735259</v>
      </c>
      <c r="AJ180" s="62">
        <f t="shared" si="46"/>
        <v>-1.1147886294443542E-2</v>
      </c>
      <c r="AK180" s="58">
        <v>0</v>
      </c>
      <c r="AL180" s="58">
        <v>0</v>
      </c>
      <c r="AM180" s="25">
        <v>0</v>
      </c>
      <c r="AN180" s="64"/>
    </row>
    <row r="181" spans="1:40" x14ac:dyDescent="0.2">
      <c r="A181" s="55" t="s">
        <v>363</v>
      </c>
      <c r="B181" s="56" t="s">
        <v>362</v>
      </c>
      <c r="C181" s="24">
        <v>3</v>
      </c>
      <c r="D181" s="24"/>
      <c r="E181" s="57">
        <f t="shared" si="34"/>
        <v>2.8649805097193524E-2</v>
      </c>
      <c r="F181" s="58">
        <v>14874966</v>
      </c>
      <c r="G181" s="59">
        <f t="shared" si="35"/>
        <v>4.4876791332676665E-3</v>
      </c>
      <c r="H181" s="73">
        <v>2330001</v>
      </c>
      <c r="I181" s="59">
        <f t="shared" si="36"/>
        <v>9.0567874583667067E-4</v>
      </c>
      <c r="J181" s="58">
        <v>470228</v>
      </c>
      <c r="K181" s="60">
        <v>7212</v>
      </c>
      <c r="L181" s="61">
        <f t="shared" si="47"/>
        <v>477440</v>
      </c>
      <c r="M181" s="62">
        <f t="shared" si="37"/>
        <v>1.5337240657723487E-2</v>
      </c>
      <c r="N181" s="63">
        <f t="shared" si="38"/>
        <v>0.10289771955947735</v>
      </c>
      <c r="O181" s="58">
        <v>53424450</v>
      </c>
      <c r="P181" s="60">
        <v>1135679</v>
      </c>
      <c r="Q181" s="61">
        <f t="shared" si="48"/>
        <v>54560129</v>
      </c>
      <c r="R181" s="62">
        <f t="shared" si="39"/>
        <v>2.1257663859899353E-2</v>
      </c>
      <c r="S181" s="63">
        <f t="shared" si="40"/>
        <v>1.6955087786834053E-2</v>
      </c>
      <c r="T181" s="58">
        <v>8803074</v>
      </c>
      <c r="U181" s="60">
        <v>0</v>
      </c>
      <c r="V181" s="61">
        <f t="shared" si="49"/>
        <v>8803074</v>
      </c>
      <c r="W181" s="62">
        <f t="shared" si="41"/>
        <v>0</v>
      </c>
      <c r="X181" s="63">
        <f t="shared" si="42"/>
        <v>0.82234371068497436</v>
      </c>
      <c r="Y181" s="58">
        <v>426960487</v>
      </c>
      <c r="Z181" s="60">
        <v>-2618633</v>
      </c>
      <c r="AA181" s="61">
        <f t="shared" si="50"/>
        <v>424341854</v>
      </c>
      <c r="AB181" s="62">
        <f t="shared" si="43"/>
        <v>-6.1331975199850281E-3</v>
      </c>
      <c r="AC181" s="63">
        <f t="shared" si="44"/>
        <v>2.3758209976733165E-2</v>
      </c>
      <c r="AD181" s="58">
        <v>12335252</v>
      </c>
      <c r="AE181" s="63">
        <f t="shared" si="45"/>
        <v>2.1090156832242112E-6</v>
      </c>
      <c r="AF181" s="58">
        <v>1095</v>
      </c>
      <c r="AG181" s="58">
        <v>519199553</v>
      </c>
      <c r="AH181" s="60">
        <v>-1475742</v>
      </c>
      <c r="AI181" s="61">
        <v>517723811</v>
      </c>
      <c r="AJ181" s="62">
        <f t="shared" si="46"/>
        <v>-2.8423406597193274E-3</v>
      </c>
      <c r="AK181" s="58">
        <v>0</v>
      </c>
      <c r="AL181" s="58">
        <v>0</v>
      </c>
      <c r="AM181" s="25">
        <v>0</v>
      </c>
      <c r="AN181" s="64"/>
    </row>
    <row r="182" spans="1:40" x14ac:dyDescent="0.2">
      <c r="A182" s="55" t="s">
        <v>365</v>
      </c>
      <c r="B182" s="56" t="s">
        <v>364</v>
      </c>
      <c r="C182" s="24">
        <v>3</v>
      </c>
      <c r="D182" s="24"/>
      <c r="E182" s="57">
        <f t="shared" si="34"/>
        <v>5.8021266345719809E-2</v>
      </c>
      <c r="F182" s="58">
        <v>84870424</v>
      </c>
      <c r="G182" s="59">
        <f t="shared" si="35"/>
        <v>1.8513933689304707E-2</v>
      </c>
      <c r="H182" s="73">
        <v>27081198</v>
      </c>
      <c r="I182" s="59">
        <f t="shared" si="36"/>
        <v>2.4275109697040947E-3</v>
      </c>
      <c r="J182" s="58">
        <v>3550834</v>
      </c>
      <c r="K182" s="60">
        <v>54455</v>
      </c>
      <c r="L182" s="61">
        <f t="shared" si="47"/>
        <v>3605289</v>
      </c>
      <c r="M182" s="62">
        <f t="shared" si="37"/>
        <v>1.5335833778768593E-2</v>
      </c>
      <c r="N182" s="63">
        <f t="shared" si="38"/>
        <v>0.13301236391664328</v>
      </c>
      <c r="O182" s="58">
        <v>194563415</v>
      </c>
      <c r="P182" s="60">
        <v>6145900</v>
      </c>
      <c r="Q182" s="61">
        <f t="shared" si="48"/>
        <v>200709315</v>
      </c>
      <c r="R182" s="62">
        <f t="shared" si="39"/>
        <v>3.1588158544606136E-2</v>
      </c>
      <c r="S182" s="63">
        <f t="shared" si="40"/>
        <v>4.8700353370785612E-2</v>
      </c>
      <c r="T182" s="58">
        <v>71236288</v>
      </c>
      <c r="U182" s="60">
        <v>-1478</v>
      </c>
      <c r="V182" s="61">
        <f t="shared" si="49"/>
        <v>71234810</v>
      </c>
      <c r="W182" s="62">
        <f t="shared" si="41"/>
        <v>-2.0747852555147173E-5</v>
      </c>
      <c r="X182" s="63">
        <f t="shared" si="42"/>
        <v>0.71623377836181135</v>
      </c>
      <c r="Y182" s="58">
        <v>1047668696</v>
      </c>
      <c r="Z182" s="60">
        <v>12627752</v>
      </c>
      <c r="AA182" s="61">
        <f t="shared" si="50"/>
        <v>1060296448</v>
      </c>
      <c r="AB182" s="62">
        <f t="shared" si="43"/>
        <v>1.2053192052232512E-2</v>
      </c>
      <c r="AC182" s="63">
        <f t="shared" si="44"/>
        <v>2.306970015399247E-2</v>
      </c>
      <c r="AD182" s="58">
        <v>33745131</v>
      </c>
      <c r="AE182" s="63">
        <f t="shared" si="45"/>
        <v>2.1093192038616881E-5</v>
      </c>
      <c r="AF182" s="58">
        <v>30854</v>
      </c>
      <c r="AG182" s="58">
        <v>1462746840</v>
      </c>
      <c r="AH182" s="60">
        <v>18826629</v>
      </c>
      <c r="AI182" s="61">
        <v>1481573469</v>
      </c>
      <c r="AJ182" s="62">
        <f t="shared" si="46"/>
        <v>1.2870736401659224E-2</v>
      </c>
      <c r="AK182" s="58">
        <v>6650</v>
      </c>
      <c r="AL182" s="58">
        <v>3327836</v>
      </c>
      <c r="AM182" s="25">
        <v>0</v>
      </c>
      <c r="AN182" s="64"/>
    </row>
    <row r="183" spans="1:40" x14ac:dyDescent="0.2">
      <c r="A183" s="55" t="s">
        <v>367</v>
      </c>
      <c r="B183" s="56" t="s">
        <v>366</v>
      </c>
      <c r="C183" s="24">
        <v>3</v>
      </c>
      <c r="D183" s="24"/>
      <c r="E183" s="57">
        <f t="shared" si="34"/>
        <v>5.3948442998646207E-2</v>
      </c>
      <c r="F183" s="58">
        <v>77288766</v>
      </c>
      <c r="G183" s="59">
        <f t="shared" si="35"/>
        <v>1.8505182363614051E-2</v>
      </c>
      <c r="H183" s="73">
        <v>26511288</v>
      </c>
      <c r="I183" s="59">
        <f t="shared" si="36"/>
        <v>1.213936617623843E-2</v>
      </c>
      <c r="J183" s="58">
        <v>17391357</v>
      </c>
      <c r="K183" s="60">
        <v>266711</v>
      </c>
      <c r="L183" s="61">
        <f t="shared" si="47"/>
        <v>17658068</v>
      </c>
      <c r="M183" s="62">
        <f t="shared" si="37"/>
        <v>1.5335836070756295E-2</v>
      </c>
      <c r="N183" s="63">
        <f t="shared" si="38"/>
        <v>0.3297720065962193</v>
      </c>
      <c r="O183" s="58">
        <v>472444987</v>
      </c>
      <c r="P183" s="60">
        <v>10123931</v>
      </c>
      <c r="Q183" s="61">
        <f t="shared" si="48"/>
        <v>482568918</v>
      </c>
      <c r="R183" s="62">
        <f t="shared" si="39"/>
        <v>2.1428803942415416E-2</v>
      </c>
      <c r="S183" s="63">
        <f t="shared" si="40"/>
        <v>0.10587124841674951</v>
      </c>
      <c r="T183" s="58">
        <v>151675520</v>
      </c>
      <c r="U183" s="60">
        <v>-97</v>
      </c>
      <c r="V183" s="61">
        <f t="shared" si="49"/>
        <v>151675423</v>
      </c>
      <c r="W183" s="62">
        <f t="shared" si="41"/>
        <v>-6.3952310827745967E-7</v>
      </c>
      <c r="X183" s="63">
        <f t="shared" si="42"/>
        <v>0.46246641846012654</v>
      </c>
      <c r="Y183" s="58">
        <v>662548478</v>
      </c>
      <c r="Z183" s="60">
        <v>6702598</v>
      </c>
      <c r="AA183" s="61">
        <f t="shared" si="50"/>
        <v>669251076</v>
      </c>
      <c r="AB183" s="62">
        <f t="shared" si="43"/>
        <v>1.0116388796534221E-2</v>
      </c>
      <c r="AC183" s="63">
        <f t="shared" si="44"/>
        <v>1.7297334988405945E-2</v>
      </c>
      <c r="AD183" s="58">
        <v>24780876</v>
      </c>
      <c r="AE183" s="63">
        <f t="shared" si="45"/>
        <v>0</v>
      </c>
      <c r="AF183" s="58">
        <v>0</v>
      </c>
      <c r="AG183" s="58">
        <v>1432641272</v>
      </c>
      <c r="AH183" s="60">
        <v>17093143</v>
      </c>
      <c r="AI183" s="61">
        <v>1449734415</v>
      </c>
      <c r="AJ183" s="62">
        <f t="shared" si="46"/>
        <v>1.1931209392102449E-2</v>
      </c>
      <c r="AK183" s="58">
        <v>638988</v>
      </c>
      <c r="AL183" s="58">
        <v>800669</v>
      </c>
      <c r="AM183" s="25">
        <v>0</v>
      </c>
      <c r="AN183" s="64"/>
    </row>
    <row r="184" spans="1:40" x14ac:dyDescent="0.2">
      <c r="A184" s="55" t="s">
        <v>369</v>
      </c>
      <c r="B184" s="56" t="s">
        <v>368</v>
      </c>
      <c r="C184" s="24">
        <v>3</v>
      </c>
      <c r="D184" s="24"/>
      <c r="E184" s="57">
        <f t="shared" si="34"/>
        <v>6.5748485250763739E-2</v>
      </c>
      <c r="F184" s="58">
        <v>45550745</v>
      </c>
      <c r="G184" s="59">
        <f t="shared" si="35"/>
        <v>1.7917059785297656E-2</v>
      </c>
      <c r="H184" s="73">
        <v>12412992</v>
      </c>
      <c r="I184" s="59">
        <f t="shared" si="36"/>
        <v>2.4545853663266049E-3</v>
      </c>
      <c r="J184" s="58">
        <v>1700544</v>
      </c>
      <c r="K184" s="60">
        <v>26079</v>
      </c>
      <c r="L184" s="61">
        <f t="shared" si="47"/>
        <v>1726623</v>
      </c>
      <c r="M184" s="62">
        <f t="shared" si="37"/>
        <v>1.5335680817432539E-2</v>
      </c>
      <c r="N184" s="63">
        <f t="shared" si="38"/>
        <v>0.14097504061317107</v>
      </c>
      <c r="O184" s="58">
        <v>97667925</v>
      </c>
      <c r="P184" s="60">
        <v>2414853</v>
      </c>
      <c r="Q184" s="61">
        <f t="shared" si="48"/>
        <v>100082778</v>
      </c>
      <c r="R184" s="62">
        <f t="shared" si="39"/>
        <v>2.4725138780208548E-2</v>
      </c>
      <c r="S184" s="63">
        <f t="shared" si="40"/>
        <v>1.3298787060459963E-2</v>
      </c>
      <c r="T184" s="58">
        <v>9213439</v>
      </c>
      <c r="U184" s="60">
        <v>0</v>
      </c>
      <c r="V184" s="61">
        <f t="shared" si="49"/>
        <v>9213439</v>
      </c>
      <c r="W184" s="62">
        <f t="shared" si="41"/>
        <v>0</v>
      </c>
      <c r="X184" s="63">
        <f t="shared" si="42"/>
        <v>0.74002359952398411</v>
      </c>
      <c r="Y184" s="58">
        <v>512690538</v>
      </c>
      <c r="Z184" s="60">
        <v>10911027</v>
      </c>
      <c r="AA184" s="61">
        <f t="shared" si="50"/>
        <v>523601565</v>
      </c>
      <c r="AB184" s="62">
        <f t="shared" si="43"/>
        <v>2.1281896565838319E-2</v>
      </c>
      <c r="AC184" s="63">
        <f t="shared" si="44"/>
        <v>1.9576388730684936E-2</v>
      </c>
      <c r="AD184" s="58">
        <v>13562580</v>
      </c>
      <c r="AE184" s="63">
        <f t="shared" si="45"/>
        <v>6.0536693119224082E-6</v>
      </c>
      <c r="AF184" s="58">
        <v>4194</v>
      </c>
      <c r="AG184" s="58">
        <v>692802957</v>
      </c>
      <c r="AH184" s="60">
        <v>13351959</v>
      </c>
      <c r="AI184" s="61">
        <v>706154916</v>
      </c>
      <c r="AJ184" s="62">
        <f t="shared" si="46"/>
        <v>1.9272375882772107E-2</v>
      </c>
      <c r="AK184" s="58">
        <v>0</v>
      </c>
      <c r="AL184" s="58">
        <v>0</v>
      </c>
      <c r="AM184" s="25">
        <v>0</v>
      </c>
      <c r="AN184" s="64"/>
    </row>
    <row r="185" spans="1:40" x14ac:dyDescent="0.2">
      <c r="A185" s="55" t="s">
        <v>371</v>
      </c>
      <c r="B185" s="56" t="s">
        <v>370</v>
      </c>
      <c r="C185" s="24">
        <v>3</v>
      </c>
      <c r="D185" s="24"/>
      <c r="E185" s="57">
        <f t="shared" si="34"/>
        <v>4.6818534071734745E-2</v>
      </c>
      <c r="F185" s="58">
        <v>28057428</v>
      </c>
      <c r="G185" s="59">
        <f t="shared" si="35"/>
        <v>2.1768430686150919E-2</v>
      </c>
      <c r="H185" s="73">
        <v>13045393</v>
      </c>
      <c r="I185" s="59">
        <f t="shared" si="36"/>
        <v>3.6689839065158353E-3</v>
      </c>
      <c r="J185" s="58">
        <v>2198750</v>
      </c>
      <c r="K185" s="60">
        <v>33720</v>
      </c>
      <c r="L185" s="61">
        <f t="shared" si="47"/>
        <v>2232470</v>
      </c>
      <c r="M185" s="62">
        <f t="shared" si="37"/>
        <v>1.5335986355884025E-2</v>
      </c>
      <c r="N185" s="63">
        <f t="shared" si="38"/>
        <v>0.10647106955670786</v>
      </c>
      <c r="O185" s="58">
        <v>63806021</v>
      </c>
      <c r="P185" s="60">
        <v>1368471</v>
      </c>
      <c r="Q185" s="61">
        <f t="shared" si="48"/>
        <v>65174492</v>
      </c>
      <c r="R185" s="62">
        <f t="shared" si="39"/>
        <v>2.1447364661714291E-2</v>
      </c>
      <c r="S185" s="63">
        <f t="shared" si="40"/>
        <v>2.9532214221850664E-2</v>
      </c>
      <c r="T185" s="58">
        <v>17698076</v>
      </c>
      <c r="U185" s="60">
        <v>0</v>
      </c>
      <c r="V185" s="61">
        <f t="shared" si="49"/>
        <v>17698076</v>
      </c>
      <c r="W185" s="62">
        <f t="shared" si="41"/>
        <v>0</v>
      </c>
      <c r="X185" s="63">
        <f t="shared" si="42"/>
        <v>0.77535176060942201</v>
      </c>
      <c r="Y185" s="58">
        <v>464653083</v>
      </c>
      <c r="Z185" s="60">
        <v>5591154</v>
      </c>
      <c r="AA185" s="61">
        <f t="shared" si="50"/>
        <v>470244237</v>
      </c>
      <c r="AB185" s="62">
        <f t="shared" si="43"/>
        <v>1.2032964386895072E-2</v>
      </c>
      <c r="AC185" s="63">
        <f t="shared" si="44"/>
        <v>1.6389006947617961E-2</v>
      </c>
      <c r="AD185" s="58">
        <v>9821610</v>
      </c>
      <c r="AE185" s="63">
        <f t="shared" si="45"/>
        <v>0</v>
      </c>
      <c r="AF185" s="58">
        <v>0</v>
      </c>
      <c r="AG185" s="58">
        <v>599280361</v>
      </c>
      <c r="AH185" s="60">
        <v>6993345</v>
      </c>
      <c r="AI185" s="61">
        <v>606273706</v>
      </c>
      <c r="AJ185" s="62">
        <f t="shared" si="46"/>
        <v>1.1669571464565313E-2</v>
      </c>
      <c r="AK185" s="58">
        <v>0</v>
      </c>
      <c r="AL185" s="58">
        <v>97287</v>
      </c>
      <c r="AM185" s="25">
        <v>0</v>
      </c>
      <c r="AN185" s="64"/>
    </row>
    <row r="186" spans="1:40" x14ac:dyDescent="0.2">
      <c r="A186" s="55" t="s">
        <v>373</v>
      </c>
      <c r="B186" s="56" t="s">
        <v>372</v>
      </c>
      <c r="C186" s="24">
        <v>3</v>
      </c>
      <c r="D186" s="24"/>
      <c r="E186" s="57">
        <f t="shared" si="34"/>
        <v>3.2535039356704321E-2</v>
      </c>
      <c r="F186" s="58">
        <v>36417640</v>
      </c>
      <c r="G186" s="59">
        <f t="shared" si="35"/>
        <v>6.6103209092337085E-3</v>
      </c>
      <c r="H186" s="73">
        <v>7399170</v>
      </c>
      <c r="I186" s="59">
        <f t="shared" si="36"/>
        <v>3.6516739310554189E-4</v>
      </c>
      <c r="J186" s="58">
        <v>408745</v>
      </c>
      <c r="K186" s="60">
        <v>6268</v>
      </c>
      <c r="L186" s="61">
        <f t="shared" si="47"/>
        <v>415013</v>
      </c>
      <c r="M186" s="62">
        <f t="shared" si="37"/>
        <v>1.5334744155891816E-2</v>
      </c>
      <c r="N186" s="63">
        <f t="shared" si="38"/>
        <v>0.30681725386338987</v>
      </c>
      <c r="O186" s="58">
        <v>343431590</v>
      </c>
      <c r="P186" s="60">
        <v>0</v>
      </c>
      <c r="Q186" s="61">
        <f t="shared" si="48"/>
        <v>343431590</v>
      </c>
      <c r="R186" s="62">
        <f t="shared" si="39"/>
        <v>0</v>
      </c>
      <c r="S186" s="63">
        <f t="shared" si="40"/>
        <v>2.2771152334311422E-2</v>
      </c>
      <c r="T186" s="58">
        <v>25488570</v>
      </c>
      <c r="U186" s="60">
        <v>470745</v>
      </c>
      <c r="V186" s="61">
        <f t="shared" si="49"/>
        <v>25959315</v>
      </c>
      <c r="W186" s="62">
        <f t="shared" si="41"/>
        <v>1.8468866633161451E-2</v>
      </c>
      <c r="X186" s="63">
        <f t="shared" si="42"/>
        <v>0.60582126827470184</v>
      </c>
      <c r="Y186" s="58">
        <v>678117540</v>
      </c>
      <c r="Z186" s="60">
        <v>8804482</v>
      </c>
      <c r="AA186" s="61">
        <f t="shared" si="50"/>
        <v>686922022</v>
      </c>
      <c r="AB186" s="62">
        <f t="shared" si="43"/>
        <v>1.2983710759052185E-2</v>
      </c>
      <c r="AC186" s="63">
        <f t="shared" si="44"/>
        <v>2.5079797868553272E-2</v>
      </c>
      <c r="AD186" s="58">
        <v>28072720</v>
      </c>
      <c r="AE186" s="63">
        <f t="shared" si="45"/>
        <v>0</v>
      </c>
      <c r="AF186" s="58">
        <v>0</v>
      </c>
      <c r="AG186" s="58">
        <v>1119335975</v>
      </c>
      <c r="AH186" s="60">
        <v>9281495</v>
      </c>
      <c r="AI186" s="61">
        <v>1128617470</v>
      </c>
      <c r="AJ186" s="62">
        <f t="shared" si="46"/>
        <v>8.2919652430540353E-3</v>
      </c>
      <c r="AK186" s="58">
        <v>0</v>
      </c>
      <c r="AL186" s="58">
        <v>0</v>
      </c>
      <c r="AM186" s="25">
        <v>0</v>
      </c>
      <c r="AN186" s="64"/>
    </row>
    <row r="187" spans="1:40" x14ac:dyDescent="0.2">
      <c r="A187" s="55" t="s">
        <v>375</v>
      </c>
      <c r="B187" s="56" t="s">
        <v>374</v>
      </c>
      <c r="C187" s="24">
        <v>3</v>
      </c>
      <c r="D187" s="24"/>
      <c r="E187" s="57">
        <f t="shared" si="34"/>
        <v>6.5628235666099807E-2</v>
      </c>
      <c r="F187" s="58">
        <v>61508354</v>
      </c>
      <c r="G187" s="59">
        <f t="shared" si="35"/>
        <v>5.2424780875157022E-3</v>
      </c>
      <c r="H187" s="73">
        <v>4913376</v>
      </c>
      <c r="I187" s="59">
        <f t="shared" si="36"/>
        <v>9.5763835722566994E-3</v>
      </c>
      <c r="J187" s="58">
        <v>8975216</v>
      </c>
      <c r="K187" s="60">
        <v>137642</v>
      </c>
      <c r="L187" s="61">
        <f t="shared" si="47"/>
        <v>9112858</v>
      </c>
      <c r="M187" s="62">
        <f t="shared" si="37"/>
        <v>1.5335786904738561E-2</v>
      </c>
      <c r="N187" s="63">
        <f t="shared" si="38"/>
        <v>0.15061309050249128</v>
      </c>
      <c r="O187" s="58">
        <v>141158195</v>
      </c>
      <c r="P187" s="60">
        <v>-703769</v>
      </c>
      <c r="Q187" s="61">
        <f t="shared" si="48"/>
        <v>140454426</v>
      </c>
      <c r="R187" s="62">
        <f t="shared" si="39"/>
        <v>-4.9856758227887514E-3</v>
      </c>
      <c r="S187" s="63">
        <f t="shared" si="40"/>
        <v>6.7593231340676824E-2</v>
      </c>
      <c r="T187" s="58">
        <v>63349995</v>
      </c>
      <c r="U187" s="60">
        <v>1020911</v>
      </c>
      <c r="V187" s="61">
        <f t="shared" si="49"/>
        <v>64370906</v>
      </c>
      <c r="W187" s="62">
        <f t="shared" si="41"/>
        <v>1.6115407743915372E-2</v>
      </c>
      <c r="X187" s="63">
        <f t="shared" si="42"/>
        <v>0.67122918986963231</v>
      </c>
      <c r="Y187" s="58">
        <v>629092070</v>
      </c>
      <c r="Z187" s="60">
        <v>9325745</v>
      </c>
      <c r="AA187" s="61">
        <f t="shared" si="50"/>
        <v>638417815</v>
      </c>
      <c r="AB187" s="62">
        <f t="shared" si="43"/>
        <v>1.4824133771071061E-2</v>
      </c>
      <c r="AC187" s="63">
        <f t="shared" si="44"/>
        <v>3.01173909613274E-2</v>
      </c>
      <c r="AD187" s="58">
        <v>28226740</v>
      </c>
      <c r="AE187" s="63">
        <f t="shared" si="45"/>
        <v>0</v>
      </c>
      <c r="AF187" s="58">
        <v>0</v>
      </c>
      <c r="AG187" s="58">
        <v>937223946</v>
      </c>
      <c r="AH187" s="60">
        <v>9780529</v>
      </c>
      <c r="AI187" s="61">
        <v>947004475</v>
      </c>
      <c r="AJ187" s="62">
        <f t="shared" si="46"/>
        <v>1.0435637119327294E-2</v>
      </c>
      <c r="AK187" s="58">
        <v>0</v>
      </c>
      <c r="AL187" s="58">
        <v>0</v>
      </c>
      <c r="AM187" s="25">
        <v>0</v>
      </c>
      <c r="AN187" s="64"/>
    </row>
    <row r="188" spans="1:40" x14ac:dyDescent="0.2">
      <c r="A188" s="55" t="s">
        <v>377</v>
      </c>
      <c r="B188" s="56" t="s">
        <v>376</v>
      </c>
      <c r="C188" s="24">
        <v>3</v>
      </c>
      <c r="D188" s="24"/>
      <c r="E188" s="57">
        <f t="shared" si="34"/>
        <v>6.7350735452072499E-2</v>
      </c>
      <c r="F188" s="58">
        <v>36897357</v>
      </c>
      <c r="G188" s="59">
        <f t="shared" si="35"/>
        <v>6.0110730130946768E-3</v>
      </c>
      <c r="H188" s="73">
        <v>3293100</v>
      </c>
      <c r="I188" s="59">
        <f t="shared" si="36"/>
        <v>1.13835185749348E-2</v>
      </c>
      <c r="J188" s="58">
        <v>6236335</v>
      </c>
      <c r="K188" s="60">
        <v>95639</v>
      </c>
      <c r="L188" s="61">
        <f t="shared" si="47"/>
        <v>6331974</v>
      </c>
      <c r="M188" s="62">
        <f t="shared" si="37"/>
        <v>1.5335770127807439E-2</v>
      </c>
      <c r="N188" s="63">
        <f t="shared" si="38"/>
        <v>0.16164872552456391</v>
      </c>
      <c r="O188" s="58">
        <v>88557470</v>
      </c>
      <c r="P188" s="60">
        <v>11862</v>
      </c>
      <c r="Q188" s="61">
        <f t="shared" si="48"/>
        <v>88569332</v>
      </c>
      <c r="R188" s="62">
        <f t="shared" si="39"/>
        <v>1.339469160534961E-4</v>
      </c>
      <c r="S188" s="63">
        <f t="shared" si="40"/>
        <v>4.2974079306173918E-2</v>
      </c>
      <c r="T188" s="58">
        <v>23542875</v>
      </c>
      <c r="U188" s="60">
        <v>500869</v>
      </c>
      <c r="V188" s="61">
        <f t="shared" si="49"/>
        <v>24043744</v>
      </c>
      <c r="W188" s="62">
        <f t="shared" si="41"/>
        <v>2.1274759348635201E-2</v>
      </c>
      <c r="X188" s="63">
        <f t="shared" si="42"/>
        <v>0.68021376873154926</v>
      </c>
      <c r="Y188" s="58">
        <v>372647605</v>
      </c>
      <c r="Z188" s="60">
        <v>5703779</v>
      </c>
      <c r="AA188" s="61">
        <f t="shared" si="50"/>
        <v>378351384</v>
      </c>
      <c r="AB188" s="62">
        <f t="shared" si="43"/>
        <v>1.5306093272758321E-2</v>
      </c>
      <c r="AC188" s="63">
        <f t="shared" si="44"/>
        <v>3.0418099397610934E-2</v>
      </c>
      <c r="AD188" s="58">
        <v>16664220</v>
      </c>
      <c r="AE188" s="63">
        <f t="shared" si="45"/>
        <v>0</v>
      </c>
      <c r="AF188" s="58">
        <v>0</v>
      </c>
      <c r="AG188" s="58">
        <v>547838962</v>
      </c>
      <c r="AH188" s="60">
        <v>6312149</v>
      </c>
      <c r="AI188" s="61">
        <v>554151111</v>
      </c>
      <c r="AJ188" s="62">
        <f t="shared" si="46"/>
        <v>1.1521905957466385E-2</v>
      </c>
      <c r="AK188" s="58">
        <v>13320</v>
      </c>
      <c r="AL188" s="58">
        <v>2020</v>
      </c>
      <c r="AM188" s="25">
        <v>0</v>
      </c>
      <c r="AN188" s="64"/>
    </row>
    <row r="189" spans="1:40" x14ac:dyDescent="0.2">
      <c r="A189" s="55" t="s">
        <v>379</v>
      </c>
      <c r="B189" s="56" t="s">
        <v>378</v>
      </c>
      <c r="C189" s="24">
        <v>3</v>
      </c>
      <c r="D189" s="24"/>
      <c r="E189" s="57">
        <f t="shared" si="34"/>
        <v>4.1656458591514817E-2</v>
      </c>
      <c r="F189" s="58">
        <v>119918035</v>
      </c>
      <c r="G189" s="59">
        <f t="shared" si="35"/>
        <v>1.1585134420318837E-2</v>
      </c>
      <c r="H189" s="73">
        <v>33350568</v>
      </c>
      <c r="I189" s="59">
        <f t="shared" si="36"/>
        <v>1.8649671798054247E-2</v>
      </c>
      <c r="J189" s="58">
        <v>53687521</v>
      </c>
      <c r="K189" s="60">
        <v>823341</v>
      </c>
      <c r="L189" s="61">
        <f t="shared" si="47"/>
        <v>54510862</v>
      </c>
      <c r="M189" s="62">
        <f t="shared" si="37"/>
        <v>1.5335798425112606E-2</v>
      </c>
      <c r="N189" s="63">
        <f t="shared" si="38"/>
        <v>0.69423638155027967</v>
      </c>
      <c r="O189" s="58">
        <v>1998524731</v>
      </c>
      <c r="P189" s="60">
        <v>21173310</v>
      </c>
      <c r="Q189" s="61">
        <f t="shared" si="48"/>
        <v>2019698041</v>
      </c>
      <c r="R189" s="62">
        <f t="shared" si="39"/>
        <v>1.0594469846467964E-2</v>
      </c>
      <c r="S189" s="63">
        <f t="shared" si="40"/>
        <v>0.18846222257939724</v>
      </c>
      <c r="T189" s="58">
        <v>542533383</v>
      </c>
      <c r="U189" s="60">
        <v>12166</v>
      </c>
      <c r="V189" s="61">
        <f t="shared" si="49"/>
        <v>542545549</v>
      </c>
      <c r="W189" s="62">
        <f t="shared" si="41"/>
        <v>2.2424426553674395E-5</v>
      </c>
      <c r="X189" s="63">
        <f t="shared" si="42"/>
        <v>4.2333230817234814E-2</v>
      </c>
      <c r="Y189" s="58">
        <v>121866285</v>
      </c>
      <c r="Z189" s="60">
        <v>-3174992</v>
      </c>
      <c r="AA189" s="61">
        <f t="shared" si="50"/>
        <v>118691293</v>
      </c>
      <c r="AB189" s="62">
        <f t="shared" si="43"/>
        <v>-2.6053079405842231E-2</v>
      </c>
      <c r="AC189" s="63">
        <f t="shared" si="44"/>
        <v>3.0769002432004138E-3</v>
      </c>
      <c r="AD189" s="58">
        <v>8857590</v>
      </c>
      <c r="AE189" s="63">
        <f t="shared" si="45"/>
        <v>0</v>
      </c>
      <c r="AF189" s="58">
        <v>0</v>
      </c>
      <c r="AG189" s="58">
        <v>2878738113</v>
      </c>
      <c r="AH189" s="60">
        <v>18833825</v>
      </c>
      <c r="AI189" s="61">
        <v>2897571938</v>
      </c>
      <c r="AJ189" s="62">
        <f t="shared" si="46"/>
        <v>6.5423891513260411E-3</v>
      </c>
      <c r="AK189" s="58">
        <v>12534030</v>
      </c>
      <c r="AL189" s="58">
        <v>107243860</v>
      </c>
      <c r="AM189" s="25">
        <v>0</v>
      </c>
      <c r="AN189" s="64"/>
    </row>
    <row r="190" spans="1:40" x14ac:dyDescent="0.2">
      <c r="A190" s="55" t="s">
        <v>381</v>
      </c>
      <c r="B190" s="56" t="s">
        <v>380</v>
      </c>
      <c r="C190" s="24">
        <v>3</v>
      </c>
      <c r="D190" s="24"/>
      <c r="E190" s="57">
        <f t="shared" si="34"/>
        <v>8.0890913884238885E-2</v>
      </c>
      <c r="F190" s="58">
        <v>157542254</v>
      </c>
      <c r="G190" s="59">
        <f t="shared" si="35"/>
        <v>3.4757056049688644E-3</v>
      </c>
      <c r="H190" s="73">
        <v>6769246</v>
      </c>
      <c r="I190" s="59">
        <f t="shared" si="36"/>
        <v>1.3279231405229354E-2</v>
      </c>
      <c r="J190" s="58">
        <v>25862485</v>
      </c>
      <c r="K190" s="60">
        <v>396622</v>
      </c>
      <c r="L190" s="61">
        <f t="shared" si="47"/>
        <v>26259107</v>
      </c>
      <c r="M190" s="62">
        <f t="shared" si="37"/>
        <v>1.5335803964700221E-2</v>
      </c>
      <c r="N190" s="63">
        <f t="shared" si="38"/>
        <v>0.31646523949173322</v>
      </c>
      <c r="O190" s="58">
        <v>616344219</v>
      </c>
      <c r="P190" s="60">
        <v>6513244</v>
      </c>
      <c r="Q190" s="61">
        <f t="shared" si="48"/>
        <v>622857463</v>
      </c>
      <c r="R190" s="62">
        <f t="shared" si="39"/>
        <v>1.0567542939832458E-2</v>
      </c>
      <c r="S190" s="63">
        <f t="shared" si="40"/>
        <v>0.13812653754879831</v>
      </c>
      <c r="T190" s="58">
        <v>269013725</v>
      </c>
      <c r="U190" s="60">
        <v>0</v>
      </c>
      <c r="V190" s="61">
        <f t="shared" si="49"/>
        <v>269013725</v>
      </c>
      <c r="W190" s="62">
        <f t="shared" si="41"/>
        <v>0</v>
      </c>
      <c r="X190" s="63">
        <f t="shared" si="42"/>
        <v>0.4212963337856685</v>
      </c>
      <c r="Y190" s="58">
        <v>820512105</v>
      </c>
      <c r="Z190" s="60">
        <v>-22155682</v>
      </c>
      <c r="AA190" s="61">
        <f t="shared" si="50"/>
        <v>798356423</v>
      </c>
      <c r="AB190" s="62">
        <f t="shared" si="43"/>
        <v>-2.70022609843154E-2</v>
      </c>
      <c r="AC190" s="63">
        <f t="shared" si="44"/>
        <v>2.6466038279362863E-2</v>
      </c>
      <c r="AD190" s="58">
        <v>51544965</v>
      </c>
      <c r="AE190" s="63">
        <f t="shared" si="45"/>
        <v>0</v>
      </c>
      <c r="AF190" s="58">
        <v>0</v>
      </c>
      <c r="AG190" s="58">
        <v>1947588999</v>
      </c>
      <c r="AH190" s="60">
        <v>-15245816</v>
      </c>
      <c r="AI190" s="61">
        <v>1932343183</v>
      </c>
      <c r="AJ190" s="62">
        <f t="shared" si="46"/>
        <v>-7.8280458596901321E-3</v>
      </c>
      <c r="AK190" s="58">
        <v>0</v>
      </c>
      <c r="AL190" s="58">
        <v>0</v>
      </c>
      <c r="AM190" s="25">
        <v>0</v>
      </c>
      <c r="AN190" s="64"/>
    </row>
    <row r="191" spans="1:40" x14ac:dyDescent="0.2">
      <c r="A191" s="55" t="s">
        <v>383</v>
      </c>
      <c r="B191" s="56" t="s">
        <v>382</v>
      </c>
      <c r="C191" s="24">
        <v>3</v>
      </c>
      <c r="D191" s="24"/>
      <c r="E191" s="57">
        <f t="shared" si="34"/>
        <v>7.1003945806288341E-2</v>
      </c>
      <c r="F191" s="58">
        <v>82060208</v>
      </c>
      <c r="G191" s="59">
        <f t="shared" si="35"/>
        <v>3.0031157838603453E-3</v>
      </c>
      <c r="H191" s="73">
        <v>3470741</v>
      </c>
      <c r="I191" s="59">
        <f t="shared" si="36"/>
        <v>9.4446862705572163E-3</v>
      </c>
      <c r="J191" s="58">
        <v>10915350</v>
      </c>
      <c r="K191" s="60">
        <v>167396</v>
      </c>
      <c r="L191" s="61">
        <f t="shared" si="47"/>
        <v>11082746</v>
      </c>
      <c r="M191" s="62">
        <f t="shared" si="37"/>
        <v>1.5335834398347282E-2</v>
      </c>
      <c r="N191" s="63">
        <f t="shared" si="38"/>
        <v>0.21464144566179966</v>
      </c>
      <c r="O191" s="58">
        <v>248063984</v>
      </c>
      <c r="P191" s="60">
        <v>2633796</v>
      </c>
      <c r="Q191" s="61">
        <f t="shared" si="48"/>
        <v>250697780</v>
      </c>
      <c r="R191" s="62">
        <f t="shared" si="39"/>
        <v>1.0617405870575714E-2</v>
      </c>
      <c r="S191" s="63">
        <f t="shared" si="40"/>
        <v>4.0509967320624937E-2</v>
      </c>
      <c r="T191" s="58">
        <v>46817910</v>
      </c>
      <c r="U191" s="60">
        <v>0</v>
      </c>
      <c r="V191" s="61">
        <f t="shared" si="49"/>
        <v>46817910</v>
      </c>
      <c r="W191" s="62">
        <f t="shared" si="41"/>
        <v>0</v>
      </c>
      <c r="X191" s="63">
        <f t="shared" si="42"/>
        <v>0.60293658509952885</v>
      </c>
      <c r="Y191" s="58">
        <v>696821860</v>
      </c>
      <c r="Z191" s="60">
        <v>-18588657</v>
      </c>
      <c r="AA191" s="61">
        <f t="shared" si="50"/>
        <v>678233203</v>
      </c>
      <c r="AB191" s="62">
        <f t="shared" si="43"/>
        <v>-2.6676340205515365E-2</v>
      </c>
      <c r="AC191" s="63">
        <f t="shared" si="44"/>
        <v>5.8460254057340649E-2</v>
      </c>
      <c r="AD191" s="58">
        <v>67563296</v>
      </c>
      <c r="AE191" s="63">
        <f t="shared" si="45"/>
        <v>0</v>
      </c>
      <c r="AF191" s="58">
        <v>0</v>
      </c>
      <c r="AG191" s="58">
        <v>1155713349</v>
      </c>
      <c r="AH191" s="60">
        <v>-15787465</v>
      </c>
      <c r="AI191" s="61">
        <v>1139925884</v>
      </c>
      <c r="AJ191" s="62">
        <f t="shared" si="46"/>
        <v>-1.366036397663864E-2</v>
      </c>
      <c r="AK191" s="58">
        <v>0</v>
      </c>
      <c r="AL191" s="58">
        <v>0</v>
      </c>
      <c r="AM191" s="25">
        <v>0</v>
      </c>
      <c r="AN191" s="64"/>
    </row>
    <row r="192" spans="1:40" x14ac:dyDescent="0.2">
      <c r="A192" s="55" t="s">
        <v>385</v>
      </c>
      <c r="B192" s="56" t="s">
        <v>384</v>
      </c>
      <c r="C192" s="24">
        <v>3</v>
      </c>
      <c r="D192" s="24"/>
      <c r="E192" s="57">
        <f t="shared" si="34"/>
        <v>4.4343581811141265E-2</v>
      </c>
      <c r="F192" s="58">
        <v>42284444</v>
      </c>
      <c r="G192" s="59">
        <f t="shared" si="35"/>
        <v>3.7595388836909101E-3</v>
      </c>
      <c r="H192" s="73">
        <v>3584961</v>
      </c>
      <c r="I192" s="59">
        <f t="shared" si="36"/>
        <v>1.0635689706399649E-2</v>
      </c>
      <c r="J192" s="58">
        <v>10141811</v>
      </c>
      <c r="K192" s="60">
        <v>155533</v>
      </c>
      <c r="L192" s="61">
        <f t="shared" si="47"/>
        <v>10297344</v>
      </c>
      <c r="M192" s="62">
        <f t="shared" si="37"/>
        <v>1.5335821186176709E-2</v>
      </c>
      <c r="N192" s="63">
        <f t="shared" si="38"/>
        <v>0.15546353821780168</v>
      </c>
      <c r="O192" s="58">
        <v>148244436</v>
      </c>
      <c r="P192" s="60">
        <v>6005261</v>
      </c>
      <c r="Q192" s="61">
        <f t="shared" si="48"/>
        <v>154249697</v>
      </c>
      <c r="R192" s="62">
        <f t="shared" si="39"/>
        <v>4.0509183090014923E-2</v>
      </c>
      <c r="S192" s="63">
        <f t="shared" si="40"/>
        <v>1.1456737885695617E-2</v>
      </c>
      <c r="T192" s="58">
        <v>10924733</v>
      </c>
      <c r="U192" s="60">
        <v>-82385</v>
      </c>
      <c r="V192" s="61">
        <f t="shared" si="49"/>
        <v>10842348</v>
      </c>
      <c r="W192" s="62">
        <f t="shared" si="41"/>
        <v>-7.5411453991598701E-3</v>
      </c>
      <c r="X192" s="63">
        <f t="shared" si="42"/>
        <v>0.74443004176404448</v>
      </c>
      <c r="Y192" s="58">
        <v>709861701</v>
      </c>
      <c r="Z192" s="60">
        <v>-5752597</v>
      </c>
      <c r="AA192" s="61">
        <f t="shared" si="50"/>
        <v>704109104</v>
      </c>
      <c r="AB192" s="62">
        <f t="shared" si="43"/>
        <v>-8.1038278187091552E-3</v>
      </c>
      <c r="AC192" s="63">
        <f t="shared" si="44"/>
        <v>2.9910871731226411E-2</v>
      </c>
      <c r="AD192" s="58">
        <v>28521931</v>
      </c>
      <c r="AE192" s="63">
        <f t="shared" si="45"/>
        <v>0</v>
      </c>
      <c r="AF192" s="58">
        <v>0</v>
      </c>
      <c r="AG192" s="58">
        <v>953564017</v>
      </c>
      <c r="AH192" s="60">
        <v>325812</v>
      </c>
      <c r="AI192" s="61">
        <v>953889829</v>
      </c>
      <c r="AJ192" s="62">
        <f t="shared" si="46"/>
        <v>3.416781612890915E-4</v>
      </c>
      <c r="AK192" s="58">
        <v>8693355</v>
      </c>
      <c r="AL192" s="58">
        <v>4058563</v>
      </c>
      <c r="AM192" s="25">
        <v>0</v>
      </c>
      <c r="AN192" s="64"/>
    </row>
    <row r="193" spans="1:40" x14ac:dyDescent="0.2">
      <c r="A193" s="55" t="s">
        <v>387</v>
      </c>
      <c r="B193" s="56" t="s">
        <v>386</v>
      </c>
      <c r="C193" s="24">
        <v>3</v>
      </c>
      <c r="D193" s="24"/>
      <c r="E193" s="57">
        <f t="shared" si="34"/>
        <v>3.8898849735178972E-2</v>
      </c>
      <c r="F193" s="58">
        <v>23810287</v>
      </c>
      <c r="G193" s="59">
        <f t="shared" si="35"/>
        <v>4.3285582371495584E-3</v>
      </c>
      <c r="H193" s="73">
        <v>2649544</v>
      </c>
      <c r="I193" s="59">
        <f t="shared" si="36"/>
        <v>8.8639052334152802E-3</v>
      </c>
      <c r="J193" s="58">
        <v>5425665</v>
      </c>
      <c r="K193" s="60">
        <v>83207</v>
      </c>
      <c r="L193" s="61">
        <f t="shared" si="47"/>
        <v>5508872</v>
      </c>
      <c r="M193" s="62">
        <f t="shared" si="37"/>
        <v>1.5335815978317865E-2</v>
      </c>
      <c r="N193" s="63">
        <f t="shared" si="38"/>
        <v>0.22383791454752722</v>
      </c>
      <c r="O193" s="58">
        <v>137012920</v>
      </c>
      <c r="P193" s="60">
        <v>2915169</v>
      </c>
      <c r="Q193" s="61">
        <f t="shared" si="48"/>
        <v>139928089</v>
      </c>
      <c r="R193" s="62">
        <f t="shared" si="39"/>
        <v>2.1276599316327249E-2</v>
      </c>
      <c r="S193" s="63">
        <f t="shared" si="40"/>
        <v>1.802907932515279E-2</v>
      </c>
      <c r="T193" s="58">
        <v>11035739</v>
      </c>
      <c r="U193" s="60">
        <v>0</v>
      </c>
      <c r="V193" s="61">
        <f t="shared" si="49"/>
        <v>11035739</v>
      </c>
      <c r="W193" s="62">
        <f t="shared" si="41"/>
        <v>0</v>
      </c>
      <c r="X193" s="63">
        <f t="shared" si="42"/>
        <v>0.66595357869514937</v>
      </c>
      <c r="Y193" s="58">
        <v>407635340</v>
      </c>
      <c r="Z193" s="60">
        <v>-5584046</v>
      </c>
      <c r="AA193" s="61">
        <f t="shared" si="50"/>
        <v>402051294</v>
      </c>
      <c r="AB193" s="62">
        <f t="shared" si="43"/>
        <v>-1.3698630741878269E-2</v>
      </c>
      <c r="AC193" s="63">
        <f t="shared" si="44"/>
        <v>4.0088114226426871E-2</v>
      </c>
      <c r="AD193" s="58">
        <v>24538245</v>
      </c>
      <c r="AE193" s="63">
        <f t="shared" si="45"/>
        <v>0</v>
      </c>
      <c r="AF193" s="58">
        <v>0</v>
      </c>
      <c r="AG193" s="58">
        <v>612107740</v>
      </c>
      <c r="AH193" s="60">
        <v>-2585670</v>
      </c>
      <c r="AI193" s="61">
        <v>609522070</v>
      </c>
      <c r="AJ193" s="62">
        <f t="shared" si="46"/>
        <v>-4.2242073266382813E-3</v>
      </c>
      <c r="AK193" s="58">
        <v>0</v>
      </c>
      <c r="AL193" s="58">
        <v>481355</v>
      </c>
      <c r="AM193" s="25">
        <v>0</v>
      </c>
      <c r="AN193" s="64"/>
    </row>
    <row r="194" spans="1:40" x14ac:dyDescent="0.2">
      <c r="A194" s="55" t="s">
        <v>389</v>
      </c>
      <c r="B194" s="56" t="s">
        <v>388</v>
      </c>
      <c r="C194" s="24">
        <v>3</v>
      </c>
      <c r="D194" s="24"/>
      <c r="E194" s="57">
        <f t="shared" si="34"/>
        <v>3.8040405696640217E-2</v>
      </c>
      <c r="F194" s="58">
        <v>35553047</v>
      </c>
      <c r="G194" s="59">
        <f t="shared" si="35"/>
        <v>4.8715932358288395E-3</v>
      </c>
      <c r="H194" s="73">
        <v>4553053</v>
      </c>
      <c r="I194" s="59">
        <f t="shared" si="36"/>
        <v>1.1329869350943425E-2</v>
      </c>
      <c r="J194" s="58">
        <v>10589040</v>
      </c>
      <c r="K194" s="60">
        <v>162392</v>
      </c>
      <c r="L194" s="61">
        <f t="shared" si="47"/>
        <v>10751432</v>
      </c>
      <c r="M194" s="62">
        <f t="shared" si="37"/>
        <v>1.5335856697113242E-2</v>
      </c>
      <c r="N194" s="63">
        <f t="shared" si="38"/>
        <v>0.18839199212738297</v>
      </c>
      <c r="O194" s="58">
        <v>176073552</v>
      </c>
      <c r="P194" s="60">
        <v>5026043</v>
      </c>
      <c r="Q194" s="61">
        <f t="shared" si="48"/>
        <v>181099595</v>
      </c>
      <c r="R194" s="62">
        <f t="shared" si="39"/>
        <v>2.8545133229322256E-2</v>
      </c>
      <c r="S194" s="63">
        <f t="shared" si="40"/>
        <v>5.9181283194156914E-2</v>
      </c>
      <c r="T194" s="58">
        <v>55311580</v>
      </c>
      <c r="U194" s="60">
        <v>122068</v>
      </c>
      <c r="V194" s="61">
        <f t="shared" si="49"/>
        <v>55433648</v>
      </c>
      <c r="W194" s="62">
        <f t="shared" si="41"/>
        <v>2.2069158031645451E-3</v>
      </c>
      <c r="X194" s="63">
        <f t="shared" si="42"/>
        <v>0.63120712248727695</v>
      </c>
      <c r="Y194" s="58">
        <v>589934205</v>
      </c>
      <c r="Z194" s="60">
        <v>-4746164</v>
      </c>
      <c r="AA194" s="61">
        <f t="shared" si="50"/>
        <v>585188041</v>
      </c>
      <c r="AB194" s="62">
        <f t="shared" si="43"/>
        <v>-8.045242943660132E-3</v>
      </c>
      <c r="AC194" s="63">
        <f t="shared" si="44"/>
        <v>6.6294397390926157E-2</v>
      </c>
      <c r="AD194" s="58">
        <v>61959587</v>
      </c>
      <c r="AE194" s="63">
        <f t="shared" si="45"/>
        <v>6.8333651684447064E-4</v>
      </c>
      <c r="AF194" s="58">
        <v>638655</v>
      </c>
      <c r="AG194" s="58">
        <v>934612719</v>
      </c>
      <c r="AH194" s="60">
        <v>564339</v>
      </c>
      <c r="AI194" s="61">
        <v>935177058</v>
      </c>
      <c r="AJ194" s="62">
        <f t="shared" si="46"/>
        <v>6.0382122833061932E-4</v>
      </c>
      <c r="AK194" s="58">
        <v>0</v>
      </c>
      <c r="AL194" s="58">
        <v>0</v>
      </c>
      <c r="AM194" s="25">
        <v>0</v>
      </c>
      <c r="AN194" s="64"/>
    </row>
    <row r="195" spans="1:40" x14ac:dyDescent="0.2">
      <c r="A195" s="55" t="s">
        <v>391</v>
      </c>
      <c r="B195" s="56" t="s">
        <v>390</v>
      </c>
      <c r="C195" s="24">
        <v>3</v>
      </c>
      <c r="D195" s="24"/>
      <c r="E195" s="57">
        <f t="shared" si="34"/>
        <v>3.6266977317533387E-2</v>
      </c>
      <c r="F195" s="58">
        <v>37158700</v>
      </c>
      <c r="G195" s="59">
        <f t="shared" si="35"/>
        <v>7.8059562475865721E-3</v>
      </c>
      <c r="H195" s="73">
        <v>7997887</v>
      </c>
      <c r="I195" s="59">
        <f t="shared" si="36"/>
        <v>4.126557513892385E-2</v>
      </c>
      <c r="J195" s="58">
        <v>42280202</v>
      </c>
      <c r="K195" s="60">
        <v>648401</v>
      </c>
      <c r="L195" s="61">
        <f t="shared" si="47"/>
        <v>42928603</v>
      </c>
      <c r="M195" s="62">
        <f t="shared" si="37"/>
        <v>1.5335806579164404E-2</v>
      </c>
      <c r="N195" s="63">
        <f t="shared" si="38"/>
        <v>0.18923628122187616</v>
      </c>
      <c r="O195" s="58">
        <v>193889172</v>
      </c>
      <c r="P195" s="60">
        <v>6740239</v>
      </c>
      <c r="Q195" s="61">
        <f t="shared" si="48"/>
        <v>200629411</v>
      </c>
      <c r="R195" s="62">
        <f t="shared" si="39"/>
        <v>3.476335955470479E-2</v>
      </c>
      <c r="S195" s="63">
        <f t="shared" si="40"/>
        <v>1.9167211753387665E-2</v>
      </c>
      <c r="T195" s="58">
        <v>19638490</v>
      </c>
      <c r="U195" s="60">
        <v>-319321</v>
      </c>
      <c r="V195" s="61">
        <f t="shared" si="49"/>
        <v>19319169</v>
      </c>
      <c r="W195" s="62">
        <f t="shared" si="41"/>
        <v>-1.6259956850042952E-2</v>
      </c>
      <c r="X195" s="63">
        <f t="shared" si="42"/>
        <v>0.67542912730818172</v>
      </c>
      <c r="Y195" s="58">
        <v>692036397</v>
      </c>
      <c r="Z195" s="60">
        <v>-8088381</v>
      </c>
      <c r="AA195" s="61">
        <f t="shared" si="50"/>
        <v>683948016</v>
      </c>
      <c r="AB195" s="62">
        <f t="shared" si="43"/>
        <v>-1.1687797108740799E-2</v>
      </c>
      <c r="AC195" s="63">
        <f t="shared" si="44"/>
        <v>3.0828871012510691E-2</v>
      </c>
      <c r="AD195" s="58">
        <v>31586883</v>
      </c>
      <c r="AE195" s="63">
        <f t="shared" si="45"/>
        <v>0</v>
      </c>
      <c r="AF195" s="58">
        <v>0</v>
      </c>
      <c r="AG195" s="58">
        <v>1024587731</v>
      </c>
      <c r="AH195" s="60">
        <v>-1019062</v>
      </c>
      <c r="AI195" s="61">
        <v>1023568669</v>
      </c>
      <c r="AJ195" s="62">
        <f t="shared" si="46"/>
        <v>-9.9460687373778447E-4</v>
      </c>
      <c r="AK195" s="58">
        <v>0</v>
      </c>
      <c r="AL195" s="58">
        <v>0</v>
      </c>
      <c r="AM195" s="25">
        <v>0</v>
      </c>
      <c r="AN195" s="64"/>
    </row>
    <row r="196" spans="1:40" x14ac:dyDescent="0.2">
      <c r="A196" s="55" t="s">
        <v>393</v>
      </c>
      <c r="B196" s="56" t="s">
        <v>392</v>
      </c>
      <c r="C196" s="24">
        <v>3</v>
      </c>
      <c r="D196" s="24"/>
      <c r="E196" s="57">
        <f t="shared" si="34"/>
        <v>5.3917985504936983E-2</v>
      </c>
      <c r="F196" s="58">
        <v>56417169</v>
      </c>
      <c r="G196" s="59">
        <f t="shared" si="35"/>
        <v>1.4343504968053884E-2</v>
      </c>
      <c r="H196" s="73">
        <v>15008349</v>
      </c>
      <c r="I196" s="59">
        <f t="shared" si="36"/>
        <v>1.4186642777487712E-2</v>
      </c>
      <c r="J196" s="58">
        <v>14844216</v>
      </c>
      <c r="K196" s="60">
        <v>227647</v>
      </c>
      <c r="L196" s="61">
        <f t="shared" si="47"/>
        <v>15071863</v>
      </c>
      <c r="M196" s="62">
        <f t="shared" si="37"/>
        <v>1.5335737502068146E-2</v>
      </c>
      <c r="N196" s="63">
        <f t="shared" si="38"/>
        <v>0.51457606638053377</v>
      </c>
      <c r="O196" s="58">
        <v>538427477</v>
      </c>
      <c r="P196" s="60">
        <v>-112808</v>
      </c>
      <c r="Q196" s="61">
        <f t="shared" si="48"/>
        <v>538314669</v>
      </c>
      <c r="R196" s="62">
        <f t="shared" si="39"/>
        <v>-2.0951382464457697E-4</v>
      </c>
      <c r="S196" s="63">
        <f t="shared" si="40"/>
        <v>0.16344911619543279</v>
      </c>
      <c r="T196" s="58">
        <v>171025240</v>
      </c>
      <c r="U196" s="60">
        <v>1780298</v>
      </c>
      <c r="V196" s="61">
        <f t="shared" si="49"/>
        <v>172805538</v>
      </c>
      <c r="W196" s="62">
        <f t="shared" si="41"/>
        <v>1.0409562939364974E-2</v>
      </c>
      <c r="X196" s="63">
        <f t="shared" si="42"/>
        <v>0.22260997717006348</v>
      </c>
      <c r="Y196" s="58">
        <v>232928300</v>
      </c>
      <c r="Z196" s="60">
        <v>6545412</v>
      </c>
      <c r="AA196" s="61">
        <f t="shared" si="50"/>
        <v>239473712</v>
      </c>
      <c r="AB196" s="62">
        <f t="shared" si="43"/>
        <v>2.8100544244731105E-2</v>
      </c>
      <c r="AC196" s="63">
        <f t="shared" si="44"/>
        <v>1.4709169826316905E-2</v>
      </c>
      <c r="AD196" s="58">
        <v>15390963</v>
      </c>
      <c r="AE196" s="63">
        <f t="shared" si="45"/>
        <v>2.2075371771744473E-3</v>
      </c>
      <c r="AF196" s="58">
        <v>2309860</v>
      </c>
      <c r="AG196" s="58">
        <v>1046351574</v>
      </c>
      <c r="AH196" s="60">
        <v>8440549</v>
      </c>
      <c r="AI196" s="61">
        <v>1054792123</v>
      </c>
      <c r="AJ196" s="62">
        <f t="shared" si="46"/>
        <v>8.0666472051391016E-3</v>
      </c>
      <c r="AK196" s="58">
        <v>123145</v>
      </c>
      <c r="AL196" s="58">
        <v>974196</v>
      </c>
      <c r="AM196" s="25">
        <v>0</v>
      </c>
      <c r="AN196" s="64"/>
    </row>
    <row r="197" spans="1:40" x14ac:dyDescent="0.2">
      <c r="A197" s="55" t="s">
        <v>395</v>
      </c>
      <c r="B197" s="56" t="s">
        <v>394</v>
      </c>
      <c r="C197" s="24">
        <v>3</v>
      </c>
      <c r="D197" s="24"/>
      <c r="E197" s="57">
        <f t="shared" si="34"/>
        <v>5.6719245509822637E-2</v>
      </c>
      <c r="F197" s="58">
        <v>46944583</v>
      </c>
      <c r="G197" s="59">
        <f t="shared" si="35"/>
        <v>1.2043675480449744E-2</v>
      </c>
      <c r="H197" s="73">
        <v>9968139</v>
      </c>
      <c r="I197" s="59">
        <f t="shared" si="36"/>
        <v>1.7387979534127407E-2</v>
      </c>
      <c r="J197" s="58">
        <v>14391437</v>
      </c>
      <c r="K197" s="60">
        <v>220705</v>
      </c>
      <c r="L197" s="61">
        <f t="shared" si="47"/>
        <v>14612142</v>
      </c>
      <c r="M197" s="62">
        <f t="shared" si="37"/>
        <v>1.5335855620255296E-2</v>
      </c>
      <c r="N197" s="63">
        <f t="shared" si="38"/>
        <v>0.14697564823315448</v>
      </c>
      <c r="O197" s="58">
        <v>121646726</v>
      </c>
      <c r="P197" s="60">
        <v>-71799</v>
      </c>
      <c r="Q197" s="61">
        <f t="shared" si="48"/>
        <v>121574927</v>
      </c>
      <c r="R197" s="62">
        <f t="shared" si="39"/>
        <v>-5.9022550265758894E-4</v>
      </c>
      <c r="S197" s="63">
        <f t="shared" si="40"/>
        <v>1.5004336448054862E-2</v>
      </c>
      <c r="T197" s="58">
        <v>12418577</v>
      </c>
      <c r="U197" s="60">
        <v>122305</v>
      </c>
      <c r="V197" s="61">
        <f t="shared" si="49"/>
        <v>12540882</v>
      </c>
      <c r="W197" s="62">
        <f t="shared" si="41"/>
        <v>9.8485518912513077E-3</v>
      </c>
      <c r="X197" s="63">
        <f t="shared" si="42"/>
        <v>0.71081097922973646</v>
      </c>
      <c r="Y197" s="58">
        <v>588313979</v>
      </c>
      <c r="Z197" s="60">
        <v>14573494</v>
      </c>
      <c r="AA197" s="61">
        <f t="shared" si="50"/>
        <v>602887473</v>
      </c>
      <c r="AB197" s="62">
        <f t="shared" si="43"/>
        <v>2.4771626240756045E-2</v>
      </c>
      <c r="AC197" s="63">
        <f t="shared" si="44"/>
        <v>3.1406112441090935E-2</v>
      </c>
      <c r="AD197" s="58">
        <v>25993767</v>
      </c>
      <c r="AE197" s="63">
        <f t="shared" si="45"/>
        <v>9.6520231235634711E-3</v>
      </c>
      <c r="AF197" s="58">
        <v>7988650</v>
      </c>
      <c r="AG197" s="58">
        <v>827665858</v>
      </c>
      <c r="AH197" s="60">
        <v>14844705</v>
      </c>
      <c r="AI197" s="61">
        <v>842510563</v>
      </c>
      <c r="AJ197" s="62">
        <f t="shared" si="46"/>
        <v>1.7935625659213795E-2</v>
      </c>
      <c r="AK197" s="58">
        <v>0</v>
      </c>
      <c r="AL197" s="58">
        <v>281517</v>
      </c>
      <c r="AM197" s="25">
        <v>0</v>
      </c>
      <c r="AN197" s="64"/>
    </row>
    <row r="198" spans="1:40" x14ac:dyDescent="0.2">
      <c r="A198" s="55" t="s">
        <v>397</v>
      </c>
      <c r="B198" s="56" t="s">
        <v>396</v>
      </c>
      <c r="C198" s="24">
        <v>3</v>
      </c>
      <c r="D198" s="24"/>
      <c r="E198" s="57">
        <f t="shared" ref="E198:E249" si="51">+F198/$AG198</f>
        <v>4.0786059218248266E-2</v>
      </c>
      <c r="F198" s="58">
        <v>49183022</v>
      </c>
      <c r="G198" s="59">
        <f t="shared" ref="G198:G250" si="52">+H198/$AG198</f>
        <v>1.240195758832726E-2</v>
      </c>
      <c r="H198" s="73">
        <v>14955251</v>
      </c>
      <c r="I198" s="59">
        <f t="shared" ref="I198:I250" si="53">+J198/$AG198</f>
        <v>4.3148777828904833E-2</v>
      </c>
      <c r="J198" s="58">
        <v>52032173</v>
      </c>
      <c r="K198" s="60">
        <v>797955</v>
      </c>
      <c r="L198" s="61">
        <f t="shared" si="47"/>
        <v>52830128</v>
      </c>
      <c r="M198" s="62">
        <f t="shared" ref="M198:M250" si="54">+K198/J198</f>
        <v>1.5335800025111387E-2</v>
      </c>
      <c r="N198" s="63">
        <f t="shared" ref="N198:N250" si="55">+O198/$AG198</f>
        <v>0.20837353815891882</v>
      </c>
      <c r="O198" s="58">
        <v>251273119</v>
      </c>
      <c r="P198" s="60">
        <v>5309729</v>
      </c>
      <c r="Q198" s="61">
        <f t="shared" si="48"/>
        <v>256582848</v>
      </c>
      <c r="R198" s="62">
        <f t="shared" ref="R198:R250" si="56">+P198/O198</f>
        <v>2.1131305334734195E-2</v>
      </c>
      <c r="S198" s="63">
        <f t="shared" ref="S198:S250" si="57">+T198/$AG198</f>
        <v>3.2132605240265143E-2</v>
      </c>
      <c r="T198" s="58">
        <v>38748010</v>
      </c>
      <c r="U198" s="60">
        <v>0</v>
      </c>
      <c r="V198" s="61">
        <f t="shared" si="49"/>
        <v>38748010</v>
      </c>
      <c r="W198" s="62">
        <f t="shared" ref="W198:W250" si="58">+U198/T198</f>
        <v>0</v>
      </c>
      <c r="X198" s="63">
        <f t="shared" ref="X198:X250" si="59">+Y198/$AG198</f>
        <v>0.62834124141604786</v>
      </c>
      <c r="Y198" s="58">
        <v>757703041</v>
      </c>
      <c r="Z198" s="60">
        <v>9537541</v>
      </c>
      <c r="AA198" s="61">
        <f t="shared" si="50"/>
        <v>767240582</v>
      </c>
      <c r="AB198" s="62">
        <f t="shared" ref="AB198:AB250" si="60">+Z198/Y198</f>
        <v>1.2587439252470942E-2</v>
      </c>
      <c r="AC198" s="63">
        <f t="shared" ref="AC198:AC250" si="61">+AD198/$AG198</f>
        <v>2.9813308923439689E-2</v>
      </c>
      <c r="AD198" s="58">
        <v>35951221</v>
      </c>
      <c r="AE198" s="63">
        <f t="shared" ref="AE198:AE250" si="62">AF198/$AG198</f>
        <v>5.002511625848147E-3</v>
      </c>
      <c r="AF198" s="58">
        <v>6032420</v>
      </c>
      <c r="AG198" s="58">
        <v>1205878257</v>
      </c>
      <c r="AH198" s="60">
        <v>15645225</v>
      </c>
      <c r="AI198" s="61">
        <v>1221523482</v>
      </c>
      <c r="AJ198" s="62">
        <f t="shared" ref="AJ198:AJ250" si="63">+AH198/AG198</f>
        <v>1.2974133092773727E-2</v>
      </c>
      <c r="AK198" s="58">
        <v>0</v>
      </c>
      <c r="AL198" s="58">
        <v>1433423</v>
      </c>
      <c r="AM198" s="25">
        <v>0</v>
      </c>
      <c r="AN198" s="64"/>
    </row>
    <row r="199" spans="1:40" x14ac:dyDescent="0.2">
      <c r="A199" s="55" t="s">
        <v>399</v>
      </c>
      <c r="B199" s="56" t="s">
        <v>398</v>
      </c>
      <c r="C199" s="24">
        <v>3</v>
      </c>
      <c r="D199" s="24"/>
      <c r="E199" s="57">
        <f t="shared" si="51"/>
        <v>2.2938979480358907E-2</v>
      </c>
      <c r="F199" s="58">
        <v>22892981</v>
      </c>
      <c r="G199" s="59">
        <f t="shared" si="52"/>
        <v>1.3391959279913884E-2</v>
      </c>
      <c r="H199" s="73">
        <v>13365105</v>
      </c>
      <c r="I199" s="59">
        <f t="shared" si="53"/>
        <v>4.872437474735964E-2</v>
      </c>
      <c r="J199" s="58">
        <v>48626670</v>
      </c>
      <c r="K199" s="60">
        <v>745730</v>
      </c>
      <c r="L199" s="61">
        <f t="shared" ref="L199:L249" si="64">+J199+K199</f>
        <v>49372400</v>
      </c>
      <c r="M199" s="62">
        <f t="shared" si="54"/>
        <v>1.5335822913639779E-2</v>
      </c>
      <c r="N199" s="63">
        <f t="shared" si="55"/>
        <v>0.1367346937916645</v>
      </c>
      <c r="O199" s="58">
        <v>136460506</v>
      </c>
      <c r="P199" s="60">
        <v>2801442</v>
      </c>
      <c r="Q199" s="61">
        <f t="shared" ref="Q199:Q249" si="65">+O199+P199</f>
        <v>139261948</v>
      </c>
      <c r="R199" s="62">
        <f t="shared" si="56"/>
        <v>2.0529324433253969E-2</v>
      </c>
      <c r="S199" s="63">
        <f t="shared" si="57"/>
        <v>1.1254349830014035E-2</v>
      </c>
      <c r="T199" s="58">
        <v>11231782</v>
      </c>
      <c r="U199" s="60">
        <v>-14478</v>
      </c>
      <c r="V199" s="61">
        <f t="shared" ref="V199:V249" si="66">+T199+U199</f>
        <v>11217304</v>
      </c>
      <c r="W199" s="62">
        <f t="shared" si="58"/>
        <v>-1.289020744882691E-3</v>
      </c>
      <c r="X199" s="63">
        <f t="shared" si="59"/>
        <v>0.73151349235660201</v>
      </c>
      <c r="Y199" s="58">
        <v>730046622</v>
      </c>
      <c r="Z199" s="60">
        <v>-1074894</v>
      </c>
      <c r="AA199" s="61">
        <f t="shared" ref="AA199:AA249" si="67">+Y199+Z199</f>
        <v>728971728</v>
      </c>
      <c r="AB199" s="62">
        <f t="shared" si="60"/>
        <v>-1.4723635006422919E-3</v>
      </c>
      <c r="AC199" s="63">
        <f t="shared" si="61"/>
        <v>3.5009052041642709E-2</v>
      </c>
      <c r="AD199" s="58">
        <v>34938850</v>
      </c>
      <c r="AE199" s="63">
        <f t="shared" si="62"/>
        <v>4.3309847244426273E-4</v>
      </c>
      <c r="AF199" s="58">
        <v>432230</v>
      </c>
      <c r="AG199" s="58">
        <v>997994746</v>
      </c>
      <c r="AH199" s="60">
        <v>2457800</v>
      </c>
      <c r="AI199" s="61">
        <v>1000452546</v>
      </c>
      <c r="AJ199" s="62">
        <f t="shared" si="63"/>
        <v>2.4627384160597573E-3</v>
      </c>
      <c r="AK199" s="58">
        <v>0</v>
      </c>
      <c r="AL199" s="58">
        <v>0</v>
      </c>
      <c r="AM199" s="25">
        <v>0</v>
      </c>
      <c r="AN199" s="64"/>
    </row>
    <row r="200" spans="1:40" x14ac:dyDescent="0.2">
      <c r="A200" s="55" t="s">
        <v>401</v>
      </c>
      <c r="B200" s="56" t="s">
        <v>400</v>
      </c>
      <c r="C200" s="24">
        <v>3</v>
      </c>
      <c r="D200" s="24"/>
      <c r="E200" s="57">
        <f t="shared" si="51"/>
        <v>3.2644156676667202E-2</v>
      </c>
      <c r="F200" s="58">
        <v>23366486</v>
      </c>
      <c r="G200" s="59">
        <f t="shared" si="52"/>
        <v>2.6340028590802387E-3</v>
      </c>
      <c r="H200" s="73">
        <v>1885403</v>
      </c>
      <c r="I200" s="59">
        <f t="shared" si="53"/>
        <v>6.8596707326754383E-4</v>
      </c>
      <c r="J200" s="58">
        <v>491011</v>
      </c>
      <c r="K200" s="60">
        <v>7530</v>
      </c>
      <c r="L200" s="61">
        <f t="shared" si="64"/>
        <v>498541</v>
      </c>
      <c r="M200" s="62">
        <f t="shared" si="54"/>
        <v>1.5335705310064337E-2</v>
      </c>
      <c r="N200" s="63">
        <f t="shared" si="55"/>
        <v>9.3511958342775994E-2</v>
      </c>
      <c r="O200" s="58">
        <v>66935283</v>
      </c>
      <c r="P200" s="60">
        <v>1424155</v>
      </c>
      <c r="Q200" s="61">
        <f t="shared" si="65"/>
        <v>68359438</v>
      </c>
      <c r="R200" s="62">
        <f t="shared" si="56"/>
        <v>2.1276596380417186E-2</v>
      </c>
      <c r="S200" s="63">
        <f t="shared" si="57"/>
        <v>1.4733552495881245E-2</v>
      </c>
      <c r="T200" s="58">
        <v>10546186</v>
      </c>
      <c r="U200" s="60">
        <v>0</v>
      </c>
      <c r="V200" s="61">
        <f t="shared" si="66"/>
        <v>10546186</v>
      </c>
      <c r="W200" s="62">
        <f t="shared" si="58"/>
        <v>0</v>
      </c>
      <c r="X200" s="63">
        <f t="shared" si="59"/>
        <v>0.83034437770902725</v>
      </c>
      <c r="Y200" s="58">
        <v>594355384</v>
      </c>
      <c r="Z200" s="60">
        <v>8427393</v>
      </c>
      <c r="AA200" s="61">
        <f t="shared" si="67"/>
        <v>602782777</v>
      </c>
      <c r="AB200" s="62">
        <f t="shared" si="60"/>
        <v>1.4179047127130929E-2</v>
      </c>
      <c r="AC200" s="63">
        <f t="shared" si="61"/>
        <v>2.5445984843300521E-2</v>
      </c>
      <c r="AD200" s="58">
        <v>18214079</v>
      </c>
      <c r="AE200" s="63">
        <f t="shared" si="62"/>
        <v>0</v>
      </c>
      <c r="AF200" s="58">
        <v>0</v>
      </c>
      <c r="AG200" s="58">
        <v>715793832</v>
      </c>
      <c r="AH200" s="60">
        <v>9859078</v>
      </c>
      <c r="AI200" s="61">
        <v>725652910</v>
      </c>
      <c r="AJ200" s="62">
        <f t="shared" si="63"/>
        <v>1.3773628046574171E-2</v>
      </c>
      <c r="AK200" s="58">
        <v>0</v>
      </c>
      <c r="AL200" s="58">
        <v>0</v>
      </c>
      <c r="AM200" s="25">
        <v>0</v>
      </c>
      <c r="AN200" s="64"/>
    </row>
    <row r="201" spans="1:40" x14ac:dyDescent="0.2">
      <c r="A201" s="55" t="s">
        <v>403</v>
      </c>
      <c r="B201" s="56" t="s">
        <v>402</v>
      </c>
      <c r="C201" s="24">
        <v>3</v>
      </c>
      <c r="D201" s="24"/>
      <c r="E201" s="57">
        <f t="shared" si="51"/>
        <v>4.4183827567494699E-2</v>
      </c>
      <c r="F201" s="58">
        <v>67980172</v>
      </c>
      <c r="G201" s="59">
        <f t="shared" si="52"/>
        <v>1.1931952834820639E-2</v>
      </c>
      <c r="H201" s="73">
        <v>18358215</v>
      </c>
      <c r="I201" s="59">
        <f t="shared" si="53"/>
        <v>1.2611234893038042E-2</v>
      </c>
      <c r="J201" s="58">
        <v>19403342</v>
      </c>
      <c r="K201" s="60">
        <v>297566</v>
      </c>
      <c r="L201" s="61">
        <f t="shared" si="64"/>
        <v>19700908</v>
      </c>
      <c r="M201" s="62">
        <f t="shared" si="54"/>
        <v>1.5335811737998537E-2</v>
      </c>
      <c r="N201" s="63">
        <f t="shared" si="55"/>
        <v>0.58400021377171007</v>
      </c>
      <c r="O201" s="58">
        <v>898528651</v>
      </c>
      <c r="P201" s="60">
        <v>19530760</v>
      </c>
      <c r="Q201" s="61">
        <f t="shared" si="65"/>
        <v>918059411</v>
      </c>
      <c r="R201" s="62">
        <f t="shared" si="56"/>
        <v>2.1736379778500799E-2</v>
      </c>
      <c r="S201" s="63">
        <f t="shared" si="57"/>
        <v>8.4943261823911043E-2</v>
      </c>
      <c r="T201" s="58">
        <v>130691655</v>
      </c>
      <c r="U201" s="60">
        <v>-1038280</v>
      </c>
      <c r="V201" s="61">
        <f t="shared" si="66"/>
        <v>129653375</v>
      </c>
      <c r="W201" s="62">
        <f t="shared" si="58"/>
        <v>-7.944501123656288E-3</v>
      </c>
      <c r="X201" s="63">
        <f t="shared" si="59"/>
        <v>0.24701601752769956</v>
      </c>
      <c r="Y201" s="58">
        <v>380052890</v>
      </c>
      <c r="Z201" s="60">
        <v>3635145</v>
      </c>
      <c r="AA201" s="61">
        <f t="shared" si="67"/>
        <v>383688035</v>
      </c>
      <c r="AB201" s="62">
        <f t="shared" si="60"/>
        <v>9.5648397779582728E-3</v>
      </c>
      <c r="AC201" s="63">
        <f t="shared" si="61"/>
        <v>1.531349158132592E-2</v>
      </c>
      <c r="AD201" s="58">
        <v>23560969</v>
      </c>
      <c r="AE201" s="63">
        <f t="shared" si="62"/>
        <v>0</v>
      </c>
      <c r="AF201" s="58">
        <v>0</v>
      </c>
      <c r="AG201" s="58">
        <v>1538575894</v>
      </c>
      <c r="AH201" s="60">
        <v>22425191</v>
      </c>
      <c r="AI201" s="61">
        <v>1561001085</v>
      </c>
      <c r="AJ201" s="62">
        <f t="shared" si="63"/>
        <v>1.457529075260554E-2</v>
      </c>
      <c r="AK201" s="58">
        <v>1024255</v>
      </c>
      <c r="AL201" s="58">
        <v>662770</v>
      </c>
      <c r="AM201" s="25">
        <v>0</v>
      </c>
      <c r="AN201" s="64"/>
    </row>
    <row r="202" spans="1:40" x14ac:dyDescent="0.2">
      <c r="A202" s="55" t="s">
        <v>405</v>
      </c>
      <c r="B202" s="56" t="s">
        <v>404</v>
      </c>
      <c r="C202" s="24">
        <v>3</v>
      </c>
      <c r="D202" s="24"/>
      <c r="E202" s="57">
        <f t="shared" si="51"/>
        <v>6.0532369882763649E-2</v>
      </c>
      <c r="F202" s="58">
        <v>25970563</v>
      </c>
      <c r="G202" s="59">
        <f t="shared" si="52"/>
        <v>2.5275212774534074E-2</v>
      </c>
      <c r="H202" s="73">
        <v>10843975</v>
      </c>
      <c r="I202" s="59">
        <f t="shared" si="53"/>
        <v>1.6592231840299874E-2</v>
      </c>
      <c r="J202" s="58">
        <v>7118664</v>
      </c>
      <c r="K202" s="60">
        <v>109171</v>
      </c>
      <c r="L202" s="61">
        <f t="shared" si="64"/>
        <v>7227835</v>
      </c>
      <c r="M202" s="62">
        <f t="shared" si="54"/>
        <v>1.5335883250003091E-2</v>
      </c>
      <c r="N202" s="63">
        <f t="shared" si="55"/>
        <v>0.19322584370918677</v>
      </c>
      <c r="O202" s="58">
        <v>82900834</v>
      </c>
      <c r="P202" s="60">
        <v>2673517</v>
      </c>
      <c r="Q202" s="61">
        <f t="shared" si="65"/>
        <v>85574351</v>
      </c>
      <c r="R202" s="62">
        <f t="shared" si="56"/>
        <v>3.2249579057310809E-2</v>
      </c>
      <c r="S202" s="63">
        <f t="shared" si="57"/>
        <v>4.4251214536325814E-2</v>
      </c>
      <c r="T202" s="58">
        <v>18985362</v>
      </c>
      <c r="U202" s="60">
        <v>-128390</v>
      </c>
      <c r="V202" s="61">
        <f t="shared" si="66"/>
        <v>18856972</v>
      </c>
      <c r="W202" s="62">
        <f t="shared" si="58"/>
        <v>-6.7625784538635604E-3</v>
      </c>
      <c r="X202" s="63">
        <f t="shared" si="59"/>
        <v>0.62598066227797</v>
      </c>
      <c r="Y202" s="58">
        <v>268568210</v>
      </c>
      <c r="Z202" s="60">
        <v>257518</v>
      </c>
      <c r="AA202" s="61">
        <f t="shared" si="67"/>
        <v>268825728</v>
      </c>
      <c r="AB202" s="62">
        <f t="shared" si="60"/>
        <v>9.5885510798169303E-4</v>
      </c>
      <c r="AC202" s="63">
        <f t="shared" si="61"/>
        <v>3.4142464978919845E-2</v>
      </c>
      <c r="AD202" s="58">
        <v>14648345</v>
      </c>
      <c r="AE202" s="63">
        <f t="shared" si="62"/>
        <v>0</v>
      </c>
      <c r="AF202" s="58">
        <v>0</v>
      </c>
      <c r="AG202" s="58">
        <v>429035953</v>
      </c>
      <c r="AH202" s="60">
        <v>2911816</v>
      </c>
      <c r="AI202" s="61">
        <v>431947769</v>
      </c>
      <c r="AJ202" s="62">
        <f t="shared" si="63"/>
        <v>6.7868810985171682E-3</v>
      </c>
      <c r="AK202" s="58">
        <v>21810</v>
      </c>
      <c r="AL202" s="58">
        <v>4249085</v>
      </c>
      <c r="AM202" s="25">
        <v>0</v>
      </c>
      <c r="AN202" s="64"/>
    </row>
    <row r="203" spans="1:40" x14ac:dyDescent="0.2">
      <c r="A203" s="55" t="s">
        <v>407</v>
      </c>
      <c r="B203" s="56" t="s">
        <v>406</v>
      </c>
      <c r="C203" s="24">
        <v>3</v>
      </c>
      <c r="D203" s="24"/>
      <c r="E203" s="57">
        <f t="shared" si="51"/>
        <v>4.2054553810438031E-2</v>
      </c>
      <c r="F203" s="58">
        <v>21102309</v>
      </c>
      <c r="G203" s="59">
        <f t="shared" si="52"/>
        <v>6.6939239239956795E-3</v>
      </c>
      <c r="H203" s="73">
        <v>3358905</v>
      </c>
      <c r="I203" s="59">
        <f t="shared" si="53"/>
        <v>1.4217975684569286E-2</v>
      </c>
      <c r="J203" s="58">
        <v>7134355</v>
      </c>
      <c r="K203" s="60">
        <v>109411</v>
      </c>
      <c r="L203" s="61">
        <f t="shared" si="64"/>
        <v>7243766</v>
      </c>
      <c r="M203" s="62">
        <f t="shared" si="54"/>
        <v>1.5335794195831297E-2</v>
      </c>
      <c r="N203" s="63">
        <f t="shared" si="55"/>
        <v>0.23902363071998201</v>
      </c>
      <c r="O203" s="58">
        <v>119938272</v>
      </c>
      <c r="P203" s="60">
        <v>3788511</v>
      </c>
      <c r="Q203" s="61">
        <f t="shared" si="65"/>
        <v>123726783</v>
      </c>
      <c r="R203" s="62">
        <f t="shared" si="56"/>
        <v>3.1587173442018578E-2</v>
      </c>
      <c r="S203" s="63">
        <f t="shared" si="57"/>
        <v>4.1390391754513749E-2</v>
      </c>
      <c r="T203" s="58">
        <v>20769043</v>
      </c>
      <c r="U203" s="60">
        <v>-177341</v>
      </c>
      <c r="V203" s="61">
        <f t="shared" si="66"/>
        <v>20591702</v>
      </c>
      <c r="W203" s="62">
        <f t="shared" si="58"/>
        <v>-8.5387179370758678E-3</v>
      </c>
      <c r="X203" s="63">
        <f t="shared" si="59"/>
        <v>0.63284092978773798</v>
      </c>
      <c r="Y203" s="58">
        <v>317549555</v>
      </c>
      <c r="Z203" s="60">
        <v>734285</v>
      </c>
      <c r="AA203" s="61">
        <f t="shared" si="67"/>
        <v>318283840</v>
      </c>
      <c r="AB203" s="62">
        <f t="shared" si="60"/>
        <v>2.3123477530932143E-3</v>
      </c>
      <c r="AC203" s="63">
        <f t="shared" si="61"/>
        <v>2.3778594318763283E-2</v>
      </c>
      <c r="AD203" s="58">
        <v>11931722</v>
      </c>
      <c r="AE203" s="63">
        <f t="shared" si="62"/>
        <v>0</v>
      </c>
      <c r="AF203" s="58">
        <v>0</v>
      </c>
      <c r="AG203" s="58">
        <v>501784161</v>
      </c>
      <c r="AH203" s="60">
        <v>4454866</v>
      </c>
      <c r="AI203" s="61">
        <v>506239027</v>
      </c>
      <c r="AJ203" s="62">
        <f t="shared" si="63"/>
        <v>8.8780522508361912E-3</v>
      </c>
      <c r="AK203" s="58">
        <v>2494420</v>
      </c>
      <c r="AL203" s="58">
        <v>47835</v>
      </c>
      <c r="AM203" s="25">
        <v>0</v>
      </c>
      <c r="AN203" s="64"/>
    </row>
    <row r="204" spans="1:40" x14ac:dyDescent="0.2">
      <c r="A204" s="55" t="s">
        <v>409</v>
      </c>
      <c r="B204" s="56" t="s">
        <v>408</v>
      </c>
      <c r="C204" s="24">
        <v>3</v>
      </c>
      <c r="D204" s="24"/>
      <c r="E204" s="57">
        <f t="shared" si="51"/>
        <v>6.5251414860258594E-2</v>
      </c>
      <c r="F204" s="58">
        <v>54647289</v>
      </c>
      <c r="G204" s="59">
        <f t="shared" si="52"/>
        <v>1.9414778967896722E-2</v>
      </c>
      <c r="H204" s="73">
        <v>16259648</v>
      </c>
      <c r="I204" s="59">
        <f t="shared" si="53"/>
        <v>1.3521412245356034E-2</v>
      </c>
      <c r="J204" s="58">
        <v>11324023</v>
      </c>
      <c r="K204" s="60">
        <v>173663</v>
      </c>
      <c r="L204" s="61">
        <f t="shared" si="64"/>
        <v>11497686</v>
      </c>
      <c r="M204" s="62">
        <f t="shared" si="54"/>
        <v>1.5335804245540654E-2</v>
      </c>
      <c r="N204" s="63">
        <f t="shared" si="55"/>
        <v>0.29332014397313555</v>
      </c>
      <c r="O204" s="58">
        <v>245652155</v>
      </c>
      <c r="P204" s="60">
        <v>7852971</v>
      </c>
      <c r="Q204" s="61">
        <f t="shared" si="65"/>
        <v>253505126</v>
      </c>
      <c r="R204" s="62">
        <f t="shared" si="56"/>
        <v>3.1967849009914041E-2</v>
      </c>
      <c r="S204" s="63">
        <f t="shared" si="57"/>
        <v>4.7660505204619695E-2</v>
      </c>
      <c r="T204" s="58">
        <v>39915110</v>
      </c>
      <c r="U204" s="60">
        <v>-401087</v>
      </c>
      <c r="V204" s="61">
        <f t="shared" si="66"/>
        <v>39514023</v>
      </c>
      <c r="W204" s="62">
        <f t="shared" si="58"/>
        <v>-1.0048500430037648E-2</v>
      </c>
      <c r="X204" s="63">
        <f t="shared" si="59"/>
        <v>0.54121662623813616</v>
      </c>
      <c r="Y204" s="58">
        <v>453262530</v>
      </c>
      <c r="Z204" s="60">
        <v>1510820</v>
      </c>
      <c r="AA204" s="61">
        <f t="shared" si="67"/>
        <v>454773350</v>
      </c>
      <c r="AB204" s="62">
        <f t="shared" si="60"/>
        <v>3.3332117702294961E-3</v>
      </c>
      <c r="AC204" s="63">
        <f t="shared" si="61"/>
        <v>1.9615118510597256E-2</v>
      </c>
      <c r="AD204" s="58">
        <v>16427430</v>
      </c>
      <c r="AE204" s="63">
        <f t="shared" si="62"/>
        <v>0</v>
      </c>
      <c r="AF204" s="58">
        <v>0</v>
      </c>
      <c r="AG204" s="58">
        <v>837488185</v>
      </c>
      <c r="AH204" s="60">
        <v>9136367</v>
      </c>
      <c r="AI204" s="61">
        <v>846624552</v>
      </c>
      <c r="AJ204" s="62">
        <f t="shared" si="63"/>
        <v>1.0909248827193902E-2</v>
      </c>
      <c r="AK204" s="58">
        <v>0</v>
      </c>
      <c r="AL204" s="58">
        <v>0</v>
      </c>
      <c r="AM204" s="25">
        <v>0</v>
      </c>
      <c r="AN204" s="64"/>
    </row>
    <row r="205" spans="1:40" x14ac:dyDescent="0.2">
      <c r="A205" s="55" t="s">
        <v>411</v>
      </c>
      <c r="B205" s="56" t="s">
        <v>410</v>
      </c>
      <c r="C205" s="24">
        <v>3</v>
      </c>
      <c r="D205" s="24"/>
      <c r="E205" s="57">
        <f t="shared" si="51"/>
        <v>1.5688406541453263E-2</v>
      </c>
      <c r="F205" s="58">
        <v>77664222</v>
      </c>
      <c r="G205" s="59">
        <f t="shared" si="52"/>
        <v>4.1427015464610643E-3</v>
      </c>
      <c r="H205" s="73">
        <v>20508118</v>
      </c>
      <c r="I205" s="59">
        <f t="shared" si="53"/>
        <v>3.5820733032373548E-3</v>
      </c>
      <c r="J205" s="58">
        <v>17732772</v>
      </c>
      <c r="K205" s="60">
        <v>271946</v>
      </c>
      <c r="L205" s="61">
        <f t="shared" si="64"/>
        <v>18004718</v>
      </c>
      <c r="M205" s="62">
        <f t="shared" si="54"/>
        <v>1.5335786192931371E-2</v>
      </c>
      <c r="N205" s="63">
        <f t="shared" si="55"/>
        <v>0.7686301069745759</v>
      </c>
      <c r="O205" s="58">
        <v>3805042858</v>
      </c>
      <c r="P205" s="60">
        <v>0</v>
      </c>
      <c r="Q205" s="61">
        <f t="shared" si="65"/>
        <v>3805042858</v>
      </c>
      <c r="R205" s="62">
        <f t="shared" si="56"/>
        <v>0</v>
      </c>
      <c r="S205" s="63">
        <f t="shared" si="57"/>
        <v>0.20189706940470251</v>
      </c>
      <c r="T205" s="58">
        <v>999475554</v>
      </c>
      <c r="U205" s="60">
        <v>32115930</v>
      </c>
      <c r="V205" s="61">
        <f t="shared" si="66"/>
        <v>1031591484</v>
      </c>
      <c r="W205" s="62">
        <f t="shared" si="58"/>
        <v>3.2132781908941019E-2</v>
      </c>
      <c r="X205" s="63">
        <f t="shared" si="59"/>
        <v>5.2893504171582116E-3</v>
      </c>
      <c r="Y205" s="58">
        <v>26184513</v>
      </c>
      <c r="Z205" s="60">
        <v>368796</v>
      </c>
      <c r="AA205" s="61">
        <f t="shared" si="67"/>
        <v>26553309</v>
      </c>
      <c r="AB205" s="62">
        <f t="shared" si="60"/>
        <v>1.4084508655937194E-2</v>
      </c>
      <c r="AC205" s="63">
        <f t="shared" si="61"/>
        <v>7.7029181241165259E-4</v>
      </c>
      <c r="AD205" s="58">
        <v>3813269</v>
      </c>
      <c r="AE205" s="63">
        <f t="shared" si="62"/>
        <v>0</v>
      </c>
      <c r="AF205" s="58">
        <v>0</v>
      </c>
      <c r="AG205" s="58">
        <v>4950421306</v>
      </c>
      <c r="AH205" s="60">
        <v>32756672</v>
      </c>
      <c r="AI205" s="61">
        <v>4983177978</v>
      </c>
      <c r="AJ205" s="62">
        <f t="shared" si="63"/>
        <v>6.6169463112762386E-3</v>
      </c>
      <c r="AK205" s="58">
        <v>53870</v>
      </c>
      <c r="AL205" s="58">
        <v>3881598</v>
      </c>
      <c r="AM205" s="25">
        <v>0</v>
      </c>
      <c r="AN205" s="64"/>
    </row>
    <row r="206" spans="1:40" x14ac:dyDescent="0.2">
      <c r="A206" s="55" t="s">
        <v>413</v>
      </c>
      <c r="B206" s="56" t="s">
        <v>412</v>
      </c>
      <c r="C206" s="24">
        <v>3</v>
      </c>
      <c r="D206" s="24"/>
      <c r="E206" s="57">
        <f t="shared" si="51"/>
        <v>2.6244619647094156E-2</v>
      </c>
      <c r="F206" s="58">
        <v>250753179</v>
      </c>
      <c r="G206" s="59">
        <f t="shared" si="52"/>
        <v>3.0969411957042291E-3</v>
      </c>
      <c r="H206" s="73">
        <v>29589602</v>
      </c>
      <c r="I206" s="59">
        <f t="shared" si="53"/>
        <v>1.0021008622329425E-3</v>
      </c>
      <c r="J206" s="58">
        <v>9574533</v>
      </c>
      <c r="K206" s="60">
        <v>146833</v>
      </c>
      <c r="L206" s="61">
        <f t="shared" si="64"/>
        <v>9721366</v>
      </c>
      <c r="M206" s="62">
        <f t="shared" si="54"/>
        <v>1.533578713447434E-2</v>
      </c>
      <c r="N206" s="63">
        <f t="shared" si="55"/>
        <v>0.69729626798039601</v>
      </c>
      <c r="O206" s="58">
        <v>6662289576</v>
      </c>
      <c r="P206" s="60">
        <v>0</v>
      </c>
      <c r="Q206" s="61">
        <f t="shared" si="65"/>
        <v>6662289576</v>
      </c>
      <c r="R206" s="62">
        <f t="shared" si="56"/>
        <v>0</v>
      </c>
      <c r="S206" s="63">
        <f t="shared" si="57"/>
        <v>0.27073588722537167</v>
      </c>
      <c r="T206" s="58">
        <v>2586735312</v>
      </c>
      <c r="U206" s="60">
        <v>83368818</v>
      </c>
      <c r="V206" s="61">
        <f t="shared" si="66"/>
        <v>2670104130</v>
      </c>
      <c r="W206" s="62">
        <f t="shared" si="58"/>
        <v>3.2229357836979958E-2</v>
      </c>
      <c r="X206" s="63">
        <f t="shared" si="59"/>
        <v>1.227386740347674E-3</v>
      </c>
      <c r="Y206" s="58">
        <v>11727018</v>
      </c>
      <c r="Z206" s="60">
        <v>165169</v>
      </c>
      <c r="AA206" s="61">
        <f t="shared" si="67"/>
        <v>11892187</v>
      </c>
      <c r="AB206" s="62">
        <f t="shared" si="60"/>
        <v>1.4084484222672805E-2</v>
      </c>
      <c r="AC206" s="63">
        <f t="shared" si="61"/>
        <v>3.9679634885335667E-4</v>
      </c>
      <c r="AD206" s="58">
        <v>3791175</v>
      </c>
      <c r="AE206" s="63">
        <f t="shared" si="62"/>
        <v>0</v>
      </c>
      <c r="AF206" s="58">
        <v>0</v>
      </c>
      <c r="AG206" s="58">
        <v>9554460395</v>
      </c>
      <c r="AH206" s="60">
        <v>83680820</v>
      </c>
      <c r="AI206" s="61">
        <v>9638141215</v>
      </c>
      <c r="AJ206" s="62">
        <f t="shared" si="63"/>
        <v>8.7582989033887764E-3</v>
      </c>
      <c r="AK206" s="58">
        <v>0</v>
      </c>
      <c r="AL206" s="58">
        <v>2301578</v>
      </c>
      <c r="AM206" s="25">
        <v>0</v>
      </c>
      <c r="AN206" s="64"/>
    </row>
    <row r="207" spans="1:40" x14ac:dyDescent="0.2">
      <c r="A207" s="55" t="s">
        <v>415</v>
      </c>
      <c r="B207" s="56" t="s">
        <v>414</v>
      </c>
      <c r="C207" s="24">
        <v>3</v>
      </c>
      <c r="D207" s="24"/>
      <c r="E207" s="57">
        <f t="shared" si="51"/>
        <v>1.7001578672079125E-2</v>
      </c>
      <c r="F207" s="58">
        <v>94774541</v>
      </c>
      <c r="G207" s="59">
        <f t="shared" si="52"/>
        <v>3.3081583542309192E-3</v>
      </c>
      <c r="H207" s="73">
        <v>18441181</v>
      </c>
      <c r="I207" s="59">
        <f t="shared" si="53"/>
        <v>1.8438524259203864E-3</v>
      </c>
      <c r="J207" s="58">
        <v>10278473</v>
      </c>
      <c r="K207" s="60">
        <v>157629</v>
      </c>
      <c r="L207" s="61">
        <f t="shared" si="64"/>
        <v>10436102</v>
      </c>
      <c r="M207" s="62">
        <f t="shared" si="54"/>
        <v>1.5335838309834544E-2</v>
      </c>
      <c r="N207" s="63">
        <f t="shared" si="55"/>
        <v>0.82615488275239368</v>
      </c>
      <c r="O207" s="58">
        <v>4605363497</v>
      </c>
      <c r="P207" s="60">
        <v>20851941</v>
      </c>
      <c r="Q207" s="61">
        <f t="shared" si="65"/>
        <v>4626215438</v>
      </c>
      <c r="R207" s="62">
        <f t="shared" si="56"/>
        <v>4.5277513954291018E-3</v>
      </c>
      <c r="S207" s="63">
        <f t="shared" si="57"/>
        <v>0.12095470983196624</v>
      </c>
      <c r="T207" s="58">
        <v>674256628</v>
      </c>
      <c r="U207" s="60">
        <v>21181915</v>
      </c>
      <c r="V207" s="61">
        <f t="shared" si="66"/>
        <v>695438543</v>
      </c>
      <c r="W207" s="62">
        <f t="shared" si="58"/>
        <v>3.1415212131959941E-2</v>
      </c>
      <c r="X207" s="63">
        <f t="shared" si="59"/>
        <v>2.4556142201429161E-2</v>
      </c>
      <c r="Y207" s="58">
        <v>136887118</v>
      </c>
      <c r="Z207" s="60">
        <v>2237663</v>
      </c>
      <c r="AA207" s="61">
        <f t="shared" si="67"/>
        <v>139124781</v>
      </c>
      <c r="AB207" s="62">
        <f t="shared" si="60"/>
        <v>1.6346775596517416E-2</v>
      </c>
      <c r="AC207" s="63">
        <f t="shared" si="61"/>
        <v>6.180675761980484E-3</v>
      </c>
      <c r="AD207" s="58">
        <v>34453901</v>
      </c>
      <c r="AE207" s="63">
        <f t="shared" si="62"/>
        <v>0</v>
      </c>
      <c r="AF207" s="58">
        <v>0</v>
      </c>
      <c r="AG207" s="58">
        <v>5574455339</v>
      </c>
      <c r="AH207" s="60">
        <v>44429148</v>
      </c>
      <c r="AI207" s="61">
        <v>5618884487</v>
      </c>
      <c r="AJ207" s="62">
        <f t="shared" si="63"/>
        <v>7.9701325597076426E-3</v>
      </c>
      <c r="AK207" s="58">
        <v>0</v>
      </c>
      <c r="AL207" s="58">
        <v>6401514</v>
      </c>
      <c r="AM207" s="25">
        <v>0</v>
      </c>
      <c r="AN207" s="64"/>
    </row>
    <row r="208" spans="1:40" x14ac:dyDescent="0.2">
      <c r="A208" s="55" t="s">
        <v>417</v>
      </c>
      <c r="B208" s="56" t="s">
        <v>416</v>
      </c>
      <c r="C208" s="24">
        <v>3</v>
      </c>
      <c r="D208" s="24"/>
      <c r="E208" s="57">
        <f t="shared" si="51"/>
        <v>0.10578426363393222</v>
      </c>
      <c r="F208" s="58">
        <v>374540067</v>
      </c>
      <c r="G208" s="59">
        <f t="shared" si="52"/>
        <v>3.6403416276283387E-3</v>
      </c>
      <c r="H208" s="73">
        <v>12889004</v>
      </c>
      <c r="I208" s="59">
        <f t="shared" si="53"/>
        <v>2.2409101783741254E-3</v>
      </c>
      <c r="J208" s="58">
        <v>7934173</v>
      </c>
      <c r="K208" s="60">
        <v>121677</v>
      </c>
      <c r="L208" s="61">
        <f t="shared" si="64"/>
        <v>8055850</v>
      </c>
      <c r="M208" s="62">
        <f t="shared" si="54"/>
        <v>1.5335813827099561E-2</v>
      </c>
      <c r="N208" s="63">
        <f t="shared" si="55"/>
        <v>0.35946964095351325</v>
      </c>
      <c r="O208" s="58">
        <v>1272739241</v>
      </c>
      <c r="P208" s="60">
        <v>0</v>
      </c>
      <c r="Q208" s="61">
        <f t="shared" si="65"/>
        <v>1272739241</v>
      </c>
      <c r="R208" s="62">
        <f t="shared" si="56"/>
        <v>0</v>
      </c>
      <c r="S208" s="63">
        <f t="shared" si="57"/>
        <v>0.47210584164962377</v>
      </c>
      <c r="T208" s="58">
        <v>1671539296</v>
      </c>
      <c r="U208" s="60">
        <v>53920615</v>
      </c>
      <c r="V208" s="61">
        <f t="shared" si="66"/>
        <v>1725459911</v>
      </c>
      <c r="W208" s="62">
        <f t="shared" si="58"/>
        <v>3.2258060058194406E-2</v>
      </c>
      <c r="X208" s="63">
        <f t="shared" si="59"/>
        <v>4.551063564551721E-2</v>
      </c>
      <c r="Y208" s="58">
        <v>161135087</v>
      </c>
      <c r="Z208" s="60">
        <v>2269509</v>
      </c>
      <c r="AA208" s="61">
        <f t="shared" si="67"/>
        <v>163404596</v>
      </c>
      <c r="AB208" s="62">
        <f t="shared" si="60"/>
        <v>1.4084511587473186E-2</v>
      </c>
      <c r="AC208" s="63">
        <f t="shared" si="61"/>
        <v>1.1248366311411103E-2</v>
      </c>
      <c r="AD208" s="58">
        <v>39825998</v>
      </c>
      <c r="AE208" s="63">
        <f t="shared" si="62"/>
        <v>0</v>
      </c>
      <c r="AF208" s="58">
        <v>0</v>
      </c>
      <c r="AG208" s="58">
        <v>3540602866</v>
      </c>
      <c r="AH208" s="60">
        <v>56311801</v>
      </c>
      <c r="AI208" s="61">
        <v>3596914667</v>
      </c>
      <c r="AJ208" s="62">
        <f t="shared" si="63"/>
        <v>1.5904579850159337E-2</v>
      </c>
      <c r="AK208" s="58">
        <v>0</v>
      </c>
      <c r="AL208" s="58">
        <v>0</v>
      </c>
      <c r="AM208" s="25">
        <v>0</v>
      </c>
      <c r="AN208" s="64"/>
    </row>
    <row r="209" spans="1:40" x14ac:dyDescent="0.2">
      <c r="A209" s="55" t="s">
        <v>419</v>
      </c>
      <c r="B209" s="56" t="s">
        <v>418</v>
      </c>
      <c r="C209" s="24">
        <v>3</v>
      </c>
      <c r="D209" s="24"/>
      <c r="E209" s="57">
        <f t="shared" si="51"/>
        <v>1.7756717899031823E-2</v>
      </c>
      <c r="F209" s="58">
        <v>25300735</v>
      </c>
      <c r="G209" s="59">
        <f t="shared" si="52"/>
        <v>1.0462128304755201E-2</v>
      </c>
      <c r="H209" s="73">
        <v>14907008</v>
      </c>
      <c r="I209" s="59">
        <f t="shared" si="53"/>
        <v>1.9867236217504722E-2</v>
      </c>
      <c r="J209" s="58">
        <v>28307916</v>
      </c>
      <c r="K209" s="60">
        <v>434125</v>
      </c>
      <c r="L209" s="61">
        <f t="shared" si="64"/>
        <v>28742041</v>
      </c>
      <c r="M209" s="62">
        <f t="shared" si="54"/>
        <v>1.533581631371239E-2</v>
      </c>
      <c r="N209" s="63">
        <f t="shared" si="55"/>
        <v>0.71120638168962702</v>
      </c>
      <c r="O209" s="58">
        <v>1013365437</v>
      </c>
      <c r="P209" s="60">
        <v>32039106</v>
      </c>
      <c r="Q209" s="61">
        <f t="shared" si="65"/>
        <v>1045404543</v>
      </c>
      <c r="R209" s="62">
        <f t="shared" si="56"/>
        <v>3.1616537164371433E-2</v>
      </c>
      <c r="S209" s="63">
        <f t="shared" si="57"/>
        <v>6.7812880415224389E-2</v>
      </c>
      <c r="T209" s="58">
        <v>96623471</v>
      </c>
      <c r="U209" s="60">
        <v>1340521</v>
      </c>
      <c r="V209" s="61">
        <f t="shared" si="66"/>
        <v>97963992</v>
      </c>
      <c r="W209" s="62">
        <f t="shared" si="58"/>
        <v>1.3873658088726704E-2</v>
      </c>
      <c r="X209" s="63">
        <f t="shared" si="59"/>
        <v>0.16577479182060229</v>
      </c>
      <c r="Y209" s="58">
        <v>236204917</v>
      </c>
      <c r="Z209" s="60">
        <v>3326831</v>
      </c>
      <c r="AA209" s="61">
        <f t="shared" si="67"/>
        <v>239531748</v>
      </c>
      <c r="AB209" s="62">
        <f t="shared" si="60"/>
        <v>1.4084512051034061E-2</v>
      </c>
      <c r="AC209" s="63">
        <f t="shared" si="61"/>
        <v>7.1198636532545509E-3</v>
      </c>
      <c r="AD209" s="58">
        <v>10144768</v>
      </c>
      <c r="AE209" s="63">
        <f t="shared" si="62"/>
        <v>0</v>
      </c>
      <c r="AF209" s="58">
        <v>0</v>
      </c>
      <c r="AG209" s="58">
        <v>1424854252</v>
      </c>
      <c r="AH209" s="60">
        <v>37140583</v>
      </c>
      <c r="AI209" s="61">
        <v>1461994835</v>
      </c>
      <c r="AJ209" s="62">
        <f t="shared" si="63"/>
        <v>2.6066233053568484E-2</v>
      </c>
      <c r="AK209" s="58">
        <v>20039647</v>
      </c>
      <c r="AL209" s="58">
        <v>3900821</v>
      </c>
      <c r="AM209" s="25">
        <v>0</v>
      </c>
      <c r="AN209" s="64"/>
    </row>
    <row r="210" spans="1:40" x14ac:dyDescent="0.2">
      <c r="A210" s="55" t="s">
        <v>421</v>
      </c>
      <c r="B210" s="56" t="s">
        <v>420</v>
      </c>
      <c r="C210" s="24">
        <v>3</v>
      </c>
      <c r="D210" s="24"/>
      <c r="E210" s="57">
        <f t="shared" si="51"/>
        <v>1.5080261522533318E-2</v>
      </c>
      <c r="F210" s="58">
        <v>7050812</v>
      </c>
      <c r="G210" s="59">
        <f t="shared" si="52"/>
        <v>9.5605354530884645E-3</v>
      </c>
      <c r="H210" s="73">
        <v>4470051</v>
      </c>
      <c r="I210" s="59">
        <f t="shared" si="53"/>
        <v>3.4749365156141472E-2</v>
      </c>
      <c r="J210" s="58">
        <v>16247148</v>
      </c>
      <c r="K210" s="60">
        <v>249163</v>
      </c>
      <c r="L210" s="61">
        <f t="shared" si="64"/>
        <v>16496311</v>
      </c>
      <c r="M210" s="62">
        <f t="shared" si="54"/>
        <v>1.5335799243042533E-2</v>
      </c>
      <c r="N210" s="63">
        <f t="shared" si="55"/>
        <v>0.64770249939638314</v>
      </c>
      <c r="O210" s="58">
        <v>302834838</v>
      </c>
      <c r="P210" s="60">
        <v>9746413</v>
      </c>
      <c r="Q210" s="61">
        <f t="shared" si="65"/>
        <v>312581251</v>
      </c>
      <c r="R210" s="62">
        <f t="shared" si="56"/>
        <v>3.2183922643668893E-2</v>
      </c>
      <c r="S210" s="63">
        <f t="shared" si="57"/>
        <v>2.0431520901993332E-2</v>
      </c>
      <c r="T210" s="58">
        <v>9552806</v>
      </c>
      <c r="U210" s="60">
        <v>202545</v>
      </c>
      <c r="V210" s="61">
        <f t="shared" si="66"/>
        <v>9755351</v>
      </c>
      <c r="W210" s="62">
        <f t="shared" si="58"/>
        <v>2.1202670712668091E-2</v>
      </c>
      <c r="X210" s="63">
        <f t="shared" si="59"/>
        <v>0.25438923826733939</v>
      </c>
      <c r="Y210" s="58">
        <v>118940291</v>
      </c>
      <c r="Z210" s="60">
        <v>1675216</v>
      </c>
      <c r="AA210" s="61">
        <f t="shared" si="67"/>
        <v>120615507</v>
      </c>
      <c r="AB210" s="62">
        <f t="shared" si="60"/>
        <v>1.4084512371001346E-2</v>
      </c>
      <c r="AC210" s="63">
        <f t="shared" si="61"/>
        <v>1.8086579302520868E-2</v>
      </c>
      <c r="AD210" s="58">
        <v>8456423</v>
      </c>
      <c r="AE210" s="63">
        <f t="shared" si="62"/>
        <v>0</v>
      </c>
      <c r="AF210" s="58">
        <v>0</v>
      </c>
      <c r="AG210" s="58">
        <v>467552369</v>
      </c>
      <c r="AH210" s="60">
        <v>11873337</v>
      </c>
      <c r="AI210" s="61">
        <v>479425706</v>
      </c>
      <c r="AJ210" s="62">
        <f t="shared" si="63"/>
        <v>2.5394667607811863E-2</v>
      </c>
      <c r="AK210" s="58">
        <v>696000</v>
      </c>
      <c r="AL210" s="58">
        <v>33180</v>
      </c>
      <c r="AM210" s="25">
        <v>0</v>
      </c>
      <c r="AN210" s="64"/>
    </row>
    <row r="211" spans="1:40" x14ac:dyDescent="0.2">
      <c r="A211" s="55" t="s">
        <v>423</v>
      </c>
      <c r="B211" s="56" t="s">
        <v>422</v>
      </c>
      <c r="C211" s="24">
        <v>3</v>
      </c>
      <c r="D211" s="24"/>
      <c r="E211" s="57">
        <f t="shared" si="51"/>
        <v>2.7278175083455338E-2</v>
      </c>
      <c r="F211" s="58">
        <v>38594988</v>
      </c>
      <c r="G211" s="59">
        <f t="shared" si="52"/>
        <v>4.0134622242667204E-3</v>
      </c>
      <c r="H211" s="73">
        <v>5678515</v>
      </c>
      <c r="I211" s="59">
        <f t="shared" si="53"/>
        <v>7.6914752356613131E-3</v>
      </c>
      <c r="J211" s="58">
        <v>10882414</v>
      </c>
      <c r="K211" s="60">
        <v>166891</v>
      </c>
      <c r="L211" s="61">
        <f t="shared" si="64"/>
        <v>11049305</v>
      </c>
      <c r="M211" s="62">
        <f t="shared" si="54"/>
        <v>1.5335843683212199E-2</v>
      </c>
      <c r="N211" s="63">
        <f t="shared" si="55"/>
        <v>0.48446418992435908</v>
      </c>
      <c r="O211" s="58">
        <v>685452364</v>
      </c>
      <c r="P211" s="60">
        <v>22111363</v>
      </c>
      <c r="Q211" s="61">
        <f t="shared" si="65"/>
        <v>707563727</v>
      </c>
      <c r="R211" s="62">
        <f t="shared" si="56"/>
        <v>3.2258059292359517E-2</v>
      </c>
      <c r="S211" s="63">
        <f t="shared" si="57"/>
        <v>6.2946586519143879E-2</v>
      </c>
      <c r="T211" s="58">
        <v>89061044</v>
      </c>
      <c r="U211" s="60">
        <v>1890552</v>
      </c>
      <c r="V211" s="61">
        <f t="shared" si="66"/>
        <v>90951596</v>
      </c>
      <c r="W211" s="62">
        <f t="shared" si="58"/>
        <v>2.1227597556570301E-2</v>
      </c>
      <c r="X211" s="63">
        <f t="shared" si="59"/>
        <v>0.39419534290396335</v>
      </c>
      <c r="Y211" s="58">
        <v>557733957</v>
      </c>
      <c r="Z211" s="60">
        <v>7855409</v>
      </c>
      <c r="AA211" s="61">
        <f t="shared" si="67"/>
        <v>565589366</v>
      </c>
      <c r="AB211" s="62">
        <f t="shared" si="60"/>
        <v>1.4084509113007081E-2</v>
      </c>
      <c r="AC211" s="63">
        <f t="shared" si="61"/>
        <v>1.9410768109150302E-2</v>
      </c>
      <c r="AD211" s="58">
        <v>27463654</v>
      </c>
      <c r="AE211" s="63">
        <f t="shared" si="62"/>
        <v>0</v>
      </c>
      <c r="AF211" s="58">
        <v>0</v>
      </c>
      <c r="AG211" s="58">
        <v>1414866936</v>
      </c>
      <c r="AH211" s="60">
        <v>32024215</v>
      </c>
      <c r="AI211" s="61">
        <v>1446891151</v>
      </c>
      <c r="AJ211" s="62">
        <f t="shared" si="63"/>
        <v>2.2634082531136343E-2</v>
      </c>
      <c r="AK211" s="58">
        <v>0</v>
      </c>
      <c r="AL211" s="58">
        <v>205118</v>
      </c>
      <c r="AM211" s="25">
        <v>0</v>
      </c>
      <c r="AN211" s="64"/>
    </row>
    <row r="212" spans="1:40" x14ac:dyDescent="0.2">
      <c r="A212" s="55" t="s">
        <v>425</v>
      </c>
      <c r="B212" s="56" t="s">
        <v>424</v>
      </c>
      <c r="C212" s="24">
        <v>3</v>
      </c>
      <c r="D212" s="24"/>
      <c r="E212" s="57">
        <f t="shared" si="51"/>
        <v>6.7847969464638155E-2</v>
      </c>
      <c r="F212" s="58">
        <v>36229742</v>
      </c>
      <c r="G212" s="59">
        <f t="shared" si="52"/>
        <v>1.3898228351055534E-2</v>
      </c>
      <c r="H212" s="73">
        <v>7421434</v>
      </c>
      <c r="I212" s="59">
        <f t="shared" si="53"/>
        <v>1.6634139017322001E-2</v>
      </c>
      <c r="J212" s="58">
        <v>8882367</v>
      </c>
      <c r="K212" s="60">
        <v>136218</v>
      </c>
      <c r="L212" s="61">
        <f t="shared" si="64"/>
        <v>9018585</v>
      </c>
      <c r="M212" s="62">
        <f t="shared" si="54"/>
        <v>1.5335777051319766E-2</v>
      </c>
      <c r="N212" s="63">
        <f t="shared" si="55"/>
        <v>0.26571900936951925</v>
      </c>
      <c r="O212" s="58">
        <v>141889746</v>
      </c>
      <c r="P212" s="60">
        <v>4577088</v>
      </c>
      <c r="Q212" s="61">
        <f t="shared" si="65"/>
        <v>146466834</v>
      </c>
      <c r="R212" s="62">
        <f t="shared" si="56"/>
        <v>3.2258060423901246E-2</v>
      </c>
      <c r="S212" s="63">
        <f t="shared" si="57"/>
        <v>6.9894159316612706E-2</v>
      </c>
      <c r="T212" s="58">
        <v>37322375</v>
      </c>
      <c r="U212" s="60">
        <v>794093</v>
      </c>
      <c r="V212" s="61">
        <f t="shared" si="66"/>
        <v>38116468</v>
      </c>
      <c r="W212" s="62">
        <f t="shared" si="58"/>
        <v>2.1276593464376263E-2</v>
      </c>
      <c r="X212" s="63">
        <f t="shared" si="59"/>
        <v>0.54207864867905498</v>
      </c>
      <c r="Y212" s="58">
        <v>289461420</v>
      </c>
      <c r="Z212" s="60">
        <v>4076922</v>
      </c>
      <c r="AA212" s="61">
        <f t="shared" si="67"/>
        <v>293538342</v>
      </c>
      <c r="AB212" s="62">
        <f t="shared" si="60"/>
        <v>1.4084509085874034E-2</v>
      </c>
      <c r="AC212" s="63">
        <f t="shared" si="61"/>
        <v>2.3927845801797402E-2</v>
      </c>
      <c r="AD212" s="58">
        <v>12777091</v>
      </c>
      <c r="AE212" s="63">
        <f t="shared" si="62"/>
        <v>0</v>
      </c>
      <c r="AF212" s="58">
        <v>0</v>
      </c>
      <c r="AG212" s="58">
        <v>533984175</v>
      </c>
      <c r="AH212" s="60">
        <v>9584321</v>
      </c>
      <c r="AI212" s="61">
        <v>543568496</v>
      </c>
      <c r="AJ212" s="62">
        <f t="shared" si="63"/>
        <v>1.7948698573323825E-2</v>
      </c>
      <c r="AK212" s="58">
        <v>0</v>
      </c>
      <c r="AL212" s="58">
        <v>0</v>
      </c>
      <c r="AM212" s="25">
        <v>0</v>
      </c>
      <c r="AN212" s="64"/>
    </row>
    <row r="213" spans="1:40" x14ac:dyDescent="0.2">
      <c r="A213" s="55" t="s">
        <v>427</v>
      </c>
      <c r="B213" s="56" t="s">
        <v>426</v>
      </c>
      <c r="C213" s="24">
        <v>3</v>
      </c>
      <c r="D213" s="24"/>
      <c r="E213" s="57">
        <f t="shared" si="51"/>
        <v>4.1736172281477454E-2</v>
      </c>
      <c r="F213" s="58">
        <v>15984063</v>
      </c>
      <c r="G213" s="59">
        <f t="shared" si="52"/>
        <v>8.2891434899091971E-3</v>
      </c>
      <c r="H213" s="73">
        <v>3174565</v>
      </c>
      <c r="I213" s="59">
        <f t="shared" si="53"/>
        <v>2.3206019326633383E-3</v>
      </c>
      <c r="J213" s="58">
        <v>888741</v>
      </c>
      <c r="K213" s="60">
        <v>13630</v>
      </c>
      <c r="L213" s="61">
        <f t="shared" si="64"/>
        <v>902371</v>
      </c>
      <c r="M213" s="62">
        <f t="shared" si="54"/>
        <v>1.5336301577174902E-2</v>
      </c>
      <c r="N213" s="63">
        <f t="shared" si="55"/>
        <v>0.34617359037547607</v>
      </c>
      <c r="O213" s="58">
        <v>132577095</v>
      </c>
      <c r="P213" s="60">
        <v>4276680</v>
      </c>
      <c r="Q213" s="61">
        <f t="shared" si="65"/>
        <v>136853775</v>
      </c>
      <c r="R213" s="62">
        <f t="shared" si="56"/>
        <v>3.2258060866396265E-2</v>
      </c>
      <c r="S213" s="63">
        <f t="shared" si="57"/>
        <v>3.2355550199179246E-2</v>
      </c>
      <c r="T213" s="58">
        <v>12391485</v>
      </c>
      <c r="U213" s="60">
        <v>263649</v>
      </c>
      <c r="V213" s="61">
        <f t="shared" si="66"/>
        <v>12655134</v>
      </c>
      <c r="W213" s="62">
        <f t="shared" si="58"/>
        <v>2.1276626651285137E-2</v>
      </c>
      <c r="X213" s="63">
        <f t="shared" si="59"/>
        <v>0.54394437630429593</v>
      </c>
      <c r="Y213" s="58">
        <v>208319084</v>
      </c>
      <c r="Z213" s="60">
        <v>2934072</v>
      </c>
      <c r="AA213" s="61">
        <f t="shared" si="67"/>
        <v>211253156</v>
      </c>
      <c r="AB213" s="62">
        <f t="shared" si="60"/>
        <v>1.4084508935340748E-2</v>
      </c>
      <c r="AC213" s="63">
        <f t="shared" si="61"/>
        <v>2.5180565416998753E-2</v>
      </c>
      <c r="AD213" s="58">
        <v>9643619</v>
      </c>
      <c r="AE213" s="63">
        <f t="shared" si="62"/>
        <v>0</v>
      </c>
      <c r="AF213" s="58">
        <v>0</v>
      </c>
      <c r="AG213" s="58">
        <v>382978652</v>
      </c>
      <c r="AH213" s="60">
        <v>7488031</v>
      </c>
      <c r="AI213" s="61">
        <v>390466683</v>
      </c>
      <c r="AJ213" s="62">
        <f t="shared" si="63"/>
        <v>1.9552084589821994E-2</v>
      </c>
      <c r="AK213" s="58">
        <v>0</v>
      </c>
      <c r="AL213" s="58">
        <v>0</v>
      </c>
      <c r="AM213" s="25">
        <v>0</v>
      </c>
      <c r="AN213" s="64"/>
    </row>
    <row r="214" spans="1:40" x14ac:dyDescent="0.2">
      <c r="A214" s="55" t="s">
        <v>429</v>
      </c>
      <c r="B214" s="56" t="s">
        <v>428</v>
      </c>
      <c r="C214" s="24">
        <v>3</v>
      </c>
      <c r="D214" s="24"/>
      <c r="E214" s="57">
        <f t="shared" si="51"/>
        <v>5.1554251174653655E-2</v>
      </c>
      <c r="F214" s="58">
        <v>3104086</v>
      </c>
      <c r="G214" s="59">
        <f t="shared" si="52"/>
        <v>2.5216073426100955E-2</v>
      </c>
      <c r="H214" s="73">
        <v>1518262</v>
      </c>
      <c r="I214" s="59">
        <f t="shared" si="53"/>
        <v>7.306413503331867E-2</v>
      </c>
      <c r="J214" s="58">
        <v>4399198</v>
      </c>
      <c r="K214" s="60">
        <v>67465</v>
      </c>
      <c r="L214" s="61">
        <f t="shared" si="64"/>
        <v>4466663</v>
      </c>
      <c r="M214" s="62">
        <f t="shared" si="54"/>
        <v>1.5335749834401634E-2</v>
      </c>
      <c r="N214" s="63">
        <f t="shared" si="55"/>
        <v>0.45360848833172274</v>
      </c>
      <c r="O214" s="58">
        <v>27311807</v>
      </c>
      <c r="P214" s="60">
        <v>1187470</v>
      </c>
      <c r="Q214" s="61">
        <f t="shared" si="65"/>
        <v>28499277</v>
      </c>
      <c r="R214" s="62">
        <f t="shared" si="56"/>
        <v>4.347826564533061E-2</v>
      </c>
      <c r="S214" s="63">
        <f t="shared" si="57"/>
        <v>8.0662147512556362E-2</v>
      </c>
      <c r="T214" s="58">
        <v>4856675</v>
      </c>
      <c r="U214" s="60">
        <v>156667</v>
      </c>
      <c r="V214" s="61">
        <f t="shared" si="66"/>
        <v>5013342</v>
      </c>
      <c r="W214" s="62">
        <f t="shared" si="58"/>
        <v>3.225807780014104E-2</v>
      </c>
      <c r="X214" s="63">
        <f t="shared" si="59"/>
        <v>0.22057424994960978</v>
      </c>
      <c r="Y214" s="58">
        <v>13280795</v>
      </c>
      <c r="Z214" s="60">
        <v>-181929</v>
      </c>
      <c r="AA214" s="61">
        <f t="shared" si="67"/>
        <v>13098866</v>
      </c>
      <c r="AB214" s="62">
        <f t="shared" si="60"/>
        <v>-1.3698652829141629E-2</v>
      </c>
      <c r="AC214" s="63">
        <f t="shared" si="61"/>
        <v>8.8793176983896785E-2</v>
      </c>
      <c r="AD214" s="58">
        <v>5346245</v>
      </c>
      <c r="AE214" s="63">
        <f t="shared" si="62"/>
        <v>6.527477588141044E-3</v>
      </c>
      <c r="AF214" s="58">
        <v>393020</v>
      </c>
      <c r="AG214" s="58">
        <v>60210088</v>
      </c>
      <c r="AH214" s="60">
        <v>1229673</v>
      </c>
      <c r="AI214" s="61">
        <v>61439761</v>
      </c>
      <c r="AJ214" s="62">
        <f t="shared" si="63"/>
        <v>2.042303940827989E-2</v>
      </c>
      <c r="AK214" s="58">
        <v>0</v>
      </c>
      <c r="AL214" s="58">
        <v>0</v>
      </c>
      <c r="AM214" s="25">
        <v>0</v>
      </c>
      <c r="AN214" s="64"/>
    </row>
    <row r="215" spans="1:40" x14ac:dyDescent="0.2">
      <c r="A215" s="55" t="s">
        <v>431</v>
      </c>
      <c r="B215" s="56" t="s">
        <v>430</v>
      </c>
      <c r="C215" s="24">
        <v>3</v>
      </c>
      <c r="D215" s="24"/>
      <c r="E215" s="57">
        <f t="shared" si="51"/>
        <v>5.2388323282548617E-2</v>
      </c>
      <c r="F215" s="58">
        <v>25497135</v>
      </c>
      <c r="G215" s="59">
        <f t="shared" si="52"/>
        <v>3.4187435662992226E-2</v>
      </c>
      <c r="H215" s="73">
        <v>16638854</v>
      </c>
      <c r="I215" s="59">
        <f t="shared" si="53"/>
        <v>0.17557461449162207</v>
      </c>
      <c r="J215" s="58">
        <v>85451287</v>
      </c>
      <c r="K215" s="60">
        <v>1310464</v>
      </c>
      <c r="L215" s="61">
        <f t="shared" si="64"/>
        <v>86761751</v>
      </c>
      <c r="M215" s="62">
        <f t="shared" si="54"/>
        <v>1.5335801788450535E-2</v>
      </c>
      <c r="N215" s="63">
        <f t="shared" si="55"/>
        <v>0.29817635480126159</v>
      </c>
      <c r="O215" s="58">
        <v>145120941</v>
      </c>
      <c r="P215" s="60">
        <v>5860566</v>
      </c>
      <c r="Q215" s="61">
        <f t="shared" si="65"/>
        <v>150981507</v>
      </c>
      <c r="R215" s="62">
        <f t="shared" si="56"/>
        <v>4.0384013221082961E-2</v>
      </c>
      <c r="S215" s="63">
        <f t="shared" si="57"/>
        <v>3.491293315115216E-2</v>
      </c>
      <c r="T215" s="58">
        <v>16991950</v>
      </c>
      <c r="U215" s="60">
        <v>547550</v>
      </c>
      <c r="V215" s="61">
        <f t="shared" si="66"/>
        <v>17539500</v>
      </c>
      <c r="W215" s="62">
        <f t="shared" si="58"/>
        <v>3.2224082580280665E-2</v>
      </c>
      <c r="X215" s="63">
        <f t="shared" si="59"/>
        <v>0.36624624456795324</v>
      </c>
      <c r="Y215" s="58">
        <v>178250216</v>
      </c>
      <c r="Z215" s="60">
        <v>-1734586</v>
      </c>
      <c r="AA215" s="61">
        <f t="shared" si="67"/>
        <v>176515630</v>
      </c>
      <c r="AB215" s="62">
        <f t="shared" si="60"/>
        <v>-9.7311859638924639E-3</v>
      </c>
      <c r="AC215" s="63">
        <f t="shared" si="61"/>
        <v>3.851409404247013E-2</v>
      </c>
      <c r="AD215" s="58">
        <v>18744617</v>
      </c>
      <c r="AE215" s="63">
        <f t="shared" si="62"/>
        <v>0</v>
      </c>
      <c r="AF215" s="58">
        <v>0</v>
      </c>
      <c r="AG215" s="58">
        <v>486695000</v>
      </c>
      <c r="AH215" s="60">
        <v>5983994</v>
      </c>
      <c r="AI215" s="61">
        <v>492678994</v>
      </c>
      <c r="AJ215" s="62">
        <f t="shared" si="63"/>
        <v>1.2295162267950153E-2</v>
      </c>
      <c r="AK215" s="58">
        <v>0</v>
      </c>
      <c r="AL215" s="58">
        <v>0</v>
      </c>
      <c r="AM215" s="25">
        <v>0</v>
      </c>
      <c r="AN215" s="64"/>
    </row>
    <row r="216" spans="1:40" x14ac:dyDescent="0.2">
      <c r="A216" s="55" t="s">
        <v>433</v>
      </c>
      <c r="B216" s="56" t="s">
        <v>432</v>
      </c>
      <c r="C216" s="24">
        <v>3</v>
      </c>
      <c r="D216" s="24"/>
      <c r="E216" s="57">
        <f t="shared" si="51"/>
        <v>3.9216568727898402E-2</v>
      </c>
      <c r="F216" s="58">
        <v>41122170</v>
      </c>
      <c r="G216" s="59">
        <f t="shared" si="52"/>
        <v>1.4777987870453745E-2</v>
      </c>
      <c r="H216" s="73">
        <v>15496076</v>
      </c>
      <c r="I216" s="59">
        <f t="shared" si="53"/>
        <v>5.7527574132452707E-2</v>
      </c>
      <c r="J216" s="58">
        <v>60322939</v>
      </c>
      <c r="K216" s="60">
        <v>925101</v>
      </c>
      <c r="L216" s="61">
        <f t="shared" si="64"/>
        <v>61248040</v>
      </c>
      <c r="M216" s="62">
        <f t="shared" si="54"/>
        <v>1.5335807825941638E-2</v>
      </c>
      <c r="N216" s="63">
        <f t="shared" si="55"/>
        <v>0.64204842929818273</v>
      </c>
      <c r="O216" s="58">
        <v>673246679</v>
      </c>
      <c r="P216" s="60">
        <v>29271594</v>
      </c>
      <c r="Q216" s="61">
        <f t="shared" si="65"/>
        <v>702518273</v>
      </c>
      <c r="R216" s="62">
        <f t="shared" si="56"/>
        <v>4.3478259771705462E-2</v>
      </c>
      <c r="S216" s="63">
        <f t="shared" si="57"/>
        <v>0.13649530096097773</v>
      </c>
      <c r="T216" s="58">
        <v>143127845</v>
      </c>
      <c r="U216" s="60">
        <v>4394634</v>
      </c>
      <c r="V216" s="61">
        <f t="shared" si="66"/>
        <v>147522479</v>
      </c>
      <c r="W216" s="62">
        <f t="shared" si="58"/>
        <v>3.0704256044657138E-2</v>
      </c>
      <c r="X216" s="63">
        <f t="shared" si="59"/>
        <v>0.10185929473548905</v>
      </c>
      <c r="Y216" s="58">
        <v>106808815</v>
      </c>
      <c r="Z216" s="60">
        <v>-1463134</v>
      </c>
      <c r="AA216" s="61">
        <f t="shared" si="67"/>
        <v>105345681</v>
      </c>
      <c r="AB216" s="62">
        <f t="shared" si="60"/>
        <v>-1.3698625904612835E-2</v>
      </c>
      <c r="AC216" s="63">
        <f t="shared" si="61"/>
        <v>7.7205595837714297E-3</v>
      </c>
      <c r="AD216" s="58">
        <v>8095715</v>
      </c>
      <c r="AE216" s="63">
        <f t="shared" si="62"/>
        <v>3.5428469077420418E-4</v>
      </c>
      <c r="AF216" s="58">
        <v>371500</v>
      </c>
      <c r="AG216" s="58">
        <v>1048591739</v>
      </c>
      <c r="AH216" s="60">
        <v>33128195</v>
      </c>
      <c r="AI216" s="61">
        <v>1081719934</v>
      </c>
      <c r="AJ216" s="62">
        <f t="shared" si="63"/>
        <v>3.1593034512738996E-2</v>
      </c>
      <c r="AK216" s="58">
        <v>0</v>
      </c>
      <c r="AL216" s="58">
        <v>6894166</v>
      </c>
      <c r="AM216" s="25">
        <v>0</v>
      </c>
      <c r="AN216" s="64"/>
    </row>
    <row r="217" spans="1:40" x14ac:dyDescent="0.2">
      <c r="A217" s="55" t="s">
        <v>435</v>
      </c>
      <c r="B217" s="56" t="s">
        <v>434</v>
      </c>
      <c r="C217" s="24">
        <v>3</v>
      </c>
      <c r="D217" s="24"/>
      <c r="E217" s="57">
        <f t="shared" si="51"/>
        <v>4.7234447231945954E-2</v>
      </c>
      <c r="F217" s="58">
        <v>18955863</v>
      </c>
      <c r="G217" s="59">
        <f t="shared" si="52"/>
        <v>1.9666090611225592E-2</v>
      </c>
      <c r="H217" s="73">
        <v>7892285</v>
      </c>
      <c r="I217" s="59">
        <f t="shared" si="53"/>
        <v>9.8974070657652138E-2</v>
      </c>
      <c r="J217" s="58">
        <v>39719718</v>
      </c>
      <c r="K217" s="60">
        <v>609134</v>
      </c>
      <c r="L217" s="61">
        <f t="shared" si="64"/>
        <v>40328852</v>
      </c>
      <c r="M217" s="62">
        <f t="shared" si="54"/>
        <v>1.533580877890422E-2</v>
      </c>
      <c r="N217" s="63">
        <f t="shared" si="55"/>
        <v>0.49655624851241936</v>
      </c>
      <c r="O217" s="58">
        <v>199275164</v>
      </c>
      <c r="P217" s="60">
        <v>8358842</v>
      </c>
      <c r="Q217" s="61">
        <f t="shared" si="65"/>
        <v>207634006</v>
      </c>
      <c r="R217" s="62">
        <f t="shared" si="56"/>
        <v>4.1946230690343325E-2</v>
      </c>
      <c r="S217" s="63">
        <f t="shared" si="57"/>
        <v>4.5190648064040724E-2</v>
      </c>
      <c r="T217" s="58">
        <v>18135657</v>
      </c>
      <c r="U217" s="60">
        <v>446590</v>
      </c>
      <c r="V217" s="61">
        <f t="shared" si="66"/>
        <v>18582247</v>
      </c>
      <c r="W217" s="62">
        <f t="shared" si="58"/>
        <v>2.4624969473121375E-2</v>
      </c>
      <c r="X217" s="63">
        <f t="shared" si="59"/>
        <v>0.26751251092715633</v>
      </c>
      <c r="Y217" s="58">
        <v>107356618</v>
      </c>
      <c r="Z217" s="60">
        <v>-988231</v>
      </c>
      <c r="AA217" s="61">
        <f t="shared" si="67"/>
        <v>106368387</v>
      </c>
      <c r="AB217" s="62">
        <f t="shared" si="60"/>
        <v>-9.2051241778126798E-3</v>
      </c>
      <c r="AC217" s="63">
        <f t="shared" si="61"/>
        <v>2.4865983995559868E-2</v>
      </c>
      <c r="AD217" s="58">
        <v>9979077</v>
      </c>
      <c r="AE217" s="63">
        <f t="shared" si="62"/>
        <v>0</v>
      </c>
      <c r="AF217" s="58">
        <v>0</v>
      </c>
      <c r="AG217" s="58">
        <v>401314382</v>
      </c>
      <c r="AH217" s="60">
        <v>8426335</v>
      </c>
      <c r="AI217" s="61">
        <v>409740717</v>
      </c>
      <c r="AJ217" s="62">
        <f t="shared" si="63"/>
        <v>2.0996842819353531E-2</v>
      </c>
      <c r="AK217" s="58">
        <v>0</v>
      </c>
      <c r="AL217" s="58">
        <v>0</v>
      </c>
      <c r="AM217" s="25">
        <v>0</v>
      </c>
      <c r="AN217" s="64"/>
    </row>
    <row r="218" spans="1:40" x14ac:dyDescent="0.2">
      <c r="A218" s="55" t="s">
        <v>437</v>
      </c>
      <c r="B218" s="56" t="s">
        <v>436</v>
      </c>
      <c r="C218" s="24">
        <v>3</v>
      </c>
      <c r="D218" s="24"/>
      <c r="E218" s="57">
        <f t="shared" si="51"/>
        <v>5.1233505510705907E-2</v>
      </c>
      <c r="F218" s="58">
        <v>99143960</v>
      </c>
      <c r="G218" s="59">
        <f t="shared" si="52"/>
        <v>1.9783802570616751E-2</v>
      </c>
      <c r="H218" s="73">
        <v>38284410</v>
      </c>
      <c r="I218" s="59">
        <f t="shared" si="53"/>
        <v>2.4081057986784882E-2</v>
      </c>
      <c r="J218" s="58">
        <v>46600197</v>
      </c>
      <c r="K218" s="60">
        <v>714651</v>
      </c>
      <c r="L218" s="61">
        <f t="shared" si="64"/>
        <v>47314848</v>
      </c>
      <c r="M218" s="62">
        <f t="shared" si="54"/>
        <v>1.5335793537525174E-2</v>
      </c>
      <c r="N218" s="63">
        <f t="shared" si="55"/>
        <v>0.58127590471073654</v>
      </c>
      <c r="O218" s="58">
        <v>1124849734</v>
      </c>
      <c r="P218" s="60">
        <v>48867469</v>
      </c>
      <c r="Q218" s="61">
        <f t="shared" si="65"/>
        <v>1173717203</v>
      </c>
      <c r="R218" s="62">
        <f t="shared" si="56"/>
        <v>4.3443552967938025E-2</v>
      </c>
      <c r="S218" s="63">
        <f t="shared" si="57"/>
        <v>0.22570104023607129</v>
      </c>
      <c r="T218" s="58">
        <v>436762909</v>
      </c>
      <c r="U218" s="60">
        <v>13555070</v>
      </c>
      <c r="V218" s="61">
        <f t="shared" si="66"/>
        <v>450317979</v>
      </c>
      <c r="W218" s="62">
        <f t="shared" si="58"/>
        <v>3.1035304785919905E-2</v>
      </c>
      <c r="X218" s="63">
        <f t="shared" si="59"/>
        <v>8.886244898658073E-2</v>
      </c>
      <c r="Y218" s="58">
        <v>171961200</v>
      </c>
      <c r="Z218" s="60">
        <v>-2371195</v>
      </c>
      <c r="AA218" s="61">
        <f t="shared" si="67"/>
        <v>169590005</v>
      </c>
      <c r="AB218" s="62">
        <f t="shared" si="60"/>
        <v>-1.3789128012598191E-2</v>
      </c>
      <c r="AC218" s="63">
        <f t="shared" si="61"/>
        <v>9.0522433011346742E-3</v>
      </c>
      <c r="AD218" s="58">
        <v>17517350</v>
      </c>
      <c r="AE218" s="63">
        <f t="shared" si="62"/>
        <v>9.9966973692054042E-6</v>
      </c>
      <c r="AF218" s="58">
        <v>19345</v>
      </c>
      <c r="AG218" s="58">
        <v>1935139105</v>
      </c>
      <c r="AH218" s="60">
        <v>60765995</v>
      </c>
      <c r="AI218" s="61">
        <v>1995905100</v>
      </c>
      <c r="AJ218" s="62">
        <f t="shared" si="63"/>
        <v>3.1401357578374194E-2</v>
      </c>
      <c r="AK218" s="58">
        <v>0</v>
      </c>
      <c r="AL218" s="58">
        <v>16555691</v>
      </c>
      <c r="AM218" s="25">
        <v>0</v>
      </c>
      <c r="AN218" s="64"/>
    </row>
    <row r="219" spans="1:40" x14ac:dyDescent="0.2">
      <c r="A219" s="55" t="s">
        <v>439</v>
      </c>
      <c r="B219" s="56" t="s">
        <v>438</v>
      </c>
      <c r="C219" s="24">
        <v>3</v>
      </c>
      <c r="D219" s="24"/>
      <c r="E219" s="57">
        <f t="shared" si="51"/>
        <v>2.5127455204199605E-2</v>
      </c>
      <c r="F219" s="58">
        <v>20888126</v>
      </c>
      <c r="G219" s="59">
        <f t="shared" si="52"/>
        <v>1.9160655286877191E-2</v>
      </c>
      <c r="H219" s="73">
        <v>15928003</v>
      </c>
      <c r="I219" s="59">
        <f t="shared" si="53"/>
        <v>4.0605223443380682E-2</v>
      </c>
      <c r="J219" s="58">
        <v>33754593</v>
      </c>
      <c r="K219" s="60">
        <v>517653</v>
      </c>
      <c r="L219" s="61">
        <f t="shared" si="64"/>
        <v>34272246</v>
      </c>
      <c r="M219" s="62">
        <f t="shared" si="54"/>
        <v>1.5335779637455561E-2</v>
      </c>
      <c r="N219" s="63">
        <f t="shared" si="55"/>
        <v>0.48036928080501146</v>
      </c>
      <c r="O219" s="58">
        <v>399324722</v>
      </c>
      <c r="P219" s="60">
        <v>11450015</v>
      </c>
      <c r="Q219" s="61">
        <f t="shared" si="65"/>
        <v>410774737</v>
      </c>
      <c r="R219" s="62">
        <f t="shared" si="56"/>
        <v>2.867344386456494E-2</v>
      </c>
      <c r="S219" s="63">
        <f t="shared" si="57"/>
        <v>4.026718734815337E-2</v>
      </c>
      <c r="T219" s="58">
        <v>33473588</v>
      </c>
      <c r="U219" s="60">
        <v>1443992</v>
      </c>
      <c r="V219" s="61">
        <f t="shared" si="66"/>
        <v>34917580</v>
      </c>
      <c r="W219" s="62">
        <f t="shared" si="58"/>
        <v>4.3138249774717904E-2</v>
      </c>
      <c r="X219" s="63">
        <f t="shared" si="59"/>
        <v>0.37594158910462216</v>
      </c>
      <c r="Y219" s="58">
        <v>312515343</v>
      </c>
      <c r="Z219" s="60">
        <v>4382218</v>
      </c>
      <c r="AA219" s="61">
        <f t="shared" si="67"/>
        <v>316897561</v>
      </c>
      <c r="AB219" s="62">
        <f t="shared" si="60"/>
        <v>1.4022409133365334E-2</v>
      </c>
      <c r="AC219" s="63">
        <f t="shared" si="61"/>
        <v>1.8528608807755562E-2</v>
      </c>
      <c r="AD219" s="58">
        <v>15402591</v>
      </c>
      <c r="AE219" s="63">
        <f t="shared" si="62"/>
        <v>0</v>
      </c>
      <c r="AF219" s="58">
        <v>0</v>
      </c>
      <c r="AG219" s="58">
        <v>831286966</v>
      </c>
      <c r="AH219" s="60">
        <v>17793878</v>
      </c>
      <c r="AI219" s="61">
        <v>849080844</v>
      </c>
      <c r="AJ219" s="62">
        <f t="shared" si="63"/>
        <v>2.140521712450379E-2</v>
      </c>
      <c r="AK219" s="58">
        <v>0</v>
      </c>
      <c r="AL219" s="58">
        <v>261769</v>
      </c>
      <c r="AM219" s="25">
        <v>0</v>
      </c>
      <c r="AN219" s="64"/>
    </row>
    <row r="220" spans="1:40" x14ac:dyDescent="0.2">
      <c r="A220" s="55" t="s">
        <v>441</v>
      </c>
      <c r="B220" s="56" t="s">
        <v>440</v>
      </c>
      <c r="C220" s="24">
        <v>3</v>
      </c>
      <c r="D220" s="24"/>
      <c r="E220" s="57">
        <f t="shared" si="51"/>
        <v>3.6964928539868123E-2</v>
      </c>
      <c r="F220" s="58">
        <v>74221622</v>
      </c>
      <c r="G220" s="59">
        <f t="shared" si="52"/>
        <v>1.4182842769182991E-2</v>
      </c>
      <c r="H220" s="73">
        <v>28477631</v>
      </c>
      <c r="I220" s="59">
        <f t="shared" si="53"/>
        <v>1.9877138673453826E-2</v>
      </c>
      <c r="J220" s="58">
        <v>39911168</v>
      </c>
      <c r="K220" s="60">
        <v>612070</v>
      </c>
      <c r="L220" s="61">
        <f t="shared" si="64"/>
        <v>40523238</v>
      </c>
      <c r="M220" s="62">
        <f t="shared" si="54"/>
        <v>1.5335807761877578E-2</v>
      </c>
      <c r="N220" s="63">
        <f t="shared" si="55"/>
        <v>0.48028232848779961</v>
      </c>
      <c r="O220" s="58">
        <v>964355535</v>
      </c>
      <c r="P220" s="60">
        <v>31229825</v>
      </c>
      <c r="Q220" s="61">
        <f t="shared" si="65"/>
        <v>995585360</v>
      </c>
      <c r="R220" s="62">
        <f t="shared" si="56"/>
        <v>3.2384140357529033E-2</v>
      </c>
      <c r="S220" s="63">
        <f t="shared" si="57"/>
        <v>8.0385100397430534E-2</v>
      </c>
      <c r="T220" s="58">
        <v>161404682</v>
      </c>
      <c r="U220" s="60">
        <v>6620073</v>
      </c>
      <c r="V220" s="61">
        <f t="shared" si="66"/>
        <v>168024755</v>
      </c>
      <c r="W220" s="62">
        <f t="shared" si="58"/>
        <v>4.1015371536743894E-2</v>
      </c>
      <c r="X220" s="63">
        <f t="shared" si="59"/>
        <v>0.35538593385816941</v>
      </c>
      <c r="Y220" s="58">
        <v>713576936</v>
      </c>
      <c r="Z220" s="60">
        <v>9284087</v>
      </c>
      <c r="AA220" s="61">
        <f t="shared" si="67"/>
        <v>722861023</v>
      </c>
      <c r="AB220" s="62">
        <f t="shared" si="60"/>
        <v>1.3010632114937078E-2</v>
      </c>
      <c r="AC220" s="63">
        <f t="shared" si="61"/>
        <v>1.2921727274095509E-2</v>
      </c>
      <c r="AD220" s="58">
        <v>25945446</v>
      </c>
      <c r="AE220" s="63">
        <f t="shared" si="62"/>
        <v>0</v>
      </c>
      <c r="AF220" s="58">
        <v>0</v>
      </c>
      <c r="AG220" s="58">
        <v>2007893020</v>
      </c>
      <c r="AH220" s="60">
        <v>47746055</v>
      </c>
      <c r="AI220" s="61">
        <v>2055639075</v>
      </c>
      <c r="AJ220" s="62">
        <f t="shared" si="63"/>
        <v>2.3779182717613114E-2</v>
      </c>
      <c r="AK220" s="58">
        <v>17203</v>
      </c>
      <c r="AL220" s="58">
        <v>7981503</v>
      </c>
      <c r="AM220" s="25">
        <v>0</v>
      </c>
      <c r="AN220" s="64"/>
    </row>
    <row r="221" spans="1:40" x14ac:dyDescent="0.2">
      <c r="A221" s="55" t="s">
        <v>443</v>
      </c>
      <c r="B221" s="56" t="s">
        <v>442</v>
      </c>
      <c r="C221" s="24">
        <v>3</v>
      </c>
      <c r="D221" s="24"/>
      <c r="E221" s="57">
        <f t="shared" si="51"/>
        <v>6.1362575457804498E-2</v>
      </c>
      <c r="F221" s="58">
        <v>106776336</v>
      </c>
      <c r="G221" s="59">
        <f t="shared" si="52"/>
        <v>5.7041177838263466E-3</v>
      </c>
      <c r="H221" s="73">
        <v>9925672</v>
      </c>
      <c r="I221" s="59">
        <f t="shared" si="53"/>
        <v>1.9382249456148904E-2</v>
      </c>
      <c r="J221" s="58">
        <v>33726837</v>
      </c>
      <c r="K221" s="60">
        <v>517229</v>
      </c>
      <c r="L221" s="61">
        <f t="shared" si="64"/>
        <v>34244066</v>
      </c>
      <c r="M221" s="62">
        <f t="shared" si="54"/>
        <v>1.5335828853443921E-2</v>
      </c>
      <c r="N221" s="63">
        <f t="shared" si="55"/>
        <v>0.14190330390207254</v>
      </c>
      <c r="O221" s="58">
        <v>246924363</v>
      </c>
      <c r="P221" s="60">
        <v>16555403</v>
      </c>
      <c r="Q221" s="61">
        <f t="shared" si="65"/>
        <v>263479766</v>
      </c>
      <c r="R221" s="62">
        <f t="shared" si="56"/>
        <v>6.7046454221287188E-2</v>
      </c>
      <c r="S221" s="63">
        <f t="shared" si="57"/>
        <v>2.6170044061076599E-2</v>
      </c>
      <c r="T221" s="58">
        <v>45538203</v>
      </c>
      <c r="U221" s="60">
        <v>-212035</v>
      </c>
      <c r="V221" s="61">
        <f t="shared" si="66"/>
        <v>45326168</v>
      </c>
      <c r="W221" s="62">
        <f t="shared" si="58"/>
        <v>-4.6562004214351629E-3</v>
      </c>
      <c r="X221" s="63">
        <f t="shared" si="59"/>
        <v>0.71255027601627241</v>
      </c>
      <c r="Y221" s="58">
        <v>1239900821</v>
      </c>
      <c r="Z221" s="60">
        <v>7036351</v>
      </c>
      <c r="AA221" s="61">
        <f t="shared" si="67"/>
        <v>1246937172</v>
      </c>
      <c r="AB221" s="62">
        <f t="shared" si="60"/>
        <v>5.6749305112364307E-3</v>
      </c>
      <c r="AC221" s="63">
        <f t="shared" si="61"/>
        <v>3.2927433322798641E-2</v>
      </c>
      <c r="AD221" s="58">
        <v>57296661</v>
      </c>
      <c r="AE221" s="63">
        <f t="shared" si="62"/>
        <v>0</v>
      </c>
      <c r="AF221" s="58">
        <v>0</v>
      </c>
      <c r="AG221" s="58">
        <v>1740088893</v>
      </c>
      <c r="AH221" s="60">
        <v>23896948</v>
      </c>
      <c r="AI221" s="61">
        <v>1763985841</v>
      </c>
      <c r="AJ221" s="62">
        <f t="shared" si="63"/>
        <v>1.373317656134249E-2</v>
      </c>
      <c r="AK221" s="58">
        <v>0</v>
      </c>
      <c r="AL221" s="58">
        <v>38778</v>
      </c>
      <c r="AM221" s="25">
        <v>0</v>
      </c>
      <c r="AN221" s="64"/>
    </row>
    <row r="222" spans="1:40" x14ac:dyDescent="0.2">
      <c r="A222" s="55" t="s">
        <v>445</v>
      </c>
      <c r="B222" s="56" t="s">
        <v>444</v>
      </c>
      <c r="C222" s="24">
        <v>3</v>
      </c>
      <c r="D222" s="24"/>
      <c r="E222" s="57">
        <f t="shared" si="51"/>
        <v>7.0130239228011912E-2</v>
      </c>
      <c r="F222" s="58">
        <v>15629212</v>
      </c>
      <c r="G222" s="59">
        <f t="shared" si="52"/>
        <v>1.3851963521121684E-2</v>
      </c>
      <c r="H222" s="73">
        <v>3087046</v>
      </c>
      <c r="I222" s="59">
        <f t="shared" si="53"/>
        <v>1.5365040264123347E-3</v>
      </c>
      <c r="J222" s="58">
        <v>342425</v>
      </c>
      <c r="K222" s="60">
        <v>5251</v>
      </c>
      <c r="L222" s="61">
        <f t="shared" si="64"/>
        <v>347676</v>
      </c>
      <c r="M222" s="62">
        <f t="shared" si="54"/>
        <v>1.5334744834635322E-2</v>
      </c>
      <c r="N222" s="63">
        <f t="shared" si="55"/>
        <v>0.21967030009129551</v>
      </c>
      <c r="O222" s="58">
        <v>48955682</v>
      </c>
      <c r="P222" s="60">
        <v>-471088</v>
      </c>
      <c r="Q222" s="61">
        <f t="shared" si="65"/>
        <v>48484594</v>
      </c>
      <c r="R222" s="62">
        <f t="shared" si="56"/>
        <v>-9.6227440974063026E-3</v>
      </c>
      <c r="S222" s="63">
        <f t="shared" si="57"/>
        <v>3.4724183314288254E-2</v>
      </c>
      <c r="T222" s="58">
        <v>7738625</v>
      </c>
      <c r="U222" s="60">
        <v>-234504</v>
      </c>
      <c r="V222" s="61">
        <f t="shared" si="66"/>
        <v>7504121</v>
      </c>
      <c r="W222" s="62">
        <f t="shared" si="58"/>
        <v>-3.0303057713741137E-2</v>
      </c>
      <c r="X222" s="63">
        <f t="shared" si="59"/>
        <v>0.61474393770580793</v>
      </c>
      <c r="Y222" s="58">
        <v>137001719</v>
      </c>
      <c r="Z222" s="60">
        <v>4272034</v>
      </c>
      <c r="AA222" s="61">
        <f t="shared" si="67"/>
        <v>141273753</v>
      </c>
      <c r="AB222" s="62">
        <f t="shared" si="60"/>
        <v>3.1182338668319921E-2</v>
      </c>
      <c r="AC222" s="63">
        <f t="shared" si="61"/>
        <v>4.5342872113062392E-2</v>
      </c>
      <c r="AD222" s="58">
        <v>10105104</v>
      </c>
      <c r="AE222" s="63">
        <f t="shared" si="62"/>
        <v>0</v>
      </c>
      <c r="AF222" s="58">
        <v>0</v>
      </c>
      <c r="AG222" s="58">
        <v>222859813</v>
      </c>
      <c r="AH222" s="60">
        <v>3571693</v>
      </c>
      <c r="AI222" s="61">
        <v>226431506</v>
      </c>
      <c r="AJ222" s="62">
        <f t="shared" si="63"/>
        <v>1.6026635542407099E-2</v>
      </c>
      <c r="AK222" s="58">
        <v>0</v>
      </c>
      <c r="AL222" s="58">
        <v>0</v>
      </c>
      <c r="AM222" s="25">
        <v>0</v>
      </c>
      <c r="AN222" s="64"/>
    </row>
    <row r="223" spans="1:40" x14ac:dyDescent="0.2">
      <c r="A223" s="55" t="s">
        <v>447</v>
      </c>
      <c r="B223" s="56" t="s">
        <v>446</v>
      </c>
      <c r="C223" s="24">
        <v>3</v>
      </c>
      <c r="D223" s="24"/>
      <c r="E223" s="57">
        <f t="shared" si="51"/>
        <v>4.4228043800437586E-2</v>
      </c>
      <c r="F223" s="58">
        <v>53126252</v>
      </c>
      <c r="G223" s="59">
        <f t="shared" si="52"/>
        <v>1.3022895963611824E-2</v>
      </c>
      <c r="H223" s="73">
        <v>15642963</v>
      </c>
      <c r="I223" s="59">
        <f t="shared" si="53"/>
        <v>1.6036706581391913E-3</v>
      </c>
      <c r="J223" s="58">
        <v>1926312</v>
      </c>
      <c r="K223" s="60">
        <v>29542</v>
      </c>
      <c r="L223" s="61">
        <f t="shared" si="64"/>
        <v>1955854</v>
      </c>
      <c r="M223" s="62">
        <f t="shared" si="54"/>
        <v>1.5336041098222926E-2</v>
      </c>
      <c r="N223" s="63">
        <f t="shared" si="55"/>
        <v>0.16555003665292456</v>
      </c>
      <c r="O223" s="58">
        <v>198856929</v>
      </c>
      <c r="P223" s="60">
        <v>-2276811</v>
      </c>
      <c r="Q223" s="61">
        <f t="shared" si="65"/>
        <v>196580118</v>
      </c>
      <c r="R223" s="62">
        <f t="shared" si="56"/>
        <v>-1.1449492916588288E-2</v>
      </c>
      <c r="S223" s="63">
        <f t="shared" si="57"/>
        <v>3.0413160248005479E-2</v>
      </c>
      <c r="T223" s="58">
        <v>36531962</v>
      </c>
      <c r="U223" s="60">
        <v>-1072922</v>
      </c>
      <c r="V223" s="61">
        <f t="shared" si="66"/>
        <v>35459040</v>
      </c>
      <c r="W223" s="62">
        <f t="shared" si="58"/>
        <v>-2.9369405344284547E-2</v>
      </c>
      <c r="X223" s="63">
        <f t="shared" si="59"/>
        <v>0.72142762583000675</v>
      </c>
      <c r="Y223" s="58">
        <v>866571129</v>
      </c>
      <c r="Z223" s="60">
        <v>17936193</v>
      </c>
      <c r="AA223" s="61">
        <f t="shared" si="67"/>
        <v>884507322</v>
      </c>
      <c r="AB223" s="62">
        <f t="shared" si="60"/>
        <v>2.0697888955402758E-2</v>
      </c>
      <c r="AC223" s="63">
        <f t="shared" si="61"/>
        <v>2.3754566846874568E-2</v>
      </c>
      <c r="AD223" s="58">
        <v>28533731</v>
      </c>
      <c r="AE223" s="63">
        <f t="shared" si="62"/>
        <v>0</v>
      </c>
      <c r="AF223" s="58">
        <v>0</v>
      </c>
      <c r="AG223" s="58">
        <v>1201189278</v>
      </c>
      <c r="AH223" s="60">
        <v>14616002</v>
      </c>
      <c r="AI223" s="61">
        <v>1215805280</v>
      </c>
      <c r="AJ223" s="62">
        <f t="shared" si="63"/>
        <v>1.2167942444787623E-2</v>
      </c>
      <c r="AK223" s="58">
        <v>0</v>
      </c>
      <c r="AL223" s="58">
        <v>0</v>
      </c>
      <c r="AM223" s="25">
        <v>0</v>
      </c>
      <c r="AN223" s="64"/>
    </row>
    <row r="224" spans="1:40" x14ac:dyDescent="0.2">
      <c r="A224" s="55" t="s">
        <v>449</v>
      </c>
      <c r="B224" s="56" t="s">
        <v>448</v>
      </c>
      <c r="C224" s="24">
        <v>3</v>
      </c>
      <c r="D224" s="24"/>
      <c r="E224" s="57">
        <f t="shared" si="51"/>
        <v>4.5250420366889123E-2</v>
      </c>
      <c r="F224" s="58">
        <v>33345588</v>
      </c>
      <c r="G224" s="59">
        <f t="shared" si="52"/>
        <v>4.6558489314574084E-3</v>
      </c>
      <c r="H224" s="73">
        <v>3430952</v>
      </c>
      <c r="I224" s="59">
        <f t="shared" si="53"/>
        <v>3.2797800263392561E-4</v>
      </c>
      <c r="J224" s="58">
        <v>241691</v>
      </c>
      <c r="K224" s="60">
        <v>3706</v>
      </c>
      <c r="L224" s="61">
        <f t="shared" si="64"/>
        <v>245397</v>
      </c>
      <c r="M224" s="62">
        <f t="shared" si="54"/>
        <v>1.533362847602931E-2</v>
      </c>
      <c r="N224" s="63">
        <f t="shared" si="55"/>
        <v>0.21438166097138414</v>
      </c>
      <c r="O224" s="58">
        <v>157980467</v>
      </c>
      <c r="P224" s="60">
        <v>3379912</v>
      </c>
      <c r="Q224" s="61">
        <f t="shared" si="65"/>
        <v>161360379</v>
      </c>
      <c r="R224" s="62">
        <f t="shared" si="56"/>
        <v>2.1394493029318618E-2</v>
      </c>
      <c r="S224" s="63">
        <f t="shared" si="57"/>
        <v>2.8148644123594715E-2</v>
      </c>
      <c r="T224" s="58">
        <v>20743080</v>
      </c>
      <c r="U224" s="60">
        <v>216470</v>
      </c>
      <c r="V224" s="61">
        <f t="shared" si="66"/>
        <v>20959550</v>
      </c>
      <c r="W224" s="62">
        <f t="shared" si="58"/>
        <v>1.0435769422862951E-2</v>
      </c>
      <c r="X224" s="63">
        <f t="shared" si="59"/>
        <v>0.67281889824419872</v>
      </c>
      <c r="Y224" s="58">
        <v>495808472</v>
      </c>
      <c r="Z224" s="60">
        <v>19459359</v>
      </c>
      <c r="AA224" s="61">
        <f t="shared" si="67"/>
        <v>515267831</v>
      </c>
      <c r="AB224" s="62">
        <f t="shared" si="60"/>
        <v>3.9247733951589273E-2</v>
      </c>
      <c r="AC224" s="63">
        <f t="shared" si="61"/>
        <v>3.4416549359841939E-2</v>
      </c>
      <c r="AD224" s="58">
        <v>25361976</v>
      </c>
      <c r="AE224" s="63">
        <f t="shared" si="62"/>
        <v>0</v>
      </c>
      <c r="AF224" s="58">
        <v>0</v>
      </c>
      <c r="AG224" s="58">
        <v>736912226</v>
      </c>
      <c r="AH224" s="60">
        <v>23059447</v>
      </c>
      <c r="AI224" s="61">
        <v>759971673</v>
      </c>
      <c r="AJ224" s="62">
        <f t="shared" si="63"/>
        <v>3.1291985919636514E-2</v>
      </c>
      <c r="AK224" s="58">
        <v>0</v>
      </c>
      <c r="AL224" s="58">
        <v>178475</v>
      </c>
      <c r="AM224" s="25">
        <v>0</v>
      </c>
      <c r="AN224" s="64"/>
    </row>
    <row r="225" spans="1:40" x14ac:dyDescent="0.2">
      <c r="A225" s="55" t="s">
        <v>451</v>
      </c>
      <c r="B225" s="56" t="s">
        <v>450</v>
      </c>
      <c r="C225" s="24">
        <v>3</v>
      </c>
      <c r="D225" s="24"/>
      <c r="E225" s="57">
        <f t="shared" si="51"/>
        <v>3.3724105345547449E-2</v>
      </c>
      <c r="F225" s="58">
        <v>9939445</v>
      </c>
      <c r="G225" s="59">
        <f t="shared" si="52"/>
        <v>2.5338633692485027E-2</v>
      </c>
      <c r="H225" s="73">
        <v>7468010</v>
      </c>
      <c r="I225" s="59">
        <f t="shared" si="53"/>
        <v>8.1643384221212839E-2</v>
      </c>
      <c r="J225" s="58">
        <v>24062608</v>
      </c>
      <c r="K225" s="60">
        <v>369019</v>
      </c>
      <c r="L225" s="61">
        <f t="shared" si="64"/>
        <v>24431627</v>
      </c>
      <c r="M225" s="62">
        <f t="shared" si="54"/>
        <v>1.5335785713668277E-2</v>
      </c>
      <c r="N225" s="63">
        <f t="shared" si="55"/>
        <v>0.13152430094542292</v>
      </c>
      <c r="O225" s="58">
        <v>38763921</v>
      </c>
      <c r="P225" s="60">
        <v>824765</v>
      </c>
      <c r="Q225" s="61">
        <f t="shared" si="65"/>
        <v>39588686</v>
      </c>
      <c r="R225" s="62">
        <f t="shared" si="56"/>
        <v>2.1276614406473483E-2</v>
      </c>
      <c r="S225" s="63">
        <f t="shared" si="57"/>
        <v>2.2312306425889258E-2</v>
      </c>
      <c r="T225" s="58">
        <v>6576066</v>
      </c>
      <c r="U225" s="60">
        <v>31148</v>
      </c>
      <c r="V225" s="61">
        <f t="shared" si="66"/>
        <v>6607214</v>
      </c>
      <c r="W225" s="62">
        <f t="shared" si="58"/>
        <v>4.7365704662939816E-3</v>
      </c>
      <c r="X225" s="63">
        <f t="shared" si="59"/>
        <v>0.67281204278637685</v>
      </c>
      <c r="Y225" s="58">
        <v>198296685</v>
      </c>
      <c r="Z225" s="60">
        <v>7452744</v>
      </c>
      <c r="AA225" s="61">
        <f t="shared" si="67"/>
        <v>205749429</v>
      </c>
      <c r="AB225" s="62">
        <f t="shared" si="60"/>
        <v>3.7583805296593838E-2</v>
      </c>
      <c r="AC225" s="63">
        <f t="shared" si="61"/>
        <v>3.2645226583065665E-2</v>
      </c>
      <c r="AD225" s="58">
        <v>9621469</v>
      </c>
      <c r="AE225" s="63">
        <f t="shared" si="62"/>
        <v>0</v>
      </c>
      <c r="AF225" s="58">
        <v>0</v>
      </c>
      <c r="AG225" s="58">
        <v>294728204</v>
      </c>
      <c r="AH225" s="60">
        <v>8677676</v>
      </c>
      <c r="AI225" s="61">
        <v>303405880</v>
      </c>
      <c r="AJ225" s="62">
        <f t="shared" si="63"/>
        <v>2.9442977910590463E-2</v>
      </c>
      <c r="AK225" s="58">
        <v>0</v>
      </c>
      <c r="AL225" s="58">
        <v>372730</v>
      </c>
      <c r="AM225" s="25">
        <v>0</v>
      </c>
      <c r="AN225" s="64"/>
    </row>
    <row r="226" spans="1:40" x14ac:dyDescent="0.2">
      <c r="A226" s="55" t="s">
        <v>453</v>
      </c>
      <c r="B226" s="56" t="s">
        <v>452</v>
      </c>
      <c r="C226" s="24">
        <v>3</v>
      </c>
      <c r="D226" s="24"/>
      <c r="E226" s="57">
        <f t="shared" si="51"/>
        <v>2.8331240691196864E-2</v>
      </c>
      <c r="F226" s="58">
        <v>16970400</v>
      </c>
      <c r="G226" s="59">
        <f t="shared" si="52"/>
        <v>2.0843802491432653E-2</v>
      </c>
      <c r="H226" s="73">
        <v>12485428</v>
      </c>
      <c r="I226" s="59">
        <f t="shared" si="53"/>
        <v>7.9320679272313621E-2</v>
      </c>
      <c r="J226" s="58">
        <v>47513050</v>
      </c>
      <c r="K226" s="60">
        <v>728651</v>
      </c>
      <c r="L226" s="61">
        <f t="shared" si="64"/>
        <v>48241701</v>
      </c>
      <c r="M226" s="62">
        <f t="shared" si="54"/>
        <v>1.5335807741241617E-2</v>
      </c>
      <c r="N226" s="63">
        <f t="shared" si="55"/>
        <v>6.7873655361017929E-2</v>
      </c>
      <c r="O226" s="58">
        <v>40656288</v>
      </c>
      <c r="P226" s="60">
        <v>0</v>
      </c>
      <c r="Q226" s="61">
        <f t="shared" si="65"/>
        <v>40656288</v>
      </c>
      <c r="R226" s="62">
        <f t="shared" si="56"/>
        <v>0</v>
      </c>
      <c r="S226" s="63">
        <f t="shared" si="57"/>
        <v>5.3575701022873078E-3</v>
      </c>
      <c r="T226" s="58">
        <v>3209182</v>
      </c>
      <c r="U226" s="60">
        <v>0</v>
      </c>
      <c r="V226" s="61">
        <f t="shared" si="66"/>
        <v>3209182</v>
      </c>
      <c r="W226" s="62">
        <f t="shared" si="58"/>
        <v>0</v>
      </c>
      <c r="X226" s="63">
        <f t="shared" si="59"/>
        <v>0.77587013819635098</v>
      </c>
      <c r="Y226" s="58">
        <v>464745852</v>
      </c>
      <c r="Z226" s="60">
        <v>309143</v>
      </c>
      <c r="AA226" s="61">
        <f t="shared" si="67"/>
        <v>465054995</v>
      </c>
      <c r="AB226" s="62">
        <f t="shared" si="60"/>
        <v>6.6518721720619034E-4</v>
      </c>
      <c r="AC226" s="63">
        <f t="shared" si="61"/>
        <v>2.236864006914463E-2</v>
      </c>
      <c r="AD226" s="58">
        <v>13398805</v>
      </c>
      <c r="AE226" s="63">
        <f t="shared" si="62"/>
        <v>3.4273816255967543E-5</v>
      </c>
      <c r="AF226" s="58">
        <v>20530</v>
      </c>
      <c r="AG226" s="58">
        <v>598999535</v>
      </c>
      <c r="AH226" s="60">
        <v>1037794</v>
      </c>
      <c r="AI226" s="61">
        <v>600037329</v>
      </c>
      <c r="AJ226" s="62">
        <f t="shared" si="63"/>
        <v>1.7325455853651039E-3</v>
      </c>
      <c r="AK226" s="58">
        <v>0</v>
      </c>
      <c r="AL226" s="58">
        <v>0</v>
      </c>
      <c r="AM226" s="25">
        <v>0</v>
      </c>
      <c r="AN226" s="64"/>
    </row>
    <row r="227" spans="1:40" x14ac:dyDescent="0.2">
      <c r="A227" s="55" t="s">
        <v>455</v>
      </c>
      <c r="B227" s="56" t="s">
        <v>454</v>
      </c>
      <c r="C227" s="24">
        <v>3</v>
      </c>
      <c r="D227" s="24"/>
      <c r="E227" s="57">
        <f t="shared" si="51"/>
        <v>2.5692040861083263E-2</v>
      </c>
      <c r="F227" s="58">
        <v>20023715</v>
      </c>
      <c r="G227" s="59">
        <f t="shared" si="52"/>
        <v>2.2423369860205298E-2</v>
      </c>
      <c r="H227" s="73">
        <v>17476197</v>
      </c>
      <c r="I227" s="59">
        <f t="shared" si="53"/>
        <v>2.2735329103066963E-3</v>
      </c>
      <c r="J227" s="58">
        <v>1771933</v>
      </c>
      <c r="K227" s="60">
        <v>27174</v>
      </c>
      <c r="L227" s="61">
        <f t="shared" si="64"/>
        <v>1799107</v>
      </c>
      <c r="M227" s="62">
        <f t="shared" si="54"/>
        <v>1.5335794299220117E-2</v>
      </c>
      <c r="N227" s="63">
        <f t="shared" si="55"/>
        <v>0.25154293044019455</v>
      </c>
      <c r="O227" s="58">
        <v>196046082</v>
      </c>
      <c r="P227" s="60">
        <v>0</v>
      </c>
      <c r="Q227" s="61">
        <f t="shared" si="65"/>
        <v>196046082</v>
      </c>
      <c r="R227" s="62">
        <f t="shared" si="56"/>
        <v>0</v>
      </c>
      <c r="S227" s="63">
        <f t="shared" si="57"/>
        <v>1.8784845735350556E-2</v>
      </c>
      <c r="T227" s="58">
        <v>14640425</v>
      </c>
      <c r="U227" s="60">
        <v>0</v>
      </c>
      <c r="V227" s="61">
        <f t="shared" si="66"/>
        <v>14640425</v>
      </c>
      <c r="W227" s="62">
        <f t="shared" si="58"/>
        <v>0</v>
      </c>
      <c r="X227" s="63">
        <f t="shared" si="59"/>
        <v>0.64215254985195835</v>
      </c>
      <c r="Y227" s="58">
        <v>500477160</v>
      </c>
      <c r="Z227" s="60">
        <v>0</v>
      </c>
      <c r="AA227" s="61">
        <f t="shared" si="67"/>
        <v>500477160</v>
      </c>
      <c r="AB227" s="62">
        <f t="shared" si="60"/>
        <v>0</v>
      </c>
      <c r="AC227" s="63">
        <f t="shared" si="61"/>
        <v>3.7130730340901294E-2</v>
      </c>
      <c r="AD227" s="58">
        <v>28938735</v>
      </c>
      <c r="AE227" s="63">
        <f t="shared" si="62"/>
        <v>0</v>
      </c>
      <c r="AF227" s="58">
        <v>0</v>
      </c>
      <c r="AG227" s="58">
        <v>779374247</v>
      </c>
      <c r="AH227" s="60">
        <v>27174</v>
      </c>
      <c r="AI227" s="61">
        <v>779401421</v>
      </c>
      <c r="AJ227" s="62">
        <f t="shared" si="63"/>
        <v>3.4866433044970754E-5</v>
      </c>
      <c r="AK227" s="58">
        <v>0</v>
      </c>
      <c r="AL227" s="58">
        <v>0</v>
      </c>
      <c r="AM227" s="25">
        <v>0</v>
      </c>
      <c r="AN227" s="64"/>
    </row>
    <row r="228" spans="1:40" x14ac:dyDescent="0.2">
      <c r="A228" s="55" t="s">
        <v>457</v>
      </c>
      <c r="B228" s="56" t="s">
        <v>456</v>
      </c>
      <c r="C228" s="24">
        <v>3</v>
      </c>
      <c r="D228" s="24"/>
      <c r="E228" s="57">
        <f t="shared" si="51"/>
        <v>6.3220193571519701E-2</v>
      </c>
      <c r="F228" s="58">
        <v>41031063</v>
      </c>
      <c r="G228" s="59">
        <f t="shared" si="52"/>
        <v>1.9582778887622349E-2</v>
      </c>
      <c r="H228" s="73">
        <v>12709582</v>
      </c>
      <c r="I228" s="59">
        <f t="shared" si="53"/>
        <v>2.2785397330864505E-3</v>
      </c>
      <c r="J228" s="58">
        <v>1478814</v>
      </c>
      <c r="K228" s="60">
        <v>22679</v>
      </c>
      <c r="L228" s="61">
        <f t="shared" si="64"/>
        <v>1501493</v>
      </c>
      <c r="M228" s="62">
        <f t="shared" si="54"/>
        <v>1.5335938123388066E-2</v>
      </c>
      <c r="N228" s="63">
        <f t="shared" si="55"/>
        <v>0.10813503755295457</v>
      </c>
      <c r="O228" s="58">
        <v>70181619</v>
      </c>
      <c r="P228" s="60">
        <v>-814771</v>
      </c>
      <c r="Q228" s="61">
        <f t="shared" si="65"/>
        <v>69366848</v>
      </c>
      <c r="R228" s="62">
        <f t="shared" si="56"/>
        <v>-1.1609464295772374E-2</v>
      </c>
      <c r="S228" s="63">
        <f t="shared" si="57"/>
        <v>3.1027550044131498E-2</v>
      </c>
      <c r="T228" s="58">
        <v>20137448</v>
      </c>
      <c r="U228" s="60">
        <v>0</v>
      </c>
      <c r="V228" s="61">
        <f t="shared" si="66"/>
        <v>20137448</v>
      </c>
      <c r="W228" s="62">
        <f t="shared" si="58"/>
        <v>0</v>
      </c>
      <c r="X228" s="63">
        <f t="shared" si="59"/>
        <v>0.74700311496760285</v>
      </c>
      <c r="Y228" s="58">
        <v>484818697</v>
      </c>
      <c r="Z228" s="60">
        <v>11324686</v>
      </c>
      <c r="AA228" s="61">
        <f t="shared" si="67"/>
        <v>496143383</v>
      </c>
      <c r="AB228" s="62">
        <f t="shared" si="60"/>
        <v>2.3358599967525592E-2</v>
      </c>
      <c r="AC228" s="63">
        <f t="shared" si="61"/>
        <v>2.8752785243082519E-2</v>
      </c>
      <c r="AD228" s="58">
        <v>18661084</v>
      </c>
      <c r="AE228" s="63">
        <f t="shared" si="62"/>
        <v>0</v>
      </c>
      <c r="AF228" s="58">
        <v>0</v>
      </c>
      <c r="AG228" s="58">
        <v>649018307</v>
      </c>
      <c r="AH228" s="60">
        <v>10532594</v>
      </c>
      <c r="AI228" s="61">
        <v>659550901</v>
      </c>
      <c r="AJ228" s="62">
        <f t="shared" si="63"/>
        <v>1.6228500623789031E-2</v>
      </c>
      <c r="AK228" s="58">
        <v>0</v>
      </c>
      <c r="AL228" s="58">
        <v>0</v>
      </c>
      <c r="AM228" s="25">
        <v>0</v>
      </c>
      <c r="AN228" s="64"/>
    </row>
    <row r="229" spans="1:40" x14ac:dyDescent="0.2">
      <c r="A229" s="55" t="s">
        <v>459</v>
      </c>
      <c r="B229" s="56" t="s">
        <v>458</v>
      </c>
      <c r="C229" s="24">
        <v>3</v>
      </c>
      <c r="D229" s="24"/>
      <c r="E229" s="57">
        <f t="shared" si="51"/>
        <v>4.415946297366076E-2</v>
      </c>
      <c r="F229" s="58">
        <v>46795828</v>
      </c>
      <c r="G229" s="59">
        <f t="shared" si="52"/>
        <v>2.1123475920478519E-2</v>
      </c>
      <c r="H229" s="73">
        <v>22384569</v>
      </c>
      <c r="I229" s="59">
        <f t="shared" si="53"/>
        <v>3.802509689192797E-2</v>
      </c>
      <c r="J229" s="58">
        <v>40295234</v>
      </c>
      <c r="K229" s="60">
        <v>617960</v>
      </c>
      <c r="L229" s="61">
        <f t="shared" si="64"/>
        <v>40913194</v>
      </c>
      <c r="M229" s="62">
        <f t="shared" si="54"/>
        <v>1.5335808696383299E-2</v>
      </c>
      <c r="N229" s="63">
        <f t="shared" si="55"/>
        <v>0.1611857378780425</v>
      </c>
      <c r="O229" s="58">
        <v>170808691</v>
      </c>
      <c r="P229" s="60">
        <v>-1766026</v>
      </c>
      <c r="Q229" s="61">
        <f t="shared" si="65"/>
        <v>169042665</v>
      </c>
      <c r="R229" s="62">
        <f t="shared" si="56"/>
        <v>-1.0339204578296311E-2</v>
      </c>
      <c r="S229" s="63">
        <f t="shared" si="57"/>
        <v>2.8055523596593759E-2</v>
      </c>
      <c r="T229" s="58">
        <v>29730467</v>
      </c>
      <c r="U229" s="60">
        <v>0</v>
      </c>
      <c r="V229" s="61">
        <f t="shared" si="66"/>
        <v>29730467</v>
      </c>
      <c r="W229" s="62">
        <f t="shared" si="58"/>
        <v>0</v>
      </c>
      <c r="X229" s="63">
        <f t="shared" si="59"/>
        <v>0.67733620405750272</v>
      </c>
      <c r="Y229" s="58">
        <v>717773867</v>
      </c>
      <c r="Z229" s="60">
        <v>19959989</v>
      </c>
      <c r="AA229" s="61">
        <f t="shared" si="67"/>
        <v>737733856</v>
      </c>
      <c r="AB229" s="62">
        <f t="shared" si="60"/>
        <v>2.7808185722091774E-2</v>
      </c>
      <c r="AC229" s="63">
        <f t="shared" si="61"/>
        <v>3.0114498681793757E-2</v>
      </c>
      <c r="AD229" s="58">
        <v>31912365</v>
      </c>
      <c r="AE229" s="63">
        <f t="shared" si="62"/>
        <v>0</v>
      </c>
      <c r="AF229" s="58">
        <v>0</v>
      </c>
      <c r="AG229" s="58">
        <v>1059701021</v>
      </c>
      <c r="AH229" s="60">
        <v>18811923</v>
      </c>
      <c r="AI229" s="61">
        <v>1078512944</v>
      </c>
      <c r="AJ229" s="62">
        <f t="shared" si="63"/>
        <v>1.7752104251299007E-2</v>
      </c>
      <c r="AK229" s="58">
        <v>0</v>
      </c>
      <c r="AL229" s="58">
        <v>665868</v>
      </c>
      <c r="AM229" s="25">
        <v>0</v>
      </c>
      <c r="AN229" s="64"/>
    </row>
    <row r="230" spans="1:40" x14ac:dyDescent="0.2">
      <c r="A230" s="55" t="s">
        <v>461</v>
      </c>
      <c r="B230" s="56" t="s">
        <v>460</v>
      </c>
      <c r="C230" s="24">
        <v>3</v>
      </c>
      <c r="D230" s="24" t="s">
        <v>538</v>
      </c>
      <c r="E230" s="57">
        <f t="shared" si="51"/>
        <v>5.1166061489402836E-2</v>
      </c>
      <c r="F230" s="58">
        <v>52918971</v>
      </c>
      <c r="G230" s="59">
        <f t="shared" si="52"/>
        <v>1.2278955524479766E-2</v>
      </c>
      <c r="H230" s="73">
        <v>12699623</v>
      </c>
      <c r="I230" s="59">
        <f t="shared" si="53"/>
        <v>5.7266174362169547E-2</v>
      </c>
      <c r="J230" s="58">
        <v>59228069</v>
      </c>
      <c r="K230" s="60">
        <v>908310</v>
      </c>
      <c r="L230" s="61">
        <f t="shared" si="64"/>
        <v>60136379</v>
      </c>
      <c r="M230" s="62">
        <f t="shared" si="54"/>
        <v>1.5335803029472394E-2</v>
      </c>
      <c r="N230" s="63">
        <f t="shared" si="55"/>
        <v>7.5521783381766378E-2</v>
      </c>
      <c r="O230" s="58">
        <v>78109101</v>
      </c>
      <c r="P230" s="60">
        <v>-496639</v>
      </c>
      <c r="Q230" s="61">
        <f t="shared" si="65"/>
        <v>77612462</v>
      </c>
      <c r="R230" s="62">
        <f t="shared" si="56"/>
        <v>-6.3582731543664799E-3</v>
      </c>
      <c r="S230" s="63">
        <f t="shared" si="57"/>
        <v>3.2761134971285626E-2</v>
      </c>
      <c r="T230" s="58">
        <v>33883506</v>
      </c>
      <c r="U230" s="60">
        <v>0</v>
      </c>
      <c r="V230" s="61">
        <f t="shared" si="66"/>
        <v>33883506</v>
      </c>
      <c r="W230" s="62">
        <f t="shared" si="58"/>
        <v>0</v>
      </c>
      <c r="X230" s="63">
        <f t="shared" si="59"/>
        <v>0.74467951928527298</v>
      </c>
      <c r="Y230" s="58">
        <v>770191661</v>
      </c>
      <c r="Z230" s="60">
        <v>14954343</v>
      </c>
      <c r="AA230" s="61">
        <f t="shared" si="67"/>
        <v>785146004</v>
      </c>
      <c r="AB230" s="62">
        <f t="shared" si="60"/>
        <v>1.9416391733693413E-2</v>
      </c>
      <c r="AC230" s="63">
        <f t="shared" si="61"/>
        <v>2.6326370985622818E-2</v>
      </c>
      <c r="AD230" s="58">
        <v>27228292</v>
      </c>
      <c r="AE230" s="63">
        <f t="shared" si="62"/>
        <v>0</v>
      </c>
      <c r="AF230" s="58">
        <v>0</v>
      </c>
      <c r="AG230" s="58">
        <v>1034259223</v>
      </c>
      <c r="AH230" s="60">
        <v>15366014</v>
      </c>
      <c r="AI230" s="61">
        <v>1049625237</v>
      </c>
      <c r="AJ230" s="62">
        <f t="shared" si="63"/>
        <v>1.4857023904924849E-2</v>
      </c>
      <c r="AK230" s="58">
        <v>0</v>
      </c>
      <c r="AL230" s="58">
        <v>1144061</v>
      </c>
      <c r="AM230" s="25">
        <v>0</v>
      </c>
      <c r="AN230" s="64"/>
    </row>
    <row r="231" spans="1:40" x14ac:dyDescent="0.2">
      <c r="A231" s="55" t="s">
        <v>463</v>
      </c>
      <c r="B231" s="56" t="s">
        <v>462</v>
      </c>
      <c r="C231" s="24">
        <v>3</v>
      </c>
      <c r="D231" s="24"/>
      <c r="E231" s="57">
        <f t="shared" si="51"/>
        <v>2.8044953562157866E-2</v>
      </c>
      <c r="F231" s="58">
        <v>11247325</v>
      </c>
      <c r="G231" s="59">
        <f t="shared" si="52"/>
        <v>2.9481660478083697E-2</v>
      </c>
      <c r="H231" s="73">
        <v>11823511</v>
      </c>
      <c r="I231" s="59">
        <f t="shared" si="53"/>
        <v>0.14294988455260796</v>
      </c>
      <c r="J231" s="58">
        <v>57329523</v>
      </c>
      <c r="K231" s="60">
        <v>879194</v>
      </c>
      <c r="L231" s="61">
        <f t="shared" si="64"/>
        <v>58208717</v>
      </c>
      <c r="M231" s="62">
        <f t="shared" si="54"/>
        <v>1.5335798276221486E-2</v>
      </c>
      <c r="N231" s="63">
        <f t="shared" si="55"/>
        <v>0.10180585256857061</v>
      </c>
      <c r="O231" s="58">
        <v>40828861</v>
      </c>
      <c r="P231" s="60">
        <v>-872933</v>
      </c>
      <c r="Q231" s="61">
        <f t="shared" si="65"/>
        <v>39955928</v>
      </c>
      <c r="R231" s="62">
        <f t="shared" si="56"/>
        <v>-2.1380292729694321E-2</v>
      </c>
      <c r="S231" s="63">
        <f t="shared" si="57"/>
        <v>1.8685236359427374E-2</v>
      </c>
      <c r="T231" s="58">
        <v>7493645</v>
      </c>
      <c r="U231" s="60">
        <v>0</v>
      </c>
      <c r="V231" s="61">
        <f t="shared" si="66"/>
        <v>7493645</v>
      </c>
      <c r="W231" s="62">
        <f t="shared" si="58"/>
        <v>0</v>
      </c>
      <c r="X231" s="63">
        <f t="shared" si="59"/>
        <v>0.66650225838634769</v>
      </c>
      <c r="Y231" s="58">
        <v>267298268</v>
      </c>
      <c r="Z231" s="60">
        <v>8227787</v>
      </c>
      <c r="AA231" s="61">
        <f t="shared" si="67"/>
        <v>275526055</v>
      </c>
      <c r="AB231" s="62">
        <f t="shared" si="60"/>
        <v>3.0781295597470913E-2</v>
      </c>
      <c r="AC231" s="63">
        <f t="shared" si="61"/>
        <v>1.2530154092804819E-2</v>
      </c>
      <c r="AD231" s="58">
        <v>5025172</v>
      </c>
      <c r="AE231" s="63">
        <f t="shared" si="62"/>
        <v>0</v>
      </c>
      <c r="AF231" s="58">
        <v>0</v>
      </c>
      <c r="AG231" s="58">
        <v>401046305</v>
      </c>
      <c r="AH231" s="60">
        <v>8234048</v>
      </c>
      <c r="AI231" s="61">
        <v>409280353</v>
      </c>
      <c r="AJ231" s="62">
        <f t="shared" si="63"/>
        <v>2.0531414695367907E-2</v>
      </c>
      <c r="AK231" s="58">
        <v>0</v>
      </c>
      <c r="AL231" s="58">
        <v>0</v>
      </c>
      <c r="AM231" s="25">
        <v>0</v>
      </c>
      <c r="AN231" s="64"/>
    </row>
    <row r="232" spans="1:40" x14ac:dyDescent="0.2">
      <c r="A232" s="55" t="s">
        <v>465</v>
      </c>
      <c r="B232" s="56" t="s">
        <v>464</v>
      </c>
      <c r="C232" s="24">
        <v>3</v>
      </c>
      <c r="D232" s="24"/>
      <c r="E232" s="57">
        <f t="shared" si="51"/>
        <v>6.2641416884458595E-2</v>
      </c>
      <c r="F232" s="58">
        <v>45763222</v>
      </c>
      <c r="G232" s="59">
        <f t="shared" si="52"/>
        <v>2.3681127625557736E-3</v>
      </c>
      <c r="H232" s="73">
        <v>1730045</v>
      </c>
      <c r="I232" s="59">
        <f t="shared" si="53"/>
        <v>8.0567944740702019E-4</v>
      </c>
      <c r="J232" s="58">
        <v>588596</v>
      </c>
      <c r="K232" s="60">
        <v>9026</v>
      </c>
      <c r="L232" s="61">
        <f t="shared" si="64"/>
        <v>597622</v>
      </c>
      <c r="M232" s="62">
        <f t="shared" si="54"/>
        <v>1.5334796702661928E-2</v>
      </c>
      <c r="N232" s="63">
        <f t="shared" si="55"/>
        <v>0.17493020638008039</v>
      </c>
      <c r="O232" s="58">
        <v>127796756</v>
      </c>
      <c r="P232" s="60">
        <v>2597184</v>
      </c>
      <c r="Q232" s="61">
        <f t="shared" si="65"/>
        <v>130393940</v>
      </c>
      <c r="R232" s="62">
        <f t="shared" si="56"/>
        <v>2.0322769382346451E-2</v>
      </c>
      <c r="S232" s="63">
        <f t="shared" si="57"/>
        <v>2.4328885436516675E-2</v>
      </c>
      <c r="T232" s="58">
        <v>17773675</v>
      </c>
      <c r="U232" s="60">
        <v>-20013</v>
      </c>
      <c r="V232" s="61">
        <f t="shared" si="66"/>
        <v>17753662</v>
      </c>
      <c r="W232" s="62">
        <f t="shared" si="58"/>
        <v>-1.1259911076353089E-3</v>
      </c>
      <c r="X232" s="63">
        <f t="shared" si="59"/>
        <v>0.7014604752980651</v>
      </c>
      <c r="Y232" s="58">
        <v>512457940</v>
      </c>
      <c r="Z232" s="60">
        <v>-10235671</v>
      </c>
      <c r="AA232" s="61">
        <f t="shared" si="67"/>
        <v>502222269</v>
      </c>
      <c r="AB232" s="62">
        <f t="shared" si="60"/>
        <v>-1.9973680181440842E-2</v>
      </c>
      <c r="AC232" s="63">
        <f t="shared" si="61"/>
        <v>3.3465223790916501E-2</v>
      </c>
      <c r="AD232" s="58">
        <v>24448305</v>
      </c>
      <c r="AE232" s="63">
        <f t="shared" si="62"/>
        <v>0</v>
      </c>
      <c r="AF232" s="58">
        <v>0</v>
      </c>
      <c r="AG232" s="58">
        <v>730558539</v>
      </c>
      <c r="AH232" s="60">
        <v>-7649474</v>
      </c>
      <c r="AI232" s="61">
        <v>722909065</v>
      </c>
      <c r="AJ232" s="62">
        <f t="shared" si="63"/>
        <v>-1.0470720129383089E-2</v>
      </c>
      <c r="AK232" s="58">
        <v>232660</v>
      </c>
      <c r="AL232" s="58">
        <v>340610</v>
      </c>
      <c r="AM232" s="25">
        <v>0</v>
      </c>
      <c r="AN232" s="64"/>
    </row>
    <row r="233" spans="1:40" x14ac:dyDescent="0.2">
      <c r="A233" s="55" t="s">
        <v>467</v>
      </c>
      <c r="B233" s="56" t="s">
        <v>466</v>
      </c>
      <c r="C233" s="24">
        <v>3</v>
      </c>
      <c r="D233" s="24"/>
      <c r="E233" s="57">
        <f t="shared" si="51"/>
        <v>4.5326619129436259E-2</v>
      </c>
      <c r="F233" s="58">
        <v>10205313</v>
      </c>
      <c r="G233" s="59">
        <f t="shared" si="52"/>
        <v>2.0306373231297307E-2</v>
      </c>
      <c r="H233" s="73">
        <v>4571991</v>
      </c>
      <c r="I233" s="59">
        <f t="shared" si="53"/>
        <v>3.1440945434975519E-2</v>
      </c>
      <c r="J233" s="58">
        <v>7078946</v>
      </c>
      <c r="K233" s="60">
        <v>108561</v>
      </c>
      <c r="L233" s="61">
        <f t="shared" si="64"/>
        <v>7187507</v>
      </c>
      <c r="M233" s="62">
        <f t="shared" si="54"/>
        <v>1.5335757611373218E-2</v>
      </c>
      <c r="N233" s="63">
        <f t="shared" si="55"/>
        <v>8.8072560517230822E-2</v>
      </c>
      <c r="O233" s="58">
        <v>19829585</v>
      </c>
      <c r="P233" s="60">
        <v>421906</v>
      </c>
      <c r="Q233" s="61">
        <f t="shared" si="65"/>
        <v>20251491</v>
      </c>
      <c r="R233" s="62">
        <f t="shared" si="56"/>
        <v>2.1276592525763902E-2</v>
      </c>
      <c r="S233" s="63">
        <f t="shared" si="57"/>
        <v>1.090847903566034E-2</v>
      </c>
      <c r="T233" s="58">
        <v>2456050</v>
      </c>
      <c r="U233" s="60">
        <v>0</v>
      </c>
      <c r="V233" s="61">
        <f t="shared" si="66"/>
        <v>2456050</v>
      </c>
      <c r="W233" s="62">
        <f t="shared" si="58"/>
        <v>0</v>
      </c>
      <c r="X233" s="63">
        <f t="shared" si="59"/>
        <v>0.77098667471579962</v>
      </c>
      <c r="Y233" s="58">
        <v>173588070</v>
      </c>
      <c r="Z233" s="60">
        <v>-4691570</v>
      </c>
      <c r="AA233" s="61">
        <f t="shared" si="67"/>
        <v>168896500</v>
      </c>
      <c r="AB233" s="62">
        <f t="shared" si="60"/>
        <v>-2.7027030140953812E-2</v>
      </c>
      <c r="AC233" s="63">
        <f t="shared" si="61"/>
        <v>3.2958347935600159E-2</v>
      </c>
      <c r="AD233" s="58">
        <v>7420590</v>
      </c>
      <c r="AE233" s="63">
        <f t="shared" si="62"/>
        <v>0</v>
      </c>
      <c r="AF233" s="58">
        <v>0</v>
      </c>
      <c r="AG233" s="58">
        <v>225150545</v>
      </c>
      <c r="AH233" s="60">
        <v>-4161103</v>
      </c>
      <c r="AI233" s="61">
        <v>220989442</v>
      </c>
      <c r="AJ233" s="62">
        <f t="shared" si="63"/>
        <v>-1.8481425394728669E-2</v>
      </c>
      <c r="AK233" s="58">
        <v>0</v>
      </c>
      <c r="AL233" s="58">
        <v>0</v>
      </c>
      <c r="AM233" s="25">
        <v>0</v>
      </c>
      <c r="AN233" s="64"/>
    </row>
    <row r="234" spans="1:40" x14ac:dyDescent="0.2">
      <c r="A234" s="55" t="s">
        <v>469</v>
      </c>
      <c r="B234" s="56" t="s">
        <v>468</v>
      </c>
      <c r="C234" s="24">
        <v>3</v>
      </c>
      <c r="D234" s="24"/>
      <c r="E234" s="57">
        <f t="shared" si="51"/>
        <v>1.2757956381794165E-2</v>
      </c>
      <c r="F234" s="58">
        <v>320311</v>
      </c>
      <c r="G234" s="59">
        <f t="shared" si="52"/>
        <v>1.2031658082260224E-2</v>
      </c>
      <c r="H234" s="73">
        <v>302076</v>
      </c>
      <c r="I234" s="59">
        <f t="shared" si="53"/>
        <v>9.6388367692467253E-6</v>
      </c>
      <c r="J234" s="58">
        <v>242</v>
      </c>
      <c r="K234" s="60">
        <v>4</v>
      </c>
      <c r="L234" s="61">
        <f t="shared" si="64"/>
        <v>246</v>
      </c>
      <c r="M234" s="62">
        <f t="shared" si="54"/>
        <v>1.6528925619834711E-2</v>
      </c>
      <c r="N234" s="63">
        <f t="shared" si="55"/>
        <v>5.4019904755547153E-2</v>
      </c>
      <c r="O234" s="58">
        <v>1356265</v>
      </c>
      <c r="P234" s="60">
        <v>28857</v>
      </c>
      <c r="Q234" s="61">
        <f t="shared" si="65"/>
        <v>1385122</v>
      </c>
      <c r="R234" s="62">
        <f t="shared" si="56"/>
        <v>2.1276815371627227E-2</v>
      </c>
      <c r="S234" s="63">
        <f t="shared" si="57"/>
        <v>5.0046274382473189E-3</v>
      </c>
      <c r="T234" s="58">
        <v>125650</v>
      </c>
      <c r="U234" s="60">
        <v>0</v>
      </c>
      <c r="V234" s="61">
        <f t="shared" si="66"/>
        <v>125650</v>
      </c>
      <c r="W234" s="62">
        <f t="shared" si="58"/>
        <v>0</v>
      </c>
      <c r="X234" s="63">
        <f t="shared" si="59"/>
        <v>0.8999035080745571</v>
      </c>
      <c r="Y234" s="58">
        <v>22593665</v>
      </c>
      <c r="Z234" s="60">
        <v>-610640</v>
      </c>
      <c r="AA234" s="61">
        <f t="shared" si="67"/>
        <v>21983025</v>
      </c>
      <c r="AB234" s="62">
        <f t="shared" si="60"/>
        <v>-2.7027044970348989E-2</v>
      </c>
      <c r="AC234" s="63">
        <f t="shared" si="61"/>
        <v>1.6272706430824777E-2</v>
      </c>
      <c r="AD234" s="58">
        <v>408555</v>
      </c>
      <c r="AE234" s="63">
        <f t="shared" si="62"/>
        <v>0</v>
      </c>
      <c r="AF234" s="58">
        <v>0</v>
      </c>
      <c r="AG234" s="58">
        <v>25106764</v>
      </c>
      <c r="AH234" s="60">
        <v>-581779</v>
      </c>
      <c r="AI234" s="61">
        <v>24524985</v>
      </c>
      <c r="AJ234" s="62">
        <f t="shared" si="63"/>
        <v>-2.3172201722213185E-2</v>
      </c>
      <c r="AK234" s="58">
        <v>0</v>
      </c>
      <c r="AL234" s="58">
        <v>0</v>
      </c>
      <c r="AM234" s="25">
        <v>0</v>
      </c>
      <c r="AN234" s="64"/>
    </row>
    <row r="235" spans="1:40" x14ac:dyDescent="0.2">
      <c r="A235" s="55" t="s">
        <v>471</v>
      </c>
      <c r="B235" s="56" t="s">
        <v>470</v>
      </c>
      <c r="C235" s="24">
        <v>3</v>
      </c>
      <c r="D235" s="24"/>
      <c r="E235" s="57">
        <f t="shared" si="51"/>
        <v>2.2690292945333354E-2</v>
      </c>
      <c r="F235" s="58">
        <v>3244422</v>
      </c>
      <c r="G235" s="59">
        <f t="shared" si="52"/>
        <v>3.108149718327282E-2</v>
      </c>
      <c r="H235" s="73">
        <v>4444257</v>
      </c>
      <c r="I235" s="59">
        <f t="shared" si="53"/>
        <v>4.4639792433483427E-2</v>
      </c>
      <c r="J235" s="58">
        <v>6382920</v>
      </c>
      <c r="K235" s="60">
        <v>97887</v>
      </c>
      <c r="L235" s="61">
        <f t="shared" si="64"/>
        <v>6480807</v>
      </c>
      <c r="M235" s="62">
        <f t="shared" si="54"/>
        <v>1.533577108909402E-2</v>
      </c>
      <c r="N235" s="63">
        <f t="shared" si="55"/>
        <v>0.1590046254761894</v>
      </c>
      <c r="O235" s="58">
        <v>22735630</v>
      </c>
      <c r="P235" s="60">
        <v>483737</v>
      </c>
      <c r="Q235" s="61">
        <f t="shared" si="65"/>
        <v>23219367</v>
      </c>
      <c r="R235" s="62">
        <f t="shared" si="56"/>
        <v>2.127660416711567E-2</v>
      </c>
      <c r="S235" s="63">
        <f t="shared" si="57"/>
        <v>5.2312401001644734E-2</v>
      </c>
      <c r="T235" s="58">
        <v>7480005</v>
      </c>
      <c r="U235" s="60">
        <v>0</v>
      </c>
      <c r="V235" s="61">
        <f t="shared" si="66"/>
        <v>7480005</v>
      </c>
      <c r="W235" s="62">
        <f t="shared" si="58"/>
        <v>0</v>
      </c>
      <c r="X235" s="63">
        <f t="shared" si="59"/>
        <v>0.6759292354679185</v>
      </c>
      <c r="Y235" s="58">
        <v>96649245</v>
      </c>
      <c r="Z235" s="60">
        <v>-2612142</v>
      </c>
      <c r="AA235" s="61">
        <f t="shared" si="67"/>
        <v>94037103</v>
      </c>
      <c r="AB235" s="62">
        <f t="shared" si="60"/>
        <v>-2.7027029543790021E-2</v>
      </c>
      <c r="AC235" s="63">
        <f t="shared" si="61"/>
        <v>1.4342155492157817E-2</v>
      </c>
      <c r="AD235" s="58">
        <v>2050745</v>
      </c>
      <c r="AE235" s="63">
        <f t="shared" si="62"/>
        <v>0</v>
      </c>
      <c r="AF235" s="58">
        <v>0</v>
      </c>
      <c r="AG235" s="58">
        <v>142987224</v>
      </c>
      <c r="AH235" s="60">
        <v>-2030518</v>
      </c>
      <c r="AI235" s="61">
        <v>140956706</v>
      </c>
      <c r="AJ235" s="62">
        <f t="shared" si="63"/>
        <v>-1.4200695301280904E-2</v>
      </c>
      <c r="AK235" s="58">
        <v>0</v>
      </c>
      <c r="AL235" s="58">
        <v>0</v>
      </c>
      <c r="AM235" s="25">
        <v>0</v>
      </c>
      <c r="AN235" s="64"/>
    </row>
    <row r="236" spans="1:40" x14ac:dyDescent="0.2">
      <c r="A236" s="55" t="s">
        <v>473</v>
      </c>
      <c r="B236" s="56" t="s">
        <v>472</v>
      </c>
      <c r="C236" s="24">
        <v>3</v>
      </c>
      <c r="D236" s="24"/>
      <c r="E236" s="57">
        <f t="shared" si="51"/>
        <v>6.5552560045672378E-2</v>
      </c>
      <c r="F236" s="58">
        <v>64960222</v>
      </c>
      <c r="G236" s="59">
        <f t="shared" si="52"/>
        <v>6.7239400467295719E-3</v>
      </c>
      <c r="H236" s="73">
        <v>6663182</v>
      </c>
      <c r="I236" s="59">
        <f t="shared" si="53"/>
        <v>9.7792884128833097E-3</v>
      </c>
      <c r="J236" s="58">
        <v>9690922</v>
      </c>
      <c r="K236" s="60">
        <v>148618</v>
      </c>
      <c r="L236" s="61">
        <f t="shared" si="64"/>
        <v>9839540</v>
      </c>
      <c r="M236" s="62">
        <f t="shared" si="54"/>
        <v>1.5335795706538553E-2</v>
      </c>
      <c r="N236" s="63">
        <f t="shared" si="55"/>
        <v>0.19393863059325384</v>
      </c>
      <c r="O236" s="58">
        <v>192186186</v>
      </c>
      <c r="P236" s="60">
        <v>6024676</v>
      </c>
      <c r="Q236" s="61">
        <f t="shared" si="65"/>
        <v>198210862</v>
      </c>
      <c r="R236" s="62">
        <f t="shared" si="56"/>
        <v>3.1348121971680111E-2</v>
      </c>
      <c r="S236" s="63">
        <f t="shared" si="57"/>
        <v>8.6578998584370265E-2</v>
      </c>
      <c r="T236" s="58">
        <v>85796664</v>
      </c>
      <c r="U236" s="60">
        <v>-2583073</v>
      </c>
      <c r="V236" s="61">
        <f t="shared" si="66"/>
        <v>83213591</v>
      </c>
      <c r="W236" s="62">
        <f t="shared" si="58"/>
        <v>-3.0106916511345942E-2</v>
      </c>
      <c r="X236" s="63">
        <f t="shared" si="59"/>
        <v>0.61524022264051703</v>
      </c>
      <c r="Y236" s="58">
        <v>609680864</v>
      </c>
      <c r="Z236" s="60">
        <v>-172430</v>
      </c>
      <c r="AA236" s="61">
        <f t="shared" si="67"/>
        <v>609508434</v>
      </c>
      <c r="AB236" s="62">
        <f t="shared" si="60"/>
        <v>-2.8282009520311924E-4</v>
      </c>
      <c r="AC236" s="63">
        <f t="shared" si="61"/>
        <v>2.2186359676573574E-2</v>
      </c>
      <c r="AD236" s="58">
        <v>21985882</v>
      </c>
      <c r="AE236" s="63">
        <f t="shared" si="62"/>
        <v>0</v>
      </c>
      <c r="AF236" s="58">
        <v>0</v>
      </c>
      <c r="AG236" s="58">
        <v>990963922</v>
      </c>
      <c r="AH236" s="60">
        <v>3417791</v>
      </c>
      <c r="AI236" s="61">
        <v>994381713</v>
      </c>
      <c r="AJ236" s="62">
        <f t="shared" si="63"/>
        <v>3.4489560357576772E-3</v>
      </c>
      <c r="AK236" s="58">
        <v>0</v>
      </c>
      <c r="AL236" s="58">
        <v>58335</v>
      </c>
      <c r="AM236" s="25">
        <v>0</v>
      </c>
      <c r="AN236" s="64"/>
    </row>
    <row r="237" spans="1:40" x14ac:dyDescent="0.2">
      <c r="A237" s="55" t="s">
        <v>475</v>
      </c>
      <c r="B237" s="56" t="s">
        <v>474</v>
      </c>
      <c r="C237" s="24">
        <v>3</v>
      </c>
      <c r="D237" s="24"/>
      <c r="E237" s="57">
        <f t="shared" si="51"/>
        <v>3.2908870829871158E-2</v>
      </c>
      <c r="F237" s="58">
        <v>6362339</v>
      </c>
      <c r="G237" s="59">
        <f t="shared" si="52"/>
        <v>8.8582318555834177E-3</v>
      </c>
      <c r="H237" s="73">
        <v>1712580</v>
      </c>
      <c r="I237" s="59">
        <f t="shared" si="53"/>
        <v>2.826691381866997E-4</v>
      </c>
      <c r="J237" s="58">
        <v>54649</v>
      </c>
      <c r="K237" s="60">
        <v>838</v>
      </c>
      <c r="L237" s="61">
        <f t="shared" si="64"/>
        <v>55487</v>
      </c>
      <c r="M237" s="62">
        <f t="shared" si="54"/>
        <v>1.5334223865029552E-2</v>
      </c>
      <c r="N237" s="63">
        <f t="shared" si="55"/>
        <v>0.14084818824335973</v>
      </c>
      <c r="O237" s="58">
        <v>27230467</v>
      </c>
      <c r="P237" s="60">
        <v>826235</v>
      </c>
      <c r="Q237" s="61">
        <f t="shared" si="65"/>
        <v>28056702</v>
      </c>
      <c r="R237" s="62">
        <f t="shared" si="56"/>
        <v>3.0342300042081539E-2</v>
      </c>
      <c r="S237" s="63">
        <f t="shared" si="57"/>
        <v>1.6912406591528369E-2</v>
      </c>
      <c r="T237" s="58">
        <v>3269710</v>
      </c>
      <c r="U237" s="60">
        <v>-99082</v>
      </c>
      <c r="V237" s="61">
        <f t="shared" si="66"/>
        <v>3170628</v>
      </c>
      <c r="W237" s="62">
        <f t="shared" si="58"/>
        <v>-3.0302993231815664E-2</v>
      </c>
      <c r="X237" s="63">
        <f t="shared" si="59"/>
        <v>0.77295789198640619</v>
      </c>
      <c r="Y237" s="58">
        <v>149437523</v>
      </c>
      <c r="Z237" s="60">
        <v>1881230</v>
      </c>
      <c r="AA237" s="61">
        <f t="shared" si="67"/>
        <v>151318753</v>
      </c>
      <c r="AB237" s="62">
        <f t="shared" si="60"/>
        <v>1.2588739174966116E-2</v>
      </c>
      <c r="AC237" s="63">
        <f t="shared" si="61"/>
        <v>2.7231741355064402E-2</v>
      </c>
      <c r="AD237" s="58">
        <v>5264768</v>
      </c>
      <c r="AE237" s="63">
        <f t="shared" si="62"/>
        <v>0</v>
      </c>
      <c r="AF237" s="58">
        <v>0</v>
      </c>
      <c r="AG237" s="58">
        <v>193332036</v>
      </c>
      <c r="AH237" s="60">
        <v>2609221</v>
      </c>
      <c r="AI237" s="61">
        <v>195941257</v>
      </c>
      <c r="AJ237" s="62">
        <f t="shared" si="63"/>
        <v>1.3496061252879993E-2</v>
      </c>
      <c r="AK237" s="58">
        <v>0</v>
      </c>
      <c r="AL237" s="58">
        <v>0</v>
      </c>
      <c r="AM237" s="25">
        <v>0</v>
      </c>
      <c r="AN237" s="64"/>
    </row>
    <row r="238" spans="1:40" x14ac:dyDescent="0.2">
      <c r="A238" s="55" t="s">
        <v>477</v>
      </c>
      <c r="B238" s="56" t="s">
        <v>476</v>
      </c>
      <c r="C238" s="24">
        <v>3</v>
      </c>
      <c r="D238" s="24"/>
      <c r="E238" s="57">
        <f t="shared" si="51"/>
        <v>7.6982951520753129E-2</v>
      </c>
      <c r="F238" s="58">
        <v>217468372</v>
      </c>
      <c r="G238" s="59">
        <f t="shared" si="52"/>
        <v>1.4227997414357398E-2</v>
      </c>
      <c r="H238" s="73">
        <v>40192528</v>
      </c>
      <c r="I238" s="59">
        <f t="shared" si="53"/>
        <v>1.0259463102278141E-2</v>
      </c>
      <c r="J238" s="58">
        <v>28981855</v>
      </c>
      <c r="K238" s="60">
        <v>444460</v>
      </c>
      <c r="L238" s="61">
        <f t="shared" si="64"/>
        <v>29426315</v>
      </c>
      <c r="M238" s="62">
        <f t="shared" si="54"/>
        <v>1.5335802349435535E-2</v>
      </c>
      <c r="N238" s="63">
        <f t="shared" si="55"/>
        <v>0.55087007710973102</v>
      </c>
      <c r="O238" s="58">
        <v>1556147387</v>
      </c>
      <c r="P238" s="60">
        <v>50164811</v>
      </c>
      <c r="Q238" s="61">
        <f t="shared" si="65"/>
        <v>1606312198</v>
      </c>
      <c r="R238" s="62">
        <f t="shared" si="56"/>
        <v>3.2236542257549031E-2</v>
      </c>
      <c r="S238" s="63">
        <f t="shared" si="57"/>
        <v>0.21018303874666197</v>
      </c>
      <c r="T238" s="58">
        <v>593743970</v>
      </c>
      <c r="U238" s="60">
        <v>12614000</v>
      </c>
      <c r="V238" s="61">
        <f t="shared" si="66"/>
        <v>606357970</v>
      </c>
      <c r="W238" s="62">
        <f t="shared" si="58"/>
        <v>2.1244847337144324E-2</v>
      </c>
      <c r="X238" s="63">
        <f t="shared" si="59"/>
        <v>0.12478406119559712</v>
      </c>
      <c r="Y238" s="58">
        <v>352501250</v>
      </c>
      <c r="Z238" s="60">
        <v>0</v>
      </c>
      <c r="AA238" s="61">
        <f t="shared" si="67"/>
        <v>352501250</v>
      </c>
      <c r="AB238" s="62">
        <f t="shared" si="60"/>
        <v>0</v>
      </c>
      <c r="AC238" s="63">
        <f t="shared" si="61"/>
        <v>1.2692375511013123E-2</v>
      </c>
      <c r="AD238" s="58">
        <v>35854565</v>
      </c>
      <c r="AE238" s="63">
        <f t="shared" si="62"/>
        <v>3.5399608141984493E-8</v>
      </c>
      <c r="AF238" s="58">
        <v>100</v>
      </c>
      <c r="AG238" s="58">
        <v>2824890027</v>
      </c>
      <c r="AH238" s="60">
        <v>63223271</v>
      </c>
      <c r="AI238" s="61">
        <v>2888113298</v>
      </c>
      <c r="AJ238" s="62">
        <f t="shared" si="63"/>
        <v>2.238079018854492E-2</v>
      </c>
      <c r="AK238" s="58">
        <v>1038035</v>
      </c>
      <c r="AL238" s="58">
        <v>886100</v>
      </c>
      <c r="AM238" s="25">
        <v>0</v>
      </c>
      <c r="AN238" s="64"/>
    </row>
    <row r="239" spans="1:40" x14ac:dyDescent="0.2">
      <c r="A239" s="55" t="s">
        <v>479</v>
      </c>
      <c r="B239" s="56" t="s">
        <v>478</v>
      </c>
      <c r="C239" s="24">
        <v>3</v>
      </c>
      <c r="D239" s="24"/>
      <c r="E239" s="57">
        <f t="shared" si="51"/>
        <v>4.2529825857667063E-2</v>
      </c>
      <c r="F239" s="58">
        <v>28390623</v>
      </c>
      <c r="G239" s="59">
        <f t="shared" si="52"/>
        <v>4.4627908404569787E-3</v>
      </c>
      <c r="H239" s="73">
        <v>2979119</v>
      </c>
      <c r="I239" s="59">
        <f t="shared" si="53"/>
        <v>1.1873036170523542E-4</v>
      </c>
      <c r="J239" s="58">
        <v>79258</v>
      </c>
      <c r="K239" s="60">
        <v>1215</v>
      </c>
      <c r="L239" s="61">
        <f t="shared" si="64"/>
        <v>80473</v>
      </c>
      <c r="M239" s="62">
        <f t="shared" si="54"/>
        <v>1.5329682808044615E-2</v>
      </c>
      <c r="N239" s="63">
        <f t="shared" si="55"/>
        <v>0.80747078945556405</v>
      </c>
      <c r="O239" s="58">
        <v>539024045</v>
      </c>
      <c r="P239" s="60">
        <v>17387870</v>
      </c>
      <c r="Q239" s="61">
        <f t="shared" si="65"/>
        <v>556411915</v>
      </c>
      <c r="R239" s="62">
        <f t="shared" si="56"/>
        <v>3.2258060027730302E-2</v>
      </c>
      <c r="S239" s="63">
        <f t="shared" si="57"/>
        <v>4.1264800277451961E-2</v>
      </c>
      <c r="T239" s="58">
        <v>27546160</v>
      </c>
      <c r="U239" s="60">
        <v>584982</v>
      </c>
      <c r="V239" s="61">
        <f t="shared" si="66"/>
        <v>28131142</v>
      </c>
      <c r="W239" s="62">
        <f t="shared" si="58"/>
        <v>2.1236426420234253E-2</v>
      </c>
      <c r="X239" s="63">
        <f t="shared" si="59"/>
        <v>7.7985113494431851E-2</v>
      </c>
      <c r="Y239" s="58">
        <v>52058665</v>
      </c>
      <c r="Z239" s="60">
        <v>53066</v>
      </c>
      <c r="AA239" s="61">
        <f t="shared" si="67"/>
        <v>52111731</v>
      </c>
      <c r="AB239" s="62">
        <f t="shared" si="60"/>
        <v>1.0193499967776738E-3</v>
      </c>
      <c r="AC239" s="63">
        <f t="shared" si="61"/>
        <v>2.6167949712722873E-2</v>
      </c>
      <c r="AD239" s="58">
        <v>17468315</v>
      </c>
      <c r="AE239" s="63">
        <f t="shared" si="62"/>
        <v>0</v>
      </c>
      <c r="AF239" s="58">
        <v>0</v>
      </c>
      <c r="AG239" s="58">
        <v>667546185</v>
      </c>
      <c r="AH239" s="60">
        <v>18027133</v>
      </c>
      <c r="AI239" s="61">
        <v>685573318</v>
      </c>
      <c r="AJ239" s="62">
        <f t="shared" si="63"/>
        <v>2.7005072315708013E-2</v>
      </c>
      <c r="AK239" s="58">
        <v>0</v>
      </c>
      <c r="AL239" s="58">
        <v>51975</v>
      </c>
      <c r="AM239" s="25">
        <v>0</v>
      </c>
      <c r="AN239" s="64"/>
    </row>
    <row r="240" spans="1:40" x14ac:dyDescent="0.2">
      <c r="A240" s="55" t="s">
        <v>481</v>
      </c>
      <c r="B240" s="56" t="s">
        <v>480</v>
      </c>
      <c r="C240" s="24">
        <v>3</v>
      </c>
      <c r="D240" s="24"/>
      <c r="E240" s="57">
        <f t="shared" si="51"/>
        <v>2.7995933157227863E-2</v>
      </c>
      <c r="F240" s="58">
        <v>26174807</v>
      </c>
      <c r="G240" s="59">
        <f t="shared" si="52"/>
        <v>1.1765823941116051E-2</v>
      </c>
      <c r="H240" s="73">
        <v>11000461</v>
      </c>
      <c r="I240" s="59">
        <f t="shared" si="53"/>
        <v>2.1139935805702243E-2</v>
      </c>
      <c r="J240" s="58">
        <v>19764790</v>
      </c>
      <c r="K240" s="60">
        <v>303110</v>
      </c>
      <c r="L240" s="61">
        <f t="shared" si="64"/>
        <v>20067900</v>
      </c>
      <c r="M240" s="62">
        <f t="shared" si="54"/>
        <v>1.5335857350369015E-2</v>
      </c>
      <c r="N240" s="63">
        <f t="shared" si="55"/>
        <v>0.44186217263143346</v>
      </c>
      <c r="O240" s="58">
        <v>413119185</v>
      </c>
      <c r="P240" s="60">
        <v>12502686</v>
      </c>
      <c r="Q240" s="61">
        <f t="shared" si="65"/>
        <v>425621871</v>
      </c>
      <c r="R240" s="62">
        <f t="shared" si="56"/>
        <v>3.0264113732699195E-2</v>
      </c>
      <c r="S240" s="63">
        <f t="shared" si="57"/>
        <v>1.9970103609739134E-2</v>
      </c>
      <c r="T240" s="58">
        <v>18671055</v>
      </c>
      <c r="U240" s="60">
        <v>395674</v>
      </c>
      <c r="V240" s="61">
        <f t="shared" si="66"/>
        <v>19066729</v>
      </c>
      <c r="W240" s="62">
        <f t="shared" si="58"/>
        <v>2.1191839454171177E-2</v>
      </c>
      <c r="X240" s="63">
        <f t="shared" si="59"/>
        <v>0.44426723087146835</v>
      </c>
      <c r="Y240" s="58">
        <v>415367795</v>
      </c>
      <c r="Z240" s="60">
        <v>-691027</v>
      </c>
      <c r="AA240" s="61">
        <f t="shared" si="67"/>
        <v>414676768</v>
      </c>
      <c r="AB240" s="62">
        <f t="shared" si="60"/>
        <v>-1.6636508855964627E-3</v>
      </c>
      <c r="AC240" s="63">
        <f t="shared" si="61"/>
        <v>3.2998799983312913E-2</v>
      </c>
      <c r="AD240" s="58">
        <v>30852239</v>
      </c>
      <c r="AE240" s="63">
        <f t="shared" si="62"/>
        <v>0</v>
      </c>
      <c r="AF240" s="58">
        <v>0</v>
      </c>
      <c r="AG240" s="58">
        <v>934950332</v>
      </c>
      <c r="AH240" s="60">
        <v>12510443</v>
      </c>
      <c r="AI240" s="61">
        <v>947460775</v>
      </c>
      <c r="AJ240" s="62">
        <f t="shared" si="63"/>
        <v>1.3380863744107425E-2</v>
      </c>
      <c r="AK240" s="58">
        <v>0</v>
      </c>
      <c r="AL240" s="58">
        <v>0</v>
      </c>
      <c r="AM240" s="25">
        <v>0</v>
      </c>
      <c r="AN240" s="64"/>
    </row>
    <row r="241" spans="1:40" x14ac:dyDescent="0.2">
      <c r="A241" s="55" t="s">
        <v>483</v>
      </c>
      <c r="B241" s="56" t="s">
        <v>482</v>
      </c>
      <c r="C241" s="24">
        <v>3</v>
      </c>
      <c r="D241" s="24"/>
      <c r="E241" s="57">
        <f t="shared" si="51"/>
        <v>3.7547349344718532E-2</v>
      </c>
      <c r="F241" s="58">
        <v>50247266</v>
      </c>
      <c r="G241" s="59">
        <f t="shared" si="52"/>
        <v>5.3710598482024606E-3</v>
      </c>
      <c r="H241" s="73">
        <v>7187753</v>
      </c>
      <c r="I241" s="59">
        <f t="shared" si="53"/>
        <v>8.749494126553568E-4</v>
      </c>
      <c r="J241" s="58">
        <v>1170890</v>
      </c>
      <c r="K241" s="60">
        <v>17957</v>
      </c>
      <c r="L241" s="61">
        <f t="shared" si="64"/>
        <v>1188847</v>
      </c>
      <c r="M241" s="62">
        <f t="shared" si="54"/>
        <v>1.5336197251663264E-2</v>
      </c>
      <c r="N241" s="63">
        <f t="shared" si="55"/>
        <v>0.28946223141972355</v>
      </c>
      <c r="O241" s="58">
        <v>387369175</v>
      </c>
      <c r="P241" s="60">
        <v>90249</v>
      </c>
      <c r="Q241" s="61">
        <f t="shared" si="65"/>
        <v>387459424</v>
      </c>
      <c r="R241" s="62">
        <f t="shared" si="56"/>
        <v>2.3297930197982325E-4</v>
      </c>
      <c r="S241" s="63">
        <f t="shared" si="57"/>
        <v>8.750078477295907E-2</v>
      </c>
      <c r="T241" s="58">
        <v>117096820</v>
      </c>
      <c r="U241" s="60">
        <v>-2370803</v>
      </c>
      <c r="V241" s="61">
        <f t="shared" si="66"/>
        <v>114726017</v>
      </c>
      <c r="W241" s="62">
        <f t="shared" si="58"/>
        <v>-2.024651907711926E-2</v>
      </c>
      <c r="X241" s="63">
        <f t="shared" si="59"/>
        <v>0.56379481135233489</v>
      </c>
      <c r="Y241" s="58">
        <v>754491285</v>
      </c>
      <c r="Z241" s="60">
        <v>630577</v>
      </c>
      <c r="AA241" s="61">
        <f t="shared" si="67"/>
        <v>755121862</v>
      </c>
      <c r="AB241" s="62">
        <f t="shared" si="60"/>
        <v>8.3576445816733319E-4</v>
      </c>
      <c r="AC241" s="63">
        <f t="shared" si="61"/>
        <v>1.5448813849406114E-2</v>
      </c>
      <c r="AD241" s="58">
        <v>20674180</v>
      </c>
      <c r="AE241" s="63">
        <f t="shared" si="62"/>
        <v>0</v>
      </c>
      <c r="AF241" s="58">
        <v>0</v>
      </c>
      <c r="AG241" s="58">
        <v>1338237369</v>
      </c>
      <c r="AH241" s="60">
        <v>-1632020</v>
      </c>
      <c r="AI241" s="61">
        <v>1336605349</v>
      </c>
      <c r="AJ241" s="62">
        <f t="shared" si="63"/>
        <v>-1.2195295377377853E-3</v>
      </c>
      <c r="AK241" s="58">
        <v>1291930</v>
      </c>
      <c r="AL241" s="58">
        <v>927465</v>
      </c>
      <c r="AM241" s="25">
        <v>0</v>
      </c>
      <c r="AN241" s="64"/>
    </row>
    <row r="242" spans="1:40" x14ac:dyDescent="0.2">
      <c r="A242" s="55" t="s">
        <v>485</v>
      </c>
      <c r="B242" s="56" t="s">
        <v>484</v>
      </c>
      <c r="C242" s="24">
        <v>3</v>
      </c>
      <c r="D242" s="24"/>
      <c r="E242" s="57">
        <f t="shared" si="51"/>
        <v>8.3716766750696545E-2</v>
      </c>
      <c r="F242" s="58">
        <v>57599732</v>
      </c>
      <c r="G242" s="59">
        <f t="shared" si="52"/>
        <v>3.8029244946174412E-3</v>
      </c>
      <c r="H242" s="73">
        <v>2616530</v>
      </c>
      <c r="I242" s="59">
        <f t="shared" si="53"/>
        <v>1.021622549966007E-3</v>
      </c>
      <c r="J242" s="58">
        <v>702908</v>
      </c>
      <c r="K242" s="60">
        <v>10780</v>
      </c>
      <c r="L242" s="61">
        <f t="shared" si="64"/>
        <v>713688</v>
      </c>
      <c r="M242" s="62">
        <f t="shared" si="54"/>
        <v>1.5336288675047089E-2</v>
      </c>
      <c r="N242" s="63">
        <f t="shared" si="55"/>
        <v>0.15899280354389256</v>
      </c>
      <c r="O242" s="58">
        <v>109391980</v>
      </c>
      <c r="P242" s="60">
        <v>708652</v>
      </c>
      <c r="Q242" s="61">
        <f t="shared" si="65"/>
        <v>110100632</v>
      </c>
      <c r="R242" s="62">
        <f t="shared" si="56"/>
        <v>6.4780983030017373E-3</v>
      </c>
      <c r="S242" s="63">
        <f t="shared" si="57"/>
        <v>8.8076276619593954E-2</v>
      </c>
      <c r="T242" s="58">
        <v>60599210</v>
      </c>
      <c r="U242" s="60">
        <v>-230972</v>
      </c>
      <c r="V242" s="61">
        <f t="shared" si="66"/>
        <v>60368238</v>
      </c>
      <c r="W242" s="62">
        <f t="shared" si="58"/>
        <v>-3.8114688293791289E-3</v>
      </c>
      <c r="X242" s="63">
        <f t="shared" si="59"/>
        <v>0.6452010306541196</v>
      </c>
      <c r="Y242" s="58">
        <v>443918320</v>
      </c>
      <c r="Z242" s="60">
        <v>2096439</v>
      </c>
      <c r="AA242" s="61">
        <f t="shared" si="67"/>
        <v>446014759</v>
      </c>
      <c r="AB242" s="62">
        <f t="shared" si="60"/>
        <v>4.7225782436732958E-3</v>
      </c>
      <c r="AC242" s="63">
        <f t="shared" si="61"/>
        <v>1.9188575387113906E-2</v>
      </c>
      <c r="AD242" s="58">
        <v>13202335</v>
      </c>
      <c r="AE242" s="63">
        <f t="shared" si="62"/>
        <v>0</v>
      </c>
      <c r="AF242" s="58">
        <v>0</v>
      </c>
      <c r="AG242" s="58">
        <v>688031015</v>
      </c>
      <c r="AH242" s="60">
        <v>2584899</v>
      </c>
      <c r="AI242" s="61">
        <v>690615914</v>
      </c>
      <c r="AJ242" s="62">
        <f t="shared" si="63"/>
        <v>3.7569512763897714E-3</v>
      </c>
      <c r="AK242" s="58">
        <v>76205</v>
      </c>
      <c r="AL242" s="58">
        <v>4040725</v>
      </c>
      <c r="AM242" s="25">
        <v>0</v>
      </c>
      <c r="AN242" s="64"/>
    </row>
    <row r="243" spans="1:40" x14ac:dyDescent="0.2">
      <c r="A243" s="55" t="s">
        <v>487</v>
      </c>
      <c r="B243" s="56" t="s">
        <v>486</v>
      </c>
      <c r="C243" s="24">
        <v>3</v>
      </c>
      <c r="D243" s="24"/>
      <c r="E243" s="57">
        <f t="shared" si="51"/>
        <v>2.3077125047866541E-2</v>
      </c>
      <c r="F243" s="58">
        <v>13760375</v>
      </c>
      <c r="G243" s="59">
        <f t="shared" si="52"/>
        <v>4.678355419558221E-3</v>
      </c>
      <c r="H243" s="73">
        <v>2789599</v>
      </c>
      <c r="I243" s="59">
        <f t="shared" si="53"/>
        <v>4.2993222932848985E-4</v>
      </c>
      <c r="J243" s="58">
        <v>256359</v>
      </c>
      <c r="K243" s="60">
        <v>3931</v>
      </c>
      <c r="L243" s="61">
        <f t="shared" si="64"/>
        <v>260290</v>
      </c>
      <c r="M243" s="62">
        <f t="shared" si="54"/>
        <v>1.5333965259655405E-2</v>
      </c>
      <c r="N243" s="63">
        <f t="shared" si="55"/>
        <v>0.12851584128843269</v>
      </c>
      <c r="O243" s="58">
        <v>76631130</v>
      </c>
      <c r="P243" s="60">
        <v>0</v>
      </c>
      <c r="Q243" s="61">
        <f t="shared" si="65"/>
        <v>76631130</v>
      </c>
      <c r="R243" s="62">
        <f t="shared" si="56"/>
        <v>0</v>
      </c>
      <c r="S243" s="63">
        <f t="shared" si="57"/>
        <v>7.1314322408214573E-2</v>
      </c>
      <c r="T243" s="58">
        <v>42523140</v>
      </c>
      <c r="U243" s="60">
        <v>-867819</v>
      </c>
      <c r="V243" s="61">
        <f t="shared" si="66"/>
        <v>41655321</v>
      </c>
      <c r="W243" s="62">
        <f t="shared" si="58"/>
        <v>-2.0408158945929206E-2</v>
      </c>
      <c r="X243" s="63">
        <f t="shared" si="59"/>
        <v>0.75655747567469811</v>
      </c>
      <c r="Y243" s="58">
        <v>451118350</v>
      </c>
      <c r="Z243" s="60">
        <v>0</v>
      </c>
      <c r="AA243" s="61">
        <f t="shared" si="67"/>
        <v>451118350</v>
      </c>
      <c r="AB243" s="62">
        <f t="shared" si="60"/>
        <v>0</v>
      </c>
      <c r="AC243" s="63">
        <f t="shared" si="61"/>
        <v>1.5426947931901355E-2</v>
      </c>
      <c r="AD243" s="58">
        <v>9198745</v>
      </c>
      <c r="AE243" s="63">
        <f t="shared" si="62"/>
        <v>0</v>
      </c>
      <c r="AF243" s="58">
        <v>0</v>
      </c>
      <c r="AG243" s="58">
        <v>596277698</v>
      </c>
      <c r="AH243" s="60">
        <v>-863888</v>
      </c>
      <c r="AI243" s="61">
        <v>595413810</v>
      </c>
      <c r="AJ243" s="62">
        <f t="shared" si="63"/>
        <v>-1.4488014609595544E-3</v>
      </c>
      <c r="AK243" s="58">
        <v>0</v>
      </c>
      <c r="AL243" s="58">
        <v>0</v>
      </c>
      <c r="AM243" s="25">
        <v>0</v>
      </c>
      <c r="AN243" s="64"/>
    </row>
    <row r="244" spans="1:40" x14ac:dyDescent="0.2">
      <c r="A244" s="55" t="s">
        <v>489</v>
      </c>
      <c r="B244" s="56" t="s">
        <v>488</v>
      </c>
      <c r="C244" s="24">
        <v>3</v>
      </c>
      <c r="D244" s="24"/>
      <c r="E244" s="57">
        <f t="shared" si="51"/>
        <v>2.8371836272827904E-2</v>
      </c>
      <c r="F244" s="58">
        <v>13709637</v>
      </c>
      <c r="G244" s="59">
        <f t="shared" si="52"/>
        <v>1.3138161525451029E-2</v>
      </c>
      <c r="H244" s="73">
        <v>6348529</v>
      </c>
      <c r="I244" s="59">
        <f t="shared" si="53"/>
        <v>1.9844087768436807E-2</v>
      </c>
      <c r="J244" s="58">
        <v>9588919</v>
      </c>
      <c r="K244" s="60">
        <v>147054</v>
      </c>
      <c r="L244" s="61">
        <f t="shared" si="64"/>
        <v>9735973</v>
      </c>
      <c r="M244" s="62">
        <f t="shared" si="54"/>
        <v>1.5335826697461936E-2</v>
      </c>
      <c r="N244" s="63">
        <f t="shared" si="55"/>
        <v>0.16427060751628542</v>
      </c>
      <c r="O244" s="58">
        <v>79377675</v>
      </c>
      <c r="P244" s="60">
        <v>-1617425</v>
      </c>
      <c r="Q244" s="61">
        <f t="shared" si="65"/>
        <v>77760250</v>
      </c>
      <c r="R244" s="62">
        <f t="shared" si="56"/>
        <v>-2.037632117594777E-2</v>
      </c>
      <c r="S244" s="63">
        <f t="shared" si="57"/>
        <v>6.7526975532461481E-2</v>
      </c>
      <c r="T244" s="58">
        <v>32629905</v>
      </c>
      <c r="U244" s="60">
        <v>0</v>
      </c>
      <c r="V244" s="61">
        <f t="shared" si="66"/>
        <v>32629905</v>
      </c>
      <c r="W244" s="62">
        <f t="shared" si="58"/>
        <v>0</v>
      </c>
      <c r="X244" s="63">
        <f t="shared" si="59"/>
        <v>0.68245470438505895</v>
      </c>
      <c r="Y244" s="58">
        <v>329770910</v>
      </c>
      <c r="Z244" s="60">
        <v>-8866678</v>
      </c>
      <c r="AA244" s="61">
        <f t="shared" si="67"/>
        <v>320904232</v>
      </c>
      <c r="AB244" s="62">
        <f t="shared" si="60"/>
        <v>-2.6887386761919055E-2</v>
      </c>
      <c r="AC244" s="63">
        <f t="shared" si="61"/>
        <v>2.4393626999478429E-2</v>
      </c>
      <c r="AD244" s="58">
        <v>11787315</v>
      </c>
      <c r="AE244" s="63">
        <f t="shared" si="62"/>
        <v>0</v>
      </c>
      <c r="AF244" s="58">
        <v>0</v>
      </c>
      <c r="AG244" s="58">
        <v>483212890</v>
      </c>
      <c r="AH244" s="60">
        <v>-10337049</v>
      </c>
      <c r="AI244" s="61">
        <v>472875841</v>
      </c>
      <c r="AJ244" s="62">
        <f t="shared" si="63"/>
        <v>-2.1392328751826135E-2</v>
      </c>
      <c r="AK244" s="58">
        <v>0</v>
      </c>
      <c r="AL244" s="58">
        <v>0</v>
      </c>
      <c r="AM244" s="25">
        <v>0</v>
      </c>
      <c r="AN244" s="64"/>
    </row>
    <row r="245" spans="1:40" x14ac:dyDescent="0.2">
      <c r="A245" s="55" t="s">
        <v>491</v>
      </c>
      <c r="B245" s="56" t="s">
        <v>490</v>
      </c>
      <c r="C245" s="24">
        <v>3</v>
      </c>
      <c r="D245" s="24"/>
      <c r="E245" s="57">
        <f t="shared" si="51"/>
        <v>3.4433759259479037E-2</v>
      </c>
      <c r="F245" s="58">
        <v>15890963</v>
      </c>
      <c r="G245" s="59">
        <f t="shared" si="52"/>
        <v>1.8350935195104646E-2</v>
      </c>
      <c r="H245" s="73">
        <v>8468841</v>
      </c>
      <c r="I245" s="59">
        <f t="shared" si="53"/>
        <v>2.1499821077731244E-2</v>
      </c>
      <c r="J245" s="58">
        <v>9922032</v>
      </c>
      <c r="K245" s="60">
        <v>152163</v>
      </c>
      <c r="L245" s="61">
        <f t="shared" si="64"/>
        <v>10074195</v>
      </c>
      <c r="M245" s="62">
        <f t="shared" si="54"/>
        <v>1.5335870716804784E-2</v>
      </c>
      <c r="N245" s="63">
        <f t="shared" si="55"/>
        <v>0.2383583302689542</v>
      </c>
      <c r="O245" s="58">
        <v>110000868</v>
      </c>
      <c r="P245" s="60">
        <v>-1631950</v>
      </c>
      <c r="Q245" s="61">
        <f t="shared" si="65"/>
        <v>108368918</v>
      </c>
      <c r="R245" s="62">
        <f t="shared" si="56"/>
        <v>-1.4835792023022945E-2</v>
      </c>
      <c r="S245" s="63">
        <f t="shared" si="57"/>
        <v>1.7719351276692722E-2</v>
      </c>
      <c r="T245" s="58">
        <v>8177369</v>
      </c>
      <c r="U245" s="60">
        <v>45416</v>
      </c>
      <c r="V245" s="61">
        <f t="shared" si="66"/>
        <v>8222785</v>
      </c>
      <c r="W245" s="62">
        <f t="shared" si="58"/>
        <v>5.553864574290337E-3</v>
      </c>
      <c r="X245" s="63">
        <f t="shared" si="59"/>
        <v>0.63286381020398808</v>
      </c>
      <c r="Y245" s="58">
        <v>292062662</v>
      </c>
      <c r="Z245" s="60">
        <v>-7878222</v>
      </c>
      <c r="AA245" s="61">
        <f t="shared" si="67"/>
        <v>284184440</v>
      </c>
      <c r="AB245" s="62">
        <f t="shared" si="60"/>
        <v>-2.6974423728288829E-2</v>
      </c>
      <c r="AC245" s="63">
        <f t="shared" si="61"/>
        <v>3.6773992718050125E-2</v>
      </c>
      <c r="AD245" s="58">
        <v>16970966</v>
      </c>
      <c r="AE245" s="63">
        <f t="shared" si="62"/>
        <v>0</v>
      </c>
      <c r="AF245" s="58">
        <v>0</v>
      </c>
      <c r="AG245" s="58">
        <v>461493701</v>
      </c>
      <c r="AH245" s="60">
        <v>-9312593</v>
      </c>
      <c r="AI245" s="61">
        <v>452181108</v>
      </c>
      <c r="AJ245" s="62">
        <f t="shared" si="63"/>
        <v>-2.0179241839749402E-2</v>
      </c>
      <c r="AK245" s="58">
        <v>5240</v>
      </c>
      <c r="AL245" s="58">
        <v>0</v>
      </c>
      <c r="AM245" s="25">
        <v>0</v>
      </c>
      <c r="AN245" s="64"/>
    </row>
    <row r="246" spans="1:40" x14ac:dyDescent="0.2">
      <c r="A246" s="55" t="s">
        <v>493</v>
      </c>
      <c r="B246" s="56" t="s">
        <v>492</v>
      </c>
      <c r="C246" s="24">
        <v>3</v>
      </c>
      <c r="D246" s="24"/>
      <c r="E246" s="57">
        <f t="shared" si="51"/>
        <v>3.176903824524073E-2</v>
      </c>
      <c r="F246" s="58">
        <v>22981924</v>
      </c>
      <c r="G246" s="59">
        <f t="shared" si="52"/>
        <v>1.9828731113571232E-3</v>
      </c>
      <c r="H246" s="73">
        <v>1434423</v>
      </c>
      <c r="I246" s="59">
        <f t="shared" si="53"/>
        <v>1.8369620338555225E-4</v>
      </c>
      <c r="J246" s="58">
        <v>132887</v>
      </c>
      <c r="K246" s="60">
        <v>2039</v>
      </c>
      <c r="L246" s="61">
        <f t="shared" si="64"/>
        <v>134926</v>
      </c>
      <c r="M246" s="62">
        <f t="shared" si="54"/>
        <v>1.5343863583345248E-2</v>
      </c>
      <c r="N246" s="63">
        <f t="shared" si="55"/>
        <v>7.9396897746335793E-2</v>
      </c>
      <c r="O246" s="58">
        <v>57436220</v>
      </c>
      <c r="P246" s="60">
        <v>630280</v>
      </c>
      <c r="Q246" s="61">
        <f t="shared" si="65"/>
        <v>58066500</v>
      </c>
      <c r="R246" s="62">
        <f t="shared" si="56"/>
        <v>1.0973563371684279E-2</v>
      </c>
      <c r="S246" s="63">
        <f t="shared" si="57"/>
        <v>5.8491607102978847E-3</v>
      </c>
      <c r="T246" s="58">
        <v>4231320</v>
      </c>
      <c r="U246" s="60">
        <v>0</v>
      </c>
      <c r="V246" s="61">
        <f t="shared" si="66"/>
        <v>4231320</v>
      </c>
      <c r="W246" s="62">
        <f t="shared" si="58"/>
        <v>0</v>
      </c>
      <c r="X246" s="63">
        <f t="shared" si="59"/>
        <v>0.84655493278431959</v>
      </c>
      <c r="Y246" s="58">
        <v>612403214</v>
      </c>
      <c r="Z246" s="60">
        <v>-592163</v>
      </c>
      <c r="AA246" s="61">
        <f t="shared" si="67"/>
        <v>611811051</v>
      </c>
      <c r="AB246" s="62">
        <f t="shared" si="60"/>
        <v>-9.6694953008525525E-4</v>
      </c>
      <c r="AC246" s="63">
        <f t="shared" si="61"/>
        <v>3.4263401199063293E-2</v>
      </c>
      <c r="AD246" s="58">
        <v>24786362</v>
      </c>
      <c r="AE246" s="63">
        <f t="shared" si="62"/>
        <v>0</v>
      </c>
      <c r="AF246" s="58">
        <v>0</v>
      </c>
      <c r="AG246" s="58">
        <v>723406350</v>
      </c>
      <c r="AH246" s="60">
        <v>40156</v>
      </c>
      <c r="AI246" s="61">
        <v>723446506</v>
      </c>
      <c r="AJ246" s="62">
        <f t="shared" si="63"/>
        <v>5.5509603972926142E-5</v>
      </c>
      <c r="AK246" s="58">
        <v>0</v>
      </c>
      <c r="AL246" s="58">
        <v>0</v>
      </c>
      <c r="AM246" s="25">
        <v>0</v>
      </c>
      <c r="AN246" s="64"/>
    </row>
    <row r="247" spans="1:40" x14ac:dyDescent="0.2">
      <c r="A247" s="55" t="s">
        <v>495</v>
      </c>
      <c r="B247" s="56" t="s">
        <v>494</v>
      </c>
      <c r="C247" s="24">
        <v>3</v>
      </c>
      <c r="D247" s="24"/>
      <c r="E247" s="57">
        <f t="shared" si="51"/>
        <v>6.3218421802520644E-2</v>
      </c>
      <c r="F247" s="58">
        <v>86898922</v>
      </c>
      <c r="G247" s="59">
        <f t="shared" si="52"/>
        <v>1.5155879276237488E-2</v>
      </c>
      <c r="H247" s="73">
        <v>20833003</v>
      </c>
      <c r="I247" s="59">
        <f t="shared" si="53"/>
        <v>2.5427527083038755E-2</v>
      </c>
      <c r="J247" s="58">
        <v>34952228</v>
      </c>
      <c r="K247" s="60">
        <v>536020</v>
      </c>
      <c r="L247" s="61">
        <f t="shared" si="64"/>
        <v>35488248</v>
      </c>
      <c r="M247" s="62">
        <f t="shared" si="54"/>
        <v>1.5335789180592436E-2</v>
      </c>
      <c r="N247" s="63">
        <f t="shared" si="55"/>
        <v>0.35615279147707096</v>
      </c>
      <c r="O247" s="58">
        <v>489561314</v>
      </c>
      <c r="P247" s="60">
        <v>69911290</v>
      </c>
      <c r="Q247" s="61">
        <f t="shared" si="65"/>
        <v>559472604</v>
      </c>
      <c r="R247" s="62">
        <f t="shared" si="56"/>
        <v>0.14280395121253392</v>
      </c>
      <c r="S247" s="63">
        <f t="shared" si="57"/>
        <v>0.215123425925977</v>
      </c>
      <c r="T247" s="58">
        <v>295704848</v>
      </c>
      <c r="U247" s="60">
        <v>-6011624</v>
      </c>
      <c r="V247" s="61">
        <f t="shared" si="66"/>
        <v>289693224</v>
      </c>
      <c r="W247" s="62">
        <f t="shared" si="58"/>
        <v>-2.0329812110486602E-2</v>
      </c>
      <c r="X247" s="63">
        <f t="shared" si="59"/>
        <v>0.31673857741017253</v>
      </c>
      <c r="Y247" s="58">
        <v>435383234</v>
      </c>
      <c r="Z247" s="60">
        <v>0</v>
      </c>
      <c r="AA247" s="61">
        <f t="shared" si="67"/>
        <v>435383234</v>
      </c>
      <c r="AB247" s="62">
        <f t="shared" si="60"/>
        <v>0</v>
      </c>
      <c r="AC247" s="63">
        <f t="shared" si="61"/>
        <v>8.1833770249826465E-3</v>
      </c>
      <c r="AD247" s="58">
        <v>11248725</v>
      </c>
      <c r="AE247" s="63">
        <f t="shared" si="62"/>
        <v>0</v>
      </c>
      <c r="AF247" s="58">
        <v>0</v>
      </c>
      <c r="AG247" s="58">
        <v>1374582274</v>
      </c>
      <c r="AH247" s="60">
        <v>64435686</v>
      </c>
      <c r="AI247" s="61">
        <v>1439017960</v>
      </c>
      <c r="AJ247" s="62">
        <f t="shared" si="63"/>
        <v>4.6876558223389396E-2</v>
      </c>
      <c r="AK247" s="58">
        <v>182272</v>
      </c>
      <c r="AL247" s="58">
        <v>1135231</v>
      </c>
      <c r="AM247" s="25">
        <v>0</v>
      </c>
      <c r="AN247" s="64"/>
    </row>
    <row r="248" spans="1:40" x14ac:dyDescent="0.2">
      <c r="A248" s="55" t="s">
        <v>497</v>
      </c>
      <c r="B248" s="56" t="s">
        <v>496</v>
      </c>
      <c r="C248" s="24">
        <v>3</v>
      </c>
      <c r="D248" s="24"/>
      <c r="E248" s="57">
        <f t="shared" si="51"/>
        <v>3.9292907848658035E-2</v>
      </c>
      <c r="F248" s="58">
        <v>16120587</v>
      </c>
      <c r="G248" s="59">
        <f t="shared" si="52"/>
        <v>1.9933429171875741E-3</v>
      </c>
      <c r="H248" s="73">
        <v>817803</v>
      </c>
      <c r="I248" s="59">
        <f t="shared" si="53"/>
        <v>3.4394667058489466E-4</v>
      </c>
      <c r="J248" s="58">
        <v>141110</v>
      </c>
      <c r="K248" s="60">
        <v>2164</v>
      </c>
      <c r="L248" s="61">
        <f t="shared" si="64"/>
        <v>143274</v>
      </c>
      <c r="M248" s="62">
        <f t="shared" si="54"/>
        <v>1.5335553823258451E-2</v>
      </c>
      <c r="N248" s="63">
        <f t="shared" si="55"/>
        <v>0.16126464552332326</v>
      </c>
      <c r="O248" s="58">
        <v>66161577</v>
      </c>
      <c r="P248" s="60">
        <v>9360985</v>
      </c>
      <c r="Q248" s="61">
        <f t="shared" si="65"/>
        <v>75522562</v>
      </c>
      <c r="R248" s="62">
        <f t="shared" si="56"/>
        <v>0.14148672725863229</v>
      </c>
      <c r="S248" s="63">
        <f t="shared" si="57"/>
        <v>3.1057080325265475E-2</v>
      </c>
      <c r="T248" s="58">
        <v>12741698</v>
      </c>
      <c r="U248" s="60">
        <v>-251902</v>
      </c>
      <c r="V248" s="61">
        <f t="shared" si="66"/>
        <v>12489796</v>
      </c>
      <c r="W248" s="62">
        <f t="shared" si="58"/>
        <v>-1.9769892521389221E-2</v>
      </c>
      <c r="X248" s="63">
        <f t="shared" si="59"/>
        <v>0.74955137213284306</v>
      </c>
      <c r="Y248" s="58">
        <v>307516261</v>
      </c>
      <c r="Z248" s="60">
        <v>31089</v>
      </c>
      <c r="AA248" s="61">
        <f t="shared" si="67"/>
        <v>307547350</v>
      </c>
      <c r="AB248" s="62">
        <f t="shared" si="60"/>
        <v>1.0109709287861041E-4</v>
      </c>
      <c r="AC248" s="63">
        <f t="shared" si="61"/>
        <v>1.649670458213769E-2</v>
      </c>
      <c r="AD248" s="58">
        <v>6768055</v>
      </c>
      <c r="AE248" s="63">
        <f t="shared" si="62"/>
        <v>0</v>
      </c>
      <c r="AF248" s="58">
        <v>0</v>
      </c>
      <c r="AG248" s="58">
        <v>410267091</v>
      </c>
      <c r="AH248" s="60">
        <v>9142336</v>
      </c>
      <c r="AI248" s="61">
        <v>419409427</v>
      </c>
      <c r="AJ248" s="62">
        <f t="shared" si="63"/>
        <v>2.2283863854924695E-2</v>
      </c>
      <c r="AK248" s="58">
        <v>336946</v>
      </c>
      <c r="AL248" s="58">
        <v>398484</v>
      </c>
      <c r="AM248" s="25">
        <v>0</v>
      </c>
      <c r="AN248" s="64"/>
    </row>
    <row r="249" spans="1:40" x14ac:dyDescent="0.2">
      <c r="A249" s="55" t="s">
        <v>499</v>
      </c>
      <c r="B249" s="56" t="s">
        <v>498</v>
      </c>
      <c r="C249" s="24">
        <v>3</v>
      </c>
      <c r="D249" s="24"/>
      <c r="E249" s="57">
        <f t="shared" si="51"/>
        <v>5.0454145041923734E-2</v>
      </c>
      <c r="F249" s="58">
        <v>48564364</v>
      </c>
      <c r="G249" s="59">
        <f t="shared" si="52"/>
        <v>7.4413903797326758E-3</v>
      </c>
      <c r="H249" s="73">
        <v>7162670</v>
      </c>
      <c r="I249" s="59">
        <f t="shared" si="53"/>
        <v>1.5392945180597417E-2</v>
      </c>
      <c r="J249" s="58">
        <v>14816396</v>
      </c>
      <c r="K249" s="60">
        <v>227221</v>
      </c>
      <c r="L249" s="61">
        <f t="shared" si="64"/>
        <v>15043617</v>
      </c>
      <c r="M249" s="62">
        <f t="shared" si="54"/>
        <v>1.5335780712124596E-2</v>
      </c>
      <c r="N249" s="63">
        <f t="shared" si="55"/>
        <v>0.14620112926239387</v>
      </c>
      <c r="O249" s="58">
        <v>140725105</v>
      </c>
      <c r="P249" s="60">
        <v>17760948</v>
      </c>
      <c r="Q249" s="61">
        <f t="shared" si="65"/>
        <v>158486053</v>
      </c>
      <c r="R249" s="62">
        <f t="shared" si="56"/>
        <v>0.12621023093214248</v>
      </c>
      <c r="S249" s="63">
        <f t="shared" si="57"/>
        <v>2.7523129284495698E-2</v>
      </c>
      <c r="T249" s="58">
        <v>26492239</v>
      </c>
      <c r="U249" s="60">
        <v>-509534</v>
      </c>
      <c r="V249" s="61">
        <f t="shared" si="66"/>
        <v>25982705</v>
      </c>
      <c r="W249" s="62">
        <f t="shared" si="58"/>
        <v>-1.9233330938921395E-2</v>
      </c>
      <c r="X249" s="63">
        <f t="shared" si="59"/>
        <v>0.72153072103466398</v>
      </c>
      <c r="Y249" s="58">
        <v>694505487</v>
      </c>
      <c r="Z249" s="60">
        <v>-2344786</v>
      </c>
      <c r="AA249" s="61">
        <f t="shared" si="67"/>
        <v>692160701</v>
      </c>
      <c r="AB249" s="62">
        <f t="shared" si="60"/>
        <v>-3.3761950681319816E-3</v>
      </c>
      <c r="AC249" s="63">
        <f t="shared" si="61"/>
        <v>3.1456539816192598E-2</v>
      </c>
      <c r="AD249" s="58">
        <v>30278322</v>
      </c>
      <c r="AE249" s="63">
        <f t="shared" si="62"/>
        <v>0</v>
      </c>
      <c r="AF249" s="58">
        <v>0</v>
      </c>
      <c r="AG249" s="58">
        <v>962544583</v>
      </c>
      <c r="AH249" s="60">
        <v>15133849</v>
      </c>
      <c r="AI249" s="61">
        <v>977678432</v>
      </c>
      <c r="AJ249" s="62">
        <f t="shared" si="63"/>
        <v>1.5722751202683773E-2</v>
      </c>
      <c r="AK249" s="58">
        <v>752534</v>
      </c>
      <c r="AL249" s="58">
        <v>2653615</v>
      </c>
      <c r="AM249" s="25">
        <v>0</v>
      </c>
      <c r="AN249" s="64"/>
    </row>
    <row r="250" spans="1:40" x14ac:dyDescent="0.2">
      <c r="A250" s="23"/>
      <c r="B250" s="65" t="s">
        <v>539</v>
      </c>
      <c r="C250" s="24"/>
      <c r="D250" s="24"/>
      <c r="E250" s="57">
        <f>+F250/$AG250</f>
        <v>3.9313724716961207E-2</v>
      </c>
      <c r="F250" s="66">
        <f>SUM(F6:F249)</f>
        <v>13594610702</v>
      </c>
      <c r="G250" s="59">
        <f t="shared" si="52"/>
        <v>1.0921733986391201E-2</v>
      </c>
      <c r="H250" s="66">
        <f>SUM(H6:H249)</f>
        <v>3776714692</v>
      </c>
      <c r="I250" s="59">
        <f t="shared" si="53"/>
        <v>1.8019757208504263E-2</v>
      </c>
      <c r="J250" s="66">
        <f>SUM(J6:J249)</f>
        <v>6231197526</v>
      </c>
      <c r="K250" s="67">
        <f>SUM(K6:K249)</f>
        <v>95560411</v>
      </c>
      <c r="L250" s="68">
        <f>SUM(L6:L249)</f>
        <v>6326757937</v>
      </c>
      <c r="M250" s="69">
        <f t="shared" si="54"/>
        <v>1.5335801922707337E-2</v>
      </c>
      <c r="N250" s="63">
        <f t="shared" si="55"/>
        <v>0.46331671520954726</v>
      </c>
      <c r="O250" s="66">
        <f>SUM(O6:O249)</f>
        <v>160214032640</v>
      </c>
      <c r="P250" s="70">
        <f>SUM(P6:P249)</f>
        <v>3046230505</v>
      </c>
      <c r="Q250" s="68">
        <f>SUM(Q6:Q249)</f>
        <v>163260263145</v>
      </c>
      <c r="R250" s="69">
        <f t="shared" si="56"/>
        <v>1.9013506212934933E-2</v>
      </c>
      <c r="S250" s="63">
        <f t="shared" si="57"/>
        <v>0.1474445164019422</v>
      </c>
      <c r="T250" s="66">
        <f>SUM(T6:T249)</f>
        <v>50986031343</v>
      </c>
      <c r="U250" s="70">
        <f>SUM(U6:U249)</f>
        <v>800922423</v>
      </c>
      <c r="V250" s="68">
        <f>SUM(V6:V249)</f>
        <v>51786953766</v>
      </c>
      <c r="W250" s="69">
        <f t="shared" si="58"/>
        <v>1.5708663763451765E-2</v>
      </c>
      <c r="X250" s="63">
        <f t="shared" si="59"/>
        <v>0.30548249574978814</v>
      </c>
      <c r="Y250" s="66">
        <f>SUM(Y6:Y249)</f>
        <v>105635261881</v>
      </c>
      <c r="Z250" s="70">
        <f>SUM(Z6:Z249)</f>
        <v>380039962</v>
      </c>
      <c r="AA250" s="68">
        <f>SUM(AA6:AA249)</f>
        <v>106015301843</v>
      </c>
      <c r="AB250" s="69">
        <f t="shared" si="60"/>
        <v>3.5976619476564727E-3</v>
      </c>
      <c r="AC250" s="63">
        <f t="shared" si="61"/>
        <v>1.5111591787545333E-2</v>
      </c>
      <c r="AD250" s="66">
        <f>SUM(AD6:AD249)</f>
        <v>5225559494</v>
      </c>
      <c r="AE250" s="63">
        <f t="shared" si="62"/>
        <v>3.8946493932034569E-4</v>
      </c>
      <c r="AF250" s="66">
        <f>SUM(AF6:AF249)</f>
        <v>134676230</v>
      </c>
      <c r="AG250" s="66">
        <f>SUM(AG6:AG249)</f>
        <v>345798084508</v>
      </c>
      <c r="AH250" s="70">
        <f>SUM(AH6:AH249)</f>
        <v>4322753301</v>
      </c>
      <c r="AI250" s="68">
        <f>SUM(AI6:AI249)</f>
        <v>350120837809</v>
      </c>
      <c r="AJ250" s="69">
        <f t="shared" si="63"/>
        <v>1.2500801752995233E-2</v>
      </c>
      <c r="AK250" s="66">
        <f>SUM(AK6:AK249)</f>
        <v>328806459</v>
      </c>
      <c r="AL250" s="66">
        <f>SUM(AL6:AL249)</f>
        <v>1664959697</v>
      </c>
      <c r="AM250" s="66">
        <f>SUM(AM6:AM249)</f>
        <v>765286</v>
      </c>
    </row>
    <row r="251" spans="1:40" x14ac:dyDescent="0.2">
      <c r="F251" s="38" t="s">
        <v>11</v>
      </c>
      <c r="G251" s="44" t="s">
        <v>505</v>
      </c>
      <c r="H251" s="38" t="s">
        <v>11</v>
      </c>
      <c r="I251" s="44" t="s">
        <v>506</v>
      </c>
      <c r="J251" s="38" t="s">
        <v>11</v>
      </c>
      <c r="K251" s="45" t="s">
        <v>507</v>
      </c>
      <c r="L251" s="40" t="s">
        <v>508</v>
      </c>
      <c r="M251" s="41" t="s">
        <v>509</v>
      </c>
      <c r="N251" s="44" t="s">
        <v>510</v>
      </c>
      <c r="O251" s="38" t="s">
        <v>11</v>
      </c>
      <c r="P251" s="45" t="s">
        <v>507</v>
      </c>
      <c r="Q251" s="40" t="s">
        <v>508</v>
      </c>
      <c r="R251" s="41" t="s">
        <v>509</v>
      </c>
      <c r="S251" s="44" t="s">
        <v>511</v>
      </c>
      <c r="T251" s="38" t="s">
        <v>11</v>
      </c>
      <c r="U251" s="45" t="s">
        <v>507</v>
      </c>
      <c r="V251" s="40" t="s">
        <v>508</v>
      </c>
      <c r="W251" s="41" t="s">
        <v>509</v>
      </c>
      <c r="X251" s="44" t="s">
        <v>512</v>
      </c>
      <c r="Y251" s="38" t="s">
        <v>11</v>
      </c>
      <c r="Z251" s="45" t="s">
        <v>513</v>
      </c>
      <c r="AA251" s="40" t="s">
        <v>508</v>
      </c>
      <c r="AB251" s="41" t="s">
        <v>509</v>
      </c>
      <c r="AC251" s="44" t="s">
        <v>514</v>
      </c>
      <c r="AD251" s="38" t="s">
        <v>11</v>
      </c>
      <c r="AE251" s="44" t="s">
        <v>515</v>
      </c>
      <c r="AF251" s="38" t="s">
        <v>11</v>
      </c>
      <c r="AG251" s="42" t="s">
        <v>516</v>
      </c>
      <c r="AH251" s="39" t="s">
        <v>517</v>
      </c>
      <c r="AI251" s="40" t="s">
        <v>518</v>
      </c>
      <c r="AJ251" s="41" t="s">
        <v>509</v>
      </c>
      <c r="AK251" s="43" t="s">
        <v>519</v>
      </c>
      <c r="AL251" s="38"/>
    </row>
    <row r="252" spans="1:40" x14ac:dyDescent="0.2">
      <c r="F252" s="46" t="s">
        <v>523</v>
      </c>
      <c r="G252" s="49" t="s">
        <v>522</v>
      </c>
      <c r="H252" s="46" t="s">
        <v>524</v>
      </c>
      <c r="I252" s="49" t="s">
        <v>522</v>
      </c>
      <c r="J252" s="46" t="s">
        <v>525</v>
      </c>
      <c r="K252" s="50" t="s">
        <v>526</v>
      </c>
      <c r="L252" s="51" t="s">
        <v>526</v>
      </c>
      <c r="M252" s="52" t="s">
        <v>526</v>
      </c>
      <c r="N252" s="49" t="s">
        <v>522</v>
      </c>
      <c r="O252" s="46" t="s">
        <v>527</v>
      </c>
      <c r="P252" s="50" t="s">
        <v>527</v>
      </c>
      <c r="Q252" s="51" t="s">
        <v>527</v>
      </c>
      <c r="R252" s="52" t="s">
        <v>527</v>
      </c>
      <c r="S252" s="49" t="s">
        <v>522</v>
      </c>
      <c r="T252" s="46" t="s">
        <v>528</v>
      </c>
      <c r="U252" s="50" t="s">
        <v>528</v>
      </c>
      <c r="V252" s="51" t="s">
        <v>528</v>
      </c>
      <c r="W252" s="52" t="s">
        <v>528</v>
      </c>
      <c r="X252" s="49" t="s">
        <v>522</v>
      </c>
      <c r="Y252" s="46" t="s">
        <v>529</v>
      </c>
      <c r="Z252" s="50" t="s">
        <v>529</v>
      </c>
      <c r="AA252" s="51" t="s">
        <v>529</v>
      </c>
      <c r="AB252" s="52" t="s">
        <v>529</v>
      </c>
      <c r="AC252" s="49" t="s">
        <v>522</v>
      </c>
      <c r="AD252" s="53" t="s">
        <v>530</v>
      </c>
      <c r="AE252" s="49" t="s">
        <v>522</v>
      </c>
      <c r="AF252" s="46" t="s">
        <v>531</v>
      </c>
      <c r="AG252" s="54" t="s">
        <v>532</v>
      </c>
      <c r="AH252" s="50" t="s">
        <v>10</v>
      </c>
      <c r="AI252" s="51" t="s">
        <v>533</v>
      </c>
      <c r="AJ252" s="52" t="s">
        <v>534</v>
      </c>
      <c r="AK252" s="46" t="s">
        <v>535</v>
      </c>
      <c r="AL252" s="46" t="s">
        <v>536</v>
      </c>
      <c r="AM252" s="46" t="s">
        <v>537</v>
      </c>
    </row>
    <row r="253" spans="1:40" x14ac:dyDescent="0.2">
      <c r="AF253" s="22" t="s">
        <v>540</v>
      </c>
      <c r="AG253" s="33">
        <f>+K250+P250+U250+Z250</f>
        <v>4322753301</v>
      </c>
    </row>
    <row r="254" spans="1:40" s="22" customFormat="1" x14ac:dyDescent="0.2">
      <c r="C254" s="36"/>
      <c r="D254" s="36"/>
      <c r="E254" s="36"/>
      <c r="M254" s="37"/>
      <c r="R254" s="37"/>
      <c r="W254" s="37"/>
      <c r="AB254" s="37"/>
      <c r="AF254" s="22" t="s">
        <v>541</v>
      </c>
      <c r="AG254" s="33">
        <f>F250+H250+L250+Q250+V250+AA250+AD250+AF250</f>
        <v>350120837809</v>
      </c>
      <c r="AJ254" s="37"/>
      <c r="AM254"/>
      <c r="AN254"/>
    </row>
    <row r="255" spans="1:40" s="22" customFormat="1" x14ac:dyDescent="0.2">
      <c r="C255" s="36"/>
      <c r="D255" s="36"/>
      <c r="E255" s="36"/>
      <c r="M255" s="37"/>
      <c r="R255" s="37"/>
      <c r="W255" s="37"/>
      <c r="AB255" s="37"/>
      <c r="AG255" s="33"/>
      <c r="AJ255" s="37"/>
      <c r="AM255"/>
      <c r="AN255"/>
    </row>
    <row r="256" spans="1:40" s="22" customFormat="1" x14ac:dyDescent="0.2">
      <c r="C256" s="36"/>
      <c r="D256" s="36"/>
      <c r="E256" s="36"/>
      <c r="M256" s="37"/>
      <c r="R256" s="37"/>
      <c r="W256" s="37"/>
      <c r="AB256" s="37"/>
      <c r="AF256" s="71" t="s">
        <v>542</v>
      </c>
      <c r="AG256" s="33">
        <f>+AG250+AG253</f>
        <v>350120837809</v>
      </c>
      <c r="AJ256" s="37"/>
      <c r="AM256"/>
      <c r="AN256"/>
    </row>
    <row r="258" spans="3:40" s="22" customFormat="1" x14ac:dyDescent="0.2">
      <c r="C258" s="36"/>
      <c r="D258" s="36"/>
      <c r="E258" s="36"/>
      <c r="M258" s="37"/>
      <c r="R258" s="37"/>
      <c r="W258" s="37"/>
      <c r="AB258" s="37"/>
      <c r="AF258" s="72" t="s">
        <v>543</v>
      </c>
      <c r="AG258" s="33">
        <f>+F250+H250+J250+O250+T250+Y250+AD250+AF250</f>
        <v>345798084508</v>
      </c>
      <c r="AJ258" s="37"/>
      <c r="AM258"/>
      <c r="AN258"/>
    </row>
  </sheetData>
  <printOptions horizontalCentered="1"/>
  <pageMargins left="0" right="0" top="0.25" bottom="0.25" header="0" footer="0"/>
  <pageSetup paperSize="5" scale="38" fitToHeight="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sysadj2024 Oct 10, 2024</vt:lpstr>
      <vt:lpstr>sysadj2024sectors cert 10-10-24</vt:lpstr>
      <vt:lpstr>'sysadj2024 Oct 10, 2024'!Print_Area</vt:lpstr>
      <vt:lpstr>'sysadj2024sectors cert 10-10-24'!Print_Area</vt:lpstr>
      <vt:lpstr>'sysadj2024 Oct 10, 2024'!Print_Titles</vt:lpstr>
      <vt:lpstr>'sysadj2024sectors cert 10-10-24'!Print_Titles</vt:lpstr>
    </vt:vector>
  </TitlesOfParts>
  <Company>State of Nebraska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O'Donnell, Kamisah</dc:creator>
  <cp:lastModifiedBy>Gusman, Cathy</cp:lastModifiedBy>
  <dcterms:created xsi:type="dcterms:W3CDTF">2022-10-03T16:07:12Z</dcterms:created>
  <dcterms:modified xsi:type="dcterms:W3CDTF">2024-10-07T15:08:08Z</dcterms:modified>
</cp:coreProperties>
</file>