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il.ross\Pictures\"/>
    </mc:Choice>
  </mc:AlternateContent>
  <xr:revisionPtr revIDLastSave="0" documentId="8_{B5B70C05-988F-4A12-86A0-3865CFA902C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K41" i="1"/>
  <c r="L37" i="1"/>
  <c r="K37" i="1"/>
  <c r="L33" i="1"/>
  <c r="K33" i="1"/>
  <c r="L32" i="1"/>
  <c r="K32" i="1"/>
  <c r="L27" i="1"/>
  <c r="K27" i="1"/>
  <c r="L25" i="1"/>
  <c r="K25" i="1"/>
  <c r="L17" i="1"/>
  <c r="K17" i="1"/>
  <c r="L15" i="1"/>
  <c r="K15" i="1"/>
  <c r="L39" i="1"/>
  <c r="K39" i="1"/>
  <c r="L38" i="1"/>
  <c r="K38" i="1"/>
  <c r="L26" i="1"/>
  <c r="K26" i="1"/>
  <c r="L40" i="1"/>
  <c r="L36" i="1"/>
  <c r="L35" i="1"/>
  <c r="L34" i="1"/>
  <c r="L31" i="1"/>
  <c r="L30" i="1"/>
  <c r="L29" i="1"/>
  <c r="L28" i="1"/>
  <c r="L24" i="1"/>
  <c r="L23" i="1"/>
  <c r="L22" i="1"/>
  <c r="L21" i="1"/>
  <c r="L20" i="1"/>
  <c r="L19" i="1"/>
  <c r="L18" i="1"/>
  <c r="L16" i="1"/>
  <c r="L14" i="1"/>
  <c r="L13" i="1"/>
  <c r="L12" i="1"/>
  <c r="L11" i="1"/>
  <c r="L10" i="1"/>
  <c r="L9" i="1"/>
  <c r="K40" i="1"/>
  <c r="K36" i="1"/>
  <c r="K35" i="1"/>
  <c r="K34" i="1"/>
  <c r="K31" i="1"/>
  <c r="K30" i="1"/>
  <c r="K29" i="1"/>
  <c r="K28" i="1"/>
  <c r="K24" i="1"/>
  <c r="K23" i="1"/>
  <c r="K22" i="1"/>
  <c r="K21" i="1"/>
  <c r="K20" i="1"/>
  <c r="K19" i="1"/>
  <c r="K18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<sst xmlns="http://schemas.openxmlformats.org/spreadsheetml/2006/main" count="127" uniqueCount="80">
  <si>
    <t>DEPARTMENT OF REVENUE-CHARITABLE GAMING DIVISION</t>
  </si>
  <si>
    <t>UNAUTHORIZED DISTRIBUTION OF THIS LISTING IS PROHIBITED</t>
  </si>
  <si>
    <t>INTERNATIONAL GAMCO</t>
  </si>
  <si>
    <t>FORM</t>
  </si>
  <si>
    <t>COST/</t>
  </si>
  <si>
    <t>UNIT</t>
  </si>
  <si>
    <t>GROSS</t>
  </si>
  <si>
    <t>PAYOUT</t>
  </si>
  <si>
    <t>TOP</t>
  </si>
  <si>
    <t>DEF.</t>
  </si>
  <si>
    <t>APPROVAL</t>
  </si>
  <si>
    <t>BAR/THE</t>
  </si>
  <si>
    <t>1281UG</t>
  </si>
  <si>
    <t>619C</t>
  </si>
  <si>
    <t>1281UP</t>
  </si>
  <si>
    <t>1281VE</t>
  </si>
  <si>
    <t>619G</t>
  </si>
  <si>
    <t>619L</t>
  </si>
  <si>
    <t>BONUS CRISS CROSS</t>
  </si>
  <si>
    <t>361B</t>
  </si>
  <si>
    <t>619D</t>
  </si>
  <si>
    <t>DIAMONDS WILD</t>
  </si>
  <si>
    <t>619H</t>
  </si>
  <si>
    <t>619M</t>
  </si>
  <si>
    <t>1545UG</t>
  </si>
  <si>
    <t>HAPPY HOUR</t>
  </si>
  <si>
    <t>1545UM</t>
  </si>
  <si>
    <t>1545UU</t>
  </si>
  <si>
    <t>1545UZ</t>
  </si>
  <si>
    <t>619A</t>
  </si>
  <si>
    <t>NEVADA SLOTS</t>
  </si>
  <si>
    <t>619E</t>
  </si>
  <si>
    <t>619J</t>
  </si>
  <si>
    <t>QK1</t>
  </si>
  <si>
    <t>QUICK 100</t>
  </si>
  <si>
    <t>S</t>
  </si>
  <si>
    <t>RWB SEVENS</t>
  </si>
  <si>
    <t>619B</t>
  </si>
  <si>
    <t>619F</t>
  </si>
  <si>
    <t>619K</t>
  </si>
  <si>
    <t>WEEZILS</t>
  </si>
  <si>
    <t>X2449</t>
  </si>
  <si>
    <t>1.00</t>
  </si>
  <si>
    <t>NO</t>
  </si>
  <si>
    <t>MFR</t>
  </si>
  <si>
    <t>PER</t>
  </si>
  <si>
    <t>DESCRIPTION</t>
  </si>
  <si>
    <t>TYPE</t>
  </si>
  <si>
    <t>COUNT</t>
  </si>
  <si>
    <t>PROCEEDS</t>
  </si>
  <si>
    <t xml:space="preserve">PERCENT </t>
  </si>
  <si>
    <t>PRIZE</t>
  </si>
  <si>
    <t>PROFIT</t>
  </si>
  <si>
    <t>TAX</t>
  </si>
  <si>
    <t>DATE</t>
  </si>
  <si>
    <t>PICKLE</t>
  </si>
  <si>
    <t>OPER.</t>
  </si>
  <si>
    <t>COMM.</t>
  </si>
  <si>
    <t>IG</t>
  </si>
  <si>
    <t>2267AX</t>
  </si>
  <si>
    <t>ICE HOLES</t>
  </si>
  <si>
    <t>2268AX</t>
  </si>
  <si>
    <t>VINTAGE VEGAS</t>
  </si>
  <si>
    <t>X60D</t>
  </si>
  <si>
    <t>2299AX</t>
  </si>
  <si>
    <t>BLACK CHERRY BELL</t>
  </si>
  <si>
    <t>2300AX</t>
  </si>
  <si>
    <t>CHECKERED FLAG</t>
  </si>
  <si>
    <t>2296AX</t>
  </si>
  <si>
    <t>HIT THE BAGS</t>
  </si>
  <si>
    <t>2297AX</t>
  </si>
  <si>
    <t>LOST TREASURE</t>
  </si>
  <si>
    <t>2298AX</t>
  </si>
  <si>
    <t>RAG TOP</t>
  </si>
  <si>
    <t>2294AX</t>
  </si>
  <si>
    <t>ROUGHIN' IT</t>
  </si>
  <si>
    <t>2295AX</t>
  </si>
  <si>
    <t>THUNDER PIPES</t>
  </si>
  <si>
    <t>2293AX</t>
  </si>
  <si>
    <t>WILD 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</si>
</sst>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/dd/yy;@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  <xf numFmtId="0" fontId="3" fillId="0" borderId="0"/>
  </cellStyleXfs>
  <cellXfs count="60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2" fontId="5" fillId="2" borderId="0" xfId="0" applyNumberFormat="1" applyFont="1" applyFill="1" applyAlignment="1" applyProtection="1">
      <alignment horizontal="centerContinuous"/>
      <protection locked="0"/>
    </xf>
    <xf numFmtId="164" fontId="5" fillId="2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2" fontId="8" fillId="2" borderId="0" xfId="0" applyNumberFormat="1" applyFont="1" applyFill="1" applyAlignment="1" applyProtection="1">
      <alignment horizontal="center"/>
      <protection locked="0"/>
    </xf>
    <xf numFmtId="164" fontId="8" fillId="2" borderId="0" xfId="0" applyNumberFormat="1" applyFont="1" applyFill="1" applyAlignment="1" applyProtection="1">
      <alignment horizontal="center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1" fontId="8" fillId="2" borderId="0" xfId="0" applyNumberFormat="1" applyFont="1" applyFill="1" applyAlignment="1" applyProtection="1">
      <alignment horizontal="center"/>
      <protection locked="0"/>
    </xf>
    <xf numFmtId="9" fontId="5" fillId="2" borderId="0" xfId="0" applyNumberFormat="1" applyFont="1" applyFill="1" applyAlignment="1" applyProtection="1">
      <alignment horizontal="center" vertical="center"/>
      <protection locked="0"/>
    </xf>
    <xf numFmtId="9" fontId="5" fillId="0" borderId="0" xfId="0" applyNumberFormat="1" applyFont="1" applyAlignment="1" applyProtection="1">
      <alignment horizontal="center" vertical="center"/>
      <protection locked="0"/>
    </xf>
    <xf numFmtId="9" fontId="4" fillId="0" borderId="0" xfId="0" applyNumberFormat="1" applyFont="1" applyAlignment="1" applyProtection="1">
      <alignment horizontal="center" vertical="center"/>
      <protection locked="0"/>
    </xf>
    <xf numFmtId="9" fontId="8" fillId="2" borderId="0" xfId="0" applyNumberFormat="1" applyFont="1" applyFill="1" applyAlignment="1" applyProtection="1">
      <alignment horizontal="center" vertical="center"/>
      <protection locked="0"/>
    </xf>
    <xf numFmtId="9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9" fontId="4" fillId="3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Alignment="1" applyProtection="1">
      <alignment horizontal="center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9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Normal 2" xfId="8" xr:uid="{00000000-0005-0000-0000-000007000000}"/>
    <cellStyle name="Total" xfId="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489779</xdr:colOff>
      <xdr:row>2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13678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1"/>
  <sheetViews>
    <sheetView showGridLines="0" tabSelected="1" zoomScale="120" zoomScaleNormal="120" workbookViewId="0">
      <selection activeCell="F16" sqref="F16"/>
    </sheetView>
  </sheetViews>
  <sheetFormatPr defaultColWidth="9.140625" defaultRowHeight="15" x14ac:dyDescent="0.2"/>
  <cols>
    <col min="1" max="2" width="10.28515625" style="2" customWidth="1"/>
    <col min="3" max="3" width="5.7109375" style="3" customWidth="1"/>
    <col min="4" max="4" width="36.28515625" style="1" bestFit="1" customWidth="1"/>
    <col min="5" max="5" width="7.140625" style="3" customWidth="1"/>
    <col min="6" max="6" width="8" style="3" customWidth="1"/>
    <col min="7" max="7" width="12" style="55" customWidth="1"/>
    <col min="8" max="8" width="10.7109375" style="36" customWidth="1"/>
    <col min="9" max="9" width="7.5703125" style="5" customWidth="1"/>
    <col min="10" max="11" width="8.140625" style="4" customWidth="1"/>
    <col min="12" max="12" width="7.85546875" style="4" customWidth="1"/>
    <col min="13" max="13" width="11.42578125" style="6" customWidth="1"/>
    <col min="14" max="16384" width="9.140625" style="1"/>
  </cols>
  <sheetData>
    <row r="1" spans="1:13" x14ac:dyDescent="0.2">
      <c r="A1" s="7"/>
      <c r="B1" s="7"/>
      <c r="C1" s="21"/>
      <c r="D1" s="7"/>
      <c r="E1" s="7"/>
      <c r="F1" s="33"/>
      <c r="G1" s="54"/>
      <c r="H1" s="35"/>
      <c r="I1" s="8"/>
      <c r="J1" s="8"/>
      <c r="K1" s="8"/>
      <c r="L1" s="8"/>
      <c r="M1" s="9"/>
    </row>
    <row r="2" spans="1:13" x14ac:dyDescent="0.2">
      <c r="A2" s="7"/>
      <c r="B2" s="7"/>
      <c r="C2" s="21"/>
      <c r="D2" s="57" t="s">
        <v>0</v>
      </c>
      <c r="E2" s="57"/>
      <c r="F2" s="57"/>
      <c r="G2" s="57"/>
      <c r="H2" s="57"/>
      <c r="I2" s="57"/>
      <c r="J2" s="57"/>
      <c r="K2" s="30"/>
      <c r="L2" s="30"/>
      <c r="M2" s="10"/>
    </row>
    <row r="3" spans="1:13" x14ac:dyDescent="0.2">
      <c r="A3" s="7"/>
      <c r="B3" s="7"/>
      <c r="C3" s="21"/>
      <c r="D3" s="58" t="s">
        <v>1</v>
      </c>
      <c r="E3" s="58"/>
      <c r="F3" s="58"/>
      <c r="G3" s="58"/>
      <c r="H3" s="58"/>
      <c r="I3" s="58"/>
      <c r="J3" s="58"/>
      <c r="K3" s="31"/>
      <c r="L3" s="31"/>
      <c r="M3" s="11"/>
    </row>
    <row r="4" spans="1:13" x14ac:dyDescent="0.2">
      <c r="A4" s="7"/>
      <c r="B4" s="7"/>
      <c r="C4" s="21"/>
      <c r="M4" s="9"/>
    </row>
    <row r="5" spans="1:13" ht="15.75" x14ac:dyDescent="0.25">
      <c r="A5" s="12"/>
      <c r="B5" s="12"/>
      <c r="C5" s="20"/>
      <c r="D5" s="59" t="s">
        <v>2</v>
      </c>
      <c r="E5" s="59"/>
      <c r="F5" s="59"/>
      <c r="G5" s="59"/>
      <c r="H5" s="59"/>
      <c r="I5" s="59"/>
      <c r="J5" s="59"/>
      <c r="K5" s="20"/>
      <c r="L5" s="20"/>
      <c r="M5" s="13"/>
    </row>
    <row r="6" spans="1:13" ht="15.75" x14ac:dyDescent="0.25">
      <c r="A6" s="14"/>
      <c r="B6" s="14"/>
      <c r="C6" s="15"/>
      <c r="D6" s="16"/>
      <c r="E6" s="15"/>
      <c r="F6" s="15"/>
      <c r="G6" s="56"/>
      <c r="H6" s="37"/>
      <c r="I6" s="18"/>
      <c r="J6" s="17"/>
      <c r="K6" s="17"/>
      <c r="L6" s="17"/>
      <c r="M6" s="19"/>
    </row>
    <row r="7" spans="1:13" ht="15.75" x14ac:dyDescent="0.25">
      <c r="A7" s="22" t="s">
        <v>3</v>
      </c>
      <c r="B7" s="22"/>
      <c r="C7" s="22" t="s">
        <v>4</v>
      </c>
      <c r="D7" s="22"/>
      <c r="E7" s="22"/>
      <c r="F7" s="34" t="s">
        <v>5</v>
      </c>
      <c r="G7" s="23" t="s">
        <v>6</v>
      </c>
      <c r="H7" s="38" t="s">
        <v>7</v>
      </c>
      <c r="I7" s="23" t="s">
        <v>8</v>
      </c>
      <c r="J7" s="23" t="s">
        <v>9</v>
      </c>
      <c r="K7" s="23" t="s">
        <v>55</v>
      </c>
      <c r="L7" s="23" t="s">
        <v>56</v>
      </c>
      <c r="M7" s="24" t="s">
        <v>10</v>
      </c>
    </row>
    <row r="8" spans="1:13" ht="15.75" x14ac:dyDescent="0.25">
      <c r="A8" s="22" t="s">
        <v>43</v>
      </c>
      <c r="B8" s="22" t="s">
        <v>44</v>
      </c>
      <c r="C8" s="22" t="s">
        <v>45</v>
      </c>
      <c r="D8" s="22" t="s">
        <v>46</v>
      </c>
      <c r="E8" s="22" t="s">
        <v>47</v>
      </c>
      <c r="F8" s="34" t="s">
        <v>48</v>
      </c>
      <c r="G8" s="23" t="s">
        <v>49</v>
      </c>
      <c r="H8" s="38" t="s">
        <v>50</v>
      </c>
      <c r="I8" s="23" t="s">
        <v>51</v>
      </c>
      <c r="J8" s="23" t="s">
        <v>52</v>
      </c>
      <c r="K8" s="23" t="s">
        <v>53</v>
      </c>
      <c r="L8" s="23" t="s">
        <v>57</v>
      </c>
      <c r="M8" s="24" t="s">
        <v>54</v>
      </c>
    </row>
    <row r="9" spans="1:13" ht="15.75" x14ac:dyDescent="0.25">
      <c r="A9" s="44" t="s">
        <v>12</v>
      </c>
      <c r="B9" s="41" t="s">
        <v>58</v>
      </c>
      <c r="C9" s="45">
        <v>0.5</v>
      </c>
      <c r="D9" s="46" t="s">
        <v>11</v>
      </c>
      <c r="E9" s="47">
        <v>5</v>
      </c>
      <c r="F9" s="48">
        <v>3990</v>
      </c>
      <c r="G9" s="45">
        <v>1995</v>
      </c>
      <c r="H9" s="50">
        <v>0.73</v>
      </c>
      <c r="I9" s="49">
        <v>250</v>
      </c>
      <c r="J9" s="49">
        <v>538</v>
      </c>
      <c r="K9" s="49">
        <f>J9*0.1</f>
        <v>53.800000000000004</v>
      </c>
      <c r="L9" s="46">
        <f>J9*0.3</f>
        <v>161.4</v>
      </c>
      <c r="M9" s="32">
        <v>43138</v>
      </c>
    </row>
    <row r="10" spans="1:13" ht="15.75" x14ac:dyDescent="0.25">
      <c r="A10" s="25" t="s">
        <v>13</v>
      </c>
      <c r="B10" s="41" t="s">
        <v>58</v>
      </c>
      <c r="C10" s="26">
        <v>0.5</v>
      </c>
      <c r="D10" s="27" t="s">
        <v>11</v>
      </c>
      <c r="E10" s="28">
        <v>5</v>
      </c>
      <c r="F10" s="28">
        <v>3990</v>
      </c>
      <c r="G10" s="42">
        <v>1995</v>
      </c>
      <c r="H10" s="39">
        <v>0.7</v>
      </c>
      <c r="I10" s="29">
        <v>250</v>
      </c>
      <c r="J10" s="29">
        <v>597</v>
      </c>
      <c r="K10" s="29">
        <f>+J10*0.1</f>
        <v>59.7</v>
      </c>
      <c r="L10" s="29">
        <f>SUM(J10*0.3)</f>
        <v>179.1</v>
      </c>
      <c r="M10" s="32">
        <v>45336</v>
      </c>
    </row>
    <row r="11" spans="1:13" ht="15.75" x14ac:dyDescent="0.25">
      <c r="A11" s="44" t="s">
        <v>14</v>
      </c>
      <c r="B11" s="41" t="s">
        <v>58</v>
      </c>
      <c r="C11" s="45">
        <v>1</v>
      </c>
      <c r="D11" s="46" t="s">
        <v>11</v>
      </c>
      <c r="E11" s="47">
        <v>5</v>
      </c>
      <c r="F11" s="48">
        <v>5985</v>
      </c>
      <c r="G11" s="45">
        <v>5985</v>
      </c>
      <c r="H11" s="50">
        <v>0.79</v>
      </c>
      <c r="I11" s="49">
        <v>400</v>
      </c>
      <c r="J11" s="49">
        <v>1263</v>
      </c>
      <c r="K11" s="49">
        <f>J11*0.1</f>
        <v>126.30000000000001</v>
      </c>
      <c r="L11" s="46">
        <f>J11*0.3</f>
        <v>378.9</v>
      </c>
      <c r="M11" s="32">
        <v>43138</v>
      </c>
    </row>
    <row r="12" spans="1:13" ht="15.75" x14ac:dyDescent="0.25">
      <c r="A12" s="44" t="s">
        <v>15</v>
      </c>
      <c r="B12" s="41" t="s">
        <v>58</v>
      </c>
      <c r="C12" s="45">
        <v>1</v>
      </c>
      <c r="D12" s="46" t="s">
        <v>11</v>
      </c>
      <c r="E12" s="47">
        <v>5</v>
      </c>
      <c r="F12" s="48">
        <v>3990</v>
      </c>
      <c r="G12" s="45">
        <v>3990</v>
      </c>
      <c r="H12" s="50">
        <v>0.75</v>
      </c>
      <c r="I12" s="49">
        <v>250</v>
      </c>
      <c r="J12" s="49">
        <v>991</v>
      </c>
      <c r="K12" s="49">
        <f>J12*0.1</f>
        <v>99.100000000000009</v>
      </c>
      <c r="L12" s="46">
        <f>J12*0.3</f>
        <v>297.3</v>
      </c>
      <c r="M12" s="32">
        <v>43138</v>
      </c>
    </row>
    <row r="13" spans="1:13" ht="15.75" x14ac:dyDescent="0.25">
      <c r="A13" s="25" t="s">
        <v>16</v>
      </c>
      <c r="B13" s="41" t="s">
        <v>58</v>
      </c>
      <c r="C13" s="26">
        <v>1</v>
      </c>
      <c r="D13" s="27" t="s">
        <v>11</v>
      </c>
      <c r="E13" s="28">
        <v>5</v>
      </c>
      <c r="F13" s="28">
        <v>3990</v>
      </c>
      <c r="G13" s="42">
        <v>3990</v>
      </c>
      <c r="H13" s="39">
        <v>0.7</v>
      </c>
      <c r="I13" s="29">
        <v>300</v>
      </c>
      <c r="J13" s="29">
        <v>1198</v>
      </c>
      <c r="K13" s="29">
        <f>+J13*0.1</f>
        <v>119.80000000000001</v>
      </c>
      <c r="L13" s="29">
        <f>SUM(J13*0.3)</f>
        <v>359.4</v>
      </c>
      <c r="M13" s="32">
        <v>45329</v>
      </c>
    </row>
    <row r="14" spans="1:13" ht="15.75" x14ac:dyDescent="0.25">
      <c r="A14" s="25" t="s">
        <v>17</v>
      </c>
      <c r="B14" s="41" t="s">
        <v>58</v>
      </c>
      <c r="C14" s="26">
        <v>1</v>
      </c>
      <c r="D14" s="27" t="s">
        <v>11</v>
      </c>
      <c r="E14" s="28">
        <v>5</v>
      </c>
      <c r="F14" s="28">
        <v>3990</v>
      </c>
      <c r="G14" s="42">
        <v>3990</v>
      </c>
      <c r="H14" s="39">
        <v>0.72</v>
      </c>
      <c r="I14" s="29">
        <v>500</v>
      </c>
      <c r="J14" s="29">
        <v>1134</v>
      </c>
      <c r="K14" s="29">
        <f>+J14*0.1</f>
        <v>113.4</v>
      </c>
      <c r="L14" s="29">
        <f>SUM(J14*0.3)</f>
        <v>340.2</v>
      </c>
      <c r="M14" s="32">
        <v>45329</v>
      </c>
    </row>
    <row r="15" spans="1:13" ht="15.75" x14ac:dyDescent="0.25">
      <c r="A15" s="25" t="s">
        <v>64</v>
      </c>
      <c r="B15" s="41" t="s">
        <v>58</v>
      </c>
      <c r="C15" s="26">
        <v>1</v>
      </c>
      <c r="D15" s="27" t="s">
        <v>65</v>
      </c>
      <c r="E15" s="28">
        <v>3</v>
      </c>
      <c r="F15" s="28">
        <v>3185</v>
      </c>
      <c r="G15" s="42">
        <v>3185</v>
      </c>
      <c r="H15" s="43">
        <v>0.75</v>
      </c>
      <c r="I15" s="29">
        <v>100</v>
      </c>
      <c r="J15" s="29">
        <v>795</v>
      </c>
      <c r="K15" s="29">
        <f>+J15*0.1</f>
        <v>79.5</v>
      </c>
      <c r="L15" s="29">
        <f>SUM(J15*0.3)</f>
        <v>238.5</v>
      </c>
      <c r="M15" s="32">
        <v>45399</v>
      </c>
    </row>
    <row r="16" spans="1:13" ht="15.75" x14ac:dyDescent="0.25">
      <c r="A16" s="44" t="s">
        <v>19</v>
      </c>
      <c r="B16" s="41" t="s">
        <v>58</v>
      </c>
      <c r="C16" s="53">
        <v>1</v>
      </c>
      <c r="D16" s="52" t="s">
        <v>18</v>
      </c>
      <c r="E16" s="47">
        <v>5</v>
      </c>
      <c r="F16" s="47">
        <v>3960</v>
      </c>
      <c r="G16" s="45">
        <v>3960</v>
      </c>
      <c r="H16" s="50">
        <v>0.75</v>
      </c>
      <c r="I16" s="49">
        <v>500</v>
      </c>
      <c r="J16" s="49">
        <v>988</v>
      </c>
      <c r="K16" s="49">
        <f>J16*0.1</f>
        <v>98.800000000000011</v>
      </c>
      <c r="L16" s="46">
        <f>J16*0.3</f>
        <v>296.39999999999998</v>
      </c>
      <c r="M16" s="32">
        <v>40905</v>
      </c>
    </row>
    <row r="17" spans="1:14" ht="15.75" x14ac:dyDescent="0.25">
      <c r="A17" s="25" t="s">
        <v>66</v>
      </c>
      <c r="B17" s="41" t="s">
        <v>58</v>
      </c>
      <c r="C17" s="26">
        <v>1</v>
      </c>
      <c r="D17" s="27" t="s">
        <v>67</v>
      </c>
      <c r="E17" s="28">
        <v>3</v>
      </c>
      <c r="F17" s="28">
        <v>3185</v>
      </c>
      <c r="G17" s="42">
        <v>3185</v>
      </c>
      <c r="H17" s="43">
        <v>0.75</v>
      </c>
      <c r="I17" s="29">
        <v>100</v>
      </c>
      <c r="J17" s="29">
        <v>795</v>
      </c>
      <c r="K17" s="29">
        <f t="shared" ref="K17:K30" si="0">+J17*0.1</f>
        <v>79.5</v>
      </c>
      <c r="L17" s="29">
        <f t="shared" ref="L17:L30" si="1">SUM(J17*0.3)</f>
        <v>238.5</v>
      </c>
      <c r="M17" s="32">
        <v>45399</v>
      </c>
    </row>
    <row r="18" spans="1:14" ht="15.75" x14ac:dyDescent="0.25">
      <c r="A18" s="25" t="s">
        <v>20</v>
      </c>
      <c r="B18" s="41" t="s">
        <v>58</v>
      </c>
      <c r="C18" s="26">
        <v>0.5</v>
      </c>
      <c r="D18" s="27" t="s">
        <v>21</v>
      </c>
      <c r="E18" s="28">
        <v>5</v>
      </c>
      <c r="F18" s="28">
        <v>3990</v>
      </c>
      <c r="G18" s="42">
        <v>1995</v>
      </c>
      <c r="H18" s="39">
        <v>0.7</v>
      </c>
      <c r="I18" s="29">
        <v>250</v>
      </c>
      <c r="J18" s="29">
        <v>597</v>
      </c>
      <c r="K18" s="29">
        <f t="shared" si="0"/>
        <v>59.7</v>
      </c>
      <c r="L18" s="29">
        <f t="shared" si="1"/>
        <v>179.1</v>
      </c>
      <c r="M18" s="32">
        <v>45336</v>
      </c>
    </row>
    <row r="19" spans="1:14" ht="15.75" x14ac:dyDescent="0.25">
      <c r="A19" s="25" t="s">
        <v>22</v>
      </c>
      <c r="B19" s="41" t="s">
        <v>58</v>
      </c>
      <c r="C19" s="26">
        <v>1</v>
      </c>
      <c r="D19" s="27" t="s">
        <v>21</v>
      </c>
      <c r="E19" s="28">
        <v>5</v>
      </c>
      <c r="F19" s="28">
        <v>3990</v>
      </c>
      <c r="G19" s="42">
        <v>3990</v>
      </c>
      <c r="H19" s="39">
        <v>0.7</v>
      </c>
      <c r="I19" s="29">
        <v>300</v>
      </c>
      <c r="J19" s="29">
        <v>1198</v>
      </c>
      <c r="K19" s="29">
        <f t="shared" si="0"/>
        <v>119.80000000000001</v>
      </c>
      <c r="L19" s="29">
        <f t="shared" si="1"/>
        <v>359.4</v>
      </c>
      <c r="M19" s="32">
        <v>45336</v>
      </c>
    </row>
    <row r="20" spans="1:14" ht="15.75" x14ac:dyDescent="0.25">
      <c r="A20" s="25" t="s">
        <v>23</v>
      </c>
      <c r="B20" s="41" t="s">
        <v>58</v>
      </c>
      <c r="C20" s="26">
        <v>1</v>
      </c>
      <c r="D20" s="27" t="s">
        <v>21</v>
      </c>
      <c r="E20" s="28">
        <v>5</v>
      </c>
      <c r="F20" s="28">
        <v>3990</v>
      </c>
      <c r="G20" s="42">
        <v>3990</v>
      </c>
      <c r="H20" s="39">
        <v>0.72</v>
      </c>
      <c r="I20" s="29">
        <v>500</v>
      </c>
      <c r="J20" s="29">
        <v>1134</v>
      </c>
      <c r="K20" s="29">
        <f t="shared" si="0"/>
        <v>113.4</v>
      </c>
      <c r="L20" s="29">
        <f t="shared" si="1"/>
        <v>340.2</v>
      </c>
      <c r="M20" s="32">
        <v>45336</v>
      </c>
    </row>
    <row r="21" spans="1:14" ht="15.75" x14ac:dyDescent="0.25">
      <c r="A21" s="51" t="s">
        <v>24</v>
      </c>
      <c r="B21" s="41" t="s">
        <v>58</v>
      </c>
      <c r="C21" s="45">
        <v>0.5</v>
      </c>
      <c r="D21" s="52" t="s">
        <v>25</v>
      </c>
      <c r="E21" s="47">
        <v>5</v>
      </c>
      <c r="F21" s="47">
        <v>3990</v>
      </c>
      <c r="G21" s="45">
        <v>1995</v>
      </c>
      <c r="H21" s="50">
        <v>0.73</v>
      </c>
      <c r="I21" s="46">
        <v>250</v>
      </c>
      <c r="J21" s="46">
        <v>538</v>
      </c>
      <c r="K21" s="46">
        <f t="shared" si="0"/>
        <v>53.800000000000004</v>
      </c>
      <c r="L21" s="46">
        <f t="shared" si="1"/>
        <v>161.4</v>
      </c>
      <c r="M21" s="32">
        <v>45160</v>
      </c>
    </row>
    <row r="22" spans="1:14" ht="15.75" x14ac:dyDescent="0.25">
      <c r="A22" s="51" t="s">
        <v>26</v>
      </c>
      <c r="B22" s="41" t="s">
        <v>58</v>
      </c>
      <c r="C22" s="45">
        <v>1</v>
      </c>
      <c r="D22" s="52" t="s">
        <v>25</v>
      </c>
      <c r="E22" s="47">
        <v>5</v>
      </c>
      <c r="F22" s="47">
        <v>3990</v>
      </c>
      <c r="G22" s="45">
        <v>3990</v>
      </c>
      <c r="H22" s="50">
        <v>0.75</v>
      </c>
      <c r="I22" s="46">
        <v>500</v>
      </c>
      <c r="J22" s="46">
        <v>991</v>
      </c>
      <c r="K22" s="46">
        <f t="shared" si="0"/>
        <v>99.100000000000009</v>
      </c>
      <c r="L22" s="46">
        <f t="shared" si="1"/>
        <v>297.3</v>
      </c>
      <c r="M22" s="32">
        <v>45160</v>
      </c>
    </row>
    <row r="23" spans="1:14" ht="15.75" x14ac:dyDescent="0.25">
      <c r="A23" s="51" t="s">
        <v>27</v>
      </c>
      <c r="B23" s="41" t="s">
        <v>58</v>
      </c>
      <c r="C23" s="45">
        <v>1</v>
      </c>
      <c r="D23" s="52" t="s">
        <v>25</v>
      </c>
      <c r="E23" s="47">
        <v>5</v>
      </c>
      <c r="F23" s="47">
        <v>3990</v>
      </c>
      <c r="G23" s="45">
        <v>3990</v>
      </c>
      <c r="H23" s="50">
        <v>0.75</v>
      </c>
      <c r="I23" s="46">
        <v>500</v>
      </c>
      <c r="J23" s="46">
        <v>990</v>
      </c>
      <c r="K23" s="46">
        <f t="shared" si="0"/>
        <v>99</v>
      </c>
      <c r="L23" s="46">
        <f t="shared" si="1"/>
        <v>297</v>
      </c>
      <c r="M23" s="32">
        <v>45160</v>
      </c>
    </row>
    <row r="24" spans="1:14" ht="15.75" x14ac:dyDescent="0.25">
      <c r="A24" s="51" t="s">
        <v>28</v>
      </c>
      <c r="B24" s="41" t="s">
        <v>58</v>
      </c>
      <c r="C24" s="45">
        <v>1</v>
      </c>
      <c r="D24" s="52" t="s">
        <v>25</v>
      </c>
      <c r="E24" s="47">
        <v>5</v>
      </c>
      <c r="F24" s="47">
        <v>3990</v>
      </c>
      <c r="G24" s="45">
        <v>3990</v>
      </c>
      <c r="H24" s="50">
        <v>0.75</v>
      </c>
      <c r="I24" s="46">
        <v>300</v>
      </c>
      <c r="J24" s="46">
        <v>994</v>
      </c>
      <c r="K24" s="46">
        <f t="shared" si="0"/>
        <v>99.4</v>
      </c>
      <c r="L24" s="46">
        <f t="shared" si="1"/>
        <v>298.2</v>
      </c>
      <c r="M24" s="32">
        <v>45160</v>
      </c>
    </row>
    <row r="25" spans="1:14" ht="15.75" x14ac:dyDescent="0.25">
      <c r="A25" s="25" t="s">
        <v>68</v>
      </c>
      <c r="B25" s="41" t="s">
        <v>58</v>
      </c>
      <c r="C25" s="26">
        <v>1</v>
      </c>
      <c r="D25" s="27" t="s">
        <v>69</v>
      </c>
      <c r="E25" s="28">
        <v>3</v>
      </c>
      <c r="F25" s="28">
        <v>3185</v>
      </c>
      <c r="G25" s="42">
        <v>3185</v>
      </c>
      <c r="H25" s="43">
        <v>0.75</v>
      </c>
      <c r="I25" s="29">
        <v>100</v>
      </c>
      <c r="J25" s="29">
        <v>795</v>
      </c>
      <c r="K25" s="29">
        <f t="shared" si="0"/>
        <v>79.5</v>
      </c>
      <c r="L25" s="29">
        <f t="shared" si="1"/>
        <v>238.5</v>
      </c>
      <c r="M25" s="32">
        <v>45399</v>
      </c>
    </row>
    <row r="26" spans="1:14" ht="15.75" x14ac:dyDescent="0.25">
      <c r="A26" s="25" t="s">
        <v>59</v>
      </c>
      <c r="B26" s="41" t="s">
        <v>58</v>
      </c>
      <c r="C26" s="26">
        <v>1</v>
      </c>
      <c r="D26" s="27" t="s">
        <v>60</v>
      </c>
      <c r="E26" s="28">
        <v>3</v>
      </c>
      <c r="F26" s="28">
        <v>3185</v>
      </c>
      <c r="G26" s="42">
        <v>2390</v>
      </c>
      <c r="H26" s="43">
        <v>0.75</v>
      </c>
      <c r="I26" s="29">
        <v>100</v>
      </c>
      <c r="J26" s="29">
        <v>795</v>
      </c>
      <c r="K26" s="29">
        <f t="shared" si="0"/>
        <v>79.5</v>
      </c>
      <c r="L26" s="29">
        <f t="shared" si="1"/>
        <v>238.5</v>
      </c>
      <c r="M26" s="32">
        <v>45386</v>
      </c>
    </row>
    <row r="27" spans="1:14" ht="15.75" x14ac:dyDescent="0.25">
      <c r="A27" s="25" t="s">
        <v>70</v>
      </c>
      <c r="B27" s="41" t="s">
        <v>58</v>
      </c>
      <c r="C27" s="26">
        <v>1</v>
      </c>
      <c r="D27" s="27" t="s">
        <v>71</v>
      </c>
      <c r="E27" s="28">
        <v>3</v>
      </c>
      <c r="F27" s="28">
        <v>3185</v>
      </c>
      <c r="G27" s="42">
        <v>3185</v>
      </c>
      <c r="H27" s="43">
        <v>0.75</v>
      </c>
      <c r="I27" s="29">
        <v>100</v>
      </c>
      <c r="J27" s="29">
        <v>795</v>
      </c>
      <c r="K27" s="29">
        <f t="shared" si="0"/>
        <v>79.5</v>
      </c>
      <c r="L27" s="29">
        <f t="shared" si="1"/>
        <v>238.5</v>
      </c>
      <c r="M27" s="32">
        <v>45399</v>
      </c>
    </row>
    <row r="28" spans="1:14" ht="15.75" x14ac:dyDescent="0.25">
      <c r="A28" s="25" t="s">
        <v>29</v>
      </c>
      <c r="B28" s="41" t="s">
        <v>58</v>
      </c>
      <c r="C28" s="26">
        <v>0.5</v>
      </c>
      <c r="D28" s="27" t="s">
        <v>30</v>
      </c>
      <c r="E28" s="28">
        <v>5</v>
      </c>
      <c r="F28" s="28">
        <v>3990</v>
      </c>
      <c r="G28" s="42">
        <v>1995</v>
      </c>
      <c r="H28" s="39">
        <v>0.7</v>
      </c>
      <c r="I28" s="29">
        <v>250</v>
      </c>
      <c r="J28" s="29">
        <v>597</v>
      </c>
      <c r="K28" s="29">
        <f t="shared" si="0"/>
        <v>59.7</v>
      </c>
      <c r="L28" s="29">
        <f t="shared" si="1"/>
        <v>179.1</v>
      </c>
      <c r="M28" s="32">
        <v>45336</v>
      </c>
    </row>
    <row r="29" spans="1:14" ht="15.75" x14ac:dyDescent="0.25">
      <c r="A29" s="25" t="s">
        <v>31</v>
      </c>
      <c r="B29" s="41" t="s">
        <v>58</v>
      </c>
      <c r="C29" s="26">
        <v>1</v>
      </c>
      <c r="D29" s="27" t="s">
        <v>30</v>
      </c>
      <c r="E29" s="28">
        <v>5</v>
      </c>
      <c r="F29" s="28">
        <v>3990</v>
      </c>
      <c r="G29" s="42">
        <v>3990</v>
      </c>
      <c r="H29" s="39">
        <v>0.7</v>
      </c>
      <c r="I29" s="29">
        <v>300</v>
      </c>
      <c r="J29" s="29">
        <v>1198</v>
      </c>
      <c r="K29" s="29">
        <f t="shared" si="0"/>
        <v>119.80000000000001</v>
      </c>
      <c r="L29" s="29">
        <f t="shared" si="1"/>
        <v>359.4</v>
      </c>
      <c r="M29" s="32">
        <v>45336</v>
      </c>
    </row>
    <row r="30" spans="1:14" ht="15.75" x14ac:dyDescent="0.25">
      <c r="A30" s="25" t="s">
        <v>32</v>
      </c>
      <c r="B30" s="41" t="s">
        <v>58</v>
      </c>
      <c r="C30" s="26">
        <v>1</v>
      </c>
      <c r="D30" s="27" t="s">
        <v>30</v>
      </c>
      <c r="E30" s="28">
        <v>5</v>
      </c>
      <c r="F30" s="28">
        <v>3990</v>
      </c>
      <c r="G30" s="42">
        <v>3990</v>
      </c>
      <c r="H30" s="39">
        <v>0.72</v>
      </c>
      <c r="I30" s="29">
        <v>500</v>
      </c>
      <c r="J30" s="29">
        <v>1134</v>
      </c>
      <c r="K30" s="29">
        <f t="shared" si="0"/>
        <v>113.4</v>
      </c>
      <c r="L30" s="29">
        <f t="shared" si="1"/>
        <v>340.2</v>
      </c>
      <c r="M30" s="32">
        <v>45336</v>
      </c>
    </row>
    <row r="31" spans="1:14" ht="15.75" x14ac:dyDescent="0.25">
      <c r="A31" s="44" t="s">
        <v>33</v>
      </c>
      <c r="B31" s="41" t="s">
        <v>58</v>
      </c>
      <c r="C31" s="53">
        <v>1</v>
      </c>
      <c r="D31" s="52" t="s">
        <v>34</v>
      </c>
      <c r="E31" s="47" t="s">
        <v>35</v>
      </c>
      <c r="F31" s="47">
        <v>260</v>
      </c>
      <c r="G31" s="45">
        <v>260</v>
      </c>
      <c r="H31" s="50">
        <v>0.77</v>
      </c>
      <c r="I31" s="49">
        <v>100</v>
      </c>
      <c r="J31" s="46">
        <v>60</v>
      </c>
      <c r="K31" s="49">
        <f>J31*0.1</f>
        <v>6</v>
      </c>
      <c r="L31" s="46">
        <f>J31*0.3</f>
        <v>18</v>
      </c>
      <c r="M31" s="32">
        <v>39638</v>
      </c>
      <c r="N31" s="40"/>
    </row>
    <row r="32" spans="1:14" ht="15.75" x14ac:dyDescent="0.25">
      <c r="A32" s="25" t="s">
        <v>72</v>
      </c>
      <c r="B32" s="41" t="s">
        <v>58</v>
      </c>
      <c r="C32" s="26">
        <v>1</v>
      </c>
      <c r="D32" s="27" t="s">
        <v>73</v>
      </c>
      <c r="E32" s="28">
        <v>3</v>
      </c>
      <c r="F32" s="28">
        <v>3185</v>
      </c>
      <c r="G32" s="42">
        <v>3185</v>
      </c>
      <c r="H32" s="43">
        <v>0.75</v>
      </c>
      <c r="I32" s="29">
        <v>100</v>
      </c>
      <c r="J32" s="29">
        <v>795</v>
      </c>
      <c r="K32" s="29">
        <f t="shared" ref="K32:K41" si="2">+J32*0.1</f>
        <v>79.5</v>
      </c>
      <c r="L32" s="29">
        <f t="shared" ref="L32:L41" si="3">SUM(J32*0.3)</f>
        <v>238.5</v>
      </c>
      <c r="M32" s="32">
        <v>45399</v>
      </c>
      <c r="N32" s="40"/>
    </row>
    <row r="33" spans="1:14" ht="15.75" x14ac:dyDescent="0.25">
      <c r="A33" s="25" t="s">
        <v>74</v>
      </c>
      <c r="B33" s="41" t="s">
        <v>58</v>
      </c>
      <c r="C33" s="26">
        <v>1</v>
      </c>
      <c r="D33" s="27" t="s">
        <v>75</v>
      </c>
      <c r="E33" s="28">
        <v>3</v>
      </c>
      <c r="F33" s="28">
        <v>3185</v>
      </c>
      <c r="G33" s="42">
        <v>3185</v>
      </c>
      <c r="H33" s="43">
        <v>0.75</v>
      </c>
      <c r="I33" s="29">
        <v>100</v>
      </c>
      <c r="J33" s="29">
        <v>795</v>
      </c>
      <c r="K33" s="29">
        <f t="shared" si="2"/>
        <v>79.5</v>
      </c>
      <c r="L33" s="29">
        <f t="shared" si="3"/>
        <v>238.5</v>
      </c>
      <c r="M33" s="32">
        <v>45399</v>
      </c>
      <c r="N33" s="40"/>
    </row>
    <row r="34" spans="1:14" ht="15.75" x14ac:dyDescent="0.25">
      <c r="A34" s="25" t="s">
        <v>37</v>
      </c>
      <c r="B34" s="41" t="s">
        <v>58</v>
      </c>
      <c r="C34" s="26">
        <v>0.5</v>
      </c>
      <c r="D34" s="27" t="s">
        <v>36</v>
      </c>
      <c r="E34" s="28">
        <v>5</v>
      </c>
      <c r="F34" s="28">
        <v>3990</v>
      </c>
      <c r="G34" s="42">
        <v>1995</v>
      </c>
      <c r="H34" s="39">
        <v>0.7</v>
      </c>
      <c r="I34" s="29">
        <v>250</v>
      </c>
      <c r="J34" s="29">
        <v>597</v>
      </c>
      <c r="K34" s="29">
        <f t="shared" si="2"/>
        <v>59.7</v>
      </c>
      <c r="L34" s="29">
        <f t="shared" si="3"/>
        <v>179.1</v>
      </c>
      <c r="M34" s="32">
        <v>45336</v>
      </c>
    </row>
    <row r="35" spans="1:14" ht="15.75" x14ac:dyDescent="0.25">
      <c r="A35" s="25" t="s">
        <v>38</v>
      </c>
      <c r="B35" s="41" t="s">
        <v>58</v>
      </c>
      <c r="C35" s="26">
        <v>1</v>
      </c>
      <c r="D35" s="27" t="s">
        <v>36</v>
      </c>
      <c r="E35" s="28">
        <v>5</v>
      </c>
      <c r="F35" s="28">
        <v>3990</v>
      </c>
      <c r="G35" s="42">
        <v>3990</v>
      </c>
      <c r="H35" s="39">
        <v>0.7</v>
      </c>
      <c r="I35" s="29">
        <v>300</v>
      </c>
      <c r="J35" s="29">
        <v>1198</v>
      </c>
      <c r="K35" s="29">
        <f t="shared" si="2"/>
        <v>119.80000000000001</v>
      </c>
      <c r="L35" s="29">
        <f t="shared" si="3"/>
        <v>359.4</v>
      </c>
      <c r="M35" s="32">
        <v>45336</v>
      </c>
    </row>
    <row r="36" spans="1:14" ht="15.75" x14ac:dyDescent="0.25">
      <c r="A36" s="25" t="s">
        <v>39</v>
      </c>
      <c r="B36" s="41" t="s">
        <v>58</v>
      </c>
      <c r="C36" s="26">
        <v>1</v>
      </c>
      <c r="D36" s="27" t="s">
        <v>36</v>
      </c>
      <c r="E36" s="28">
        <v>5</v>
      </c>
      <c r="F36" s="28">
        <v>3990</v>
      </c>
      <c r="G36" s="42">
        <v>3990</v>
      </c>
      <c r="H36" s="39">
        <v>0.72</v>
      </c>
      <c r="I36" s="29">
        <v>500</v>
      </c>
      <c r="J36" s="29">
        <v>1134</v>
      </c>
      <c r="K36" s="29">
        <f t="shared" si="2"/>
        <v>113.4</v>
      </c>
      <c r="L36" s="29">
        <f t="shared" si="3"/>
        <v>340.2</v>
      </c>
      <c r="M36" s="32">
        <v>45336</v>
      </c>
    </row>
    <row r="37" spans="1:14" ht="15.75" x14ac:dyDescent="0.25">
      <c r="A37" s="25" t="s">
        <v>76</v>
      </c>
      <c r="B37" s="41" t="s">
        <v>58</v>
      </c>
      <c r="C37" s="26">
        <v>1</v>
      </c>
      <c r="D37" s="27" t="s">
        <v>77</v>
      </c>
      <c r="E37" s="28">
        <v>3</v>
      </c>
      <c r="F37" s="28">
        <v>3185</v>
      </c>
      <c r="G37" s="42">
        <v>3185</v>
      </c>
      <c r="H37" s="43">
        <v>0.75</v>
      </c>
      <c r="I37" s="29">
        <v>100</v>
      </c>
      <c r="J37" s="29">
        <v>795</v>
      </c>
      <c r="K37" s="29">
        <f t="shared" si="2"/>
        <v>79.5</v>
      </c>
      <c r="L37" s="29">
        <f t="shared" si="3"/>
        <v>238.5</v>
      </c>
      <c r="M37" s="32">
        <v>45399</v>
      </c>
    </row>
    <row r="38" spans="1:14" ht="15.75" x14ac:dyDescent="0.25">
      <c r="A38" s="25" t="s">
        <v>61</v>
      </c>
      <c r="B38" s="41" t="s">
        <v>58</v>
      </c>
      <c r="C38" s="26">
        <v>1</v>
      </c>
      <c r="D38" s="27" t="s">
        <v>62</v>
      </c>
      <c r="E38" s="28">
        <v>3</v>
      </c>
      <c r="F38" s="28">
        <v>3185</v>
      </c>
      <c r="G38" s="42">
        <v>2390</v>
      </c>
      <c r="H38" s="43">
        <v>0.75</v>
      </c>
      <c r="I38" s="29">
        <v>100</v>
      </c>
      <c r="J38" s="29">
        <v>795</v>
      </c>
      <c r="K38" s="29">
        <f t="shared" si="2"/>
        <v>79.5</v>
      </c>
      <c r="L38" s="29">
        <f t="shared" si="3"/>
        <v>238.5</v>
      </c>
      <c r="M38" s="32">
        <v>45386</v>
      </c>
    </row>
    <row r="39" spans="1:14" ht="15.75" x14ac:dyDescent="0.25">
      <c r="A39" s="25" t="s">
        <v>63</v>
      </c>
      <c r="B39" s="41" t="s">
        <v>58</v>
      </c>
      <c r="C39" s="26">
        <v>1</v>
      </c>
      <c r="D39" s="27" t="s">
        <v>40</v>
      </c>
      <c r="E39" s="28">
        <v>5</v>
      </c>
      <c r="F39" s="28">
        <v>1750</v>
      </c>
      <c r="G39" s="42">
        <v>1155</v>
      </c>
      <c r="H39" s="43">
        <v>0.66</v>
      </c>
      <c r="I39" s="29">
        <v>500</v>
      </c>
      <c r="J39" s="29">
        <v>595</v>
      </c>
      <c r="K39" s="29">
        <f t="shared" si="2"/>
        <v>59.5</v>
      </c>
      <c r="L39" s="29">
        <f t="shared" si="3"/>
        <v>178.5</v>
      </c>
      <c r="M39" s="32">
        <v>45386</v>
      </c>
    </row>
    <row r="40" spans="1:14" ht="15.75" x14ac:dyDescent="0.25">
      <c r="A40" s="25" t="s">
        <v>41</v>
      </c>
      <c r="B40" s="41" t="s">
        <v>58</v>
      </c>
      <c r="C40" s="41" t="s">
        <v>42</v>
      </c>
      <c r="D40" s="27" t="s">
        <v>40</v>
      </c>
      <c r="E40" s="28">
        <v>5</v>
      </c>
      <c r="F40" s="28">
        <v>1260</v>
      </c>
      <c r="G40" s="42">
        <v>1260</v>
      </c>
      <c r="H40" s="39">
        <v>0.74</v>
      </c>
      <c r="I40" s="29">
        <v>799</v>
      </c>
      <c r="J40" s="29">
        <v>331</v>
      </c>
      <c r="K40" s="29">
        <f t="shared" si="2"/>
        <v>33.1</v>
      </c>
      <c r="L40" s="29">
        <f t="shared" si="3"/>
        <v>99.3</v>
      </c>
      <c r="M40" s="32">
        <v>45191</v>
      </c>
    </row>
    <row r="41" spans="1:14" ht="15.75" x14ac:dyDescent="0.25">
      <c r="A41" s="25" t="s">
        <v>78</v>
      </c>
      <c r="B41" s="41" t="s">
        <v>58</v>
      </c>
      <c r="C41" s="26">
        <v>1</v>
      </c>
      <c r="D41" s="27" t="s">
        <v>79</v>
      </c>
      <c r="E41" s="28">
        <v>3</v>
      </c>
      <c r="F41" s="28">
        <v>3185</v>
      </c>
      <c r="G41" s="42">
        <v>3185</v>
      </c>
      <c r="H41" s="43">
        <v>0.75</v>
      </c>
      <c r="I41" s="29">
        <v>100</v>
      </c>
      <c r="J41" s="29">
        <v>795</v>
      </c>
      <c r="K41" s="29">
        <f t="shared" si="2"/>
        <v>79.5</v>
      </c>
      <c r="L41" s="29">
        <f t="shared" si="3"/>
        <v>238.5</v>
      </c>
      <c r="M41" s="32">
        <v>45399</v>
      </c>
    </row>
  </sheetData>
  <sortState xmlns:xlrd2="http://schemas.microsoft.com/office/spreadsheetml/2017/richdata2" ref="A9:M41">
    <sortCondition ref="D9:D41"/>
    <sortCondition ref="C9:C41"/>
    <sortCondition ref="A9:A41"/>
  </sortState>
  <mergeCells count="3">
    <mergeCell ref="D2:J2"/>
    <mergeCell ref="D3:J3"/>
    <mergeCell ref="D5:J5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bjelinek</dc:creator>
  <cp:keywords/>
  <dc:description/>
  <cp:lastModifiedBy>Ross, Gail</cp:lastModifiedBy>
  <cp:revision/>
  <dcterms:created xsi:type="dcterms:W3CDTF">2013-01-24T16:13:14Z</dcterms:created>
  <dcterms:modified xsi:type="dcterms:W3CDTF">2024-04-17T17:45:38Z</dcterms:modified>
  <cp:category/>
  <cp:contentStatus/>
</cp:coreProperties>
</file>