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ail.ross\Pictures\"/>
    </mc:Choice>
  </mc:AlternateContent>
  <xr:revisionPtr revIDLastSave="0" documentId="8_{843D5CE7-14A2-46D0-B83B-3CFAE36FD3F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8" i="1" l="1"/>
  <c r="K228" i="1"/>
  <c r="L225" i="1"/>
  <c r="K225" i="1"/>
  <c r="L169" i="1"/>
  <c r="K169" i="1"/>
  <c r="L165" i="1"/>
  <c r="K165" i="1"/>
  <c r="L154" i="1"/>
  <c r="K154" i="1"/>
  <c r="L128" i="1"/>
  <c r="K128" i="1"/>
  <c r="L121" i="1"/>
  <c r="K121" i="1"/>
  <c r="L117" i="1"/>
  <c r="K117" i="1"/>
  <c r="L99" i="1"/>
  <c r="K99" i="1"/>
  <c r="L89" i="1"/>
  <c r="K89" i="1"/>
  <c r="L68" i="1"/>
  <c r="K68" i="1"/>
  <c r="L41" i="1"/>
  <c r="K41" i="1"/>
  <c r="L193" i="1"/>
  <c r="K193" i="1"/>
  <c r="L192" i="1"/>
  <c r="K192" i="1"/>
  <c r="L194" i="1"/>
  <c r="K194" i="1"/>
  <c r="L195" i="1"/>
  <c r="K195" i="1"/>
  <c r="L179" i="1"/>
  <c r="K179" i="1"/>
  <c r="L178" i="1"/>
  <c r="K178" i="1"/>
  <c r="L180" i="1"/>
  <c r="K180" i="1"/>
  <c r="L181" i="1"/>
  <c r="K181" i="1"/>
  <c r="L151" i="1"/>
  <c r="K151" i="1"/>
  <c r="L150" i="1"/>
  <c r="K150" i="1"/>
  <c r="L152" i="1"/>
  <c r="K152" i="1"/>
  <c r="L153" i="1"/>
  <c r="K153" i="1"/>
  <c r="L124" i="1"/>
  <c r="K124" i="1"/>
  <c r="L123" i="1"/>
  <c r="K123" i="1"/>
  <c r="L125" i="1"/>
  <c r="K125" i="1"/>
  <c r="L126" i="1"/>
  <c r="K126" i="1"/>
  <c r="L234" i="1"/>
  <c r="K234" i="1"/>
  <c r="L229" i="1"/>
  <c r="K229" i="1"/>
  <c r="L226" i="1"/>
  <c r="K226" i="1"/>
  <c r="L191" i="1"/>
  <c r="K191" i="1"/>
  <c r="L174" i="1"/>
  <c r="K174" i="1"/>
  <c r="L173" i="1"/>
  <c r="K173" i="1"/>
  <c r="L172" i="1"/>
  <c r="K172" i="1"/>
  <c r="L171" i="1"/>
  <c r="K171" i="1"/>
  <c r="L170" i="1"/>
  <c r="K170" i="1"/>
  <c r="L177" i="1"/>
  <c r="K177" i="1"/>
  <c r="L131" i="1"/>
  <c r="K131" i="1"/>
  <c r="L129" i="1"/>
  <c r="K129" i="1"/>
  <c r="L98" i="1"/>
  <c r="K98" i="1"/>
  <c r="L91" i="1"/>
  <c r="K91" i="1"/>
  <c r="L86" i="1"/>
  <c r="K86" i="1"/>
  <c r="L85" i="1"/>
  <c r="K85" i="1"/>
  <c r="L84" i="1"/>
  <c r="K84" i="1"/>
  <c r="L83" i="1"/>
  <c r="K83" i="1"/>
  <c r="L82" i="1"/>
  <c r="K82" i="1"/>
  <c r="L90" i="1"/>
  <c r="K90" i="1"/>
  <c r="L67" i="1"/>
  <c r="K67" i="1"/>
  <c r="L63" i="1"/>
  <c r="K63" i="1"/>
  <c r="L42" i="1"/>
  <c r="K42" i="1"/>
  <c r="L37" i="1"/>
  <c r="K37" i="1"/>
  <c r="L36" i="1"/>
  <c r="K36" i="1"/>
  <c r="L35" i="1"/>
  <c r="K35" i="1"/>
  <c r="L34" i="1"/>
  <c r="K34" i="1"/>
  <c r="L33" i="1"/>
  <c r="K33" i="1"/>
  <c r="L40" i="1"/>
  <c r="K40" i="1"/>
  <c r="L27" i="1"/>
  <c r="K27" i="1"/>
  <c r="L26" i="1"/>
  <c r="K26" i="1"/>
  <c r="L25" i="1"/>
  <c r="K25" i="1"/>
  <c r="L24" i="1"/>
  <c r="K24" i="1"/>
  <c r="L23" i="1"/>
  <c r="K23" i="1"/>
  <c r="L30" i="1"/>
  <c r="K30" i="1"/>
  <c r="L22" i="1"/>
  <c r="K22" i="1"/>
  <c r="L176" i="1"/>
  <c r="K176" i="1"/>
  <c r="L175" i="1"/>
  <c r="K175" i="1"/>
  <c r="L88" i="1"/>
  <c r="K88" i="1"/>
  <c r="L87" i="1"/>
  <c r="K87" i="1"/>
  <c r="L39" i="1"/>
  <c r="K39" i="1"/>
  <c r="L38" i="1"/>
  <c r="K38" i="1"/>
  <c r="L29" i="1"/>
  <c r="K29" i="1"/>
  <c r="L28" i="1"/>
  <c r="K28" i="1"/>
  <c r="L244" i="1" l="1"/>
  <c r="K244" i="1"/>
  <c r="L243" i="1"/>
  <c r="K243" i="1"/>
  <c r="L231" i="1"/>
  <c r="K231" i="1"/>
  <c r="L134" i="1"/>
  <c r="K134" i="1"/>
  <c r="L213" i="1"/>
  <c r="K213" i="1"/>
  <c r="L182" i="1"/>
  <c r="K182" i="1"/>
  <c r="L110" i="1"/>
  <c r="K110" i="1"/>
  <c r="L69" i="1"/>
  <c r="K69" i="1"/>
  <c r="L211" i="1" l="1"/>
  <c r="K211" i="1"/>
  <c r="L210" i="1"/>
  <c r="K210" i="1"/>
  <c r="L209" i="1"/>
  <c r="K209" i="1"/>
  <c r="L208" i="1"/>
  <c r="K208" i="1"/>
  <c r="L207" i="1"/>
  <c r="K207" i="1"/>
  <c r="L212" i="1"/>
  <c r="K212" i="1"/>
  <c r="L159" i="1"/>
  <c r="K159" i="1"/>
  <c r="L158" i="1"/>
  <c r="K158" i="1"/>
  <c r="L157" i="1"/>
  <c r="K157" i="1"/>
  <c r="L156" i="1"/>
  <c r="K156" i="1"/>
  <c r="L155" i="1"/>
  <c r="K155" i="1"/>
  <c r="L160" i="1"/>
  <c r="K160" i="1"/>
  <c r="L139" i="1"/>
  <c r="K139" i="1"/>
  <c r="L138" i="1"/>
  <c r="K138" i="1"/>
  <c r="L137" i="1"/>
  <c r="K137" i="1"/>
  <c r="L136" i="1"/>
  <c r="K136" i="1"/>
  <c r="L135" i="1"/>
  <c r="K135" i="1"/>
  <c r="L140" i="1"/>
  <c r="K140" i="1"/>
  <c r="L108" i="1"/>
  <c r="K108" i="1"/>
  <c r="L107" i="1"/>
  <c r="K107" i="1"/>
  <c r="L106" i="1"/>
  <c r="K106" i="1"/>
  <c r="L105" i="1"/>
  <c r="K105" i="1"/>
  <c r="L104" i="1"/>
  <c r="K104" i="1"/>
  <c r="L109" i="1"/>
  <c r="K109" i="1"/>
  <c r="L189" i="1"/>
  <c r="K189" i="1"/>
  <c r="L188" i="1"/>
  <c r="K188" i="1"/>
  <c r="L187" i="1"/>
  <c r="K187" i="1"/>
  <c r="L186" i="1"/>
  <c r="K186" i="1"/>
  <c r="L185" i="1"/>
  <c r="K185" i="1"/>
  <c r="L190" i="1"/>
  <c r="K190" i="1"/>
  <c r="L148" i="1"/>
  <c r="K148" i="1"/>
  <c r="L147" i="1"/>
  <c r="K147" i="1"/>
  <c r="L146" i="1"/>
  <c r="K146" i="1"/>
  <c r="L145" i="1"/>
  <c r="K145" i="1"/>
  <c r="L144" i="1"/>
  <c r="K144" i="1"/>
  <c r="L149" i="1"/>
  <c r="K149" i="1"/>
  <c r="L62" i="1"/>
  <c r="K62" i="1"/>
  <c r="L61" i="1"/>
  <c r="K61" i="1"/>
  <c r="L60" i="1"/>
  <c r="K60" i="1"/>
  <c r="L59" i="1"/>
  <c r="K59" i="1"/>
  <c r="L58" i="1"/>
  <c r="K58" i="1"/>
  <c r="L64" i="1"/>
  <c r="K64" i="1"/>
  <c r="L13" i="1"/>
  <c r="K13" i="1"/>
  <c r="L12" i="1"/>
  <c r="K12" i="1"/>
  <c r="L11" i="1"/>
  <c r="K11" i="1"/>
  <c r="L10" i="1"/>
  <c r="K10" i="1"/>
  <c r="L9" i="1"/>
  <c r="K9" i="1"/>
  <c r="L14" i="1"/>
  <c r="K14" i="1"/>
  <c r="L167" i="1"/>
  <c r="K167" i="1"/>
  <c r="L143" i="1"/>
  <c r="K143" i="1"/>
  <c r="L127" i="1"/>
  <c r="K127" i="1"/>
  <c r="L122" i="1"/>
  <c r="K122" i="1"/>
  <c r="L119" i="1"/>
  <c r="K119" i="1"/>
  <c r="L115" i="1"/>
  <c r="K115" i="1"/>
  <c r="L97" i="1"/>
  <c r="K97" i="1"/>
  <c r="L92" i="1"/>
  <c r="K92" i="1"/>
  <c r="L48" i="1"/>
  <c r="K48" i="1"/>
  <c r="L47" i="1"/>
  <c r="K47" i="1"/>
  <c r="L239" i="1" l="1"/>
  <c r="K239" i="1"/>
  <c r="L238" i="1"/>
  <c r="K238" i="1"/>
  <c r="L237" i="1"/>
  <c r="K237" i="1"/>
  <c r="L236" i="1"/>
  <c r="K236" i="1"/>
  <c r="L235" i="1"/>
  <c r="K235" i="1"/>
  <c r="L240" i="1"/>
  <c r="K240" i="1"/>
  <c r="L218" i="1"/>
  <c r="K218" i="1"/>
  <c r="L217" i="1"/>
  <c r="K217" i="1"/>
  <c r="L216" i="1"/>
  <c r="K216" i="1"/>
  <c r="L215" i="1"/>
  <c r="K215" i="1"/>
  <c r="L214" i="1"/>
  <c r="K214" i="1"/>
  <c r="L219" i="1"/>
  <c r="K219" i="1"/>
  <c r="L204" i="1"/>
  <c r="K204" i="1"/>
  <c r="L203" i="1"/>
  <c r="K203" i="1"/>
  <c r="L202" i="1"/>
  <c r="K202" i="1"/>
  <c r="L201" i="1"/>
  <c r="K201" i="1"/>
  <c r="L200" i="1"/>
  <c r="K200" i="1"/>
  <c r="L205" i="1"/>
  <c r="K205" i="1"/>
  <c r="L55" i="1"/>
  <c r="K55" i="1"/>
  <c r="L54" i="1"/>
  <c r="K54" i="1"/>
  <c r="L52" i="1"/>
  <c r="K52" i="1"/>
  <c r="L51" i="1"/>
  <c r="K51" i="1"/>
  <c r="L53" i="1"/>
  <c r="K53" i="1"/>
  <c r="L56" i="1"/>
  <c r="K56" i="1"/>
  <c r="L133" i="1"/>
  <c r="K133" i="1"/>
  <c r="L102" i="1"/>
  <c r="K102" i="1"/>
  <c r="L101" i="1"/>
  <c r="K101" i="1"/>
  <c r="L100" i="1"/>
  <c r="K100" i="1"/>
  <c r="L103" i="1"/>
  <c r="K103" i="1"/>
  <c r="L73" i="1"/>
  <c r="K73" i="1"/>
  <c r="L72" i="1"/>
  <c r="K72" i="1"/>
  <c r="L71" i="1"/>
  <c r="K71" i="1"/>
  <c r="L74" i="1"/>
  <c r="K74" i="1"/>
  <c r="L222" i="1" l="1"/>
  <c r="K222" i="1"/>
  <c r="L221" i="1"/>
  <c r="K221" i="1"/>
  <c r="L220" i="1"/>
  <c r="K220" i="1"/>
  <c r="L223" i="1"/>
  <c r="K223" i="1"/>
  <c r="L95" i="1"/>
  <c r="K95" i="1"/>
  <c r="L94" i="1"/>
  <c r="K94" i="1"/>
  <c r="L93" i="1"/>
  <c r="K93" i="1"/>
  <c r="L96" i="1"/>
  <c r="K96" i="1"/>
  <c r="L242" i="1" l="1"/>
  <c r="K242" i="1"/>
  <c r="L166" i="1"/>
  <c r="K166" i="1"/>
  <c r="L161" i="1"/>
  <c r="K161" i="1"/>
  <c r="L81" i="1"/>
  <c r="K81" i="1"/>
  <c r="L79" i="1"/>
  <c r="K79" i="1"/>
  <c r="L46" i="1"/>
  <c r="K46" i="1"/>
  <c r="L45" i="1"/>
  <c r="K45" i="1"/>
  <c r="L44" i="1"/>
  <c r="K44" i="1"/>
  <c r="L241" i="1"/>
  <c r="K241" i="1"/>
  <c r="L227" i="1"/>
  <c r="K227" i="1"/>
  <c r="L196" i="1"/>
  <c r="K196" i="1"/>
  <c r="L184" i="1"/>
  <c r="K184" i="1"/>
  <c r="L142" i="1"/>
  <c r="K142" i="1"/>
  <c r="L116" i="1"/>
  <c r="K116" i="1"/>
  <c r="L50" i="1"/>
  <c r="K50" i="1"/>
  <c r="L32" i="1"/>
  <c r="K32" i="1"/>
  <c r="L233" i="1"/>
  <c r="K233" i="1"/>
  <c r="L230" i="1"/>
  <c r="K230" i="1"/>
  <c r="L118" i="1"/>
  <c r="K118" i="1"/>
  <c r="L232" i="1"/>
  <c r="L198" i="1"/>
  <c r="L197" i="1"/>
  <c r="L199" i="1"/>
  <c r="L183" i="1"/>
  <c r="L163" i="1"/>
  <c r="L162" i="1"/>
  <c r="L164" i="1"/>
  <c r="L113" i="1"/>
  <c r="L112" i="1"/>
  <c r="L111" i="1"/>
  <c r="L114" i="1"/>
  <c r="L76" i="1"/>
  <c r="L75" i="1"/>
  <c r="L77" i="1"/>
  <c r="L43" i="1"/>
  <c r="L18" i="1"/>
  <c r="L17" i="1"/>
  <c r="L16" i="1"/>
  <c r="L15" i="1"/>
  <c r="L20" i="1"/>
  <c r="L19" i="1"/>
  <c r="K232" i="1"/>
  <c r="K198" i="1"/>
  <c r="K197" i="1"/>
  <c r="K199" i="1"/>
  <c r="K183" i="1"/>
  <c r="K163" i="1"/>
  <c r="K162" i="1"/>
  <c r="K164" i="1"/>
  <c r="K113" i="1"/>
  <c r="K112" i="1"/>
  <c r="K111" i="1"/>
  <c r="K114" i="1"/>
  <c r="K76" i="1"/>
  <c r="K75" i="1"/>
  <c r="K77" i="1"/>
  <c r="K43" i="1"/>
  <c r="K18" i="1"/>
  <c r="K17" i="1"/>
  <c r="K16" i="1"/>
  <c r="K15" i="1"/>
  <c r="K20" i="1"/>
  <c r="K19" i="1"/>
</calcChain>
</file>

<file path=xl/sharedStrings.xml><?xml version="1.0" encoding="utf-8"?>
<sst xmlns="http://schemas.openxmlformats.org/spreadsheetml/2006/main" count="737" uniqueCount="372">
  <si>
    <t>DEPARTMENT OF REVENUE-CHARITABLE GAMING DIVISION</t>
  </si>
  <si>
    <t>UNAUTHORIZED DISTRIBUTION OF THIS LISTING IS PROHIBITED</t>
  </si>
  <si>
    <t>INTERNATIONAL GAMCO</t>
  </si>
  <si>
    <t>FORM</t>
  </si>
  <si>
    <t>COST/</t>
  </si>
  <si>
    <t>UNIT</t>
  </si>
  <si>
    <t>GROSS</t>
  </si>
  <si>
    <t>PAYOUT</t>
  </si>
  <si>
    <t>TOP</t>
  </si>
  <si>
    <t>DEF.</t>
  </si>
  <si>
    <t>APPROVAL</t>
  </si>
  <si>
    <t>BAR/THE</t>
  </si>
  <si>
    <t>1281UG</t>
  </si>
  <si>
    <t>619C</t>
  </si>
  <si>
    <t>1281UP</t>
  </si>
  <si>
    <t>1281VE</t>
  </si>
  <si>
    <t>619G</t>
  </si>
  <si>
    <t>619L</t>
  </si>
  <si>
    <t>BONUS CRISS CROSS</t>
  </si>
  <si>
    <t>361B</t>
  </si>
  <si>
    <t>619D</t>
  </si>
  <si>
    <t>DIAMONDS WILD</t>
  </si>
  <si>
    <t>619H</t>
  </si>
  <si>
    <t>619M</t>
  </si>
  <si>
    <t>1545UG</t>
  </si>
  <si>
    <t>HAPPY HOUR</t>
  </si>
  <si>
    <t>1545UM</t>
  </si>
  <si>
    <t>1545UU</t>
  </si>
  <si>
    <t>1545UZ</t>
  </si>
  <si>
    <t>619A</t>
  </si>
  <si>
    <t>NEVADA SLOTS</t>
  </si>
  <si>
    <t>619E</t>
  </si>
  <si>
    <t>619J</t>
  </si>
  <si>
    <t>QK1</t>
  </si>
  <si>
    <t>QUICK 100</t>
  </si>
  <si>
    <t>S</t>
  </si>
  <si>
    <t>RWB SEVENS</t>
  </si>
  <si>
    <t>619B</t>
  </si>
  <si>
    <t>619F</t>
  </si>
  <si>
    <t>619K</t>
  </si>
  <si>
    <t>WEEZILS</t>
  </si>
  <si>
    <t>X2449</t>
  </si>
  <si>
    <t>1.00</t>
  </si>
  <si>
    <t>NO</t>
  </si>
  <si>
    <t>MFR</t>
  </si>
  <si>
    <t>PER</t>
  </si>
  <si>
    <t>DESCRIPTION</t>
  </si>
  <si>
    <t>TYPE</t>
  </si>
  <si>
    <t>COUNT</t>
  </si>
  <si>
    <t>PROCEEDS</t>
  </si>
  <si>
    <t xml:space="preserve">PERCENT </t>
  </si>
  <si>
    <t>PRIZE</t>
  </si>
  <si>
    <t>PROFIT</t>
  </si>
  <si>
    <t>TAX</t>
  </si>
  <si>
    <t>DATE</t>
  </si>
  <si>
    <t>PICKLE</t>
  </si>
  <si>
    <t>OPER.</t>
  </si>
  <si>
    <t>COMM.</t>
  </si>
  <si>
    <t>IG</t>
  </si>
  <si>
    <t>2267AX</t>
  </si>
  <si>
    <t>ICE HOLES</t>
  </si>
  <si>
    <t>2268AX</t>
  </si>
  <si>
    <t>VINTAGE VEGAS</t>
  </si>
  <si>
    <t>X60D</t>
  </si>
  <si>
    <t>2299AX</t>
  </si>
  <si>
    <t>BLACK CHERRY BELL</t>
  </si>
  <si>
    <t>2300AX</t>
  </si>
  <si>
    <t>CHECKERED FLAG</t>
  </si>
  <si>
    <t>2296AX</t>
  </si>
  <si>
    <t>HIT THE BAGS</t>
  </si>
  <si>
    <t>2297AX</t>
  </si>
  <si>
    <t>LOST TREASURE</t>
  </si>
  <si>
    <t>2298AX</t>
  </si>
  <si>
    <t>RAG TOP</t>
  </si>
  <si>
    <t>2294AX</t>
  </si>
  <si>
    <t>ROUGHIN' IT</t>
  </si>
  <si>
    <t>2295AX</t>
  </si>
  <si>
    <t>THUNDER PIPES</t>
  </si>
  <si>
    <t>2293AX</t>
  </si>
  <si>
    <t>WILD PLAY</t>
  </si>
  <si>
    <t>2305AX</t>
  </si>
  <si>
    <t>BONUS SEVEN BONANZA</t>
  </si>
  <si>
    <t>2308AX</t>
  </si>
  <si>
    <t>BUT FIRST BEER</t>
  </si>
  <si>
    <t>2307AX</t>
  </si>
  <si>
    <t>CANDY STORE SLOTS</t>
  </si>
  <si>
    <t>2301AX</t>
  </si>
  <si>
    <t>DYNASTY SLOTS</t>
  </si>
  <si>
    <t>2303AX</t>
  </si>
  <si>
    <t>FAN/THE</t>
  </si>
  <si>
    <t>2306AX</t>
  </si>
  <si>
    <t>MOVIE MAGIC</t>
  </si>
  <si>
    <t>2302AX</t>
  </si>
  <si>
    <t>OPEN TAB</t>
  </si>
  <si>
    <t>2304AX</t>
  </si>
  <si>
    <t>WILD WHEELIN</t>
  </si>
  <si>
    <t>1548UG</t>
  </si>
  <si>
    <t>FRIDAY AFTERNOON CLUB</t>
  </si>
  <si>
    <t>1548UM</t>
  </si>
  <si>
    <t>1548UP</t>
  </si>
  <si>
    <t>1548UZ</t>
  </si>
  <si>
    <t>1547UG</t>
  </si>
  <si>
    <t>SUPPORT OUR VETS</t>
  </si>
  <si>
    <t>1547UM</t>
  </si>
  <si>
    <t>1547UP</t>
  </si>
  <si>
    <t>1547UZ</t>
  </si>
  <si>
    <t>1550UG</t>
  </si>
  <si>
    <t>DIAMOND RIO</t>
  </si>
  <si>
    <t>1550UM</t>
  </si>
  <si>
    <t>1550UP</t>
  </si>
  <si>
    <t>1550UZ</t>
  </si>
  <si>
    <t>1549UG</t>
  </si>
  <si>
    <t>GOLD MINE RIDGE</t>
  </si>
  <si>
    <t>1549UM</t>
  </si>
  <si>
    <t>1549UP</t>
  </si>
  <si>
    <t>1549UZ</t>
  </si>
  <si>
    <t>LH1</t>
  </si>
  <si>
    <t>LITTLE HORSES</t>
  </si>
  <si>
    <t>1552UG</t>
  </si>
  <si>
    <t>CHERRY SMACKERS!</t>
  </si>
  <si>
    <t>1552UU</t>
  </si>
  <si>
    <t>1552UK</t>
  </si>
  <si>
    <t>1552UM</t>
  </si>
  <si>
    <t>1552UZ</t>
  </si>
  <si>
    <t>1552VE</t>
  </si>
  <si>
    <t>1553UG</t>
  </si>
  <si>
    <t>SEVENS &amp; BARS</t>
  </si>
  <si>
    <t>1553UK</t>
  </si>
  <si>
    <t>1553UM</t>
  </si>
  <si>
    <t>1553UU</t>
  </si>
  <si>
    <t>1553UZ</t>
  </si>
  <si>
    <t>1553VE</t>
  </si>
  <si>
    <t>1551UG</t>
  </si>
  <si>
    <t>SUPER HOT SEVENS</t>
  </si>
  <si>
    <t>1551UK</t>
  </si>
  <si>
    <t>1551UM</t>
  </si>
  <si>
    <t>1551UU</t>
  </si>
  <si>
    <t>1551UZ</t>
  </si>
  <si>
    <t>1551VE</t>
  </si>
  <si>
    <t>1554UG</t>
  </si>
  <si>
    <t>WHITE DIAMONDS</t>
  </si>
  <si>
    <t>1554UK</t>
  </si>
  <si>
    <t>1554UM</t>
  </si>
  <si>
    <t>1554UU</t>
  </si>
  <si>
    <t>1554UZ</t>
  </si>
  <si>
    <t>1554VE</t>
  </si>
  <si>
    <t>2326AX</t>
  </si>
  <si>
    <t>CASH KABOOM!</t>
  </si>
  <si>
    <t>2327AX</t>
  </si>
  <si>
    <t>CHARMED &amp; DANGEROUS</t>
  </si>
  <si>
    <t>2338AX</t>
  </si>
  <si>
    <t>FIRE RED CHERRIES</t>
  </si>
  <si>
    <t>2328AX</t>
  </si>
  <si>
    <t>FT. KNOX</t>
  </si>
  <si>
    <t>2333AX</t>
  </si>
  <si>
    <t>HEY PITCHER!</t>
  </si>
  <si>
    <t>2335AX</t>
  </si>
  <si>
    <t>INN &amp; OUT</t>
  </si>
  <si>
    <t>2336AX</t>
  </si>
  <si>
    <t>JUNGLE JIM</t>
  </si>
  <si>
    <t>2334AX</t>
  </si>
  <si>
    <t>KILLER CRAPPIE!</t>
  </si>
  <si>
    <t>2325AX</t>
  </si>
  <si>
    <t>LUCKY BUCKETS</t>
  </si>
  <si>
    <t>2337AX</t>
  </si>
  <si>
    <t>PALACE OF GOLD</t>
  </si>
  <si>
    <t>1558UG</t>
  </si>
  <si>
    <t>BANK VAULT</t>
  </si>
  <si>
    <t>1558UK</t>
  </si>
  <si>
    <t>1558UM</t>
  </si>
  <si>
    <t>1558UU</t>
  </si>
  <si>
    <t>1558UZ</t>
  </si>
  <si>
    <t>1558VE</t>
  </si>
  <si>
    <t>1556UG</t>
  </si>
  <si>
    <t>CHERRY TWINS</t>
  </si>
  <si>
    <t>1556UK</t>
  </si>
  <si>
    <t>1556UM</t>
  </si>
  <si>
    <t>1556UU</t>
  </si>
  <si>
    <t>1556UZ</t>
  </si>
  <si>
    <t>1556VE</t>
  </si>
  <si>
    <t>1557UG</t>
  </si>
  <si>
    <t>LUCKY SEVEN JACKPOT</t>
  </si>
  <si>
    <t>1557UK</t>
  </si>
  <si>
    <t>1557UM</t>
  </si>
  <si>
    <t>1557UU</t>
  </si>
  <si>
    <t>1557UZ</t>
  </si>
  <si>
    <t>1557VE</t>
  </si>
  <si>
    <t>1555UG</t>
  </si>
  <si>
    <t>REEL DIAMONDS</t>
  </si>
  <si>
    <t>1555UK</t>
  </si>
  <si>
    <t>1555UM</t>
  </si>
  <si>
    <t>1555UU</t>
  </si>
  <si>
    <t>1555UZ</t>
  </si>
  <si>
    <t>1555VE</t>
  </si>
  <si>
    <t>1559UG</t>
  </si>
  <si>
    <t>GRETA'S BIERGARTEN</t>
  </si>
  <si>
    <t>1559UK</t>
  </si>
  <si>
    <t>1559UM</t>
  </si>
  <si>
    <t>1559UU</t>
  </si>
  <si>
    <t>1559UZ</t>
  </si>
  <si>
    <t>1559VE</t>
  </si>
  <si>
    <t>1560UG</t>
  </si>
  <si>
    <t>LONG ON LUCK</t>
  </si>
  <si>
    <t>1560UK</t>
  </si>
  <si>
    <t>1560UM</t>
  </si>
  <si>
    <t>1560UU</t>
  </si>
  <si>
    <t>1560UZ</t>
  </si>
  <si>
    <t>1560VE</t>
  </si>
  <si>
    <t>1562UG</t>
  </si>
  <si>
    <t>MEGA SLOTS</t>
  </si>
  <si>
    <t>1562UK</t>
  </si>
  <si>
    <t>1562UM</t>
  </si>
  <si>
    <t>1562UU</t>
  </si>
  <si>
    <t>1562UZ</t>
  </si>
  <si>
    <t>1562VE</t>
  </si>
  <si>
    <t>1561UG</t>
  </si>
  <si>
    <t>STONE COLD ICE</t>
  </si>
  <si>
    <t>1561UK</t>
  </si>
  <si>
    <t>1561UM</t>
  </si>
  <si>
    <t>1561UU</t>
  </si>
  <si>
    <t>1561UZ</t>
  </si>
  <si>
    <t>1561VE</t>
  </si>
  <si>
    <t>2353AX</t>
  </si>
  <si>
    <t>CRAZY APES</t>
  </si>
  <si>
    <t>2355AX</t>
  </si>
  <si>
    <t>GUY WALKS INTO A BAR</t>
  </si>
  <si>
    <t>2356AX</t>
  </si>
  <si>
    <t>PULL ME!</t>
  </si>
  <si>
    <t>2357AX</t>
  </si>
  <si>
    <t>SUGAR SKULLS</t>
  </si>
  <si>
    <t>2360AX</t>
  </si>
  <si>
    <t>LIZARD OF OZ/THE</t>
  </si>
  <si>
    <t>2354AX</t>
  </si>
  <si>
    <t>WATERMELON SMASH</t>
  </si>
  <si>
    <t>2359AX</t>
  </si>
  <si>
    <t>WINNING CASH!</t>
  </si>
  <si>
    <t>2358AX</t>
  </si>
  <si>
    <t>YOU GAME?</t>
  </si>
  <si>
    <t>1564YB</t>
  </si>
  <si>
    <t>BIG CHERRY SLOTS</t>
  </si>
  <si>
    <t>1564YC</t>
  </si>
  <si>
    <t>1565YB</t>
  </si>
  <si>
    <t>BLACK DIAMOND GOLD</t>
  </si>
  <si>
    <t>1565YC</t>
  </si>
  <si>
    <t>1566YB</t>
  </si>
  <si>
    <t>FAT BANKS</t>
  </si>
  <si>
    <t>1566YC</t>
  </si>
  <si>
    <t>1563YB</t>
  </si>
  <si>
    <t>PRIZE MELONS</t>
  </si>
  <si>
    <t>1563YC</t>
  </si>
  <si>
    <t>2366AX</t>
  </si>
  <si>
    <t>BELLS &amp; WHISTLES</t>
  </si>
  <si>
    <t>1564UG</t>
  </si>
  <si>
    <t>1564UK</t>
  </si>
  <si>
    <t>1564UM</t>
  </si>
  <si>
    <t>1564UU</t>
  </si>
  <si>
    <t>1564UZ</t>
  </si>
  <si>
    <t>1564VE</t>
  </si>
  <si>
    <t>1565UG</t>
  </si>
  <si>
    <t>1565UK</t>
  </si>
  <si>
    <t>1565UM</t>
  </si>
  <si>
    <t>1565UU</t>
  </si>
  <si>
    <t>1565UZ</t>
  </si>
  <si>
    <t>1565VE</t>
  </si>
  <si>
    <t>2361AX</t>
  </si>
  <si>
    <t>BONUS BUCKS</t>
  </si>
  <si>
    <t>2370AX</t>
  </si>
  <si>
    <t>2364AX</t>
  </si>
  <si>
    <t>COSMIC WAVE</t>
  </si>
  <si>
    <t>1566UG</t>
  </si>
  <si>
    <t>1566UK</t>
  </si>
  <si>
    <t>1566UM</t>
  </si>
  <si>
    <t>1566UU</t>
  </si>
  <si>
    <t>1566UZ</t>
  </si>
  <si>
    <t>1566VE</t>
  </si>
  <si>
    <t>2369AX</t>
  </si>
  <si>
    <t>FINAL COUNTDOWN/THE</t>
  </si>
  <si>
    <t>2365AX</t>
  </si>
  <si>
    <t>GIMME A BEER!</t>
  </si>
  <si>
    <t>2363AX</t>
  </si>
  <si>
    <t>LACES OUT!</t>
  </si>
  <si>
    <t>2371AX</t>
  </si>
  <si>
    <t>LET'S GO SLEDDIN'</t>
  </si>
  <si>
    <t>1563UG</t>
  </si>
  <si>
    <t>1563UK</t>
  </si>
  <si>
    <t>1563UM</t>
  </si>
  <si>
    <t>1563UU</t>
  </si>
  <si>
    <t>1563UZ</t>
  </si>
  <si>
    <t>1563VE</t>
  </si>
  <si>
    <t>2368AX</t>
  </si>
  <si>
    <t>REPTILE DYSFUNCTION</t>
  </si>
  <si>
    <t>2372AX</t>
  </si>
  <si>
    <t>THAT'S GOOD BEER!</t>
  </si>
  <si>
    <t>2362AX</t>
  </si>
  <si>
    <t>TRUCK STOP</t>
  </si>
  <si>
    <t>2367AX</t>
  </si>
  <si>
    <t>WET BANDITS</t>
  </si>
  <si>
    <t>1570UW</t>
  </si>
  <si>
    <t>KICKIN' UP CASH</t>
  </si>
  <si>
    <t>1570UG</t>
  </si>
  <si>
    <t>1570UM</t>
  </si>
  <si>
    <t>1570UZ</t>
  </si>
  <si>
    <t>1568UW</t>
  </si>
  <si>
    <t>MAGIC DRAGONS</t>
  </si>
  <si>
    <t>1568UG</t>
  </si>
  <si>
    <t>1568UM</t>
  </si>
  <si>
    <t>1568UZ</t>
  </si>
  <si>
    <t>1567UW</t>
  </si>
  <si>
    <t>PRIZE PIRATES</t>
  </si>
  <si>
    <t>1567UG</t>
  </si>
  <si>
    <t>1567UM</t>
  </si>
  <si>
    <t>1567UZ</t>
  </si>
  <si>
    <t>1569UW</t>
  </si>
  <si>
    <t>RING MY BELL</t>
  </si>
  <si>
    <t>1569UG</t>
  </si>
  <si>
    <t>1569UM</t>
  </si>
  <si>
    <t>1569UZ</t>
  </si>
  <si>
    <t>2381AX</t>
  </si>
  <si>
    <t>BLUE BAR BONUS</t>
  </si>
  <si>
    <t>2374AX</t>
  </si>
  <si>
    <t>CRAFT NIGHT</t>
  </si>
  <si>
    <t>2382AX</t>
  </si>
  <si>
    <t>2380AX</t>
  </si>
  <si>
    <t>GOLD MEDAL MEATBALL</t>
  </si>
  <si>
    <t>2383AX</t>
  </si>
  <si>
    <t>HOT! HOT! HOT!</t>
  </si>
  <si>
    <t>2377AX</t>
  </si>
  <si>
    <t>IT WAS THE 60S MAN!</t>
  </si>
  <si>
    <t>2379AX</t>
  </si>
  <si>
    <t>KISS THE WALL</t>
  </si>
  <si>
    <t>2378AX</t>
  </si>
  <si>
    <t>MAIN SQUEEZE</t>
  </si>
  <si>
    <t>2376AX</t>
  </si>
  <si>
    <t>OK CORRAL</t>
  </si>
  <si>
    <t>2373AX</t>
  </si>
  <si>
    <t>PLOWED</t>
  </si>
  <si>
    <t>2384AX</t>
  </si>
  <si>
    <t>TAPROOM TAVERN</t>
  </si>
  <si>
    <t>2375AX</t>
  </si>
  <si>
    <t>TOMB LOOT</t>
  </si>
  <si>
    <t>2389AX</t>
  </si>
  <si>
    <t>BARZ</t>
  </si>
  <si>
    <t>2399AX</t>
  </si>
  <si>
    <t>BIG PICKLE</t>
  </si>
  <si>
    <t>2393AX</t>
  </si>
  <si>
    <t>CHASING BENJAMIN</t>
  </si>
  <si>
    <t>2388AX</t>
  </si>
  <si>
    <t>CHERRY SMASH</t>
  </si>
  <si>
    <t>2400AX</t>
  </si>
  <si>
    <t>CHERY DELIGHT</t>
  </si>
  <si>
    <t>2395AX</t>
  </si>
  <si>
    <t>COLLECTOR'S CORNER</t>
  </si>
  <si>
    <t>2392AX</t>
  </si>
  <si>
    <t>CUP CHASERS</t>
  </si>
  <si>
    <t>2396AX</t>
  </si>
  <si>
    <t>DINO-MIGHT!</t>
  </si>
  <si>
    <t>2387AX</t>
  </si>
  <si>
    <t>ELYSIUM GOLD</t>
  </si>
  <si>
    <t>2386AX</t>
  </si>
  <si>
    <t>IRISH FER BEER</t>
  </si>
  <si>
    <t>2397AX</t>
  </si>
  <si>
    <t>LAKE OF LOOT</t>
  </si>
  <si>
    <t>2391AX</t>
  </si>
  <si>
    <t>LIFE IN THE OUTFIELD</t>
  </si>
  <si>
    <t>2394AX</t>
  </si>
  <si>
    <t>LOST IN THE SAUCE</t>
  </si>
  <si>
    <t>2398AX</t>
  </si>
  <si>
    <t>PAYOFF PITCH</t>
  </si>
  <si>
    <t>2385AX</t>
  </si>
  <si>
    <t>SHOOTIN' 3S</t>
  </si>
  <si>
    <t>2390AX</t>
  </si>
  <si>
    <t>TAG 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</si>
</sst>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mm/dd/yy;@"/>
  </numFmts>
  <fonts count="10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2" fontId="3" fillId="0" borderId="0"/>
    <xf numFmtId="14" fontId="3" fillId="0" borderId="0"/>
    <xf numFmtId="0" fontId="1" fillId="0" borderId="0"/>
    <xf numFmtId="0" fontId="2" fillId="0" borderId="0"/>
    <xf numFmtId="0" fontId="3" fillId="0" borderId="1"/>
    <xf numFmtId="3" fontId="3" fillId="0" borderId="0"/>
    <xf numFmtId="5" fontId="3" fillId="0" borderId="0"/>
    <xf numFmtId="0" fontId="3" fillId="0" borderId="0"/>
  </cellStyleXfs>
  <cellXfs count="79">
    <xf numFmtId="0" fontId="0" fillId="0" borderId="0" xfId="0"/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  <protection locked="0"/>
    </xf>
    <xf numFmtId="2" fontId="5" fillId="0" borderId="0" xfId="0" applyNumberFormat="1" applyFont="1" applyProtection="1">
      <protection locked="0"/>
    </xf>
    <xf numFmtId="2" fontId="5" fillId="0" borderId="0" xfId="0" applyNumberFormat="1" applyFont="1" applyAlignment="1" applyProtection="1">
      <alignment horizontal="right"/>
      <protection locked="0"/>
    </xf>
    <xf numFmtId="164" fontId="5" fillId="0" borderId="0" xfId="0" applyNumberFormat="1" applyFont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Continuous"/>
      <protection locked="0"/>
    </xf>
    <xf numFmtId="2" fontId="5" fillId="2" borderId="0" xfId="0" applyNumberFormat="1" applyFont="1" applyFill="1" applyAlignment="1" applyProtection="1">
      <alignment horizontal="centerContinuous"/>
      <protection locked="0"/>
    </xf>
    <xf numFmtId="164" fontId="5" fillId="2" borderId="0" xfId="0" applyNumberFormat="1" applyFont="1" applyFill="1" applyAlignment="1" applyProtection="1">
      <alignment horizontal="centerContinuous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4" fillId="2" borderId="0" xfId="0" applyFont="1" applyFill="1" applyAlignment="1" applyProtection="1">
      <alignment horizontal="centerContinuous"/>
      <protection locked="0"/>
    </xf>
    <xf numFmtId="0" fontId="4" fillId="2" borderId="0" xfId="0" applyFont="1" applyFill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2" fontId="4" fillId="0" borderId="0" xfId="0" applyNumberFormat="1" applyFont="1" applyProtection="1">
      <protection locked="0"/>
    </xf>
    <xf numFmtId="2" fontId="4" fillId="0" borderId="0" xfId="0" applyNumberFormat="1" applyFont="1" applyAlignment="1" applyProtection="1">
      <alignment horizontal="right"/>
      <protection locked="0"/>
    </xf>
    <xf numFmtId="164" fontId="4" fillId="0" borderId="0" xfId="0" applyNumberFormat="1" applyFont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center"/>
      <protection locked="0"/>
    </xf>
    <xf numFmtId="2" fontId="8" fillId="2" borderId="0" xfId="0" applyNumberFormat="1" applyFont="1" applyFill="1" applyAlignment="1" applyProtection="1">
      <alignment horizontal="center"/>
      <protection locked="0"/>
    </xf>
    <xf numFmtId="164" fontId="8" fillId="2" borderId="0" xfId="0" applyNumberFormat="1" applyFont="1" applyFill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1" fontId="5" fillId="2" borderId="0" xfId="0" applyNumberFormat="1" applyFont="1" applyFill="1" applyAlignment="1" applyProtection="1">
      <alignment horizontal="center"/>
      <protection locked="0"/>
    </xf>
    <xf numFmtId="1" fontId="8" fillId="2" borderId="0" xfId="0" applyNumberFormat="1" applyFont="1" applyFill="1" applyAlignment="1" applyProtection="1">
      <alignment horizontal="center"/>
      <protection locked="0"/>
    </xf>
    <xf numFmtId="9" fontId="5" fillId="2" borderId="0" xfId="0" applyNumberFormat="1" applyFont="1" applyFill="1" applyAlignment="1" applyProtection="1">
      <alignment horizontal="center" vertical="center"/>
      <protection locked="0"/>
    </xf>
    <xf numFmtId="9" fontId="5" fillId="0" borderId="0" xfId="0" applyNumberFormat="1" applyFont="1" applyAlignment="1" applyProtection="1">
      <alignment horizontal="center" vertical="center"/>
      <protection locked="0"/>
    </xf>
    <xf numFmtId="9" fontId="4" fillId="0" borderId="0" xfId="0" applyNumberFormat="1" applyFont="1" applyAlignment="1" applyProtection="1">
      <alignment horizontal="center" vertical="center"/>
      <protection locked="0"/>
    </xf>
    <xf numFmtId="9" fontId="8" fillId="2" borderId="0" xfId="0" applyNumberFormat="1" applyFont="1" applyFill="1" applyAlignment="1" applyProtection="1">
      <alignment horizontal="center" vertical="center"/>
      <protection locked="0"/>
    </xf>
    <xf numFmtId="164" fontId="9" fillId="0" borderId="0" xfId="0" applyNumberFormat="1" applyFont="1" applyAlignment="1" applyProtection="1">
      <alignment horizontal="center"/>
      <protection locked="0"/>
    </xf>
    <xf numFmtId="2" fontId="5" fillId="2" borderId="0" xfId="0" applyNumberFormat="1" applyFont="1" applyFill="1" applyAlignment="1" applyProtection="1">
      <alignment horizontal="center"/>
      <protection locked="0"/>
    </xf>
    <xf numFmtId="2" fontId="5" fillId="0" borderId="0" xfId="0" applyNumberFormat="1" applyFont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49" fontId="8" fillId="3" borderId="2" xfId="0" applyNumberFormat="1" applyFont="1" applyFill="1" applyBorder="1" applyAlignment="1" applyProtection="1">
      <alignment horizontal="left"/>
      <protection locked="0"/>
    </xf>
    <xf numFmtId="49" fontId="8" fillId="3" borderId="2" xfId="0" applyNumberFormat="1" applyFont="1" applyFill="1" applyBorder="1" applyAlignment="1" applyProtection="1">
      <alignment horizontal="center"/>
      <protection locked="0"/>
    </xf>
    <xf numFmtId="4" fontId="8" fillId="3" borderId="2" xfId="0" applyNumberFormat="1" applyFont="1" applyFill="1" applyBorder="1" applyAlignment="1" applyProtection="1">
      <alignment horizontal="center"/>
      <protection locked="0"/>
    </xf>
    <xf numFmtId="0" fontId="8" fillId="3" borderId="2" xfId="0" applyFont="1" applyFill="1" applyBorder="1" applyProtection="1">
      <protection locked="0"/>
    </xf>
    <xf numFmtId="0" fontId="8" fillId="0" borderId="2" xfId="0" applyFont="1" applyBorder="1" applyAlignment="1" applyProtection="1">
      <alignment horizontal="left"/>
      <protection locked="0"/>
    </xf>
    <xf numFmtId="2" fontId="8" fillId="0" borderId="2" xfId="0" applyNumberFormat="1" applyFont="1" applyBorder="1" applyAlignment="1" applyProtection="1">
      <alignment horizontal="center"/>
      <protection locked="0"/>
    </xf>
    <xf numFmtId="2" fontId="8" fillId="0" borderId="2" xfId="0" applyNumberFormat="1" applyFont="1" applyBorder="1" applyProtection="1">
      <protection locked="0"/>
    </xf>
    <xf numFmtId="0" fontId="8" fillId="0" borderId="2" xfId="0" applyFont="1" applyBorder="1" applyAlignment="1" applyProtection="1">
      <alignment horizontal="center"/>
      <protection locked="0"/>
    </xf>
    <xf numFmtId="1" fontId="8" fillId="0" borderId="2" xfId="0" applyNumberFormat="1" applyFont="1" applyBorder="1" applyAlignment="1" applyProtection="1">
      <alignment horizontal="center"/>
      <protection locked="0"/>
    </xf>
    <xf numFmtId="9" fontId="8" fillId="0" borderId="2" xfId="0" applyNumberFormat="1" applyFont="1" applyBorder="1" applyAlignment="1" applyProtection="1">
      <alignment horizontal="center" vertical="center"/>
      <protection locked="0"/>
    </xf>
    <xf numFmtId="2" fontId="8" fillId="0" borderId="2" xfId="0" applyNumberFormat="1" applyFont="1" applyBorder="1" applyAlignment="1" applyProtection="1">
      <alignment horizontal="right"/>
      <protection locked="0"/>
    </xf>
    <xf numFmtId="164" fontId="8" fillId="0" borderId="2" xfId="0" applyNumberFormat="1" applyFont="1" applyBorder="1" applyAlignment="1" applyProtection="1">
      <alignment horizontal="center"/>
      <protection locked="0"/>
    </xf>
    <xf numFmtId="0" fontId="8" fillId="3" borderId="2" xfId="0" applyFont="1" applyFill="1" applyBorder="1" applyAlignment="1" applyProtection="1">
      <alignment horizontal="center"/>
      <protection locked="0"/>
    </xf>
    <xf numFmtId="2" fontId="8" fillId="3" borderId="2" xfId="0" applyNumberFormat="1" applyFont="1" applyFill="1" applyBorder="1" applyAlignment="1" applyProtection="1">
      <alignment horizontal="center"/>
      <protection locked="0"/>
    </xf>
    <xf numFmtId="9" fontId="8" fillId="3" borderId="2" xfId="0" applyNumberFormat="1" applyFont="1" applyFill="1" applyBorder="1" applyAlignment="1" applyProtection="1">
      <alignment horizontal="center" vertical="center"/>
      <protection locked="0"/>
    </xf>
    <xf numFmtId="2" fontId="8" fillId="3" borderId="2" xfId="0" applyNumberFormat="1" applyFont="1" applyFill="1" applyBorder="1" applyProtection="1">
      <protection locked="0"/>
    </xf>
    <xf numFmtId="9" fontId="8" fillId="3" borderId="2" xfId="0" applyNumberFormat="1" applyFont="1" applyFill="1" applyBorder="1" applyAlignment="1" applyProtection="1">
      <alignment horizontal="center"/>
      <protection locked="0"/>
    </xf>
    <xf numFmtId="4" fontId="8" fillId="0" borderId="2" xfId="0" applyNumberFormat="1" applyFont="1" applyBorder="1" applyAlignment="1" applyProtection="1">
      <alignment horizontal="center"/>
      <protection locked="0"/>
    </xf>
    <xf numFmtId="0" fontId="8" fillId="0" borderId="2" xfId="0" applyFont="1" applyBorder="1" applyProtection="1">
      <protection locked="0"/>
    </xf>
    <xf numFmtId="49" fontId="8" fillId="0" borderId="2" xfId="0" applyNumberFormat="1" applyFont="1" applyBorder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9" fontId="8" fillId="0" borderId="2" xfId="0" applyNumberFormat="1" applyFont="1" applyBorder="1" applyAlignment="1" applyProtection="1">
      <alignment horizontal="center"/>
      <protection locked="0"/>
    </xf>
    <xf numFmtId="49" fontId="8" fillId="0" borderId="2" xfId="0" applyNumberFormat="1" applyFont="1" applyBorder="1" applyAlignment="1" applyProtection="1">
      <alignment horizontal="center"/>
      <protection locked="0"/>
    </xf>
    <xf numFmtId="49" fontId="8" fillId="3" borderId="2" xfId="8" applyNumberFormat="1" applyFont="1" applyFill="1" applyBorder="1" applyAlignment="1" applyProtection="1">
      <alignment horizontal="left"/>
      <protection locked="0"/>
    </xf>
    <xf numFmtId="49" fontId="8" fillId="0" borderId="2" xfId="8" applyNumberFormat="1" applyFont="1" applyBorder="1" applyAlignment="1" applyProtection="1">
      <alignment horizontal="center"/>
      <protection locked="0"/>
    </xf>
    <xf numFmtId="4" fontId="8" fillId="0" borderId="2" xfId="8" applyNumberFormat="1" applyFont="1" applyBorder="1" applyAlignment="1" applyProtection="1">
      <alignment horizontal="center"/>
      <protection locked="0"/>
    </xf>
    <xf numFmtId="0" fontId="8" fillId="3" borderId="2" xfId="8" applyFont="1" applyFill="1" applyBorder="1" applyProtection="1">
      <protection locked="0"/>
    </xf>
    <xf numFmtId="0" fontId="8" fillId="0" borderId="2" xfId="8" applyFont="1" applyBorder="1" applyProtection="1">
      <protection locked="0"/>
    </xf>
    <xf numFmtId="2" fontId="8" fillId="3" borderId="2" xfId="8" applyNumberFormat="1" applyFont="1" applyFill="1" applyBorder="1" applyProtection="1">
      <protection locked="0"/>
    </xf>
    <xf numFmtId="9" fontId="8" fillId="3" borderId="2" xfId="8" applyNumberFormat="1" applyFont="1" applyFill="1" applyBorder="1" applyAlignment="1" applyProtection="1">
      <alignment horizontal="center"/>
      <protection locked="0"/>
    </xf>
    <xf numFmtId="49" fontId="8" fillId="0" borderId="2" xfId="8" applyNumberFormat="1" applyFont="1" applyBorder="1" applyAlignment="1" applyProtection="1">
      <alignment horizontal="left"/>
      <protection locked="0"/>
    </xf>
    <xf numFmtId="2" fontId="8" fillId="0" borderId="2" xfId="8" applyNumberFormat="1" applyFont="1" applyBorder="1" applyProtection="1">
      <protection locked="0"/>
    </xf>
    <xf numFmtId="0" fontId="8" fillId="0" borderId="2" xfId="8" applyFont="1" applyBorder="1" applyAlignment="1" applyProtection="1">
      <alignment horizontal="center"/>
      <protection locked="0"/>
    </xf>
    <xf numFmtId="0" fontId="8" fillId="3" borderId="2" xfId="8" applyFont="1" applyFill="1" applyBorder="1" applyAlignment="1" applyProtection="1">
      <alignment horizontal="center"/>
      <protection locked="0"/>
    </xf>
    <xf numFmtId="2" fontId="8" fillId="3" borderId="2" xfId="8" applyNumberFormat="1" applyFont="1" applyFill="1" applyBorder="1" applyAlignment="1" applyProtection="1">
      <alignment horizontal="center"/>
      <protection locked="0"/>
    </xf>
    <xf numFmtId="2" fontId="8" fillId="0" borderId="2" xfId="8" applyNumberFormat="1" applyFont="1" applyBorder="1" applyAlignment="1" applyProtection="1">
      <alignment horizontal="center"/>
      <protection locked="0"/>
    </xf>
    <xf numFmtId="9" fontId="8" fillId="0" borderId="2" xfId="8" applyNumberFormat="1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49" fontId="8" fillId="3" borderId="0" xfId="0" applyNumberFormat="1" applyFont="1" applyFill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</cellXfs>
  <cellStyles count="9">
    <cellStyle name="Comma0" xfId="6" xr:uid="{00000000-0005-0000-0000-000000000000}"/>
    <cellStyle name="Currency0" xfId="7" xr:uid="{00000000-0005-0000-0000-000001000000}"/>
    <cellStyle name="Date" xfId="2" xr:uid="{00000000-0005-0000-0000-000002000000}"/>
    <cellStyle name="Fixed" xfId="1" xr:uid="{00000000-0005-0000-0000-000003000000}"/>
    <cellStyle name="Heading 1" xfId="3" builtinId="16" customBuiltin="1"/>
    <cellStyle name="Heading 2" xfId="4" builtinId="17" customBuiltin="1"/>
    <cellStyle name="Normal" xfId="0" builtinId="0"/>
    <cellStyle name="Normal 2" xfId="8" xr:uid="{00000000-0005-0000-0000-000007000000}"/>
    <cellStyle name="Total" xfId="5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489779</xdr:colOff>
      <xdr:row>2</xdr:row>
      <xdr:rowOff>152401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213678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244"/>
  <sheetViews>
    <sheetView showGridLines="0" tabSelected="1" topLeftCell="A199" zoomScale="120" zoomScaleNormal="120" workbookViewId="0">
      <selection activeCell="L238" sqref="L238"/>
    </sheetView>
  </sheetViews>
  <sheetFormatPr defaultColWidth="9.140625" defaultRowHeight="15" x14ac:dyDescent="0.2"/>
  <cols>
    <col min="1" max="2" width="10.28515625" style="2" customWidth="1"/>
    <col min="3" max="3" width="5.7109375" style="3" customWidth="1"/>
    <col min="4" max="4" width="36.28515625" style="1" bestFit="1" customWidth="1"/>
    <col min="5" max="5" width="7.140625" style="3" customWidth="1"/>
    <col min="6" max="6" width="8" style="3" customWidth="1"/>
    <col min="7" max="7" width="12" style="35" customWidth="1"/>
    <col min="8" max="8" width="10.7109375" style="30" customWidth="1"/>
    <col min="9" max="9" width="7.5703125" style="5" customWidth="1"/>
    <col min="10" max="11" width="8.140625" style="4" customWidth="1"/>
    <col min="12" max="12" width="7.85546875" style="4" customWidth="1"/>
    <col min="13" max="13" width="11.42578125" style="6" customWidth="1"/>
    <col min="14" max="16384" width="9.140625" style="1"/>
  </cols>
  <sheetData>
    <row r="1" spans="1:13" x14ac:dyDescent="0.2">
      <c r="A1" s="7"/>
      <c r="B1" s="7"/>
      <c r="C1" s="21"/>
      <c r="D1" s="7"/>
      <c r="E1" s="21"/>
      <c r="F1" s="27"/>
      <c r="G1" s="34"/>
      <c r="H1" s="29"/>
      <c r="I1" s="8"/>
      <c r="J1" s="8"/>
      <c r="K1" s="8"/>
      <c r="L1" s="8"/>
      <c r="M1" s="9"/>
    </row>
    <row r="2" spans="1:13" x14ac:dyDescent="0.2">
      <c r="A2" s="7"/>
      <c r="B2" s="7"/>
      <c r="C2" s="21"/>
      <c r="D2" s="76" t="s">
        <v>0</v>
      </c>
      <c r="E2" s="76"/>
      <c r="F2" s="76"/>
      <c r="G2" s="76"/>
      <c r="H2" s="76"/>
      <c r="I2" s="76"/>
      <c r="J2" s="76"/>
      <c r="K2" s="25"/>
      <c r="L2" s="25"/>
      <c r="M2" s="10"/>
    </row>
    <row r="3" spans="1:13" x14ac:dyDescent="0.2">
      <c r="A3" s="7"/>
      <c r="B3" s="7"/>
      <c r="C3" s="21"/>
      <c r="D3" s="77" t="s">
        <v>1</v>
      </c>
      <c r="E3" s="77"/>
      <c r="F3" s="77"/>
      <c r="G3" s="77"/>
      <c r="H3" s="77"/>
      <c r="I3" s="77"/>
      <c r="J3" s="77"/>
      <c r="K3" s="26"/>
      <c r="L3" s="26"/>
      <c r="M3" s="11"/>
    </row>
    <row r="4" spans="1:13" x14ac:dyDescent="0.2">
      <c r="A4" s="7"/>
      <c r="B4" s="7"/>
      <c r="C4" s="21"/>
      <c r="M4" s="9"/>
    </row>
    <row r="5" spans="1:13" ht="15.75" x14ac:dyDescent="0.25">
      <c r="A5" s="12"/>
      <c r="B5" s="12"/>
      <c r="C5" s="20"/>
      <c r="D5" s="78" t="s">
        <v>2</v>
      </c>
      <c r="E5" s="78"/>
      <c r="F5" s="78"/>
      <c r="G5" s="78"/>
      <c r="H5" s="78"/>
      <c r="I5" s="78"/>
      <c r="J5" s="78"/>
      <c r="K5" s="20"/>
      <c r="L5" s="20"/>
      <c r="M5" s="13"/>
    </row>
    <row r="6" spans="1:13" ht="15.75" x14ac:dyDescent="0.25">
      <c r="A6" s="14"/>
      <c r="B6" s="14"/>
      <c r="C6" s="15"/>
      <c r="D6" s="16"/>
      <c r="E6" s="15"/>
      <c r="F6" s="15"/>
      <c r="G6" s="36"/>
      <c r="H6" s="31"/>
      <c r="I6" s="18"/>
      <c r="J6" s="17"/>
      <c r="K6" s="17"/>
      <c r="L6" s="17"/>
      <c r="M6" s="19"/>
    </row>
    <row r="7" spans="1:13" ht="15.75" x14ac:dyDescent="0.25">
      <c r="A7" s="22" t="s">
        <v>3</v>
      </c>
      <c r="B7" s="22"/>
      <c r="C7" s="22" t="s">
        <v>4</v>
      </c>
      <c r="D7" s="22"/>
      <c r="E7" s="22"/>
      <c r="F7" s="28" t="s">
        <v>5</v>
      </c>
      <c r="G7" s="23" t="s">
        <v>6</v>
      </c>
      <c r="H7" s="32" t="s">
        <v>7</v>
      </c>
      <c r="I7" s="23" t="s">
        <v>8</v>
      </c>
      <c r="J7" s="23" t="s">
        <v>9</v>
      </c>
      <c r="K7" s="23" t="s">
        <v>55</v>
      </c>
      <c r="L7" s="23" t="s">
        <v>56</v>
      </c>
      <c r="M7" s="24" t="s">
        <v>10</v>
      </c>
    </row>
    <row r="8" spans="1:13" ht="15.75" x14ac:dyDescent="0.25">
      <c r="A8" s="22" t="s">
        <v>43</v>
      </c>
      <c r="B8" s="22" t="s">
        <v>44</v>
      </c>
      <c r="C8" s="22" t="s">
        <v>45</v>
      </c>
      <c r="D8" s="22" t="s">
        <v>46</v>
      </c>
      <c r="E8" s="22" t="s">
        <v>47</v>
      </c>
      <c r="F8" s="28" t="s">
        <v>48</v>
      </c>
      <c r="G8" s="23" t="s">
        <v>49</v>
      </c>
      <c r="H8" s="32" t="s">
        <v>50</v>
      </c>
      <c r="I8" s="23" t="s">
        <v>51</v>
      </c>
      <c r="J8" s="23" t="s">
        <v>52</v>
      </c>
      <c r="K8" s="23" t="s">
        <v>53</v>
      </c>
      <c r="L8" s="23" t="s">
        <v>57</v>
      </c>
      <c r="M8" s="24" t="s">
        <v>54</v>
      </c>
    </row>
    <row r="9" spans="1:13" ht="15.75" x14ac:dyDescent="0.25">
      <c r="A9" s="37" t="s">
        <v>168</v>
      </c>
      <c r="B9" s="59" t="s">
        <v>58</v>
      </c>
      <c r="C9" s="50">
        <v>1</v>
      </c>
      <c r="D9" s="40" t="s">
        <v>167</v>
      </c>
      <c r="E9" s="44">
        <v>5</v>
      </c>
      <c r="F9" s="49">
        <v>3990</v>
      </c>
      <c r="G9" s="50">
        <v>3990</v>
      </c>
      <c r="H9" s="53">
        <v>0.75</v>
      </c>
      <c r="I9" s="52">
        <v>100</v>
      </c>
      <c r="J9" s="52">
        <v>992</v>
      </c>
      <c r="K9" s="52">
        <f t="shared" ref="K9:K14" si="0">+J9*0.1</f>
        <v>99.2</v>
      </c>
      <c r="L9" s="52">
        <f t="shared" ref="L9:L14" si="1">SUM(J9*0.3)</f>
        <v>297.59999999999997</v>
      </c>
      <c r="M9" s="48">
        <v>45758</v>
      </c>
    </row>
    <row r="10" spans="1:13" ht="15.75" x14ac:dyDescent="0.25">
      <c r="A10" s="37" t="s">
        <v>169</v>
      </c>
      <c r="B10" s="59" t="s">
        <v>58</v>
      </c>
      <c r="C10" s="50">
        <v>1</v>
      </c>
      <c r="D10" s="40" t="s">
        <v>167</v>
      </c>
      <c r="E10" s="44">
        <v>5</v>
      </c>
      <c r="F10" s="49">
        <v>3990</v>
      </c>
      <c r="G10" s="50">
        <v>3990</v>
      </c>
      <c r="H10" s="53">
        <v>0.75</v>
      </c>
      <c r="I10" s="52">
        <v>500</v>
      </c>
      <c r="J10" s="52">
        <v>991</v>
      </c>
      <c r="K10" s="52">
        <f t="shared" si="0"/>
        <v>99.100000000000009</v>
      </c>
      <c r="L10" s="52">
        <f t="shared" si="1"/>
        <v>297.3</v>
      </c>
      <c r="M10" s="48">
        <v>45758</v>
      </c>
    </row>
    <row r="11" spans="1:13" ht="15.75" x14ac:dyDescent="0.25">
      <c r="A11" s="37" t="s">
        <v>170</v>
      </c>
      <c r="B11" s="59" t="s">
        <v>58</v>
      </c>
      <c r="C11" s="54">
        <v>1</v>
      </c>
      <c r="D11" s="40" t="s">
        <v>167</v>
      </c>
      <c r="E11" s="44">
        <v>5</v>
      </c>
      <c r="F11" s="49">
        <v>3990</v>
      </c>
      <c r="G11" s="50">
        <v>3990</v>
      </c>
      <c r="H11" s="53">
        <v>0.75</v>
      </c>
      <c r="I11" s="52">
        <v>500</v>
      </c>
      <c r="J11" s="52">
        <v>990</v>
      </c>
      <c r="K11" s="52">
        <f t="shared" si="0"/>
        <v>99</v>
      </c>
      <c r="L11" s="52">
        <f t="shared" si="1"/>
        <v>297</v>
      </c>
      <c r="M11" s="48">
        <v>45758</v>
      </c>
    </row>
    <row r="12" spans="1:13" ht="15.75" x14ac:dyDescent="0.25">
      <c r="A12" s="37" t="s">
        <v>171</v>
      </c>
      <c r="B12" s="59" t="s">
        <v>58</v>
      </c>
      <c r="C12" s="54">
        <v>1</v>
      </c>
      <c r="D12" s="40" t="s">
        <v>167</v>
      </c>
      <c r="E12" s="44">
        <v>5</v>
      </c>
      <c r="F12" s="49">
        <v>3990</v>
      </c>
      <c r="G12" s="50">
        <v>3990</v>
      </c>
      <c r="H12" s="53">
        <v>0.75</v>
      </c>
      <c r="I12" s="52">
        <v>300</v>
      </c>
      <c r="J12" s="52">
        <v>994</v>
      </c>
      <c r="K12" s="52">
        <f t="shared" si="0"/>
        <v>99.4</v>
      </c>
      <c r="L12" s="52">
        <f t="shared" si="1"/>
        <v>298.2</v>
      </c>
      <c r="M12" s="48">
        <v>45758</v>
      </c>
    </row>
    <row r="13" spans="1:13" ht="15.75" x14ac:dyDescent="0.25">
      <c r="A13" s="37" t="s">
        <v>172</v>
      </c>
      <c r="B13" s="59" t="s">
        <v>58</v>
      </c>
      <c r="C13" s="54">
        <v>1</v>
      </c>
      <c r="D13" s="40" t="s">
        <v>167</v>
      </c>
      <c r="E13" s="44">
        <v>5</v>
      </c>
      <c r="F13" s="49">
        <v>3990</v>
      </c>
      <c r="G13" s="50">
        <v>3990</v>
      </c>
      <c r="H13" s="53">
        <v>0.75</v>
      </c>
      <c r="I13" s="52">
        <v>250</v>
      </c>
      <c r="J13" s="52">
        <v>991</v>
      </c>
      <c r="K13" s="52">
        <f t="shared" si="0"/>
        <v>99.100000000000009</v>
      </c>
      <c r="L13" s="52">
        <f t="shared" si="1"/>
        <v>297.3</v>
      </c>
      <c r="M13" s="48">
        <v>45758</v>
      </c>
    </row>
    <row r="14" spans="1:13" ht="15.75" x14ac:dyDescent="0.25">
      <c r="A14" s="37" t="s">
        <v>166</v>
      </c>
      <c r="B14" s="59" t="s">
        <v>58</v>
      </c>
      <c r="C14" s="54">
        <v>0.5</v>
      </c>
      <c r="D14" s="40" t="s">
        <v>167</v>
      </c>
      <c r="E14" s="44">
        <v>5</v>
      </c>
      <c r="F14" s="49">
        <v>3990</v>
      </c>
      <c r="G14" s="42">
        <v>1995</v>
      </c>
      <c r="H14" s="53">
        <v>0.73</v>
      </c>
      <c r="I14" s="52">
        <v>250</v>
      </c>
      <c r="J14" s="52">
        <v>538</v>
      </c>
      <c r="K14" s="52">
        <f t="shared" si="0"/>
        <v>53.800000000000004</v>
      </c>
      <c r="L14" s="52">
        <f t="shared" si="1"/>
        <v>161.4</v>
      </c>
      <c r="M14" s="48">
        <v>45758</v>
      </c>
    </row>
    <row r="15" spans="1:13" ht="15.75" x14ac:dyDescent="0.25">
      <c r="A15" s="41" t="s">
        <v>14</v>
      </c>
      <c r="B15" s="38" t="s">
        <v>58</v>
      </c>
      <c r="C15" s="42">
        <v>1</v>
      </c>
      <c r="D15" s="43" t="s">
        <v>11</v>
      </c>
      <c r="E15" s="44">
        <v>5</v>
      </c>
      <c r="F15" s="45">
        <v>5985</v>
      </c>
      <c r="G15" s="42">
        <v>5985</v>
      </c>
      <c r="H15" s="46">
        <v>0.79</v>
      </c>
      <c r="I15" s="47">
        <v>400</v>
      </c>
      <c r="J15" s="47">
        <v>1263</v>
      </c>
      <c r="K15" s="47">
        <f>J15*0.1</f>
        <v>126.30000000000001</v>
      </c>
      <c r="L15" s="43">
        <f>J15*0.3</f>
        <v>378.9</v>
      </c>
      <c r="M15" s="48">
        <v>43138</v>
      </c>
    </row>
    <row r="16" spans="1:13" ht="15.75" x14ac:dyDescent="0.25">
      <c r="A16" s="41" t="s">
        <v>15</v>
      </c>
      <c r="B16" s="38" t="s">
        <v>58</v>
      </c>
      <c r="C16" s="42">
        <v>1</v>
      </c>
      <c r="D16" s="43" t="s">
        <v>11</v>
      </c>
      <c r="E16" s="44">
        <v>5</v>
      </c>
      <c r="F16" s="45">
        <v>3990</v>
      </c>
      <c r="G16" s="42">
        <v>3990</v>
      </c>
      <c r="H16" s="46">
        <v>0.75</v>
      </c>
      <c r="I16" s="47">
        <v>250</v>
      </c>
      <c r="J16" s="47">
        <v>991</v>
      </c>
      <c r="K16" s="47">
        <f>J16*0.1</f>
        <v>99.100000000000009</v>
      </c>
      <c r="L16" s="43">
        <f>J16*0.3</f>
        <v>297.3</v>
      </c>
      <c r="M16" s="48">
        <v>43138</v>
      </c>
    </row>
    <row r="17" spans="1:14" ht="15.75" x14ac:dyDescent="0.25">
      <c r="A17" s="37" t="s">
        <v>16</v>
      </c>
      <c r="B17" s="38" t="s">
        <v>58</v>
      </c>
      <c r="C17" s="39">
        <v>1</v>
      </c>
      <c r="D17" s="40" t="s">
        <v>11</v>
      </c>
      <c r="E17" s="49">
        <v>5</v>
      </c>
      <c r="F17" s="49">
        <v>3990</v>
      </c>
      <c r="G17" s="50">
        <v>3990</v>
      </c>
      <c r="H17" s="51">
        <v>0.7</v>
      </c>
      <c r="I17" s="52">
        <v>300</v>
      </c>
      <c r="J17" s="52">
        <v>1198</v>
      </c>
      <c r="K17" s="52">
        <f>+J17*0.1</f>
        <v>119.80000000000001</v>
      </c>
      <c r="L17" s="52">
        <f>SUM(J17*0.3)</f>
        <v>359.4</v>
      </c>
      <c r="M17" s="48">
        <v>45329</v>
      </c>
    </row>
    <row r="18" spans="1:14" ht="15.75" x14ac:dyDescent="0.25">
      <c r="A18" s="37" t="s">
        <v>17</v>
      </c>
      <c r="B18" s="38" t="s">
        <v>58</v>
      </c>
      <c r="C18" s="39">
        <v>1</v>
      </c>
      <c r="D18" s="40" t="s">
        <v>11</v>
      </c>
      <c r="E18" s="49">
        <v>5</v>
      </c>
      <c r="F18" s="49">
        <v>3990</v>
      </c>
      <c r="G18" s="50">
        <v>3990</v>
      </c>
      <c r="H18" s="51">
        <v>0.72</v>
      </c>
      <c r="I18" s="52">
        <v>500</v>
      </c>
      <c r="J18" s="52">
        <v>1134</v>
      </c>
      <c r="K18" s="52">
        <f>+J18*0.1</f>
        <v>113.4</v>
      </c>
      <c r="L18" s="52">
        <f>SUM(J18*0.3)</f>
        <v>340.2</v>
      </c>
      <c r="M18" s="48">
        <v>45329</v>
      </c>
    </row>
    <row r="19" spans="1:14" ht="15.75" x14ac:dyDescent="0.25">
      <c r="A19" s="41" t="s">
        <v>12</v>
      </c>
      <c r="B19" s="38" t="s">
        <v>58</v>
      </c>
      <c r="C19" s="42">
        <v>0.5</v>
      </c>
      <c r="D19" s="43" t="s">
        <v>11</v>
      </c>
      <c r="E19" s="44">
        <v>5</v>
      </c>
      <c r="F19" s="45">
        <v>3990</v>
      </c>
      <c r="G19" s="42">
        <v>1995</v>
      </c>
      <c r="H19" s="46">
        <v>0.73</v>
      </c>
      <c r="I19" s="47">
        <v>250</v>
      </c>
      <c r="J19" s="47">
        <v>538</v>
      </c>
      <c r="K19" s="47">
        <f>J19*0.1</f>
        <v>53.800000000000004</v>
      </c>
      <c r="L19" s="43">
        <f>J19*0.3</f>
        <v>161.4</v>
      </c>
      <c r="M19" s="48">
        <v>43138</v>
      </c>
    </row>
    <row r="20" spans="1:14" ht="15.75" x14ac:dyDescent="0.25">
      <c r="A20" s="37" t="s">
        <v>13</v>
      </c>
      <c r="B20" s="38" t="s">
        <v>58</v>
      </c>
      <c r="C20" s="39">
        <v>0.5</v>
      </c>
      <c r="D20" s="40" t="s">
        <v>11</v>
      </c>
      <c r="E20" s="49">
        <v>5</v>
      </c>
      <c r="F20" s="49">
        <v>3990</v>
      </c>
      <c r="G20" s="50">
        <v>1995</v>
      </c>
      <c r="H20" s="51">
        <v>0.7</v>
      </c>
      <c r="I20" s="52">
        <v>250</v>
      </c>
      <c r="J20" s="52">
        <v>597</v>
      </c>
      <c r="K20" s="52">
        <f>+J20*0.1</f>
        <v>59.7</v>
      </c>
      <c r="L20" s="52">
        <f>SUM(J20*0.3)</f>
        <v>179.1</v>
      </c>
      <c r="M20" s="48">
        <v>45336</v>
      </c>
    </row>
    <row r="21" spans="1:14" ht="15.75" x14ac:dyDescent="0.25">
      <c r="A21" s="56" t="s">
        <v>340</v>
      </c>
      <c r="B21" s="61" t="s">
        <v>58</v>
      </c>
      <c r="C21" s="62">
        <v>1</v>
      </c>
      <c r="D21" s="55" t="s">
        <v>341</v>
      </c>
      <c r="E21" s="69">
        <v>3</v>
      </c>
      <c r="F21" s="69">
        <v>3185</v>
      </c>
      <c r="G21" s="72">
        <v>3185</v>
      </c>
      <c r="H21" s="73">
        <v>0.75</v>
      </c>
      <c r="I21" s="72">
        <v>100</v>
      </c>
      <c r="J21" s="68">
        <v>795</v>
      </c>
      <c r="K21" s="43">
        <v>79.5</v>
      </c>
      <c r="L21" s="43">
        <v>238.5</v>
      </c>
      <c r="M21" s="48">
        <v>46048</v>
      </c>
    </row>
    <row r="22" spans="1:14" ht="15.75" x14ac:dyDescent="0.25">
      <c r="A22" s="56" t="s">
        <v>250</v>
      </c>
      <c r="B22" s="61" t="s">
        <v>58</v>
      </c>
      <c r="C22" s="62">
        <v>1</v>
      </c>
      <c r="D22" s="55" t="s">
        <v>251</v>
      </c>
      <c r="E22" s="69">
        <v>3</v>
      </c>
      <c r="F22" s="69">
        <v>3185</v>
      </c>
      <c r="G22" s="72">
        <v>3185</v>
      </c>
      <c r="H22" s="73">
        <v>0.75</v>
      </c>
      <c r="I22" s="43">
        <v>100</v>
      </c>
      <c r="J22" s="68">
        <v>795</v>
      </c>
      <c r="K22" s="43">
        <f t="shared" ref="K22:K30" si="2">+J22*0.1</f>
        <v>79.5</v>
      </c>
      <c r="L22" s="43">
        <f t="shared" ref="L22:L30" si="3">SUM(J22*0.3)</f>
        <v>238.5</v>
      </c>
      <c r="M22" s="48">
        <v>45926</v>
      </c>
    </row>
    <row r="23" spans="1:14" ht="15.75" x14ac:dyDescent="0.25">
      <c r="A23" s="67" t="s">
        <v>253</v>
      </c>
      <c r="B23" s="61" t="s">
        <v>58</v>
      </c>
      <c r="C23" s="62">
        <v>1</v>
      </c>
      <c r="D23" s="64" t="s">
        <v>239</v>
      </c>
      <c r="E23" s="69">
        <v>5</v>
      </c>
      <c r="F23" s="69">
        <v>3990</v>
      </c>
      <c r="G23" s="72">
        <v>3990</v>
      </c>
      <c r="H23" s="73">
        <v>0.75</v>
      </c>
      <c r="I23" s="68">
        <v>100</v>
      </c>
      <c r="J23" s="68">
        <v>992</v>
      </c>
      <c r="K23" s="43">
        <f t="shared" si="2"/>
        <v>99.2</v>
      </c>
      <c r="L23" s="43">
        <f t="shared" si="3"/>
        <v>297.59999999999997</v>
      </c>
      <c r="M23" s="48">
        <v>45926</v>
      </c>
    </row>
    <row r="24" spans="1:14" ht="15.75" x14ac:dyDescent="0.25">
      <c r="A24" s="67" t="s">
        <v>254</v>
      </c>
      <c r="B24" s="61" t="s">
        <v>58</v>
      </c>
      <c r="C24" s="62">
        <v>1</v>
      </c>
      <c r="D24" s="64" t="s">
        <v>239</v>
      </c>
      <c r="E24" s="69">
        <v>5</v>
      </c>
      <c r="F24" s="69">
        <v>3990</v>
      </c>
      <c r="G24" s="72">
        <v>3990</v>
      </c>
      <c r="H24" s="73">
        <v>0.72</v>
      </c>
      <c r="I24" s="68">
        <v>500</v>
      </c>
      <c r="J24" s="68">
        <v>1134</v>
      </c>
      <c r="K24" s="43">
        <f t="shared" si="2"/>
        <v>113.4</v>
      </c>
      <c r="L24" s="43">
        <f t="shared" si="3"/>
        <v>340.2</v>
      </c>
      <c r="M24" s="48">
        <v>45926</v>
      </c>
    </row>
    <row r="25" spans="1:14" ht="15.75" x14ac:dyDescent="0.25">
      <c r="A25" s="67" t="s">
        <v>255</v>
      </c>
      <c r="B25" s="61" t="s">
        <v>58</v>
      </c>
      <c r="C25" s="62">
        <v>1</v>
      </c>
      <c r="D25" s="64" t="s">
        <v>239</v>
      </c>
      <c r="E25" s="69">
        <v>5</v>
      </c>
      <c r="F25" s="69">
        <v>3990</v>
      </c>
      <c r="G25" s="72">
        <v>3990</v>
      </c>
      <c r="H25" s="73">
        <v>0.75</v>
      </c>
      <c r="I25" s="68">
        <v>500</v>
      </c>
      <c r="J25" s="68">
        <v>990</v>
      </c>
      <c r="K25" s="43">
        <f t="shared" si="2"/>
        <v>99</v>
      </c>
      <c r="L25" s="43">
        <f t="shared" si="3"/>
        <v>297</v>
      </c>
      <c r="M25" s="48">
        <v>45926</v>
      </c>
    </row>
    <row r="26" spans="1:14" ht="15.75" x14ac:dyDescent="0.25">
      <c r="A26" s="67" t="s">
        <v>256</v>
      </c>
      <c r="B26" s="61" t="s">
        <v>58</v>
      </c>
      <c r="C26" s="62">
        <v>1</v>
      </c>
      <c r="D26" s="64" t="s">
        <v>239</v>
      </c>
      <c r="E26" s="69">
        <v>5</v>
      </c>
      <c r="F26" s="69">
        <v>3990</v>
      </c>
      <c r="G26" s="72">
        <v>3990</v>
      </c>
      <c r="H26" s="73">
        <v>0.7</v>
      </c>
      <c r="I26" s="68">
        <v>300</v>
      </c>
      <c r="J26" s="68">
        <v>1194</v>
      </c>
      <c r="K26" s="43">
        <f t="shared" si="2"/>
        <v>119.4</v>
      </c>
      <c r="L26" s="43">
        <f t="shared" si="3"/>
        <v>358.2</v>
      </c>
      <c r="M26" s="48">
        <v>45926</v>
      </c>
    </row>
    <row r="27" spans="1:14" ht="15.75" x14ac:dyDescent="0.25">
      <c r="A27" s="67" t="s">
        <v>257</v>
      </c>
      <c r="B27" s="61" t="s">
        <v>58</v>
      </c>
      <c r="C27" s="62">
        <v>1</v>
      </c>
      <c r="D27" s="64" t="s">
        <v>239</v>
      </c>
      <c r="E27" s="69">
        <v>5</v>
      </c>
      <c r="F27" s="69">
        <v>3990</v>
      </c>
      <c r="G27" s="72">
        <v>3990</v>
      </c>
      <c r="H27" s="73">
        <v>0.75</v>
      </c>
      <c r="I27" s="68">
        <v>250</v>
      </c>
      <c r="J27" s="68">
        <v>991</v>
      </c>
      <c r="K27" s="43">
        <f t="shared" si="2"/>
        <v>99.100000000000009</v>
      </c>
      <c r="L27" s="43">
        <f t="shared" si="3"/>
        <v>297.3</v>
      </c>
      <c r="M27" s="48">
        <v>45926</v>
      </c>
    </row>
    <row r="28" spans="1:14" ht="15.75" x14ac:dyDescent="0.25">
      <c r="A28" s="60" t="s">
        <v>238</v>
      </c>
      <c r="B28" s="61" t="s">
        <v>58</v>
      </c>
      <c r="C28" s="62">
        <v>1</v>
      </c>
      <c r="D28" s="63" t="s">
        <v>239</v>
      </c>
      <c r="E28" s="69">
        <v>5</v>
      </c>
      <c r="F28" s="70">
        <v>3990</v>
      </c>
      <c r="G28" s="71">
        <v>3990</v>
      </c>
      <c r="H28" s="66">
        <v>0.75</v>
      </c>
      <c r="I28" s="65">
        <v>500</v>
      </c>
      <c r="J28" s="65">
        <v>991</v>
      </c>
      <c r="K28" s="43">
        <f t="shared" si="2"/>
        <v>99.100000000000009</v>
      </c>
      <c r="L28" s="43">
        <f t="shared" si="3"/>
        <v>297.3</v>
      </c>
      <c r="M28" s="48">
        <v>45887</v>
      </c>
    </row>
    <row r="29" spans="1:14" ht="15.75" x14ac:dyDescent="0.25">
      <c r="A29" s="60" t="s">
        <v>240</v>
      </c>
      <c r="B29" s="61" t="s">
        <v>58</v>
      </c>
      <c r="C29" s="62">
        <v>1</v>
      </c>
      <c r="D29" s="63" t="s">
        <v>239</v>
      </c>
      <c r="E29" s="69">
        <v>5</v>
      </c>
      <c r="F29" s="70">
        <v>3990</v>
      </c>
      <c r="G29" s="71">
        <v>3990</v>
      </c>
      <c r="H29" s="66">
        <v>0.75</v>
      </c>
      <c r="I29" s="65">
        <v>300</v>
      </c>
      <c r="J29" s="65">
        <v>994</v>
      </c>
      <c r="K29" s="52">
        <f t="shared" si="2"/>
        <v>99.4</v>
      </c>
      <c r="L29" s="52">
        <f t="shared" si="3"/>
        <v>298.2</v>
      </c>
      <c r="M29" s="48">
        <v>45887</v>
      </c>
    </row>
    <row r="30" spans="1:14" ht="15.75" x14ac:dyDescent="0.25">
      <c r="A30" s="67" t="s">
        <v>252</v>
      </c>
      <c r="B30" s="61" t="s">
        <v>58</v>
      </c>
      <c r="C30" s="62">
        <v>0.5</v>
      </c>
      <c r="D30" s="64" t="s">
        <v>239</v>
      </c>
      <c r="E30" s="69">
        <v>5</v>
      </c>
      <c r="F30" s="69">
        <v>3990</v>
      </c>
      <c r="G30" s="72">
        <v>1995</v>
      </c>
      <c r="H30" s="73">
        <v>0.73</v>
      </c>
      <c r="I30" s="68">
        <v>250</v>
      </c>
      <c r="J30" s="68">
        <v>538</v>
      </c>
      <c r="K30" s="43">
        <f t="shared" si="2"/>
        <v>53.800000000000004</v>
      </c>
      <c r="L30" s="43">
        <f t="shared" si="3"/>
        <v>161.4</v>
      </c>
      <c r="M30" s="48">
        <v>45926</v>
      </c>
    </row>
    <row r="31" spans="1:14" ht="15.75" x14ac:dyDescent="0.25">
      <c r="A31" s="56" t="s">
        <v>342</v>
      </c>
      <c r="B31" s="61" t="s">
        <v>58</v>
      </c>
      <c r="C31" s="62">
        <v>1</v>
      </c>
      <c r="D31" s="64" t="s">
        <v>343</v>
      </c>
      <c r="E31" s="69">
        <v>3</v>
      </c>
      <c r="F31" s="69">
        <v>3185</v>
      </c>
      <c r="G31" s="72">
        <v>3185</v>
      </c>
      <c r="H31" s="73">
        <v>0.75</v>
      </c>
      <c r="I31" s="72">
        <v>100</v>
      </c>
      <c r="J31" s="68">
        <v>795</v>
      </c>
      <c r="K31" s="43">
        <v>79.5</v>
      </c>
      <c r="L31" s="43">
        <v>238.5</v>
      </c>
      <c r="M31" s="48">
        <v>46048</v>
      </c>
      <c r="N31" s="33"/>
    </row>
    <row r="32" spans="1:14" ht="15.75" x14ac:dyDescent="0.25">
      <c r="A32" s="37" t="s">
        <v>64</v>
      </c>
      <c r="B32" s="38" t="s">
        <v>58</v>
      </c>
      <c r="C32" s="39">
        <v>1</v>
      </c>
      <c r="D32" s="40" t="s">
        <v>65</v>
      </c>
      <c r="E32" s="49">
        <v>3</v>
      </c>
      <c r="F32" s="49">
        <v>3185</v>
      </c>
      <c r="G32" s="50">
        <v>3185</v>
      </c>
      <c r="H32" s="53">
        <v>0.75</v>
      </c>
      <c r="I32" s="52">
        <v>100</v>
      </c>
      <c r="J32" s="52">
        <v>795</v>
      </c>
      <c r="K32" s="52">
        <f t="shared" ref="K32:K42" si="4">+J32*0.1</f>
        <v>79.5</v>
      </c>
      <c r="L32" s="52">
        <f t="shared" ref="L32:L42" si="5">SUM(J32*0.3)</f>
        <v>238.5</v>
      </c>
      <c r="M32" s="48">
        <v>45399</v>
      </c>
      <c r="N32" s="33"/>
    </row>
    <row r="33" spans="1:14" ht="15.75" x14ac:dyDescent="0.25">
      <c r="A33" s="67" t="s">
        <v>259</v>
      </c>
      <c r="B33" s="61" t="s">
        <v>58</v>
      </c>
      <c r="C33" s="62">
        <v>1</v>
      </c>
      <c r="D33" s="64" t="s">
        <v>242</v>
      </c>
      <c r="E33" s="69">
        <v>5</v>
      </c>
      <c r="F33" s="69">
        <v>3990</v>
      </c>
      <c r="G33" s="72">
        <v>3990</v>
      </c>
      <c r="H33" s="73">
        <v>0.75</v>
      </c>
      <c r="I33" s="68">
        <v>100</v>
      </c>
      <c r="J33" s="68">
        <v>992</v>
      </c>
      <c r="K33" s="43">
        <f t="shared" si="4"/>
        <v>99.2</v>
      </c>
      <c r="L33" s="43">
        <f t="shared" si="5"/>
        <v>297.59999999999997</v>
      </c>
      <c r="M33" s="48">
        <v>45926</v>
      </c>
      <c r="N33" s="33"/>
    </row>
    <row r="34" spans="1:14" ht="15.75" x14ac:dyDescent="0.25">
      <c r="A34" s="67" t="s">
        <v>260</v>
      </c>
      <c r="B34" s="61" t="s">
        <v>58</v>
      </c>
      <c r="C34" s="62">
        <v>1</v>
      </c>
      <c r="D34" s="64" t="s">
        <v>242</v>
      </c>
      <c r="E34" s="69">
        <v>5</v>
      </c>
      <c r="F34" s="69">
        <v>3990</v>
      </c>
      <c r="G34" s="72">
        <v>3990</v>
      </c>
      <c r="H34" s="73">
        <v>0.72</v>
      </c>
      <c r="I34" s="68">
        <v>500</v>
      </c>
      <c r="J34" s="68">
        <v>1134</v>
      </c>
      <c r="K34" s="43">
        <f t="shared" si="4"/>
        <v>113.4</v>
      </c>
      <c r="L34" s="43">
        <f t="shared" si="5"/>
        <v>340.2</v>
      </c>
      <c r="M34" s="48">
        <v>45926</v>
      </c>
    </row>
    <row r="35" spans="1:14" ht="15.75" x14ac:dyDescent="0.25">
      <c r="A35" s="67" t="s">
        <v>261</v>
      </c>
      <c r="B35" s="61" t="s">
        <v>58</v>
      </c>
      <c r="C35" s="62">
        <v>1</v>
      </c>
      <c r="D35" s="64" t="s">
        <v>242</v>
      </c>
      <c r="E35" s="69">
        <v>5</v>
      </c>
      <c r="F35" s="69">
        <v>3990</v>
      </c>
      <c r="G35" s="72">
        <v>3990</v>
      </c>
      <c r="H35" s="73">
        <v>0.75</v>
      </c>
      <c r="I35" s="68">
        <v>500</v>
      </c>
      <c r="J35" s="68">
        <v>990</v>
      </c>
      <c r="K35" s="43">
        <f t="shared" si="4"/>
        <v>99</v>
      </c>
      <c r="L35" s="43">
        <f t="shared" si="5"/>
        <v>297</v>
      </c>
      <c r="M35" s="48">
        <v>45926</v>
      </c>
    </row>
    <row r="36" spans="1:14" ht="15.75" x14ac:dyDescent="0.25">
      <c r="A36" s="67" t="s">
        <v>262</v>
      </c>
      <c r="B36" s="61" t="s">
        <v>58</v>
      </c>
      <c r="C36" s="62">
        <v>1</v>
      </c>
      <c r="D36" s="64" t="s">
        <v>242</v>
      </c>
      <c r="E36" s="69">
        <v>5</v>
      </c>
      <c r="F36" s="69">
        <v>3990</v>
      </c>
      <c r="G36" s="72">
        <v>3990</v>
      </c>
      <c r="H36" s="73">
        <v>0.7</v>
      </c>
      <c r="I36" s="68">
        <v>300</v>
      </c>
      <c r="J36" s="68">
        <v>1194</v>
      </c>
      <c r="K36" s="43">
        <f t="shared" si="4"/>
        <v>119.4</v>
      </c>
      <c r="L36" s="43">
        <f t="shared" si="5"/>
        <v>358.2</v>
      </c>
      <c r="M36" s="48">
        <v>45926</v>
      </c>
    </row>
    <row r="37" spans="1:14" ht="15.75" x14ac:dyDescent="0.25">
      <c r="A37" s="67" t="s">
        <v>263</v>
      </c>
      <c r="B37" s="61" t="s">
        <v>58</v>
      </c>
      <c r="C37" s="62">
        <v>1</v>
      </c>
      <c r="D37" s="64" t="s">
        <v>242</v>
      </c>
      <c r="E37" s="69">
        <v>5</v>
      </c>
      <c r="F37" s="69">
        <v>3990</v>
      </c>
      <c r="G37" s="72">
        <v>3990</v>
      </c>
      <c r="H37" s="73">
        <v>0.75</v>
      </c>
      <c r="I37" s="68">
        <v>250</v>
      </c>
      <c r="J37" s="68">
        <v>991</v>
      </c>
      <c r="K37" s="43">
        <f t="shared" si="4"/>
        <v>99.100000000000009</v>
      </c>
      <c r="L37" s="43">
        <f t="shared" si="5"/>
        <v>297.3</v>
      </c>
      <c r="M37" s="48">
        <v>45926</v>
      </c>
    </row>
    <row r="38" spans="1:14" ht="15.75" x14ac:dyDescent="0.25">
      <c r="A38" s="67" t="s">
        <v>241</v>
      </c>
      <c r="B38" s="61" t="s">
        <v>58</v>
      </c>
      <c r="C38" s="62">
        <v>1</v>
      </c>
      <c r="D38" s="64" t="s">
        <v>242</v>
      </c>
      <c r="E38" s="69">
        <v>5</v>
      </c>
      <c r="F38" s="70">
        <v>3990</v>
      </c>
      <c r="G38" s="71">
        <v>3990</v>
      </c>
      <c r="H38" s="66">
        <v>0.75</v>
      </c>
      <c r="I38" s="65">
        <v>500</v>
      </c>
      <c r="J38" s="65">
        <v>991</v>
      </c>
      <c r="K38" s="52">
        <f t="shared" si="4"/>
        <v>99.100000000000009</v>
      </c>
      <c r="L38" s="52">
        <f t="shared" si="5"/>
        <v>297.3</v>
      </c>
      <c r="M38" s="48">
        <v>45887</v>
      </c>
    </row>
    <row r="39" spans="1:14" ht="15.75" x14ac:dyDescent="0.25">
      <c r="A39" s="60" t="s">
        <v>243</v>
      </c>
      <c r="B39" s="61" t="s">
        <v>58</v>
      </c>
      <c r="C39" s="62">
        <v>1</v>
      </c>
      <c r="D39" s="63" t="s">
        <v>242</v>
      </c>
      <c r="E39" s="69">
        <v>5</v>
      </c>
      <c r="F39" s="70">
        <v>3990</v>
      </c>
      <c r="G39" s="71">
        <v>3990</v>
      </c>
      <c r="H39" s="66">
        <v>0.75</v>
      </c>
      <c r="I39" s="65">
        <v>300</v>
      </c>
      <c r="J39" s="65">
        <v>994</v>
      </c>
      <c r="K39" s="52">
        <f t="shared" si="4"/>
        <v>99.4</v>
      </c>
      <c r="L39" s="52">
        <f t="shared" si="5"/>
        <v>298.2</v>
      </c>
      <c r="M39" s="48">
        <v>45887</v>
      </c>
    </row>
    <row r="40" spans="1:14" ht="15.75" x14ac:dyDescent="0.25">
      <c r="A40" s="67" t="s">
        <v>258</v>
      </c>
      <c r="B40" s="61" t="s">
        <v>58</v>
      </c>
      <c r="C40" s="62">
        <v>0.5</v>
      </c>
      <c r="D40" s="64" t="s">
        <v>242</v>
      </c>
      <c r="E40" s="69">
        <v>5</v>
      </c>
      <c r="F40" s="69">
        <v>3990</v>
      </c>
      <c r="G40" s="72">
        <v>1995</v>
      </c>
      <c r="H40" s="73">
        <v>0.73</v>
      </c>
      <c r="I40" s="68">
        <v>250</v>
      </c>
      <c r="J40" s="68">
        <v>538</v>
      </c>
      <c r="K40" s="43">
        <f t="shared" si="4"/>
        <v>53.800000000000004</v>
      </c>
      <c r="L40" s="43">
        <f t="shared" si="5"/>
        <v>161.4</v>
      </c>
      <c r="M40" s="48">
        <v>45926</v>
      </c>
    </row>
    <row r="41" spans="1:14" ht="15.75" x14ac:dyDescent="0.25">
      <c r="A41" s="60" t="s">
        <v>317</v>
      </c>
      <c r="B41" s="61" t="s">
        <v>58</v>
      </c>
      <c r="C41" s="62">
        <v>1</v>
      </c>
      <c r="D41" s="64" t="s">
        <v>318</v>
      </c>
      <c r="E41" s="69">
        <v>3</v>
      </c>
      <c r="F41" s="70">
        <v>3185</v>
      </c>
      <c r="G41" s="72">
        <v>3185</v>
      </c>
      <c r="H41" s="66">
        <v>0.75</v>
      </c>
      <c r="I41" s="71">
        <v>100</v>
      </c>
      <c r="J41" s="65">
        <v>795</v>
      </c>
      <c r="K41" s="52">
        <f t="shared" si="4"/>
        <v>79.5</v>
      </c>
      <c r="L41" s="52">
        <f t="shared" si="5"/>
        <v>238.5</v>
      </c>
      <c r="M41" s="48">
        <v>46048</v>
      </c>
    </row>
    <row r="42" spans="1:14" ht="15.75" x14ac:dyDescent="0.25">
      <c r="A42" s="67" t="s">
        <v>264</v>
      </c>
      <c r="B42" s="61" t="s">
        <v>58</v>
      </c>
      <c r="C42" s="62">
        <v>1</v>
      </c>
      <c r="D42" s="64" t="s">
        <v>265</v>
      </c>
      <c r="E42" s="69">
        <v>3</v>
      </c>
      <c r="F42" s="69">
        <v>3185</v>
      </c>
      <c r="G42" s="72">
        <v>3185</v>
      </c>
      <c r="H42" s="73">
        <v>0.75</v>
      </c>
      <c r="I42" s="68">
        <v>100</v>
      </c>
      <c r="J42" s="68">
        <v>795</v>
      </c>
      <c r="K42" s="43">
        <f t="shared" si="4"/>
        <v>79.5</v>
      </c>
      <c r="L42" s="43">
        <f t="shared" si="5"/>
        <v>238.5</v>
      </c>
      <c r="M42" s="48">
        <v>45926</v>
      </c>
    </row>
    <row r="43" spans="1:14" ht="15.75" x14ac:dyDescent="0.25">
      <c r="A43" s="41" t="s">
        <v>19</v>
      </c>
      <c r="B43" s="38" t="s">
        <v>58</v>
      </c>
      <c r="C43" s="54">
        <v>1</v>
      </c>
      <c r="D43" s="55" t="s">
        <v>18</v>
      </c>
      <c r="E43" s="44">
        <v>5</v>
      </c>
      <c r="F43" s="44">
        <v>3960</v>
      </c>
      <c r="G43" s="42">
        <v>3960</v>
      </c>
      <c r="H43" s="46">
        <v>0.75</v>
      </c>
      <c r="I43" s="47">
        <v>500</v>
      </c>
      <c r="J43" s="47">
        <v>988</v>
      </c>
      <c r="K43" s="47">
        <f>J43*0.1</f>
        <v>98.800000000000011</v>
      </c>
      <c r="L43" s="43">
        <f>J43*0.3</f>
        <v>296.39999999999998</v>
      </c>
      <c r="M43" s="48">
        <v>40905</v>
      </c>
    </row>
    <row r="44" spans="1:14" ht="15.75" x14ac:dyDescent="0.25">
      <c r="A44" s="37" t="s">
        <v>80</v>
      </c>
      <c r="B44" s="38" t="s">
        <v>58</v>
      </c>
      <c r="C44" s="39">
        <v>1</v>
      </c>
      <c r="D44" s="40" t="s">
        <v>81</v>
      </c>
      <c r="E44" s="49">
        <v>3</v>
      </c>
      <c r="F44" s="49">
        <v>3185</v>
      </c>
      <c r="G44" s="50">
        <v>3185</v>
      </c>
      <c r="H44" s="53">
        <v>0.75</v>
      </c>
      <c r="I44" s="52">
        <v>100</v>
      </c>
      <c r="J44" s="52">
        <v>795</v>
      </c>
      <c r="K44" s="52">
        <f>+J44*0.1</f>
        <v>79.5</v>
      </c>
      <c r="L44" s="52">
        <f>SUM(J44*0.3)</f>
        <v>238.5</v>
      </c>
      <c r="M44" s="48">
        <v>45450</v>
      </c>
    </row>
    <row r="45" spans="1:14" ht="15.75" x14ac:dyDescent="0.25">
      <c r="A45" s="37" t="s">
        <v>82</v>
      </c>
      <c r="B45" s="38" t="s">
        <v>58</v>
      </c>
      <c r="C45" s="39">
        <v>1</v>
      </c>
      <c r="D45" s="40" t="s">
        <v>83</v>
      </c>
      <c r="E45" s="49">
        <v>3</v>
      </c>
      <c r="F45" s="49">
        <v>3185</v>
      </c>
      <c r="G45" s="50">
        <v>3185</v>
      </c>
      <c r="H45" s="53">
        <v>0.75</v>
      </c>
      <c r="I45" s="52">
        <v>100</v>
      </c>
      <c r="J45" s="52">
        <v>795</v>
      </c>
      <c r="K45" s="52">
        <f>+J45*0.1</f>
        <v>79.5</v>
      </c>
      <c r="L45" s="52">
        <f>SUM(J45*0.3)</f>
        <v>238.5</v>
      </c>
      <c r="M45" s="48">
        <v>45450</v>
      </c>
    </row>
    <row r="46" spans="1:14" ht="15.75" x14ac:dyDescent="0.25">
      <c r="A46" s="37" t="s">
        <v>84</v>
      </c>
      <c r="B46" s="38" t="s">
        <v>58</v>
      </c>
      <c r="C46" s="39">
        <v>1</v>
      </c>
      <c r="D46" s="40" t="s">
        <v>85</v>
      </c>
      <c r="E46" s="49">
        <v>3</v>
      </c>
      <c r="F46" s="49">
        <v>3185</v>
      </c>
      <c r="G46" s="50">
        <v>3185</v>
      </c>
      <c r="H46" s="53">
        <v>0.75</v>
      </c>
      <c r="I46" s="52">
        <v>100</v>
      </c>
      <c r="J46" s="52">
        <v>795</v>
      </c>
      <c r="K46" s="52">
        <f>+J46*0.1</f>
        <v>79.5</v>
      </c>
      <c r="L46" s="52">
        <f>SUM(J46*0.3)</f>
        <v>238.5</v>
      </c>
      <c r="M46" s="48">
        <v>45450</v>
      </c>
    </row>
    <row r="47" spans="1:14" ht="15.75" x14ac:dyDescent="0.25">
      <c r="A47" s="56" t="s">
        <v>146</v>
      </c>
      <c r="B47" s="59" t="s">
        <v>58</v>
      </c>
      <c r="C47" s="54">
        <v>1</v>
      </c>
      <c r="D47" s="55" t="s">
        <v>147</v>
      </c>
      <c r="E47" s="44">
        <v>3</v>
      </c>
      <c r="F47" s="44">
        <v>3185</v>
      </c>
      <c r="G47" s="42">
        <v>3185</v>
      </c>
      <c r="H47" s="58">
        <v>0.75</v>
      </c>
      <c r="I47" s="43">
        <v>100</v>
      </c>
      <c r="J47" s="43">
        <v>795</v>
      </c>
      <c r="K47" s="43">
        <f>+J47*0.1</f>
        <v>79.5</v>
      </c>
      <c r="L47" s="43">
        <f>SUM(J47*0.3)</f>
        <v>238.5</v>
      </c>
      <c r="M47" s="48">
        <v>45726</v>
      </c>
    </row>
    <row r="48" spans="1:14" ht="15.75" x14ac:dyDescent="0.25">
      <c r="A48" s="56" t="s">
        <v>148</v>
      </c>
      <c r="B48" s="59" t="s">
        <v>58</v>
      </c>
      <c r="C48" s="54">
        <v>1</v>
      </c>
      <c r="D48" s="55" t="s">
        <v>149</v>
      </c>
      <c r="E48" s="44">
        <v>3</v>
      </c>
      <c r="F48" s="44">
        <v>3185</v>
      </c>
      <c r="G48" s="42">
        <v>3185</v>
      </c>
      <c r="H48" s="58">
        <v>0.75</v>
      </c>
      <c r="I48" s="43">
        <v>100</v>
      </c>
      <c r="J48" s="43">
        <v>795</v>
      </c>
      <c r="K48" s="43">
        <f>+J48*0.1</f>
        <v>79.5</v>
      </c>
      <c r="L48" s="43">
        <f>SUM(J48*0.3)</f>
        <v>238.5</v>
      </c>
      <c r="M48" s="48">
        <v>45726</v>
      </c>
    </row>
    <row r="49" spans="1:13" ht="15.75" x14ac:dyDescent="0.25">
      <c r="A49" s="67" t="s">
        <v>344</v>
      </c>
      <c r="B49" s="61" t="s">
        <v>58</v>
      </c>
      <c r="C49" s="62">
        <v>1</v>
      </c>
      <c r="D49" s="64" t="s">
        <v>345</v>
      </c>
      <c r="E49" s="69">
        <v>3</v>
      </c>
      <c r="F49" s="69">
        <v>3185</v>
      </c>
      <c r="G49" s="72">
        <v>3185</v>
      </c>
      <c r="H49" s="73">
        <v>0.75</v>
      </c>
      <c r="I49" s="72">
        <v>100</v>
      </c>
      <c r="J49" s="68">
        <v>795</v>
      </c>
      <c r="K49" s="43">
        <v>79.5</v>
      </c>
      <c r="L49" s="43">
        <v>238.5</v>
      </c>
      <c r="M49" s="48">
        <v>46048</v>
      </c>
    </row>
    <row r="50" spans="1:13" ht="15.75" x14ac:dyDescent="0.25">
      <c r="A50" s="37" t="s">
        <v>66</v>
      </c>
      <c r="B50" s="38" t="s">
        <v>58</v>
      </c>
      <c r="C50" s="39">
        <v>1</v>
      </c>
      <c r="D50" s="40" t="s">
        <v>67</v>
      </c>
      <c r="E50" s="49">
        <v>3</v>
      </c>
      <c r="F50" s="49">
        <v>3185</v>
      </c>
      <c r="G50" s="50">
        <v>3185</v>
      </c>
      <c r="H50" s="53">
        <v>0.75</v>
      </c>
      <c r="I50" s="52">
        <v>100</v>
      </c>
      <c r="J50" s="52">
        <v>795</v>
      </c>
      <c r="K50" s="52">
        <f t="shared" ref="K50:K56" si="6">+J50*0.1</f>
        <v>79.5</v>
      </c>
      <c r="L50" s="52">
        <f t="shared" ref="L50:L56" si="7">SUM(J50*0.3)</f>
        <v>238.5</v>
      </c>
      <c r="M50" s="48">
        <v>45399</v>
      </c>
    </row>
    <row r="51" spans="1:13" ht="15.75" x14ac:dyDescent="0.25">
      <c r="A51" s="37" t="s">
        <v>121</v>
      </c>
      <c r="B51" s="38" t="s">
        <v>58</v>
      </c>
      <c r="C51" s="39">
        <v>1</v>
      </c>
      <c r="D51" s="40" t="s">
        <v>119</v>
      </c>
      <c r="E51" s="49">
        <v>5</v>
      </c>
      <c r="F51" s="49">
        <v>3990</v>
      </c>
      <c r="G51" s="50">
        <v>3990</v>
      </c>
      <c r="H51" s="53">
        <v>0.75</v>
      </c>
      <c r="I51" s="52">
        <v>100</v>
      </c>
      <c r="J51" s="52">
        <v>992</v>
      </c>
      <c r="K51" s="52">
        <f t="shared" si="6"/>
        <v>99.2</v>
      </c>
      <c r="L51" s="52">
        <f t="shared" si="7"/>
        <v>297.59999999999997</v>
      </c>
      <c r="M51" s="48">
        <v>45622</v>
      </c>
    </row>
    <row r="52" spans="1:13" ht="15.75" x14ac:dyDescent="0.25">
      <c r="A52" s="37" t="s">
        <v>122</v>
      </c>
      <c r="B52" s="38" t="s">
        <v>58</v>
      </c>
      <c r="C52" s="39">
        <v>1</v>
      </c>
      <c r="D52" s="40" t="s">
        <v>119</v>
      </c>
      <c r="E52" s="49">
        <v>5</v>
      </c>
      <c r="F52" s="49">
        <v>3990</v>
      </c>
      <c r="G52" s="50">
        <v>3990</v>
      </c>
      <c r="H52" s="53">
        <v>0.75</v>
      </c>
      <c r="I52" s="52">
        <v>500</v>
      </c>
      <c r="J52" s="52">
        <v>991</v>
      </c>
      <c r="K52" s="52">
        <f t="shared" si="6"/>
        <v>99.100000000000009</v>
      </c>
      <c r="L52" s="52">
        <f t="shared" si="7"/>
        <v>297.3</v>
      </c>
      <c r="M52" s="48">
        <v>45622</v>
      </c>
    </row>
    <row r="53" spans="1:13" ht="15.75" x14ac:dyDescent="0.25">
      <c r="A53" s="56" t="s">
        <v>120</v>
      </c>
      <c r="B53" s="38" t="s">
        <v>58</v>
      </c>
      <c r="C53" s="39">
        <v>1</v>
      </c>
      <c r="D53" s="40" t="s">
        <v>119</v>
      </c>
      <c r="E53" s="49">
        <v>5</v>
      </c>
      <c r="F53" s="49">
        <v>3990</v>
      </c>
      <c r="G53" s="50">
        <v>3990</v>
      </c>
      <c r="H53" s="53">
        <v>0.75</v>
      </c>
      <c r="I53" s="52">
        <v>500</v>
      </c>
      <c r="J53" s="52">
        <v>990</v>
      </c>
      <c r="K53" s="52">
        <f t="shared" si="6"/>
        <v>99</v>
      </c>
      <c r="L53" s="52">
        <f t="shared" si="7"/>
        <v>297</v>
      </c>
      <c r="M53" s="48">
        <v>45622</v>
      </c>
    </row>
    <row r="54" spans="1:13" ht="15.75" x14ac:dyDescent="0.25">
      <c r="A54" s="37" t="s">
        <v>123</v>
      </c>
      <c r="B54" s="38" t="s">
        <v>58</v>
      </c>
      <c r="C54" s="39">
        <v>1</v>
      </c>
      <c r="D54" s="40" t="s">
        <v>119</v>
      </c>
      <c r="E54" s="49">
        <v>5</v>
      </c>
      <c r="F54" s="49">
        <v>3990</v>
      </c>
      <c r="G54" s="50">
        <v>3990</v>
      </c>
      <c r="H54" s="53">
        <v>0.75</v>
      </c>
      <c r="I54" s="52">
        <v>300</v>
      </c>
      <c r="J54" s="52">
        <v>994</v>
      </c>
      <c r="K54" s="52">
        <f t="shared" si="6"/>
        <v>99.4</v>
      </c>
      <c r="L54" s="52">
        <f t="shared" si="7"/>
        <v>298.2</v>
      </c>
      <c r="M54" s="48">
        <v>45622</v>
      </c>
    </row>
    <row r="55" spans="1:13" ht="15.75" x14ac:dyDescent="0.25">
      <c r="A55" s="37" t="s">
        <v>124</v>
      </c>
      <c r="B55" s="38" t="s">
        <v>58</v>
      </c>
      <c r="C55" s="39">
        <v>1</v>
      </c>
      <c r="D55" s="40" t="s">
        <v>119</v>
      </c>
      <c r="E55" s="49">
        <v>5</v>
      </c>
      <c r="F55" s="49">
        <v>3990</v>
      </c>
      <c r="G55" s="50">
        <v>3990</v>
      </c>
      <c r="H55" s="53">
        <v>0.75</v>
      </c>
      <c r="I55" s="52">
        <v>250</v>
      </c>
      <c r="J55" s="52">
        <v>991</v>
      </c>
      <c r="K55" s="52">
        <f t="shared" si="6"/>
        <v>99.100000000000009</v>
      </c>
      <c r="L55" s="52">
        <f t="shared" si="7"/>
        <v>297.3</v>
      </c>
      <c r="M55" s="48">
        <v>45622</v>
      </c>
    </row>
    <row r="56" spans="1:13" ht="15.75" x14ac:dyDescent="0.25">
      <c r="A56" s="37" t="s">
        <v>118</v>
      </c>
      <c r="B56" s="38" t="s">
        <v>58</v>
      </c>
      <c r="C56" s="39">
        <v>0.5</v>
      </c>
      <c r="D56" s="40" t="s">
        <v>119</v>
      </c>
      <c r="E56" s="49">
        <v>5</v>
      </c>
      <c r="F56" s="49">
        <v>3990</v>
      </c>
      <c r="G56" s="50">
        <v>1995</v>
      </c>
      <c r="H56" s="53">
        <v>0.73</v>
      </c>
      <c r="I56" s="52">
        <v>250</v>
      </c>
      <c r="J56" s="52">
        <v>538</v>
      </c>
      <c r="K56" s="52">
        <f t="shared" si="6"/>
        <v>53.800000000000004</v>
      </c>
      <c r="L56" s="52">
        <f t="shared" si="7"/>
        <v>161.4</v>
      </c>
      <c r="M56" s="48">
        <v>45622</v>
      </c>
    </row>
    <row r="57" spans="1:13" ht="15.75" x14ac:dyDescent="0.25">
      <c r="A57" s="67" t="s">
        <v>346</v>
      </c>
      <c r="B57" s="61" t="s">
        <v>58</v>
      </c>
      <c r="C57" s="62">
        <v>1</v>
      </c>
      <c r="D57" s="55" t="s">
        <v>347</v>
      </c>
      <c r="E57" s="69">
        <v>3</v>
      </c>
      <c r="F57" s="69">
        <v>3185</v>
      </c>
      <c r="G57" s="72">
        <v>3185</v>
      </c>
      <c r="H57" s="73">
        <v>0.75</v>
      </c>
      <c r="I57" s="72">
        <v>100</v>
      </c>
      <c r="J57" s="68">
        <v>795</v>
      </c>
      <c r="K57" s="43">
        <v>79.5</v>
      </c>
      <c r="L57" s="43">
        <v>238.5</v>
      </c>
      <c r="M57" s="48">
        <v>46048</v>
      </c>
    </row>
    <row r="58" spans="1:13" ht="15.75" x14ac:dyDescent="0.25">
      <c r="A58" s="37" t="s">
        <v>175</v>
      </c>
      <c r="B58" s="59" t="s">
        <v>58</v>
      </c>
      <c r="C58" s="50">
        <v>1</v>
      </c>
      <c r="D58" s="55" t="s">
        <v>174</v>
      </c>
      <c r="E58" s="44">
        <v>5</v>
      </c>
      <c r="F58" s="49">
        <v>3990</v>
      </c>
      <c r="G58" s="50">
        <v>3990</v>
      </c>
      <c r="H58" s="53">
        <v>0.75</v>
      </c>
      <c r="I58" s="52">
        <v>100</v>
      </c>
      <c r="J58" s="52">
        <v>992</v>
      </c>
      <c r="K58" s="52">
        <f t="shared" ref="K58:K64" si="8">+J58*0.1</f>
        <v>99.2</v>
      </c>
      <c r="L58" s="52">
        <f t="shared" ref="L58:L64" si="9">SUM(J58*0.3)</f>
        <v>297.59999999999997</v>
      </c>
      <c r="M58" s="48">
        <v>45758</v>
      </c>
    </row>
    <row r="59" spans="1:13" ht="15.75" x14ac:dyDescent="0.25">
      <c r="A59" s="37" t="s">
        <v>176</v>
      </c>
      <c r="B59" s="59" t="s">
        <v>58</v>
      </c>
      <c r="C59" s="50">
        <v>1</v>
      </c>
      <c r="D59" s="40" t="s">
        <v>174</v>
      </c>
      <c r="E59" s="44">
        <v>5</v>
      </c>
      <c r="F59" s="49">
        <v>3990</v>
      </c>
      <c r="G59" s="50">
        <v>3990</v>
      </c>
      <c r="H59" s="53">
        <v>0.75</v>
      </c>
      <c r="I59" s="52">
        <v>500</v>
      </c>
      <c r="J59" s="52">
        <v>991</v>
      </c>
      <c r="K59" s="52">
        <f t="shared" si="8"/>
        <v>99.100000000000009</v>
      </c>
      <c r="L59" s="52">
        <f t="shared" si="9"/>
        <v>297.3</v>
      </c>
      <c r="M59" s="48">
        <v>45758</v>
      </c>
    </row>
    <row r="60" spans="1:13" ht="15.75" x14ac:dyDescent="0.25">
      <c r="A60" s="37" t="s">
        <v>177</v>
      </c>
      <c r="B60" s="59" t="s">
        <v>58</v>
      </c>
      <c r="C60" s="54">
        <v>1</v>
      </c>
      <c r="D60" s="40" t="s">
        <v>174</v>
      </c>
      <c r="E60" s="44">
        <v>5</v>
      </c>
      <c r="F60" s="49">
        <v>3990</v>
      </c>
      <c r="G60" s="50">
        <v>3990</v>
      </c>
      <c r="H60" s="53">
        <v>0.75</v>
      </c>
      <c r="I60" s="52">
        <v>500</v>
      </c>
      <c r="J60" s="52">
        <v>990</v>
      </c>
      <c r="K60" s="52">
        <f t="shared" si="8"/>
        <v>99</v>
      </c>
      <c r="L60" s="52">
        <f t="shared" si="9"/>
        <v>297</v>
      </c>
      <c r="M60" s="48">
        <v>45758</v>
      </c>
    </row>
    <row r="61" spans="1:13" ht="15.75" x14ac:dyDescent="0.25">
      <c r="A61" s="37" t="s">
        <v>178</v>
      </c>
      <c r="B61" s="59" t="s">
        <v>58</v>
      </c>
      <c r="C61" s="54">
        <v>1</v>
      </c>
      <c r="D61" s="40" t="s">
        <v>174</v>
      </c>
      <c r="E61" s="44">
        <v>5</v>
      </c>
      <c r="F61" s="49">
        <v>3990</v>
      </c>
      <c r="G61" s="50">
        <v>3990</v>
      </c>
      <c r="H61" s="53">
        <v>0.75</v>
      </c>
      <c r="I61" s="52">
        <v>300</v>
      </c>
      <c r="J61" s="52">
        <v>994</v>
      </c>
      <c r="K61" s="52">
        <f t="shared" si="8"/>
        <v>99.4</v>
      </c>
      <c r="L61" s="52">
        <f t="shared" si="9"/>
        <v>298.2</v>
      </c>
      <c r="M61" s="48">
        <v>45758</v>
      </c>
    </row>
    <row r="62" spans="1:13" ht="15.75" x14ac:dyDescent="0.25">
      <c r="A62" s="37" t="s">
        <v>179</v>
      </c>
      <c r="B62" s="59" t="s">
        <v>58</v>
      </c>
      <c r="C62" s="54">
        <v>1</v>
      </c>
      <c r="D62" s="40" t="s">
        <v>174</v>
      </c>
      <c r="E62" s="44">
        <v>5</v>
      </c>
      <c r="F62" s="49">
        <v>3990</v>
      </c>
      <c r="G62" s="50">
        <v>3990</v>
      </c>
      <c r="H62" s="53">
        <v>0.75</v>
      </c>
      <c r="I62" s="52">
        <v>250</v>
      </c>
      <c r="J62" s="52">
        <v>991</v>
      </c>
      <c r="K62" s="52">
        <f t="shared" si="8"/>
        <v>99.100000000000009</v>
      </c>
      <c r="L62" s="52">
        <f t="shared" si="9"/>
        <v>297.3</v>
      </c>
      <c r="M62" s="48">
        <v>45758</v>
      </c>
    </row>
    <row r="63" spans="1:13" ht="15.75" x14ac:dyDescent="0.25">
      <c r="A63" s="56" t="s">
        <v>266</v>
      </c>
      <c r="B63" s="61" t="s">
        <v>58</v>
      </c>
      <c r="C63" s="62">
        <v>1</v>
      </c>
      <c r="D63" s="55" t="s">
        <v>174</v>
      </c>
      <c r="E63" s="69">
        <v>3</v>
      </c>
      <c r="F63" s="69">
        <v>3185</v>
      </c>
      <c r="G63" s="72">
        <v>3185</v>
      </c>
      <c r="H63" s="73">
        <v>0.75</v>
      </c>
      <c r="I63" s="43">
        <v>100</v>
      </c>
      <c r="J63" s="68">
        <v>795</v>
      </c>
      <c r="K63" s="43">
        <f t="shared" si="8"/>
        <v>79.5</v>
      </c>
      <c r="L63" s="43">
        <f t="shared" si="9"/>
        <v>238.5</v>
      </c>
      <c r="M63" s="48">
        <v>45926</v>
      </c>
    </row>
    <row r="64" spans="1:13" ht="15.75" x14ac:dyDescent="0.25">
      <c r="A64" s="37" t="s">
        <v>173</v>
      </c>
      <c r="B64" s="59" t="s">
        <v>58</v>
      </c>
      <c r="C64" s="54">
        <v>0.5</v>
      </c>
      <c r="D64" s="55" t="s">
        <v>174</v>
      </c>
      <c r="E64" s="44">
        <v>5</v>
      </c>
      <c r="F64" s="49">
        <v>3990</v>
      </c>
      <c r="G64" s="50">
        <v>1995</v>
      </c>
      <c r="H64" s="53">
        <v>0.73</v>
      </c>
      <c r="I64" s="52">
        <v>250</v>
      </c>
      <c r="J64" s="52">
        <v>538</v>
      </c>
      <c r="K64" s="52">
        <f t="shared" si="8"/>
        <v>53.800000000000004</v>
      </c>
      <c r="L64" s="52">
        <f t="shared" si="9"/>
        <v>161.4</v>
      </c>
      <c r="M64" s="48">
        <v>45758</v>
      </c>
    </row>
    <row r="65" spans="1:13" ht="15.75" x14ac:dyDescent="0.25">
      <c r="A65" s="67" t="s">
        <v>348</v>
      </c>
      <c r="B65" s="61" t="s">
        <v>58</v>
      </c>
      <c r="C65" s="62">
        <v>1</v>
      </c>
      <c r="D65" s="64" t="s">
        <v>349</v>
      </c>
      <c r="E65" s="69">
        <v>3</v>
      </c>
      <c r="F65" s="69">
        <v>3185</v>
      </c>
      <c r="G65" s="72">
        <v>3185</v>
      </c>
      <c r="H65" s="73">
        <v>0.75</v>
      </c>
      <c r="I65" s="72">
        <v>100</v>
      </c>
      <c r="J65" s="68">
        <v>795</v>
      </c>
      <c r="K65" s="43">
        <v>79.5</v>
      </c>
      <c r="L65" s="43">
        <v>238.5</v>
      </c>
      <c r="M65" s="48">
        <v>46048</v>
      </c>
    </row>
    <row r="66" spans="1:13" ht="15.75" x14ac:dyDescent="0.25">
      <c r="A66" s="67" t="s">
        <v>350</v>
      </c>
      <c r="B66" s="61" t="s">
        <v>58</v>
      </c>
      <c r="C66" s="62">
        <v>1</v>
      </c>
      <c r="D66" s="64" t="s">
        <v>351</v>
      </c>
      <c r="E66" s="69">
        <v>3</v>
      </c>
      <c r="F66" s="69">
        <v>3185</v>
      </c>
      <c r="G66" s="72">
        <v>3185</v>
      </c>
      <c r="H66" s="73">
        <v>0.75</v>
      </c>
      <c r="I66" s="72">
        <v>100</v>
      </c>
      <c r="J66" s="68">
        <v>795</v>
      </c>
      <c r="K66" s="43">
        <v>79.5</v>
      </c>
      <c r="L66" s="43">
        <v>238.5</v>
      </c>
      <c r="M66" s="48">
        <v>46048</v>
      </c>
    </row>
    <row r="67" spans="1:13" ht="15.75" x14ac:dyDescent="0.25">
      <c r="A67" s="56" t="s">
        <v>267</v>
      </c>
      <c r="B67" s="61" t="s">
        <v>58</v>
      </c>
      <c r="C67" s="62">
        <v>1</v>
      </c>
      <c r="D67" s="55" t="s">
        <v>268</v>
      </c>
      <c r="E67" s="69">
        <v>3</v>
      </c>
      <c r="F67" s="69">
        <v>3185</v>
      </c>
      <c r="G67" s="72">
        <v>3185</v>
      </c>
      <c r="H67" s="73">
        <v>0.75</v>
      </c>
      <c r="I67" s="43">
        <v>100</v>
      </c>
      <c r="J67" s="68">
        <v>795</v>
      </c>
      <c r="K67" s="43">
        <f>+J67*0.1</f>
        <v>79.5</v>
      </c>
      <c r="L67" s="43">
        <f>SUM(J67*0.3)</f>
        <v>238.5</v>
      </c>
      <c r="M67" s="48">
        <v>45926</v>
      </c>
    </row>
    <row r="68" spans="1:13" ht="15.75" x14ac:dyDescent="0.25">
      <c r="A68" s="60" t="s">
        <v>319</v>
      </c>
      <c r="B68" s="61" t="s">
        <v>58</v>
      </c>
      <c r="C68" s="62">
        <v>1</v>
      </c>
      <c r="D68" s="63" t="s">
        <v>320</v>
      </c>
      <c r="E68" s="69">
        <v>3</v>
      </c>
      <c r="F68" s="70">
        <v>3185</v>
      </c>
      <c r="G68" s="72">
        <v>3185</v>
      </c>
      <c r="H68" s="66">
        <v>0.75</v>
      </c>
      <c r="I68" s="71">
        <v>100</v>
      </c>
      <c r="J68" s="65">
        <v>795</v>
      </c>
      <c r="K68" s="43">
        <f>+J68*0.1</f>
        <v>79.5</v>
      </c>
      <c r="L68" s="43">
        <f>SUM(J68*0.3)</f>
        <v>238.5</v>
      </c>
      <c r="M68" s="48">
        <v>46048</v>
      </c>
    </row>
    <row r="69" spans="1:13" ht="15.75" x14ac:dyDescent="0.25">
      <c r="A69" s="37" t="s">
        <v>222</v>
      </c>
      <c r="B69" s="59" t="s">
        <v>58</v>
      </c>
      <c r="C69" s="54">
        <v>1</v>
      </c>
      <c r="D69" s="40" t="s">
        <v>223</v>
      </c>
      <c r="E69" s="44">
        <v>3</v>
      </c>
      <c r="F69" s="49">
        <v>3185</v>
      </c>
      <c r="G69" s="50">
        <v>3185</v>
      </c>
      <c r="H69" s="53">
        <v>0.75</v>
      </c>
      <c r="I69" s="52">
        <v>100</v>
      </c>
      <c r="J69" s="52">
        <v>795</v>
      </c>
      <c r="K69" s="43">
        <f>+J69*0.1</f>
        <v>79.5</v>
      </c>
      <c r="L69" s="43">
        <f>SUM(J69*0.3)</f>
        <v>238.5</v>
      </c>
      <c r="M69" s="48">
        <v>45867</v>
      </c>
    </row>
    <row r="70" spans="1:13" ht="15.75" x14ac:dyDescent="0.25">
      <c r="A70" s="67" t="s">
        <v>352</v>
      </c>
      <c r="B70" s="61" t="s">
        <v>58</v>
      </c>
      <c r="C70" s="62">
        <v>1</v>
      </c>
      <c r="D70" s="64" t="s">
        <v>353</v>
      </c>
      <c r="E70" s="69">
        <v>3</v>
      </c>
      <c r="F70" s="69">
        <v>3185</v>
      </c>
      <c r="G70" s="72">
        <v>3185</v>
      </c>
      <c r="H70" s="73">
        <v>0.75</v>
      </c>
      <c r="I70" s="72">
        <v>100</v>
      </c>
      <c r="J70" s="68">
        <v>795</v>
      </c>
      <c r="K70" s="43">
        <v>79.5</v>
      </c>
      <c r="L70" s="43">
        <v>238.5</v>
      </c>
      <c r="M70" s="48">
        <v>46048</v>
      </c>
    </row>
    <row r="71" spans="1:13" ht="15.75" x14ac:dyDescent="0.25">
      <c r="A71" s="37" t="s">
        <v>108</v>
      </c>
      <c r="B71" s="38" t="s">
        <v>58</v>
      </c>
      <c r="C71" s="39">
        <v>1</v>
      </c>
      <c r="D71" s="40" t="s">
        <v>107</v>
      </c>
      <c r="E71" s="49">
        <v>5</v>
      </c>
      <c r="F71" s="49">
        <v>3990</v>
      </c>
      <c r="G71" s="50">
        <v>3990</v>
      </c>
      <c r="H71" s="53">
        <v>0.75</v>
      </c>
      <c r="I71" s="52">
        <v>500</v>
      </c>
      <c r="J71" s="52">
        <v>988</v>
      </c>
      <c r="K71" s="52">
        <f t="shared" ref="K71:K77" si="10">+J71*0.1</f>
        <v>98.800000000000011</v>
      </c>
      <c r="L71" s="52">
        <f t="shared" ref="L71:L77" si="11">SUM(J71*0.3)</f>
        <v>296.39999999999998</v>
      </c>
      <c r="M71" s="48">
        <v>45492</v>
      </c>
    </row>
    <row r="72" spans="1:13" ht="15.75" x14ac:dyDescent="0.25">
      <c r="A72" s="37" t="s">
        <v>109</v>
      </c>
      <c r="B72" s="38" t="s">
        <v>58</v>
      </c>
      <c r="C72" s="39">
        <v>1</v>
      </c>
      <c r="D72" s="40" t="s">
        <v>107</v>
      </c>
      <c r="E72" s="49">
        <v>5</v>
      </c>
      <c r="F72" s="49">
        <v>6000</v>
      </c>
      <c r="G72" s="50">
        <v>6000</v>
      </c>
      <c r="H72" s="53">
        <v>0.79</v>
      </c>
      <c r="I72" s="52">
        <v>400</v>
      </c>
      <c r="J72" s="52">
        <v>1278</v>
      </c>
      <c r="K72" s="52">
        <f t="shared" si="10"/>
        <v>127.80000000000001</v>
      </c>
      <c r="L72" s="52">
        <f t="shared" si="11"/>
        <v>383.4</v>
      </c>
      <c r="M72" s="48">
        <v>45492</v>
      </c>
    </row>
    <row r="73" spans="1:13" ht="15.75" x14ac:dyDescent="0.25">
      <c r="A73" s="37" t="s">
        <v>110</v>
      </c>
      <c r="B73" s="38" t="s">
        <v>58</v>
      </c>
      <c r="C73" s="39">
        <v>1</v>
      </c>
      <c r="D73" s="40" t="s">
        <v>107</v>
      </c>
      <c r="E73" s="49">
        <v>5</v>
      </c>
      <c r="F73" s="49">
        <v>3990</v>
      </c>
      <c r="G73" s="50">
        <v>3990</v>
      </c>
      <c r="H73" s="53">
        <v>0.75</v>
      </c>
      <c r="I73" s="52">
        <v>300</v>
      </c>
      <c r="J73" s="52">
        <v>994</v>
      </c>
      <c r="K73" s="52">
        <f t="shared" si="10"/>
        <v>99.4</v>
      </c>
      <c r="L73" s="52">
        <f t="shared" si="11"/>
        <v>298.2</v>
      </c>
      <c r="M73" s="48">
        <v>45492</v>
      </c>
    </row>
    <row r="74" spans="1:13" ht="15.75" x14ac:dyDescent="0.25">
      <c r="A74" s="37" t="s">
        <v>106</v>
      </c>
      <c r="B74" s="38" t="s">
        <v>58</v>
      </c>
      <c r="C74" s="39">
        <v>0.5</v>
      </c>
      <c r="D74" s="40" t="s">
        <v>107</v>
      </c>
      <c r="E74" s="49">
        <v>5</v>
      </c>
      <c r="F74" s="49">
        <v>3990</v>
      </c>
      <c r="G74" s="50">
        <v>1995</v>
      </c>
      <c r="H74" s="53">
        <v>0.73</v>
      </c>
      <c r="I74" s="52">
        <v>250</v>
      </c>
      <c r="J74" s="52">
        <v>535</v>
      </c>
      <c r="K74" s="52">
        <f t="shared" si="10"/>
        <v>53.5</v>
      </c>
      <c r="L74" s="52">
        <f t="shared" si="11"/>
        <v>160.5</v>
      </c>
      <c r="M74" s="48">
        <v>45492</v>
      </c>
    </row>
    <row r="75" spans="1:13" ht="15.75" x14ac:dyDescent="0.25">
      <c r="A75" s="37" t="s">
        <v>22</v>
      </c>
      <c r="B75" s="38" t="s">
        <v>58</v>
      </c>
      <c r="C75" s="39">
        <v>1</v>
      </c>
      <c r="D75" s="40" t="s">
        <v>21</v>
      </c>
      <c r="E75" s="49">
        <v>5</v>
      </c>
      <c r="F75" s="49">
        <v>3990</v>
      </c>
      <c r="G75" s="50">
        <v>3990</v>
      </c>
      <c r="H75" s="51">
        <v>0.7</v>
      </c>
      <c r="I75" s="52">
        <v>300</v>
      </c>
      <c r="J75" s="52">
        <v>1198</v>
      </c>
      <c r="K75" s="52">
        <f t="shared" si="10"/>
        <v>119.80000000000001</v>
      </c>
      <c r="L75" s="52">
        <f t="shared" si="11"/>
        <v>359.4</v>
      </c>
      <c r="M75" s="48">
        <v>45336</v>
      </c>
    </row>
    <row r="76" spans="1:13" ht="15.75" x14ac:dyDescent="0.25">
      <c r="A76" s="37" t="s">
        <v>23</v>
      </c>
      <c r="B76" s="38" t="s">
        <v>58</v>
      </c>
      <c r="C76" s="39">
        <v>1</v>
      </c>
      <c r="D76" s="40" t="s">
        <v>21</v>
      </c>
      <c r="E76" s="49">
        <v>5</v>
      </c>
      <c r="F76" s="49">
        <v>3990</v>
      </c>
      <c r="G76" s="50">
        <v>3990</v>
      </c>
      <c r="H76" s="51">
        <v>0.72</v>
      </c>
      <c r="I76" s="52">
        <v>500</v>
      </c>
      <c r="J76" s="52">
        <v>1134</v>
      </c>
      <c r="K76" s="52">
        <f t="shared" si="10"/>
        <v>113.4</v>
      </c>
      <c r="L76" s="52">
        <f t="shared" si="11"/>
        <v>340.2</v>
      </c>
      <c r="M76" s="48">
        <v>45336</v>
      </c>
    </row>
    <row r="77" spans="1:13" ht="15.75" x14ac:dyDescent="0.25">
      <c r="A77" s="37" t="s">
        <v>20</v>
      </c>
      <c r="B77" s="38" t="s">
        <v>58</v>
      </c>
      <c r="C77" s="39">
        <v>0.5</v>
      </c>
      <c r="D77" s="40" t="s">
        <v>21</v>
      </c>
      <c r="E77" s="49">
        <v>5</v>
      </c>
      <c r="F77" s="49">
        <v>3990</v>
      </c>
      <c r="G77" s="50">
        <v>1995</v>
      </c>
      <c r="H77" s="51">
        <v>0.7</v>
      </c>
      <c r="I77" s="52">
        <v>250</v>
      </c>
      <c r="J77" s="52">
        <v>597</v>
      </c>
      <c r="K77" s="52">
        <f t="shared" si="10"/>
        <v>59.7</v>
      </c>
      <c r="L77" s="52">
        <f t="shared" si="11"/>
        <v>179.1</v>
      </c>
      <c r="M77" s="48">
        <v>45336</v>
      </c>
    </row>
    <row r="78" spans="1:13" ht="15.75" x14ac:dyDescent="0.25">
      <c r="A78" s="67" t="s">
        <v>354</v>
      </c>
      <c r="B78" s="61" t="s">
        <v>58</v>
      </c>
      <c r="C78" s="62">
        <v>1</v>
      </c>
      <c r="D78" s="64" t="s">
        <v>355</v>
      </c>
      <c r="E78" s="69">
        <v>3</v>
      </c>
      <c r="F78" s="69">
        <v>3185</v>
      </c>
      <c r="G78" s="72">
        <v>3185</v>
      </c>
      <c r="H78" s="73">
        <v>0.75</v>
      </c>
      <c r="I78" s="72">
        <v>100</v>
      </c>
      <c r="J78" s="68">
        <v>795</v>
      </c>
      <c r="K78" s="43">
        <v>79.5</v>
      </c>
      <c r="L78" s="43">
        <v>238.5</v>
      </c>
      <c r="M78" s="48">
        <v>46048</v>
      </c>
    </row>
    <row r="79" spans="1:13" ht="15.75" x14ac:dyDescent="0.25">
      <c r="A79" s="37" t="s">
        <v>86</v>
      </c>
      <c r="B79" s="38" t="s">
        <v>58</v>
      </c>
      <c r="C79" s="39">
        <v>1</v>
      </c>
      <c r="D79" s="40" t="s">
        <v>87</v>
      </c>
      <c r="E79" s="49">
        <v>3</v>
      </c>
      <c r="F79" s="49">
        <v>3185</v>
      </c>
      <c r="G79" s="50">
        <v>3185</v>
      </c>
      <c r="H79" s="53">
        <v>0.75</v>
      </c>
      <c r="I79" s="52">
        <v>100</v>
      </c>
      <c r="J79" s="52">
        <v>795</v>
      </c>
      <c r="K79" s="52">
        <f>+J79*0.1</f>
        <v>79.5</v>
      </c>
      <c r="L79" s="52">
        <f>SUM(J79*0.3)</f>
        <v>238.5</v>
      </c>
      <c r="M79" s="48">
        <v>45450</v>
      </c>
    </row>
    <row r="80" spans="1:13" ht="15.75" x14ac:dyDescent="0.25">
      <c r="A80" s="56" t="s">
        <v>356</v>
      </c>
      <c r="B80" s="61" t="s">
        <v>58</v>
      </c>
      <c r="C80" s="62">
        <v>1</v>
      </c>
      <c r="D80" s="64" t="s">
        <v>357</v>
      </c>
      <c r="E80" s="69">
        <v>3</v>
      </c>
      <c r="F80" s="69">
        <v>3185</v>
      </c>
      <c r="G80" s="72">
        <v>3185</v>
      </c>
      <c r="H80" s="73">
        <v>0.75</v>
      </c>
      <c r="I80" s="72">
        <v>100</v>
      </c>
      <c r="J80" s="68">
        <v>795</v>
      </c>
      <c r="K80" s="43">
        <v>79.5</v>
      </c>
      <c r="L80" s="43">
        <v>238.5</v>
      </c>
      <c r="M80" s="48">
        <v>46048</v>
      </c>
    </row>
    <row r="81" spans="1:14" ht="15.75" x14ac:dyDescent="0.25">
      <c r="A81" s="37" t="s">
        <v>88</v>
      </c>
      <c r="B81" s="38" t="s">
        <v>58</v>
      </c>
      <c r="C81" s="39">
        <v>1</v>
      </c>
      <c r="D81" s="40" t="s">
        <v>89</v>
      </c>
      <c r="E81" s="49">
        <v>3</v>
      </c>
      <c r="F81" s="49">
        <v>3185</v>
      </c>
      <c r="G81" s="50">
        <v>3185</v>
      </c>
      <c r="H81" s="53">
        <v>0.75</v>
      </c>
      <c r="I81" s="52">
        <v>100</v>
      </c>
      <c r="J81" s="52">
        <v>795</v>
      </c>
      <c r="K81" s="52">
        <f t="shared" ref="K81:K119" si="12">+J81*0.1</f>
        <v>79.5</v>
      </c>
      <c r="L81" s="52">
        <f t="shared" ref="L81:L119" si="13">SUM(J81*0.3)</f>
        <v>238.5</v>
      </c>
      <c r="M81" s="48">
        <v>45450</v>
      </c>
    </row>
    <row r="82" spans="1:14" ht="15.75" x14ac:dyDescent="0.25">
      <c r="A82" s="67" t="s">
        <v>270</v>
      </c>
      <c r="B82" s="61" t="s">
        <v>58</v>
      </c>
      <c r="C82" s="62">
        <v>1</v>
      </c>
      <c r="D82" s="64" t="s">
        <v>245</v>
      </c>
      <c r="E82" s="69">
        <v>5</v>
      </c>
      <c r="F82" s="69">
        <v>3990</v>
      </c>
      <c r="G82" s="72">
        <v>3990</v>
      </c>
      <c r="H82" s="73">
        <v>0.75</v>
      </c>
      <c r="I82" s="68">
        <v>100</v>
      </c>
      <c r="J82" s="68">
        <v>992</v>
      </c>
      <c r="K82" s="43">
        <f t="shared" si="12"/>
        <v>99.2</v>
      </c>
      <c r="L82" s="43">
        <f t="shared" si="13"/>
        <v>297.59999999999997</v>
      </c>
      <c r="M82" s="48">
        <v>45926</v>
      </c>
    </row>
    <row r="83" spans="1:14" ht="15.75" x14ac:dyDescent="0.25">
      <c r="A83" s="67" t="s">
        <v>271</v>
      </c>
      <c r="B83" s="61" t="s">
        <v>58</v>
      </c>
      <c r="C83" s="62">
        <v>1</v>
      </c>
      <c r="D83" s="64" t="s">
        <v>245</v>
      </c>
      <c r="E83" s="69">
        <v>5</v>
      </c>
      <c r="F83" s="69">
        <v>3990</v>
      </c>
      <c r="G83" s="72">
        <v>3990</v>
      </c>
      <c r="H83" s="73">
        <v>0.72</v>
      </c>
      <c r="I83" s="68">
        <v>500</v>
      </c>
      <c r="J83" s="68">
        <v>1134</v>
      </c>
      <c r="K83" s="43">
        <f t="shared" si="12"/>
        <v>113.4</v>
      </c>
      <c r="L83" s="43">
        <f t="shared" si="13"/>
        <v>340.2</v>
      </c>
      <c r="M83" s="48">
        <v>45926</v>
      </c>
      <c r="N83" s="57"/>
    </row>
    <row r="84" spans="1:14" ht="15.75" x14ac:dyDescent="0.25">
      <c r="A84" s="67" t="s">
        <v>272</v>
      </c>
      <c r="B84" s="61" t="s">
        <v>58</v>
      </c>
      <c r="C84" s="62">
        <v>1</v>
      </c>
      <c r="D84" s="64" t="s">
        <v>245</v>
      </c>
      <c r="E84" s="69">
        <v>5</v>
      </c>
      <c r="F84" s="69">
        <v>3990</v>
      </c>
      <c r="G84" s="72">
        <v>3990</v>
      </c>
      <c r="H84" s="73">
        <v>0.75</v>
      </c>
      <c r="I84" s="68">
        <v>500</v>
      </c>
      <c r="J84" s="68">
        <v>990</v>
      </c>
      <c r="K84" s="43">
        <f t="shared" si="12"/>
        <v>99</v>
      </c>
      <c r="L84" s="43">
        <f t="shared" si="13"/>
        <v>297</v>
      </c>
      <c r="M84" s="48">
        <v>45926</v>
      </c>
    </row>
    <row r="85" spans="1:14" ht="15.75" x14ac:dyDescent="0.25">
      <c r="A85" s="67" t="s">
        <v>273</v>
      </c>
      <c r="B85" s="61" t="s">
        <v>58</v>
      </c>
      <c r="C85" s="62">
        <v>1</v>
      </c>
      <c r="D85" s="64" t="s">
        <v>245</v>
      </c>
      <c r="E85" s="69">
        <v>5</v>
      </c>
      <c r="F85" s="69">
        <v>3990</v>
      </c>
      <c r="G85" s="72">
        <v>3990</v>
      </c>
      <c r="H85" s="73">
        <v>0.7</v>
      </c>
      <c r="I85" s="68">
        <v>300</v>
      </c>
      <c r="J85" s="68">
        <v>1194</v>
      </c>
      <c r="K85" s="43">
        <f t="shared" si="12"/>
        <v>119.4</v>
      </c>
      <c r="L85" s="43">
        <f t="shared" si="13"/>
        <v>358.2</v>
      </c>
      <c r="M85" s="48">
        <v>45926</v>
      </c>
    </row>
    <row r="86" spans="1:14" ht="15.75" x14ac:dyDescent="0.25">
      <c r="A86" s="67" t="s">
        <v>274</v>
      </c>
      <c r="B86" s="61" t="s">
        <v>58</v>
      </c>
      <c r="C86" s="62">
        <v>1</v>
      </c>
      <c r="D86" s="64" t="s">
        <v>245</v>
      </c>
      <c r="E86" s="69">
        <v>5</v>
      </c>
      <c r="F86" s="69">
        <v>3990</v>
      </c>
      <c r="G86" s="72">
        <v>3990</v>
      </c>
      <c r="H86" s="73">
        <v>0.75</v>
      </c>
      <c r="I86" s="68">
        <v>250</v>
      </c>
      <c r="J86" s="68">
        <v>991</v>
      </c>
      <c r="K86" s="43">
        <f t="shared" si="12"/>
        <v>99.100000000000009</v>
      </c>
      <c r="L86" s="43">
        <f t="shared" si="13"/>
        <v>297.3</v>
      </c>
      <c r="M86" s="48">
        <v>45926</v>
      </c>
    </row>
    <row r="87" spans="1:14" ht="15.75" x14ac:dyDescent="0.25">
      <c r="A87" s="60" t="s">
        <v>244</v>
      </c>
      <c r="B87" s="61" t="s">
        <v>58</v>
      </c>
      <c r="C87" s="62">
        <v>1</v>
      </c>
      <c r="D87" s="64" t="s">
        <v>245</v>
      </c>
      <c r="E87" s="69">
        <v>5</v>
      </c>
      <c r="F87" s="70">
        <v>3990</v>
      </c>
      <c r="G87" s="71">
        <v>3990</v>
      </c>
      <c r="H87" s="66">
        <v>0.75</v>
      </c>
      <c r="I87" s="65">
        <v>500</v>
      </c>
      <c r="J87" s="65">
        <v>991</v>
      </c>
      <c r="K87" s="52">
        <f t="shared" si="12"/>
        <v>99.100000000000009</v>
      </c>
      <c r="L87" s="52">
        <f t="shared" si="13"/>
        <v>297.3</v>
      </c>
      <c r="M87" s="48">
        <v>45887</v>
      </c>
    </row>
    <row r="88" spans="1:14" ht="15.75" x14ac:dyDescent="0.25">
      <c r="A88" s="60" t="s">
        <v>246</v>
      </c>
      <c r="B88" s="61" t="s">
        <v>58</v>
      </c>
      <c r="C88" s="62">
        <v>1</v>
      </c>
      <c r="D88" s="64" t="s">
        <v>245</v>
      </c>
      <c r="E88" s="69">
        <v>5</v>
      </c>
      <c r="F88" s="70">
        <v>3990</v>
      </c>
      <c r="G88" s="71">
        <v>3990</v>
      </c>
      <c r="H88" s="66">
        <v>0.75</v>
      </c>
      <c r="I88" s="65">
        <v>300</v>
      </c>
      <c r="J88" s="65">
        <v>994</v>
      </c>
      <c r="K88" s="43">
        <f t="shared" si="12"/>
        <v>99.4</v>
      </c>
      <c r="L88" s="43">
        <f t="shared" si="13"/>
        <v>298.2</v>
      </c>
      <c r="M88" s="48">
        <v>45887</v>
      </c>
    </row>
    <row r="89" spans="1:14" ht="15.75" x14ac:dyDescent="0.25">
      <c r="A89" s="37" t="s">
        <v>321</v>
      </c>
      <c r="B89" s="61" t="s">
        <v>58</v>
      </c>
      <c r="C89" s="62">
        <v>1</v>
      </c>
      <c r="D89" s="64" t="s">
        <v>245</v>
      </c>
      <c r="E89" s="69">
        <v>3</v>
      </c>
      <c r="F89" s="70">
        <v>3185</v>
      </c>
      <c r="G89" s="72">
        <v>3185</v>
      </c>
      <c r="H89" s="66">
        <v>0.75</v>
      </c>
      <c r="I89" s="71">
        <v>100</v>
      </c>
      <c r="J89" s="65">
        <v>795</v>
      </c>
      <c r="K89" s="43">
        <f t="shared" si="12"/>
        <v>79.5</v>
      </c>
      <c r="L89" s="43">
        <f t="shared" si="13"/>
        <v>238.5</v>
      </c>
      <c r="M89" s="48">
        <v>46048</v>
      </c>
    </row>
    <row r="90" spans="1:14" ht="15.75" x14ac:dyDescent="0.25">
      <c r="A90" s="67" t="s">
        <v>269</v>
      </c>
      <c r="B90" s="61" t="s">
        <v>58</v>
      </c>
      <c r="C90" s="62">
        <v>0.5</v>
      </c>
      <c r="D90" s="64" t="s">
        <v>245</v>
      </c>
      <c r="E90" s="69">
        <v>5</v>
      </c>
      <c r="F90" s="69">
        <v>3990</v>
      </c>
      <c r="G90" s="72">
        <v>1995</v>
      </c>
      <c r="H90" s="73">
        <v>0.73</v>
      </c>
      <c r="I90" s="68">
        <v>250</v>
      </c>
      <c r="J90" s="68">
        <v>538</v>
      </c>
      <c r="K90" s="43">
        <f t="shared" si="12"/>
        <v>53.800000000000004</v>
      </c>
      <c r="L90" s="43">
        <f t="shared" si="13"/>
        <v>161.4</v>
      </c>
      <c r="M90" s="48">
        <v>45926</v>
      </c>
    </row>
    <row r="91" spans="1:14" ht="15.75" x14ac:dyDescent="0.25">
      <c r="A91" s="56" t="s">
        <v>275</v>
      </c>
      <c r="B91" s="61" t="s">
        <v>58</v>
      </c>
      <c r="C91" s="62">
        <v>1</v>
      </c>
      <c r="D91" s="55" t="s">
        <v>276</v>
      </c>
      <c r="E91" s="69">
        <v>3</v>
      </c>
      <c r="F91" s="69">
        <v>3185</v>
      </c>
      <c r="G91" s="72">
        <v>3185</v>
      </c>
      <c r="H91" s="73">
        <v>0.75</v>
      </c>
      <c r="I91" s="43">
        <v>100</v>
      </c>
      <c r="J91" s="68">
        <v>795</v>
      </c>
      <c r="K91" s="43">
        <f t="shared" si="12"/>
        <v>79.5</v>
      </c>
      <c r="L91" s="43">
        <f t="shared" si="13"/>
        <v>238.5</v>
      </c>
      <c r="M91" s="48">
        <v>45926</v>
      </c>
    </row>
    <row r="92" spans="1:14" ht="15.75" x14ac:dyDescent="0.25">
      <c r="A92" s="37" t="s">
        <v>150</v>
      </c>
      <c r="B92" s="38" t="s">
        <v>58</v>
      </c>
      <c r="C92" s="39">
        <v>1</v>
      </c>
      <c r="D92" s="40" t="s">
        <v>151</v>
      </c>
      <c r="E92" s="49">
        <v>3</v>
      </c>
      <c r="F92" s="49">
        <v>3185</v>
      </c>
      <c r="G92" s="42">
        <v>3185</v>
      </c>
      <c r="H92" s="58">
        <v>0.75</v>
      </c>
      <c r="I92" s="43">
        <v>100</v>
      </c>
      <c r="J92" s="43">
        <v>795</v>
      </c>
      <c r="K92" s="52">
        <f t="shared" si="12"/>
        <v>79.5</v>
      </c>
      <c r="L92" s="52">
        <f t="shared" si="13"/>
        <v>238.5</v>
      </c>
      <c r="M92" s="48">
        <v>45726</v>
      </c>
    </row>
    <row r="93" spans="1:14" ht="15.75" x14ac:dyDescent="0.25">
      <c r="A93" s="37" t="s">
        <v>98</v>
      </c>
      <c r="B93" s="38" t="s">
        <v>58</v>
      </c>
      <c r="C93" s="39">
        <v>1</v>
      </c>
      <c r="D93" s="40" t="s">
        <v>97</v>
      </c>
      <c r="E93" s="49">
        <v>5</v>
      </c>
      <c r="F93" s="49">
        <v>3990</v>
      </c>
      <c r="G93" s="50">
        <v>3990</v>
      </c>
      <c r="H93" s="53">
        <v>0.75</v>
      </c>
      <c r="I93" s="52">
        <v>500</v>
      </c>
      <c r="J93" s="52">
        <v>988</v>
      </c>
      <c r="K93" s="52">
        <f t="shared" si="12"/>
        <v>98.800000000000011</v>
      </c>
      <c r="L93" s="52">
        <f t="shared" si="13"/>
        <v>296.39999999999998</v>
      </c>
      <c r="M93" s="48">
        <v>45491</v>
      </c>
    </row>
    <row r="94" spans="1:14" ht="15.75" x14ac:dyDescent="0.25">
      <c r="A94" s="37" t="s">
        <v>99</v>
      </c>
      <c r="B94" s="38" t="s">
        <v>58</v>
      </c>
      <c r="C94" s="39">
        <v>1</v>
      </c>
      <c r="D94" s="40" t="s">
        <v>97</v>
      </c>
      <c r="E94" s="49">
        <v>5</v>
      </c>
      <c r="F94" s="49">
        <v>6000</v>
      </c>
      <c r="G94" s="50">
        <v>6000</v>
      </c>
      <c r="H94" s="53">
        <v>0.79</v>
      </c>
      <c r="I94" s="52">
        <v>400</v>
      </c>
      <c r="J94" s="52">
        <v>1278</v>
      </c>
      <c r="K94" s="52">
        <f t="shared" si="12"/>
        <v>127.80000000000001</v>
      </c>
      <c r="L94" s="52">
        <f t="shared" si="13"/>
        <v>383.4</v>
      </c>
      <c r="M94" s="48">
        <v>45491</v>
      </c>
    </row>
    <row r="95" spans="1:14" ht="15.75" x14ac:dyDescent="0.25">
      <c r="A95" s="37" t="s">
        <v>100</v>
      </c>
      <c r="B95" s="38" t="s">
        <v>58</v>
      </c>
      <c r="C95" s="39">
        <v>1</v>
      </c>
      <c r="D95" s="40" t="s">
        <v>97</v>
      </c>
      <c r="E95" s="49">
        <v>5</v>
      </c>
      <c r="F95" s="49">
        <v>3990</v>
      </c>
      <c r="G95" s="50">
        <v>3990</v>
      </c>
      <c r="H95" s="53">
        <v>0.75</v>
      </c>
      <c r="I95" s="52">
        <v>300</v>
      </c>
      <c r="J95" s="52">
        <v>994</v>
      </c>
      <c r="K95" s="52">
        <f t="shared" si="12"/>
        <v>99.4</v>
      </c>
      <c r="L95" s="52">
        <f t="shared" si="13"/>
        <v>298.2</v>
      </c>
      <c r="M95" s="48">
        <v>45491</v>
      </c>
    </row>
    <row r="96" spans="1:14" ht="15.75" x14ac:dyDescent="0.25">
      <c r="A96" s="37" t="s">
        <v>96</v>
      </c>
      <c r="B96" s="38" t="s">
        <v>58</v>
      </c>
      <c r="C96" s="39">
        <v>0.5</v>
      </c>
      <c r="D96" s="40" t="s">
        <v>97</v>
      </c>
      <c r="E96" s="49">
        <v>5</v>
      </c>
      <c r="F96" s="49">
        <v>3990</v>
      </c>
      <c r="G96" s="50">
        <v>1995</v>
      </c>
      <c r="H96" s="53">
        <v>0.73</v>
      </c>
      <c r="I96" s="52">
        <v>250</v>
      </c>
      <c r="J96" s="52">
        <v>535</v>
      </c>
      <c r="K96" s="52">
        <f t="shared" si="12"/>
        <v>53.5</v>
      </c>
      <c r="L96" s="52">
        <f t="shared" si="13"/>
        <v>160.5</v>
      </c>
      <c r="M96" s="48">
        <v>45491</v>
      </c>
    </row>
    <row r="97" spans="1:13" ht="15.75" x14ac:dyDescent="0.25">
      <c r="A97" s="56" t="s">
        <v>152</v>
      </c>
      <c r="B97" s="59" t="s">
        <v>58</v>
      </c>
      <c r="C97" s="54">
        <v>1</v>
      </c>
      <c r="D97" s="55" t="s">
        <v>153</v>
      </c>
      <c r="E97" s="44">
        <v>3</v>
      </c>
      <c r="F97" s="44">
        <v>3185</v>
      </c>
      <c r="G97" s="42">
        <v>3185</v>
      </c>
      <c r="H97" s="58">
        <v>0.75</v>
      </c>
      <c r="I97" s="43">
        <v>100</v>
      </c>
      <c r="J97" s="43">
        <v>795</v>
      </c>
      <c r="K97" s="43">
        <f t="shared" si="12"/>
        <v>79.5</v>
      </c>
      <c r="L97" s="43">
        <f t="shared" si="13"/>
        <v>238.5</v>
      </c>
      <c r="M97" s="48">
        <v>45726</v>
      </c>
    </row>
    <row r="98" spans="1:13" ht="15.75" x14ac:dyDescent="0.25">
      <c r="A98" s="56" t="s">
        <v>277</v>
      </c>
      <c r="B98" s="61" t="s">
        <v>58</v>
      </c>
      <c r="C98" s="62">
        <v>1</v>
      </c>
      <c r="D98" s="55" t="s">
        <v>278</v>
      </c>
      <c r="E98" s="69">
        <v>3</v>
      </c>
      <c r="F98" s="69">
        <v>3185</v>
      </c>
      <c r="G98" s="72">
        <v>3185</v>
      </c>
      <c r="H98" s="73">
        <v>0.75</v>
      </c>
      <c r="I98" s="43">
        <v>100</v>
      </c>
      <c r="J98" s="68">
        <v>795</v>
      </c>
      <c r="K98" s="43">
        <f t="shared" si="12"/>
        <v>79.5</v>
      </c>
      <c r="L98" s="43">
        <f t="shared" si="13"/>
        <v>238.5</v>
      </c>
      <c r="M98" s="48">
        <v>45926</v>
      </c>
    </row>
    <row r="99" spans="1:13" ht="15.75" x14ac:dyDescent="0.25">
      <c r="A99" s="60" t="s">
        <v>322</v>
      </c>
      <c r="B99" s="61" t="s">
        <v>58</v>
      </c>
      <c r="C99" s="62">
        <v>1</v>
      </c>
      <c r="D99" s="63" t="s">
        <v>323</v>
      </c>
      <c r="E99" s="69">
        <v>3</v>
      </c>
      <c r="F99" s="70">
        <v>3185</v>
      </c>
      <c r="G99" s="72">
        <v>3185</v>
      </c>
      <c r="H99" s="66">
        <v>0.75</v>
      </c>
      <c r="I99" s="71">
        <v>100</v>
      </c>
      <c r="J99" s="65">
        <v>795</v>
      </c>
      <c r="K99" s="52">
        <f t="shared" si="12"/>
        <v>79.5</v>
      </c>
      <c r="L99" s="52">
        <f t="shared" si="13"/>
        <v>238.5</v>
      </c>
      <c r="M99" s="48">
        <v>46048</v>
      </c>
    </row>
    <row r="100" spans="1:13" ht="15.75" x14ac:dyDescent="0.25">
      <c r="A100" s="37" t="s">
        <v>113</v>
      </c>
      <c r="B100" s="38" t="s">
        <v>58</v>
      </c>
      <c r="C100" s="39">
        <v>1</v>
      </c>
      <c r="D100" s="40" t="s">
        <v>112</v>
      </c>
      <c r="E100" s="49">
        <v>5</v>
      </c>
      <c r="F100" s="49">
        <v>3990</v>
      </c>
      <c r="G100" s="50">
        <v>3990</v>
      </c>
      <c r="H100" s="53">
        <v>0.75</v>
      </c>
      <c r="I100" s="52">
        <v>500</v>
      </c>
      <c r="J100" s="52">
        <v>988</v>
      </c>
      <c r="K100" s="52">
        <f t="shared" si="12"/>
        <v>98.800000000000011</v>
      </c>
      <c r="L100" s="52">
        <f t="shared" si="13"/>
        <v>296.39999999999998</v>
      </c>
      <c r="M100" s="48">
        <v>45492</v>
      </c>
    </row>
    <row r="101" spans="1:13" ht="15.75" x14ac:dyDescent="0.25">
      <c r="A101" s="37" t="s">
        <v>114</v>
      </c>
      <c r="B101" s="38" t="s">
        <v>58</v>
      </c>
      <c r="C101" s="39">
        <v>1</v>
      </c>
      <c r="D101" s="40" t="s">
        <v>112</v>
      </c>
      <c r="E101" s="49">
        <v>5</v>
      </c>
      <c r="F101" s="49">
        <v>6000</v>
      </c>
      <c r="G101" s="50">
        <v>6000</v>
      </c>
      <c r="H101" s="53">
        <v>0.79</v>
      </c>
      <c r="I101" s="52">
        <v>400</v>
      </c>
      <c r="J101" s="52">
        <v>1278</v>
      </c>
      <c r="K101" s="52">
        <f t="shared" si="12"/>
        <v>127.80000000000001</v>
      </c>
      <c r="L101" s="52">
        <f t="shared" si="13"/>
        <v>383.4</v>
      </c>
      <c r="M101" s="48">
        <v>45492</v>
      </c>
    </row>
    <row r="102" spans="1:13" ht="15.75" x14ac:dyDescent="0.25">
      <c r="A102" s="37" t="s">
        <v>115</v>
      </c>
      <c r="B102" s="38" t="s">
        <v>58</v>
      </c>
      <c r="C102" s="39">
        <v>1</v>
      </c>
      <c r="D102" s="40" t="s">
        <v>112</v>
      </c>
      <c r="E102" s="49">
        <v>5</v>
      </c>
      <c r="F102" s="49">
        <v>3990</v>
      </c>
      <c r="G102" s="50">
        <v>3990</v>
      </c>
      <c r="H102" s="53">
        <v>0.75</v>
      </c>
      <c r="I102" s="52">
        <v>300</v>
      </c>
      <c r="J102" s="52">
        <v>994</v>
      </c>
      <c r="K102" s="52">
        <f t="shared" si="12"/>
        <v>99.4</v>
      </c>
      <c r="L102" s="52">
        <f t="shared" si="13"/>
        <v>298.2</v>
      </c>
      <c r="M102" s="48">
        <v>45492</v>
      </c>
    </row>
    <row r="103" spans="1:13" ht="15.75" x14ac:dyDescent="0.25">
      <c r="A103" s="37" t="s">
        <v>111</v>
      </c>
      <c r="B103" s="38" t="s">
        <v>58</v>
      </c>
      <c r="C103" s="39">
        <v>0.5</v>
      </c>
      <c r="D103" s="40" t="s">
        <v>112</v>
      </c>
      <c r="E103" s="49">
        <v>5</v>
      </c>
      <c r="F103" s="49">
        <v>3990</v>
      </c>
      <c r="G103" s="50">
        <v>1995</v>
      </c>
      <c r="H103" s="53">
        <v>0.73</v>
      </c>
      <c r="I103" s="52">
        <v>250</v>
      </c>
      <c r="J103" s="52">
        <v>535</v>
      </c>
      <c r="K103" s="52">
        <f t="shared" si="12"/>
        <v>53.5</v>
      </c>
      <c r="L103" s="52">
        <f t="shared" si="13"/>
        <v>160.5</v>
      </c>
      <c r="M103" s="48">
        <v>45492</v>
      </c>
    </row>
    <row r="104" spans="1:13" ht="15.75" x14ac:dyDescent="0.25">
      <c r="A104" s="37" t="s">
        <v>196</v>
      </c>
      <c r="B104" s="59" t="s">
        <v>58</v>
      </c>
      <c r="C104" s="54">
        <v>1</v>
      </c>
      <c r="D104" s="40" t="s">
        <v>195</v>
      </c>
      <c r="E104" s="44">
        <v>5</v>
      </c>
      <c r="F104" s="49">
        <v>3990</v>
      </c>
      <c r="G104" s="50">
        <v>3990</v>
      </c>
      <c r="H104" s="53">
        <v>0.75</v>
      </c>
      <c r="I104" s="52">
        <v>100</v>
      </c>
      <c r="J104" s="52">
        <v>992</v>
      </c>
      <c r="K104" s="52">
        <f t="shared" si="12"/>
        <v>99.2</v>
      </c>
      <c r="L104" s="52">
        <f t="shared" si="13"/>
        <v>297.59999999999997</v>
      </c>
      <c r="M104" s="48">
        <v>45854</v>
      </c>
    </row>
    <row r="105" spans="1:13" ht="15.75" x14ac:dyDescent="0.25">
      <c r="A105" s="37" t="s">
        <v>197</v>
      </c>
      <c r="B105" s="59" t="s">
        <v>58</v>
      </c>
      <c r="C105" s="50">
        <v>1</v>
      </c>
      <c r="D105" s="40" t="s">
        <v>195</v>
      </c>
      <c r="E105" s="44">
        <v>5</v>
      </c>
      <c r="F105" s="49">
        <v>3990</v>
      </c>
      <c r="G105" s="50">
        <v>3990</v>
      </c>
      <c r="H105" s="53">
        <v>0.72</v>
      </c>
      <c r="I105" s="52">
        <v>500</v>
      </c>
      <c r="J105" s="52">
        <v>1134</v>
      </c>
      <c r="K105" s="52">
        <f t="shared" si="12"/>
        <v>113.4</v>
      </c>
      <c r="L105" s="52">
        <f t="shared" si="13"/>
        <v>340.2</v>
      </c>
      <c r="M105" s="48">
        <v>45854</v>
      </c>
    </row>
    <row r="106" spans="1:13" ht="15.75" x14ac:dyDescent="0.25">
      <c r="A106" s="37" t="s">
        <v>198</v>
      </c>
      <c r="B106" s="59" t="s">
        <v>58</v>
      </c>
      <c r="C106" s="50">
        <v>1</v>
      </c>
      <c r="D106" s="40" t="s">
        <v>195</v>
      </c>
      <c r="E106" s="44">
        <v>5</v>
      </c>
      <c r="F106" s="49">
        <v>3990</v>
      </c>
      <c r="G106" s="50">
        <v>3990</v>
      </c>
      <c r="H106" s="53">
        <v>0.75</v>
      </c>
      <c r="I106" s="52">
        <v>500</v>
      </c>
      <c r="J106" s="52">
        <v>990</v>
      </c>
      <c r="K106" s="52">
        <f t="shared" si="12"/>
        <v>99</v>
      </c>
      <c r="L106" s="52">
        <f t="shared" si="13"/>
        <v>297</v>
      </c>
      <c r="M106" s="48">
        <v>45854</v>
      </c>
    </row>
    <row r="107" spans="1:13" ht="15.75" x14ac:dyDescent="0.25">
      <c r="A107" s="37" t="s">
        <v>199</v>
      </c>
      <c r="B107" s="59" t="s">
        <v>58</v>
      </c>
      <c r="C107" s="54">
        <v>1</v>
      </c>
      <c r="D107" s="40" t="s">
        <v>195</v>
      </c>
      <c r="E107" s="44">
        <v>5</v>
      </c>
      <c r="F107" s="49">
        <v>3990</v>
      </c>
      <c r="G107" s="42">
        <v>3990</v>
      </c>
      <c r="H107" s="53">
        <v>0.7</v>
      </c>
      <c r="I107" s="52">
        <v>300</v>
      </c>
      <c r="J107" s="52">
        <v>1194</v>
      </c>
      <c r="K107" s="52">
        <f t="shared" si="12"/>
        <v>119.4</v>
      </c>
      <c r="L107" s="52">
        <f t="shared" si="13"/>
        <v>358.2</v>
      </c>
      <c r="M107" s="48">
        <v>45854</v>
      </c>
    </row>
    <row r="108" spans="1:13" ht="15.75" x14ac:dyDescent="0.25">
      <c r="A108" s="56" t="s">
        <v>200</v>
      </c>
      <c r="B108" s="59" t="s">
        <v>58</v>
      </c>
      <c r="C108" s="54">
        <v>1</v>
      </c>
      <c r="D108" s="55" t="s">
        <v>195</v>
      </c>
      <c r="E108" s="44">
        <v>5</v>
      </c>
      <c r="F108" s="44">
        <v>3990</v>
      </c>
      <c r="G108" s="42">
        <v>3990</v>
      </c>
      <c r="H108" s="58">
        <v>0.75</v>
      </c>
      <c r="I108" s="43">
        <v>250</v>
      </c>
      <c r="J108" s="43">
        <v>991</v>
      </c>
      <c r="K108" s="43">
        <f t="shared" si="12"/>
        <v>99.100000000000009</v>
      </c>
      <c r="L108" s="43">
        <f t="shared" si="13"/>
        <v>297.3</v>
      </c>
      <c r="M108" s="48">
        <v>45854</v>
      </c>
    </row>
    <row r="109" spans="1:13" ht="15.75" x14ac:dyDescent="0.25">
      <c r="A109" s="37" t="s">
        <v>194</v>
      </c>
      <c r="B109" s="59" t="s">
        <v>58</v>
      </c>
      <c r="C109" s="54">
        <v>0.5</v>
      </c>
      <c r="D109" s="40" t="s">
        <v>195</v>
      </c>
      <c r="E109" s="44">
        <v>5</v>
      </c>
      <c r="F109" s="49">
        <v>3990</v>
      </c>
      <c r="G109" s="50">
        <v>1995</v>
      </c>
      <c r="H109" s="53">
        <v>0.73</v>
      </c>
      <c r="I109" s="43">
        <v>250</v>
      </c>
      <c r="J109" s="52">
        <v>538</v>
      </c>
      <c r="K109" s="52">
        <f t="shared" si="12"/>
        <v>53.800000000000004</v>
      </c>
      <c r="L109" s="52">
        <f t="shared" si="13"/>
        <v>161.4</v>
      </c>
      <c r="M109" s="48">
        <v>45854</v>
      </c>
    </row>
    <row r="110" spans="1:13" ht="15.75" x14ac:dyDescent="0.25">
      <c r="A110" s="56" t="s">
        <v>224</v>
      </c>
      <c r="B110" s="59" t="s">
        <v>58</v>
      </c>
      <c r="C110" s="54">
        <v>1</v>
      </c>
      <c r="D110" s="55" t="s">
        <v>225</v>
      </c>
      <c r="E110" s="44">
        <v>3</v>
      </c>
      <c r="F110" s="49">
        <v>3185</v>
      </c>
      <c r="G110" s="50">
        <v>3185</v>
      </c>
      <c r="H110" s="58">
        <v>0.75</v>
      </c>
      <c r="I110" s="43">
        <v>100</v>
      </c>
      <c r="J110" s="43">
        <v>795</v>
      </c>
      <c r="K110" s="43">
        <f t="shared" si="12"/>
        <v>79.5</v>
      </c>
      <c r="L110" s="43">
        <f t="shared" si="13"/>
        <v>238.5</v>
      </c>
      <c r="M110" s="48">
        <v>45867</v>
      </c>
    </row>
    <row r="111" spans="1:13" ht="15.75" x14ac:dyDescent="0.25">
      <c r="A111" s="56" t="s">
        <v>26</v>
      </c>
      <c r="B111" s="38" t="s">
        <v>58</v>
      </c>
      <c r="C111" s="42">
        <v>1</v>
      </c>
      <c r="D111" s="55" t="s">
        <v>25</v>
      </c>
      <c r="E111" s="44">
        <v>5</v>
      </c>
      <c r="F111" s="44">
        <v>3990</v>
      </c>
      <c r="G111" s="42">
        <v>3990</v>
      </c>
      <c r="H111" s="46">
        <v>0.75</v>
      </c>
      <c r="I111" s="43">
        <v>500</v>
      </c>
      <c r="J111" s="43">
        <v>991</v>
      </c>
      <c r="K111" s="43">
        <f t="shared" si="12"/>
        <v>99.100000000000009</v>
      </c>
      <c r="L111" s="43">
        <f t="shared" si="13"/>
        <v>297.3</v>
      </c>
      <c r="M111" s="48">
        <v>45160</v>
      </c>
    </row>
    <row r="112" spans="1:13" ht="15.75" x14ac:dyDescent="0.25">
      <c r="A112" s="56" t="s">
        <v>27</v>
      </c>
      <c r="B112" s="38" t="s">
        <v>58</v>
      </c>
      <c r="C112" s="42">
        <v>1</v>
      </c>
      <c r="D112" s="55" t="s">
        <v>25</v>
      </c>
      <c r="E112" s="44">
        <v>5</v>
      </c>
      <c r="F112" s="44">
        <v>3990</v>
      </c>
      <c r="G112" s="42">
        <v>3990</v>
      </c>
      <c r="H112" s="46">
        <v>0.75</v>
      </c>
      <c r="I112" s="43">
        <v>500</v>
      </c>
      <c r="J112" s="43">
        <v>990</v>
      </c>
      <c r="K112" s="43">
        <f t="shared" si="12"/>
        <v>99</v>
      </c>
      <c r="L112" s="43">
        <f t="shared" si="13"/>
        <v>297</v>
      </c>
      <c r="M112" s="48">
        <v>45160</v>
      </c>
    </row>
    <row r="113" spans="1:13" ht="15.75" x14ac:dyDescent="0.25">
      <c r="A113" s="56" t="s">
        <v>28</v>
      </c>
      <c r="B113" s="38" t="s">
        <v>58</v>
      </c>
      <c r="C113" s="42">
        <v>1</v>
      </c>
      <c r="D113" s="55" t="s">
        <v>25</v>
      </c>
      <c r="E113" s="44">
        <v>5</v>
      </c>
      <c r="F113" s="44">
        <v>3990</v>
      </c>
      <c r="G113" s="42">
        <v>3990</v>
      </c>
      <c r="H113" s="46">
        <v>0.75</v>
      </c>
      <c r="I113" s="43">
        <v>300</v>
      </c>
      <c r="J113" s="43">
        <v>994</v>
      </c>
      <c r="K113" s="43">
        <f t="shared" si="12"/>
        <v>99.4</v>
      </c>
      <c r="L113" s="43">
        <f t="shared" si="13"/>
        <v>298.2</v>
      </c>
      <c r="M113" s="48">
        <v>45160</v>
      </c>
    </row>
    <row r="114" spans="1:13" ht="15.75" x14ac:dyDescent="0.25">
      <c r="A114" s="56" t="s">
        <v>24</v>
      </c>
      <c r="B114" s="38" t="s">
        <v>58</v>
      </c>
      <c r="C114" s="42">
        <v>0.5</v>
      </c>
      <c r="D114" s="55" t="s">
        <v>25</v>
      </c>
      <c r="E114" s="44">
        <v>5</v>
      </c>
      <c r="F114" s="44">
        <v>3990</v>
      </c>
      <c r="G114" s="42">
        <v>1995</v>
      </c>
      <c r="H114" s="46">
        <v>0.73</v>
      </c>
      <c r="I114" s="43">
        <v>250</v>
      </c>
      <c r="J114" s="43">
        <v>538</v>
      </c>
      <c r="K114" s="43">
        <f t="shared" si="12"/>
        <v>53.800000000000004</v>
      </c>
      <c r="L114" s="43">
        <f t="shared" si="13"/>
        <v>161.4</v>
      </c>
      <c r="M114" s="48">
        <v>45160</v>
      </c>
    </row>
    <row r="115" spans="1:13" ht="15.75" x14ac:dyDescent="0.25">
      <c r="A115" s="37" t="s">
        <v>154</v>
      </c>
      <c r="B115" s="38" t="s">
        <v>58</v>
      </c>
      <c r="C115" s="39">
        <v>1</v>
      </c>
      <c r="D115" s="40" t="s">
        <v>155</v>
      </c>
      <c r="E115" s="49">
        <v>3</v>
      </c>
      <c r="F115" s="49">
        <v>3185</v>
      </c>
      <c r="G115" s="50">
        <v>3185</v>
      </c>
      <c r="H115" s="53">
        <v>0.75</v>
      </c>
      <c r="I115" s="43">
        <v>100</v>
      </c>
      <c r="J115" s="52">
        <v>795</v>
      </c>
      <c r="K115" s="52">
        <f t="shared" si="12"/>
        <v>79.5</v>
      </c>
      <c r="L115" s="52">
        <f t="shared" si="13"/>
        <v>238.5</v>
      </c>
      <c r="M115" s="48">
        <v>45726</v>
      </c>
    </row>
    <row r="116" spans="1:13" ht="15.75" x14ac:dyDescent="0.25">
      <c r="A116" s="37" t="s">
        <v>68</v>
      </c>
      <c r="B116" s="38" t="s">
        <v>58</v>
      </c>
      <c r="C116" s="39">
        <v>1</v>
      </c>
      <c r="D116" s="40" t="s">
        <v>69</v>
      </c>
      <c r="E116" s="49">
        <v>3</v>
      </c>
      <c r="F116" s="49">
        <v>3185</v>
      </c>
      <c r="G116" s="50">
        <v>3185</v>
      </c>
      <c r="H116" s="53">
        <v>0.75</v>
      </c>
      <c r="I116" s="52">
        <v>100</v>
      </c>
      <c r="J116" s="52">
        <v>795</v>
      </c>
      <c r="K116" s="52">
        <f t="shared" si="12"/>
        <v>79.5</v>
      </c>
      <c r="L116" s="52">
        <f t="shared" si="13"/>
        <v>238.5</v>
      </c>
      <c r="M116" s="48">
        <v>45399</v>
      </c>
    </row>
    <row r="117" spans="1:13" ht="15.75" x14ac:dyDescent="0.25">
      <c r="A117" s="60" t="s">
        <v>324</v>
      </c>
      <c r="B117" s="61" t="s">
        <v>58</v>
      </c>
      <c r="C117" s="62">
        <v>1</v>
      </c>
      <c r="D117" s="64" t="s">
        <v>325</v>
      </c>
      <c r="E117" s="69">
        <v>3</v>
      </c>
      <c r="F117" s="70">
        <v>3185</v>
      </c>
      <c r="G117" s="72">
        <v>3185</v>
      </c>
      <c r="H117" s="66">
        <v>0.75</v>
      </c>
      <c r="I117" s="71">
        <v>100</v>
      </c>
      <c r="J117" s="65">
        <v>795</v>
      </c>
      <c r="K117" s="52">
        <f t="shared" si="12"/>
        <v>79.5</v>
      </c>
      <c r="L117" s="52">
        <f t="shared" si="13"/>
        <v>238.5</v>
      </c>
      <c r="M117" s="48">
        <v>46048</v>
      </c>
    </row>
    <row r="118" spans="1:13" ht="15.75" x14ac:dyDescent="0.25">
      <c r="A118" s="37" t="s">
        <v>59</v>
      </c>
      <c r="B118" s="38" t="s">
        <v>58</v>
      </c>
      <c r="C118" s="39">
        <v>1</v>
      </c>
      <c r="D118" s="40" t="s">
        <v>60</v>
      </c>
      <c r="E118" s="49">
        <v>3</v>
      </c>
      <c r="F118" s="49">
        <v>3185</v>
      </c>
      <c r="G118" s="50">
        <v>2390</v>
      </c>
      <c r="H118" s="53">
        <v>0.75</v>
      </c>
      <c r="I118" s="52">
        <v>100</v>
      </c>
      <c r="J118" s="52">
        <v>795</v>
      </c>
      <c r="K118" s="52">
        <f t="shared" si="12"/>
        <v>79.5</v>
      </c>
      <c r="L118" s="52">
        <f t="shared" si="13"/>
        <v>238.5</v>
      </c>
      <c r="M118" s="48">
        <v>45386</v>
      </c>
    </row>
    <row r="119" spans="1:13" ht="15.75" x14ac:dyDescent="0.25">
      <c r="A119" s="37" t="s">
        <v>156</v>
      </c>
      <c r="B119" s="38" t="s">
        <v>58</v>
      </c>
      <c r="C119" s="39">
        <v>1</v>
      </c>
      <c r="D119" s="40" t="s">
        <v>157</v>
      </c>
      <c r="E119" s="49">
        <v>3</v>
      </c>
      <c r="F119" s="49">
        <v>3185</v>
      </c>
      <c r="G119" s="50">
        <v>3185</v>
      </c>
      <c r="H119" s="53">
        <v>0.75</v>
      </c>
      <c r="I119" s="43">
        <v>100</v>
      </c>
      <c r="J119" s="52">
        <v>795</v>
      </c>
      <c r="K119" s="52">
        <f t="shared" si="12"/>
        <v>79.5</v>
      </c>
      <c r="L119" s="52">
        <f t="shared" si="13"/>
        <v>238.5</v>
      </c>
      <c r="M119" s="48">
        <v>45726</v>
      </c>
    </row>
    <row r="120" spans="1:13" ht="15.75" x14ac:dyDescent="0.25">
      <c r="A120" s="67" t="s">
        <v>358</v>
      </c>
      <c r="B120" s="61" t="s">
        <v>58</v>
      </c>
      <c r="C120" s="62">
        <v>1</v>
      </c>
      <c r="D120" s="64" t="s">
        <v>359</v>
      </c>
      <c r="E120" s="69">
        <v>3</v>
      </c>
      <c r="F120" s="69">
        <v>3185</v>
      </c>
      <c r="G120" s="72">
        <v>3185</v>
      </c>
      <c r="H120" s="73">
        <v>0.75</v>
      </c>
      <c r="I120" s="72">
        <v>100</v>
      </c>
      <c r="J120" s="68">
        <v>795</v>
      </c>
      <c r="K120" s="43">
        <v>79.5</v>
      </c>
      <c r="L120" s="43">
        <v>238.5</v>
      </c>
      <c r="M120" s="48">
        <v>46048</v>
      </c>
    </row>
    <row r="121" spans="1:13" ht="15.75" x14ac:dyDescent="0.25">
      <c r="A121" s="37" t="s">
        <v>326</v>
      </c>
      <c r="B121" s="61" t="s">
        <v>58</v>
      </c>
      <c r="C121" s="62">
        <v>1</v>
      </c>
      <c r="D121" s="63" t="s">
        <v>327</v>
      </c>
      <c r="E121" s="69">
        <v>3</v>
      </c>
      <c r="F121" s="70">
        <v>3185</v>
      </c>
      <c r="G121" s="72">
        <v>3185</v>
      </c>
      <c r="H121" s="66">
        <v>0.75</v>
      </c>
      <c r="I121" s="71">
        <v>100</v>
      </c>
      <c r="J121" s="65">
        <v>795</v>
      </c>
      <c r="K121" s="52">
        <f t="shared" ref="K121:K129" si="14">+J121*0.1</f>
        <v>79.5</v>
      </c>
      <c r="L121" s="52">
        <f t="shared" ref="L121:L129" si="15">SUM(J121*0.3)</f>
        <v>238.5</v>
      </c>
      <c r="M121" s="48">
        <v>46048</v>
      </c>
    </row>
    <row r="122" spans="1:13" ht="15.75" x14ac:dyDescent="0.25">
      <c r="A122" s="37" t="s">
        <v>158</v>
      </c>
      <c r="B122" s="38" t="s">
        <v>58</v>
      </c>
      <c r="C122" s="39">
        <v>1</v>
      </c>
      <c r="D122" s="40" t="s">
        <v>159</v>
      </c>
      <c r="E122" s="49">
        <v>3</v>
      </c>
      <c r="F122" s="49">
        <v>3185</v>
      </c>
      <c r="G122" s="50">
        <v>3185</v>
      </c>
      <c r="H122" s="53">
        <v>0.75</v>
      </c>
      <c r="I122" s="43">
        <v>100</v>
      </c>
      <c r="J122" s="52">
        <v>795</v>
      </c>
      <c r="K122" s="52">
        <f t="shared" si="14"/>
        <v>79.5</v>
      </c>
      <c r="L122" s="52">
        <f t="shared" si="15"/>
        <v>238.5</v>
      </c>
      <c r="M122" s="48">
        <v>45726</v>
      </c>
    </row>
    <row r="123" spans="1:13" ht="15.75" x14ac:dyDescent="0.25">
      <c r="A123" s="60" t="s">
        <v>300</v>
      </c>
      <c r="B123" s="61" t="s">
        <v>58</v>
      </c>
      <c r="C123" s="62">
        <v>1</v>
      </c>
      <c r="D123" s="63" t="s">
        <v>298</v>
      </c>
      <c r="E123" s="69">
        <v>5</v>
      </c>
      <c r="F123" s="70">
        <v>3990</v>
      </c>
      <c r="G123" s="72">
        <v>3990</v>
      </c>
      <c r="H123" s="66">
        <v>0.75</v>
      </c>
      <c r="I123" s="71">
        <v>500</v>
      </c>
      <c r="J123" s="65">
        <v>991</v>
      </c>
      <c r="K123" s="43">
        <f t="shared" si="14"/>
        <v>99.100000000000009</v>
      </c>
      <c r="L123" s="43">
        <f t="shared" si="15"/>
        <v>297.3</v>
      </c>
      <c r="M123" s="48">
        <v>46034</v>
      </c>
    </row>
    <row r="124" spans="1:13" ht="15.75" x14ac:dyDescent="0.25">
      <c r="A124" s="60" t="s">
        <v>301</v>
      </c>
      <c r="B124" s="61" t="s">
        <v>58</v>
      </c>
      <c r="C124" s="62">
        <v>1</v>
      </c>
      <c r="D124" s="63" t="s">
        <v>298</v>
      </c>
      <c r="E124" s="69">
        <v>5</v>
      </c>
      <c r="F124" s="70">
        <v>3990</v>
      </c>
      <c r="G124" s="72">
        <v>3990</v>
      </c>
      <c r="H124" s="66">
        <v>0.75</v>
      </c>
      <c r="I124" s="71">
        <v>300</v>
      </c>
      <c r="J124" s="65">
        <v>994</v>
      </c>
      <c r="K124" s="52">
        <f t="shared" si="14"/>
        <v>99.4</v>
      </c>
      <c r="L124" s="52">
        <f t="shared" si="15"/>
        <v>298.2</v>
      </c>
      <c r="M124" s="48">
        <v>46034</v>
      </c>
    </row>
    <row r="125" spans="1:13" ht="15.75" x14ac:dyDescent="0.25">
      <c r="A125" s="60" t="s">
        <v>299</v>
      </c>
      <c r="B125" s="61" t="s">
        <v>58</v>
      </c>
      <c r="C125" s="62">
        <v>0.5</v>
      </c>
      <c r="D125" s="63" t="s">
        <v>298</v>
      </c>
      <c r="E125" s="69">
        <v>5</v>
      </c>
      <c r="F125" s="70">
        <v>3990</v>
      </c>
      <c r="G125" s="72">
        <v>1995</v>
      </c>
      <c r="H125" s="66">
        <v>0.73</v>
      </c>
      <c r="I125" s="71">
        <v>250</v>
      </c>
      <c r="J125" s="65">
        <v>538</v>
      </c>
      <c r="K125" s="43">
        <f t="shared" si="14"/>
        <v>53.800000000000004</v>
      </c>
      <c r="L125" s="43">
        <f t="shared" si="15"/>
        <v>161.4</v>
      </c>
      <c r="M125" s="48">
        <v>46034</v>
      </c>
    </row>
    <row r="126" spans="1:13" ht="15.75" x14ac:dyDescent="0.25">
      <c r="A126" s="60" t="s">
        <v>297</v>
      </c>
      <c r="B126" s="61" t="s">
        <v>58</v>
      </c>
      <c r="C126" s="62">
        <v>0.25</v>
      </c>
      <c r="D126" s="63" t="s">
        <v>298</v>
      </c>
      <c r="E126" s="69">
        <v>5</v>
      </c>
      <c r="F126" s="70">
        <v>3990</v>
      </c>
      <c r="G126" s="72">
        <v>997.5</v>
      </c>
      <c r="H126" s="73">
        <v>0.72</v>
      </c>
      <c r="I126" s="72">
        <v>150</v>
      </c>
      <c r="J126" s="68">
        <v>281.5</v>
      </c>
      <c r="K126" s="43">
        <f t="shared" si="14"/>
        <v>28.150000000000002</v>
      </c>
      <c r="L126" s="43">
        <f t="shared" si="15"/>
        <v>84.45</v>
      </c>
      <c r="M126" s="48">
        <v>46034</v>
      </c>
    </row>
    <row r="127" spans="1:13" ht="15.75" x14ac:dyDescent="0.25">
      <c r="A127" s="37" t="s">
        <v>160</v>
      </c>
      <c r="B127" s="38" t="s">
        <v>58</v>
      </c>
      <c r="C127" s="39">
        <v>1</v>
      </c>
      <c r="D127" s="40" t="s">
        <v>161</v>
      </c>
      <c r="E127" s="49">
        <v>3</v>
      </c>
      <c r="F127" s="49">
        <v>3185</v>
      </c>
      <c r="G127" s="50">
        <v>3185</v>
      </c>
      <c r="H127" s="53">
        <v>0.75</v>
      </c>
      <c r="I127" s="43">
        <v>100</v>
      </c>
      <c r="J127" s="52">
        <v>795</v>
      </c>
      <c r="K127" s="52">
        <f t="shared" si="14"/>
        <v>79.5</v>
      </c>
      <c r="L127" s="52">
        <f t="shared" si="15"/>
        <v>238.5</v>
      </c>
      <c r="M127" s="48">
        <v>45726</v>
      </c>
    </row>
    <row r="128" spans="1:13" ht="15.75" x14ac:dyDescent="0.25">
      <c r="A128" s="60" t="s">
        <v>328</v>
      </c>
      <c r="B128" s="61" t="s">
        <v>58</v>
      </c>
      <c r="C128" s="62">
        <v>1</v>
      </c>
      <c r="D128" s="63" t="s">
        <v>329</v>
      </c>
      <c r="E128" s="69">
        <v>3</v>
      </c>
      <c r="F128" s="70">
        <v>3185</v>
      </c>
      <c r="G128" s="72">
        <v>3185</v>
      </c>
      <c r="H128" s="66">
        <v>0.75</v>
      </c>
      <c r="I128" s="71">
        <v>100</v>
      </c>
      <c r="J128" s="65">
        <v>795</v>
      </c>
      <c r="K128" s="52">
        <f t="shared" si="14"/>
        <v>79.5</v>
      </c>
      <c r="L128" s="52">
        <f t="shared" si="15"/>
        <v>238.5</v>
      </c>
      <c r="M128" s="48">
        <v>46048</v>
      </c>
    </row>
    <row r="129" spans="1:13" ht="15.75" x14ac:dyDescent="0.25">
      <c r="A129" s="67" t="s">
        <v>279</v>
      </c>
      <c r="B129" s="61" t="s">
        <v>58</v>
      </c>
      <c r="C129" s="62">
        <v>1</v>
      </c>
      <c r="D129" s="64" t="s">
        <v>280</v>
      </c>
      <c r="E129" s="69">
        <v>3</v>
      </c>
      <c r="F129" s="69">
        <v>3185</v>
      </c>
      <c r="G129" s="72">
        <v>3185</v>
      </c>
      <c r="H129" s="73">
        <v>0.75</v>
      </c>
      <c r="I129" s="68">
        <v>100</v>
      </c>
      <c r="J129" s="68">
        <v>795</v>
      </c>
      <c r="K129" s="43">
        <f t="shared" si="14"/>
        <v>79.5</v>
      </c>
      <c r="L129" s="43">
        <f t="shared" si="15"/>
        <v>238.5</v>
      </c>
      <c r="M129" s="48">
        <v>45926</v>
      </c>
    </row>
    <row r="130" spans="1:13" ht="15.75" x14ac:dyDescent="0.25">
      <c r="A130" s="67" t="s">
        <v>360</v>
      </c>
      <c r="B130" s="61" t="s">
        <v>58</v>
      </c>
      <c r="C130" s="62">
        <v>1</v>
      </c>
      <c r="D130" s="64" t="s">
        <v>361</v>
      </c>
      <c r="E130" s="69">
        <v>3</v>
      </c>
      <c r="F130" s="69">
        <v>3185</v>
      </c>
      <c r="G130" s="72">
        <v>3185</v>
      </c>
      <c r="H130" s="73">
        <v>0.75</v>
      </c>
      <c r="I130" s="72">
        <v>100</v>
      </c>
      <c r="J130" s="68">
        <v>795</v>
      </c>
      <c r="K130" s="43">
        <v>79.5</v>
      </c>
      <c r="L130" s="43">
        <v>238.5</v>
      </c>
      <c r="M130" s="48">
        <v>46048</v>
      </c>
    </row>
    <row r="131" spans="1:13" ht="15.75" x14ac:dyDescent="0.25">
      <c r="A131" s="56" t="s">
        <v>281</v>
      </c>
      <c r="B131" s="61" t="s">
        <v>58</v>
      </c>
      <c r="C131" s="62">
        <v>1</v>
      </c>
      <c r="D131" s="55" t="s">
        <v>282</v>
      </c>
      <c r="E131" s="69">
        <v>3</v>
      </c>
      <c r="F131" s="69">
        <v>3185</v>
      </c>
      <c r="G131" s="72">
        <v>3185</v>
      </c>
      <c r="H131" s="73">
        <v>0.75</v>
      </c>
      <c r="I131" s="43">
        <v>100</v>
      </c>
      <c r="J131" s="68">
        <v>795</v>
      </c>
      <c r="K131" s="43">
        <f>+J131*0.1</f>
        <v>79.5</v>
      </c>
      <c r="L131" s="43">
        <f>SUM(J131*0.3)</f>
        <v>238.5</v>
      </c>
      <c r="M131" s="48">
        <v>45926</v>
      </c>
    </row>
    <row r="132" spans="1:13" ht="15.75" x14ac:dyDescent="0.25">
      <c r="A132" s="67" t="s">
        <v>362</v>
      </c>
      <c r="B132" s="61" t="s">
        <v>58</v>
      </c>
      <c r="C132" s="62">
        <v>1</v>
      </c>
      <c r="D132" s="55" t="s">
        <v>363</v>
      </c>
      <c r="E132" s="69">
        <v>3</v>
      </c>
      <c r="F132" s="69">
        <v>3185</v>
      </c>
      <c r="G132" s="72">
        <v>3185</v>
      </c>
      <c r="H132" s="73">
        <v>0.75</v>
      </c>
      <c r="I132" s="72">
        <v>100</v>
      </c>
      <c r="J132" s="68">
        <v>795</v>
      </c>
      <c r="K132" s="43">
        <v>79.5</v>
      </c>
      <c r="L132" s="43">
        <v>238.5</v>
      </c>
      <c r="M132" s="48">
        <v>46048</v>
      </c>
    </row>
    <row r="133" spans="1:13" ht="15.75" x14ac:dyDescent="0.25">
      <c r="A133" s="37" t="s">
        <v>116</v>
      </c>
      <c r="B133" s="38" t="s">
        <v>58</v>
      </c>
      <c r="C133" s="39">
        <v>1</v>
      </c>
      <c r="D133" s="40" t="s">
        <v>117</v>
      </c>
      <c r="E133" s="49" t="s">
        <v>35</v>
      </c>
      <c r="F133" s="49">
        <v>308</v>
      </c>
      <c r="G133" s="50">
        <v>308</v>
      </c>
      <c r="H133" s="53">
        <v>0.7</v>
      </c>
      <c r="I133" s="52">
        <v>150</v>
      </c>
      <c r="J133" s="52">
        <v>92</v>
      </c>
      <c r="K133" s="52">
        <f t="shared" ref="K133:K140" si="16">+J133*0.1</f>
        <v>9.2000000000000011</v>
      </c>
      <c r="L133" s="52">
        <f t="shared" ref="L133:L140" si="17">SUM(J133*0.3)</f>
        <v>27.599999999999998</v>
      </c>
      <c r="M133" s="48">
        <v>45527</v>
      </c>
    </row>
    <row r="134" spans="1:13" ht="15.75" x14ac:dyDescent="0.25">
      <c r="A134" s="37" t="s">
        <v>230</v>
      </c>
      <c r="B134" s="59" t="s">
        <v>58</v>
      </c>
      <c r="C134" s="54">
        <v>1</v>
      </c>
      <c r="D134" s="40" t="s">
        <v>231</v>
      </c>
      <c r="E134" s="44">
        <v>3</v>
      </c>
      <c r="F134" s="49">
        <v>3185</v>
      </c>
      <c r="G134" s="50">
        <v>3185</v>
      </c>
      <c r="H134" s="58">
        <v>0.75</v>
      </c>
      <c r="I134" s="43">
        <v>100</v>
      </c>
      <c r="J134" s="43">
        <v>795</v>
      </c>
      <c r="K134" s="52">
        <f t="shared" si="16"/>
        <v>79.5</v>
      </c>
      <c r="L134" s="52">
        <f t="shared" si="17"/>
        <v>238.5</v>
      </c>
      <c r="M134" s="48">
        <v>45867</v>
      </c>
    </row>
    <row r="135" spans="1:13" ht="15.75" x14ac:dyDescent="0.25">
      <c r="A135" s="37" t="s">
        <v>203</v>
      </c>
      <c r="B135" s="59" t="s">
        <v>58</v>
      </c>
      <c r="C135" s="50">
        <v>1</v>
      </c>
      <c r="D135" s="55" t="s">
        <v>202</v>
      </c>
      <c r="E135" s="44">
        <v>5</v>
      </c>
      <c r="F135" s="49">
        <v>3990</v>
      </c>
      <c r="G135" s="50">
        <v>3990</v>
      </c>
      <c r="H135" s="53">
        <v>0.75</v>
      </c>
      <c r="I135" s="52">
        <v>100</v>
      </c>
      <c r="J135" s="52">
        <v>992</v>
      </c>
      <c r="K135" s="52">
        <f t="shared" si="16"/>
        <v>99.2</v>
      </c>
      <c r="L135" s="52">
        <f t="shared" si="17"/>
        <v>297.59999999999997</v>
      </c>
      <c r="M135" s="48">
        <v>45854</v>
      </c>
    </row>
    <row r="136" spans="1:13" ht="15.75" x14ac:dyDescent="0.25">
      <c r="A136" s="75" t="s">
        <v>204</v>
      </c>
      <c r="B136" s="59" t="s">
        <v>58</v>
      </c>
      <c r="C136" s="50">
        <v>1</v>
      </c>
      <c r="D136" s="55" t="s">
        <v>202</v>
      </c>
      <c r="E136" s="44">
        <v>5</v>
      </c>
      <c r="F136" s="49">
        <v>3990</v>
      </c>
      <c r="G136" s="50">
        <v>3990</v>
      </c>
      <c r="H136" s="53">
        <v>0.72</v>
      </c>
      <c r="I136" s="52">
        <v>500</v>
      </c>
      <c r="J136" s="52">
        <v>1134</v>
      </c>
      <c r="K136" s="52">
        <f t="shared" si="16"/>
        <v>113.4</v>
      </c>
      <c r="L136" s="52">
        <f t="shared" si="17"/>
        <v>340.2</v>
      </c>
      <c r="M136" s="48">
        <v>45854</v>
      </c>
    </row>
    <row r="137" spans="1:13" ht="15.75" x14ac:dyDescent="0.25">
      <c r="A137" s="37" t="s">
        <v>205</v>
      </c>
      <c r="B137" s="59" t="s">
        <v>58</v>
      </c>
      <c r="C137" s="50">
        <v>1</v>
      </c>
      <c r="D137" s="55" t="s">
        <v>202</v>
      </c>
      <c r="E137" s="44">
        <v>5</v>
      </c>
      <c r="F137" s="49">
        <v>3990</v>
      </c>
      <c r="G137" s="50">
        <v>3990</v>
      </c>
      <c r="H137" s="53">
        <v>0.75</v>
      </c>
      <c r="I137" s="52">
        <v>500</v>
      </c>
      <c r="J137" s="52">
        <v>990</v>
      </c>
      <c r="K137" s="52">
        <f t="shared" si="16"/>
        <v>99</v>
      </c>
      <c r="L137" s="52">
        <f t="shared" si="17"/>
        <v>297</v>
      </c>
      <c r="M137" s="48">
        <v>45854</v>
      </c>
    </row>
    <row r="138" spans="1:13" ht="15.75" x14ac:dyDescent="0.25">
      <c r="A138" s="56" t="s">
        <v>206</v>
      </c>
      <c r="B138" s="59" t="s">
        <v>58</v>
      </c>
      <c r="C138" s="54">
        <v>1</v>
      </c>
      <c r="D138" s="55" t="s">
        <v>202</v>
      </c>
      <c r="E138" s="44">
        <v>5</v>
      </c>
      <c r="F138" s="44">
        <v>3990</v>
      </c>
      <c r="G138" s="42">
        <v>3990</v>
      </c>
      <c r="H138" s="58">
        <v>0.7</v>
      </c>
      <c r="I138" s="43">
        <v>300</v>
      </c>
      <c r="J138" s="43">
        <v>1194</v>
      </c>
      <c r="K138" s="43">
        <f t="shared" si="16"/>
        <v>119.4</v>
      </c>
      <c r="L138" s="43">
        <f t="shared" si="17"/>
        <v>358.2</v>
      </c>
      <c r="M138" s="48">
        <v>45854</v>
      </c>
    </row>
    <row r="139" spans="1:13" ht="15.75" x14ac:dyDescent="0.25">
      <c r="A139" s="37" t="s">
        <v>207</v>
      </c>
      <c r="B139" s="59" t="s">
        <v>58</v>
      </c>
      <c r="C139" s="50">
        <v>1</v>
      </c>
      <c r="D139" s="55" t="s">
        <v>202</v>
      </c>
      <c r="E139" s="44">
        <v>5</v>
      </c>
      <c r="F139" s="49">
        <v>3990</v>
      </c>
      <c r="G139" s="50">
        <v>3990</v>
      </c>
      <c r="H139" s="53">
        <v>0.75</v>
      </c>
      <c r="I139" s="52">
        <v>250</v>
      </c>
      <c r="J139" s="52">
        <v>991</v>
      </c>
      <c r="K139" s="52">
        <f t="shared" si="16"/>
        <v>99.100000000000009</v>
      </c>
      <c r="L139" s="52">
        <f t="shared" si="17"/>
        <v>297.3</v>
      </c>
      <c r="M139" s="48">
        <v>45854</v>
      </c>
    </row>
    <row r="140" spans="1:13" ht="15.75" x14ac:dyDescent="0.25">
      <c r="A140" s="37" t="s">
        <v>201</v>
      </c>
      <c r="B140" s="59" t="s">
        <v>58</v>
      </c>
      <c r="C140" s="54">
        <v>0.5</v>
      </c>
      <c r="D140" s="55" t="s">
        <v>202</v>
      </c>
      <c r="E140" s="44">
        <v>5</v>
      </c>
      <c r="F140" s="49">
        <v>3990</v>
      </c>
      <c r="G140" s="50">
        <v>1995</v>
      </c>
      <c r="H140" s="53">
        <v>0.73</v>
      </c>
      <c r="I140" s="52">
        <v>250</v>
      </c>
      <c r="J140" s="52">
        <v>538</v>
      </c>
      <c r="K140" s="52">
        <f t="shared" si="16"/>
        <v>53.800000000000004</v>
      </c>
      <c r="L140" s="52">
        <f t="shared" si="17"/>
        <v>161.4</v>
      </c>
      <c r="M140" s="48">
        <v>45854</v>
      </c>
    </row>
    <row r="141" spans="1:13" ht="15.75" x14ac:dyDescent="0.25">
      <c r="A141" s="56" t="s">
        <v>364</v>
      </c>
      <c r="B141" s="61" t="s">
        <v>58</v>
      </c>
      <c r="C141" s="62">
        <v>1</v>
      </c>
      <c r="D141" s="64" t="s">
        <v>365</v>
      </c>
      <c r="E141" s="69">
        <v>3</v>
      </c>
      <c r="F141" s="69">
        <v>3185</v>
      </c>
      <c r="G141" s="72">
        <v>3185</v>
      </c>
      <c r="H141" s="73">
        <v>0.75</v>
      </c>
      <c r="I141" s="72">
        <v>100</v>
      </c>
      <c r="J141" s="68">
        <v>795</v>
      </c>
      <c r="K141" s="43">
        <v>79.5</v>
      </c>
      <c r="L141" s="43">
        <v>238.5</v>
      </c>
      <c r="M141" s="48">
        <v>46048</v>
      </c>
    </row>
    <row r="142" spans="1:13" ht="15.75" x14ac:dyDescent="0.25">
      <c r="A142" s="37" t="s">
        <v>70</v>
      </c>
      <c r="B142" s="38" t="s">
        <v>58</v>
      </c>
      <c r="C142" s="39">
        <v>1</v>
      </c>
      <c r="D142" s="40" t="s">
        <v>71</v>
      </c>
      <c r="E142" s="49">
        <v>3</v>
      </c>
      <c r="F142" s="49">
        <v>3185</v>
      </c>
      <c r="G142" s="50">
        <v>3185</v>
      </c>
      <c r="H142" s="53">
        <v>0.75</v>
      </c>
      <c r="I142" s="52">
        <v>100</v>
      </c>
      <c r="J142" s="52">
        <v>795</v>
      </c>
      <c r="K142" s="52">
        <f t="shared" ref="K142:K167" si="18">+J142*0.1</f>
        <v>79.5</v>
      </c>
      <c r="L142" s="52">
        <f t="shared" ref="L142:L167" si="19">SUM(J142*0.3)</f>
        <v>238.5</v>
      </c>
      <c r="M142" s="48">
        <v>45399</v>
      </c>
    </row>
    <row r="143" spans="1:13" ht="15.75" x14ac:dyDescent="0.25">
      <c r="A143" s="56" t="s">
        <v>162</v>
      </c>
      <c r="B143" s="59" t="s">
        <v>58</v>
      </c>
      <c r="C143" s="54">
        <v>1</v>
      </c>
      <c r="D143" s="55" t="s">
        <v>163</v>
      </c>
      <c r="E143" s="44">
        <v>3</v>
      </c>
      <c r="F143" s="44">
        <v>3185</v>
      </c>
      <c r="G143" s="42">
        <v>3185</v>
      </c>
      <c r="H143" s="58">
        <v>0.75</v>
      </c>
      <c r="I143" s="43">
        <v>100</v>
      </c>
      <c r="J143" s="43">
        <v>795</v>
      </c>
      <c r="K143" s="43">
        <f t="shared" si="18"/>
        <v>79.5</v>
      </c>
      <c r="L143" s="43">
        <f t="shared" si="19"/>
        <v>238.5</v>
      </c>
      <c r="M143" s="48">
        <v>45726</v>
      </c>
    </row>
    <row r="144" spans="1:13" ht="15.75" x14ac:dyDescent="0.25">
      <c r="A144" s="37" t="s">
        <v>182</v>
      </c>
      <c r="B144" s="59" t="s">
        <v>58</v>
      </c>
      <c r="C144" s="50">
        <v>1</v>
      </c>
      <c r="D144" s="55" t="s">
        <v>181</v>
      </c>
      <c r="E144" s="44">
        <v>5</v>
      </c>
      <c r="F144" s="49">
        <v>3990</v>
      </c>
      <c r="G144" s="50">
        <v>3990</v>
      </c>
      <c r="H144" s="53">
        <v>0.75</v>
      </c>
      <c r="I144" s="52">
        <v>100</v>
      </c>
      <c r="J144" s="52">
        <v>992</v>
      </c>
      <c r="K144" s="52">
        <f t="shared" si="18"/>
        <v>99.2</v>
      </c>
      <c r="L144" s="52">
        <f t="shared" si="19"/>
        <v>297.59999999999997</v>
      </c>
      <c r="M144" s="48">
        <v>45758</v>
      </c>
    </row>
    <row r="145" spans="1:13" ht="15.75" x14ac:dyDescent="0.25">
      <c r="A145" s="37" t="s">
        <v>183</v>
      </c>
      <c r="B145" s="59" t="s">
        <v>58</v>
      </c>
      <c r="C145" s="50">
        <v>1</v>
      </c>
      <c r="D145" s="55" t="s">
        <v>181</v>
      </c>
      <c r="E145" s="44">
        <v>5</v>
      </c>
      <c r="F145" s="49">
        <v>3990</v>
      </c>
      <c r="G145" s="50">
        <v>3990</v>
      </c>
      <c r="H145" s="53">
        <v>0.75</v>
      </c>
      <c r="I145" s="52">
        <v>500</v>
      </c>
      <c r="J145" s="52">
        <v>991</v>
      </c>
      <c r="K145" s="52">
        <f t="shared" si="18"/>
        <v>99.100000000000009</v>
      </c>
      <c r="L145" s="52">
        <f t="shared" si="19"/>
        <v>297.3</v>
      </c>
      <c r="M145" s="48">
        <v>45758</v>
      </c>
    </row>
    <row r="146" spans="1:13" ht="15.75" x14ac:dyDescent="0.25">
      <c r="A146" s="37" t="s">
        <v>184</v>
      </c>
      <c r="B146" s="59" t="s">
        <v>58</v>
      </c>
      <c r="C146" s="54">
        <v>1</v>
      </c>
      <c r="D146" s="55" t="s">
        <v>181</v>
      </c>
      <c r="E146" s="44">
        <v>5</v>
      </c>
      <c r="F146" s="49">
        <v>3990</v>
      </c>
      <c r="G146" s="50">
        <v>3990</v>
      </c>
      <c r="H146" s="53">
        <v>0.75</v>
      </c>
      <c r="I146" s="43">
        <v>500</v>
      </c>
      <c r="J146" s="52">
        <v>990</v>
      </c>
      <c r="K146" s="52">
        <f t="shared" si="18"/>
        <v>99</v>
      </c>
      <c r="L146" s="52">
        <f t="shared" si="19"/>
        <v>297</v>
      </c>
      <c r="M146" s="48">
        <v>45758</v>
      </c>
    </row>
    <row r="147" spans="1:13" ht="15.75" x14ac:dyDescent="0.25">
      <c r="A147" s="56" t="s">
        <v>185</v>
      </c>
      <c r="B147" s="59" t="s">
        <v>58</v>
      </c>
      <c r="C147" s="54">
        <v>1</v>
      </c>
      <c r="D147" s="55" t="s">
        <v>181</v>
      </c>
      <c r="E147" s="44">
        <v>5</v>
      </c>
      <c r="F147" s="44">
        <v>3990</v>
      </c>
      <c r="G147" s="42">
        <v>3990</v>
      </c>
      <c r="H147" s="58">
        <v>0.75</v>
      </c>
      <c r="I147" s="43">
        <v>300</v>
      </c>
      <c r="J147" s="43">
        <v>994</v>
      </c>
      <c r="K147" s="43">
        <f t="shared" si="18"/>
        <v>99.4</v>
      </c>
      <c r="L147" s="43">
        <f t="shared" si="19"/>
        <v>298.2</v>
      </c>
      <c r="M147" s="48">
        <v>45758</v>
      </c>
    </row>
    <row r="148" spans="1:13" ht="15.75" x14ac:dyDescent="0.25">
      <c r="A148" s="56" t="s">
        <v>186</v>
      </c>
      <c r="B148" s="59" t="s">
        <v>58</v>
      </c>
      <c r="C148" s="54">
        <v>1</v>
      </c>
      <c r="D148" s="55" t="s">
        <v>181</v>
      </c>
      <c r="E148" s="44">
        <v>5</v>
      </c>
      <c r="F148" s="49">
        <v>3990</v>
      </c>
      <c r="G148" s="42">
        <v>3990</v>
      </c>
      <c r="H148" s="58">
        <v>0.75</v>
      </c>
      <c r="I148" s="43">
        <v>250</v>
      </c>
      <c r="J148" s="43">
        <v>991</v>
      </c>
      <c r="K148" s="43">
        <f t="shared" si="18"/>
        <v>99.100000000000009</v>
      </c>
      <c r="L148" s="43">
        <f t="shared" si="19"/>
        <v>297.3</v>
      </c>
      <c r="M148" s="48">
        <v>45758</v>
      </c>
    </row>
    <row r="149" spans="1:13" ht="15.75" x14ac:dyDescent="0.25">
      <c r="A149" s="37" t="s">
        <v>180</v>
      </c>
      <c r="B149" s="59" t="s">
        <v>58</v>
      </c>
      <c r="C149" s="54">
        <v>0.5</v>
      </c>
      <c r="D149" s="55" t="s">
        <v>181</v>
      </c>
      <c r="E149" s="44">
        <v>5</v>
      </c>
      <c r="F149" s="49">
        <v>3990</v>
      </c>
      <c r="G149" s="50">
        <v>1995</v>
      </c>
      <c r="H149" s="53">
        <v>0.73</v>
      </c>
      <c r="I149" s="43">
        <v>250</v>
      </c>
      <c r="J149" s="52">
        <v>538</v>
      </c>
      <c r="K149" s="52">
        <f t="shared" si="18"/>
        <v>53.800000000000004</v>
      </c>
      <c r="L149" s="52">
        <f t="shared" si="19"/>
        <v>161.4</v>
      </c>
      <c r="M149" s="48">
        <v>45758</v>
      </c>
    </row>
    <row r="150" spans="1:13" ht="15.75" x14ac:dyDescent="0.25">
      <c r="A150" s="60" t="s">
        <v>305</v>
      </c>
      <c r="B150" s="61" t="s">
        <v>58</v>
      </c>
      <c r="C150" s="62">
        <v>1</v>
      </c>
      <c r="D150" s="63" t="s">
        <v>303</v>
      </c>
      <c r="E150" s="69">
        <v>5</v>
      </c>
      <c r="F150" s="70">
        <v>3990</v>
      </c>
      <c r="G150" s="72">
        <v>3990</v>
      </c>
      <c r="H150" s="66">
        <v>0.75</v>
      </c>
      <c r="I150" s="71">
        <v>500</v>
      </c>
      <c r="J150" s="65">
        <v>991</v>
      </c>
      <c r="K150" s="52">
        <f t="shared" si="18"/>
        <v>99.100000000000009</v>
      </c>
      <c r="L150" s="52">
        <f t="shared" si="19"/>
        <v>297.3</v>
      </c>
      <c r="M150" s="48">
        <v>46034</v>
      </c>
    </row>
    <row r="151" spans="1:13" ht="15.75" x14ac:dyDescent="0.25">
      <c r="A151" s="60" t="s">
        <v>306</v>
      </c>
      <c r="B151" s="61" t="s">
        <v>58</v>
      </c>
      <c r="C151" s="62">
        <v>1</v>
      </c>
      <c r="D151" s="63" t="s">
        <v>303</v>
      </c>
      <c r="E151" s="69">
        <v>5</v>
      </c>
      <c r="F151" s="70">
        <v>3990</v>
      </c>
      <c r="G151" s="72">
        <v>3990</v>
      </c>
      <c r="H151" s="66">
        <v>0.75</v>
      </c>
      <c r="I151" s="71">
        <v>300</v>
      </c>
      <c r="J151" s="65">
        <v>994</v>
      </c>
      <c r="K151" s="52">
        <f t="shared" si="18"/>
        <v>99.4</v>
      </c>
      <c r="L151" s="52">
        <f t="shared" si="19"/>
        <v>298.2</v>
      </c>
      <c r="M151" s="48">
        <v>46034</v>
      </c>
    </row>
    <row r="152" spans="1:13" ht="15.75" x14ac:dyDescent="0.25">
      <c r="A152" s="60" t="s">
        <v>304</v>
      </c>
      <c r="B152" s="61" t="s">
        <v>58</v>
      </c>
      <c r="C152" s="62">
        <v>0.5</v>
      </c>
      <c r="D152" s="63" t="s">
        <v>303</v>
      </c>
      <c r="E152" s="69">
        <v>5</v>
      </c>
      <c r="F152" s="70">
        <v>3990</v>
      </c>
      <c r="G152" s="72">
        <v>1995</v>
      </c>
      <c r="H152" s="66">
        <v>0.73</v>
      </c>
      <c r="I152" s="71">
        <v>250</v>
      </c>
      <c r="J152" s="65">
        <v>538</v>
      </c>
      <c r="K152" s="52">
        <f t="shared" si="18"/>
        <v>53.800000000000004</v>
      </c>
      <c r="L152" s="52">
        <f t="shared" si="19"/>
        <v>161.4</v>
      </c>
      <c r="M152" s="48">
        <v>46034</v>
      </c>
    </row>
    <row r="153" spans="1:13" ht="15.75" x14ac:dyDescent="0.25">
      <c r="A153" s="37" t="s">
        <v>302</v>
      </c>
      <c r="B153" s="61" t="s">
        <v>58</v>
      </c>
      <c r="C153" s="62">
        <v>0.25</v>
      </c>
      <c r="D153" s="63" t="s">
        <v>303</v>
      </c>
      <c r="E153" s="69">
        <v>5</v>
      </c>
      <c r="F153" s="70">
        <v>3990</v>
      </c>
      <c r="G153" s="72">
        <v>997.5</v>
      </c>
      <c r="H153" s="73">
        <v>0.72</v>
      </c>
      <c r="I153" s="72">
        <v>150</v>
      </c>
      <c r="J153" s="68">
        <v>281.5</v>
      </c>
      <c r="K153" s="52">
        <f t="shared" si="18"/>
        <v>28.150000000000002</v>
      </c>
      <c r="L153" s="52">
        <f t="shared" si="19"/>
        <v>84.45</v>
      </c>
      <c r="M153" s="48">
        <v>46034</v>
      </c>
    </row>
    <row r="154" spans="1:13" ht="15.75" x14ac:dyDescent="0.25">
      <c r="A154" s="60" t="s">
        <v>330</v>
      </c>
      <c r="B154" s="61" t="s">
        <v>58</v>
      </c>
      <c r="C154" s="62">
        <v>1</v>
      </c>
      <c r="D154" s="63" t="s">
        <v>331</v>
      </c>
      <c r="E154" s="69">
        <v>3</v>
      </c>
      <c r="F154" s="70">
        <v>3185</v>
      </c>
      <c r="G154" s="72">
        <v>3185</v>
      </c>
      <c r="H154" s="66">
        <v>0.75</v>
      </c>
      <c r="I154" s="71">
        <v>100</v>
      </c>
      <c r="J154" s="65">
        <v>795</v>
      </c>
      <c r="K154" s="52">
        <f t="shared" si="18"/>
        <v>79.5</v>
      </c>
      <c r="L154" s="52">
        <f t="shared" si="19"/>
        <v>238.5</v>
      </c>
      <c r="M154" s="48">
        <v>46048</v>
      </c>
    </row>
    <row r="155" spans="1:13" ht="15.75" x14ac:dyDescent="0.25">
      <c r="A155" s="37" t="s">
        <v>210</v>
      </c>
      <c r="B155" s="59" t="s">
        <v>58</v>
      </c>
      <c r="C155" s="50">
        <v>1</v>
      </c>
      <c r="D155" s="55" t="s">
        <v>209</v>
      </c>
      <c r="E155" s="44">
        <v>5</v>
      </c>
      <c r="F155" s="49">
        <v>3990</v>
      </c>
      <c r="G155" s="50">
        <v>3990</v>
      </c>
      <c r="H155" s="53">
        <v>0.75</v>
      </c>
      <c r="I155" s="43">
        <v>100</v>
      </c>
      <c r="J155" s="52">
        <v>992</v>
      </c>
      <c r="K155" s="52">
        <f t="shared" si="18"/>
        <v>99.2</v>
      </c>
      <c r="L155" s="52">
        <f t="shared" si="19"/>
        <v>297.59999999999997</v>
      </c>
      <c r="M155" s="48">
        <v>45854</v>
      </c>
    </row>
    <row r="156" spans="1:13" ht="15.75" x14ac:dyDescent="0.25">
      <c r="A156" s="56" t="s">
        <v>211</v>
      </c>
      <c r="B156" s="59" t="s">
        <v>58</v>
      </c>
      <c r="C156" s="54">
        <v>1</v>
      </c>
      <c r="D156" s="55" t="s">
        <v>209</v>
      </c>
      <c r="E156" s="44">
        <v>5</v>
      </c>
      <c r="F156" s="49">
        <v>3990</v>
      </c>
      <c r="G156" s="50">
        <v>3990</v>
      </c>
      <c r="H156" s="58">
        <v>0.72</v>
      </c>
      <c r="I156" s="43">
        <v>500</v>
      </c>
      <c r="J156" s="43">
        <v>1134</v>
      </c>
      <c r="K156" s="52">
        <f t="shared" si="18"/>
        <v>113.4</v>
      </c>
      <c r="L156" s="52">
        <f t="shared" si="19"/>
        <v>340.2</v>
      </c>
      <c r="M156" s="48">
        <v>45854</v>
      </c>
    </row>
    <row r="157" spans="1:13" ht="15.75" x14ac:dyDescent="0.25">
      <c r="A157" s="37" t="s">
        <v>212</v>
      </c>
      <c r="B157" s="59" t="s">
        <v>58</v>
      </c>
      <c r="C157" s="54">
        <v>1</v>
      </c>
      <c r="D157" s="40" t="s">
        <v>209</v>
      </c>
      <c r="E157" s="44">
        <v>5</v>
      </c>
      <c r="F157" s="49">
        <v>3990</v>
      </c>
      <c r="G157" s="50">
        <v>3990</v>
      </c>
      <c r="H157" s="53">
        <v>0.75</v>
      </c>
      <c r="I157" s="52">
        <v>500</v>
      </c>
      <c r="J157" s="52">
        <v>990</v>
      </c>
      <c r="K157" s="43">
        <f t="shared" si="18"/>
        <v>99</v>
      </c>
      <c r="L157" s="43">
        <f t="shared" si="19"/>
        <v>297</v>
      </c>
      <c r="M157" s="48">
        <v>45854</v>
      </c>
    </row>
    <row r="158" spans="1:13" ht="15.75" x14ac:dyDescent="0.25">
      <c r="A158" s="56" t="s">
        <v>213</v>
      </c>
      <c r="B158" s="59" t="s">
        <v>58</v>
      </c>
      <c r="C158" s="54">
        <v>1</v>
      </c>
      <c r="D158" s="55" t="s">
        <v>209</v>
      </c>
      <c r="E158" s="44">
        <v>5</v>
      </c>
      <c r="F158" s="49">
        <v>3990</v>
      </c>
      <c r="G158" s="50">
        <v>3990</v>
      </c>
      <c r="H158" s="58">
        <v>0.7</v>
      </c>
      <c r="I158" s="43">
        <v>300</v>
      </c>
      <c r="J158" s="43">
        <v>1194</v>
      </c>
      <c r="K158" s="43">
        <f t="shared" si="18"/>
        <v>119.4</v>
      </c>
      <c r="L158" s="43">
        <f t="shared" si="19"/>
        <v>358.2</v>
      </c>
      <c r="M158" s="48">
        <v>45854</v>
      </c>
    </row>
    <row r="159" spans="1:13" ht="15.75" x14ac:dyDescent="0.25">
      <c r="A159" s="56" t="s">
        <v>214</v>
      </c>
      <c r="B159" s="59" t="s">
        <v>58</v>
      </c>
      <c r="C159" s="54">
        <v>1</v>
      </c>
      <c r="D159" s="55" t="s">
        <v>209</v>
      </c>
      <c r="E159" s="44">
        <v>5</v>
      </c>
      <c r="F159" s="49">
        <v>3990</v>
      </c>
      <c r="G159" s="50">
        <v>3990</v>
      </c>
      <c r="H159" s="58">
        <v>0.75</v>
      </c>
      <c r="I159" s="43">
        <v>250</v>
      </c>
      <c r="J159" s="43">
        <v>991</v>
      </c>
      <c r="K159" s="43">
        <f t="shared" si="18"/>
        <v>99.100000000000009</v>
      </c>
      <c r="L159" s="43">
        <f t="shared" si="19"/>
        <v>297.3</v>
      </c>
      <c r="M159" s="48">
        <v>45854</v>
      </c>
    </row>
    <row r="160" spans="1:13" ht="15.75" x14ac:dyDescent="0.25">
      <c r="A160" s="37" t="s">
        <v>208</v>
      </c>
      <c r="B160" s="59" t="s">
        <v>58</v>
      </c>
      <c r="C160" s="50">
        <v>0.5</v>
      </c>
      <c r="D160" s="55" t="s">
        <v>209</v>
      </c>
      <c r="E160" s="44">
        <v>5</v>
      </c>
      <c r="F160" s="49">
        <v>3990</v>
      </c>
      <c r="G160" s="50">
        <v>1995</v>
      </c>
      <c r="H160" s="53">
        <v>0.73</v>
      </c>
      <c r="I160" s="43">
        <v>250</v>
      </c>
      <c r="J160" s="52">
        <v>538</v>
      </c>
      <c r="K160" s="52">
        <f t="shared" si="18"/>
        <v>53.800000000000004</v>
      </c>
      <c r="L160" s="52">
        <f t="shared" si="19"/>
        <v>161.4</v>
      </c>
      <c r="M160" s="48">
        <v>45854</v>
      </c>
    </row>
    <row r="161" spans="1:13" ht="15.75" x14ac:dyDescent="0.25">
      <c r="A161" s="37" t="s">
        <v>90</v>
      </c>
      <c r="B161" s="38" t="s">
        <v>58</v>
      </c>
      <c r="C161" s="39">
        <v>1</v>
      </c>
      <c r="D161" s="40" t="s">
        <v>91</v>
      </c>
      <c r="E161" s="49">
        <v>3</v>
      </c>
      <c r="F161" s="49">
        <v>3185</v>
      </c>
      <c r="G161" s="50">
        <v>3185</v>
      </c>
      <c r="H161" s="53">
        <v>0.75</v>
      </c>
      <c r="I161" s="52">
        <v>100</v>
      </c>
      <c r="J161" s="52">
        <v>795</v>
      </c>
      <c r="K161" s="52">
        <f t="shared" si="18"/>
        <v>79.5</v>
      </c>
      <c r="L161" s="52">
        <f t="shared" si="19"/>
        <v>238.5</v>
      </c>
      <c r="M161" s="48">
        <v>45450</v>
      </c>
    </row>
    <row r="162" spans="1:13" ht="15.75" x14ac:dyDescent="0.25">
      <c r="A162" s="37" t="s">
        <v>31</v>
      </c>
      <c r="B162" s="38" t="s">
        <v>58</v>
      </c>
      <c r="C162" s="39">
        <v>1</v>
      </c>
      <c r="D162" s="40" t="s">
        <v>30</v>
      </c>
      <c r="E162" s="49">
        <v>5</v>
      </c>
      <c r="F162" s="49">
        <v>3990</v>
      </c>
      <c r="G162" s="50">
        <v>3990</v>
      </c>
      <c r="H162" s="51">
        <v>0.7</v>
      </c>
      <c r="I162" s="52">
        <v>300</v>
      </c>
      <c r="J162" s="52">
        <v>1198</v>
      </c>
      <c r="K162" s="52">
        <f t="shared" si="18"/>
        <v>119.80000000000001</v>
      </c>
      <c r="L162" s="52">
        <f t="shared" si="19"/>
        <v>359.4</v>
      </c>
      <c r="M162" s="48">
        <v>45336</v>
      </c>
    </row>
    <row r="163" spans="1:13" ht="15.75" x14ac:dyDescent="0.25">
      <c r="A163" s="37" t="s">
        <v>32</v>
      </c>
      <c r="B163" s="38" t="s">
        <v>58</v>
      </c>
      <c r="C163" s="39">
        <v>1</v>
      </c>
      <c r="D163" s="40" t="s">
        <v>30</v>
      </c>
      <c r="E163" s="49">
        <v>5</v>
      </c>
      <c r="F163" s="49">
        <v>3990</v>
      </c>
      <c r="G163" s="50">
        <v>3990</v>
      </c>
      <c r="H163" s="51">
        <v>0.72</v>
      </c>
      <c r="I163" s="52">
        <v>500</v>
      </c>
      <c r="J163" s="52">
        <v>1134</v>
      </c>
      <c r="K163" s="52">
        <f t="shared" si="18"/>
        <v>113.4</v>
      </c>
      <c r="L163" s="52">
        <f t="shared" si="19"/>
        <v>340.2</v>
      </c>
      <c r="M163" s="48">
        <v>45336</v>
      </c>
    </row>
    <row r="164" spans="1:13" ht="15.75" x14ac:dyDescent="0.25">
      <c r="A164" s="37" t="s">
        <v>29</v>
      </c>
      <c r="B164" s="38" t="s">
        <v>58</v>
      </c>
      <c r="C164" s="39">
        <v>0.5</v>
      </c>
      <c r="D164" s="40" t="s">
        <v>30</v>
      </c>
      <c r="E164" s="49">
        <v>5</v>
      </c>
      <c r="F164" s="49">
        <v>3990</v>
      </c>
      <c r="G164" s="50">
        <v>1995</v>
      </c>
      <c r="H164" s="51">
        <v>0.7</v>
      </c>
      <c r="I164" s="52">
        <v>250</v>
      </c>
      <c r="J164" s="52">
        <v>597</v>
      </c>
      <c r="K164" s="52">
        <f t="shared" si="18"/>
        <v>59.7</v>
      </c>
      <c r="L164" s="52">
        <f t="shared" si="19"/>
        <v>179.1</v>
      </c>
      <c r="M164" s="48">
        <v>45336</v>
      </c>
    </row>
    <row r="165" spans="1:13" ht="15.75" x14ac:dyDescent="0.25">
      <c r="A165" s="60" t="s">
        <v>332</v>
      </c>
      <c r="B165" s="61" t="s">
        <v>58</v>
      </c>
      <c r="C165" s="62">
        <v>1</v>
      </c>
      <c r="D165" s="63" t="s">
        <v>333</v>
      </c>
      <c r="E165" s="69">
        <v>3</v>
      </c>
      <c r="F165" s="70">
        <v>3185</v>
      </c>
      <c r="G165" s="72">
        <v>3185</v>
      </c>
      <c r="H165" s="66">
        <v>0.75</v>
      </c>
      <c r="I165" s="71">
        <v>100</v>
      </c>
      <c r="J165" s="65">
        <v>795</v>
      </c>
      <c r="K165" s="52">
        <f t="shared" si="18"/>
        <v>79.5</v>
      </c>
      <c r="L165" s="52">
        <f t="shared" si="19"/>
        <v>238.5</v>
      </c>
      <c r="M165" s="48">
        <v>46048</v>
      </c>
    </row>
    <row r="166" spans="1:13" ht="15.75" x14ac:dyDescent="0.25">
      <c r="A166" s="37" t="s">
        <v>92</v>
      </c>
      <c r="B166" s="38" t="s">
        <v>58</v>
      </c>
      <c r="C166" s="39">
        <v>1</v>
      </c>
      <c r="D166" s="40" t="s">
        <v>93</v>
      </c>
      <c r="E166" s="49">
        <v>3</v>
      </c>
      <c r="F166" s="49">
        <v>3185</v>
      </c>
      <c r="G166" s="50">
        <v>3185</v>
      </c>
      <c r="H166" s="53">
        <v>0.75</v>
      </c>
      <c r="I166" s="52">
        <v>100</v>
      </c>
      <c r="J166" s="52">
        <v>795</v>
      </c>
      <c r="K166" s="52">
        <f t="shared" si="18"/>
        <v>79.5</v>
      </c>
      <c r="L166" s="52">
        <f t="shared" si="19"/>
        <v>238.5</v>
      </c>
      <c r="M166" s="48">
        <v>45450</v>
      </c>
    </row>
    <row r="167" spans="1:13" ht="15.75" x14ac:dyDescent="0.25">
      <c r="A167" s="56" t="s">
        <v>164</v>
      </c>
      <c r="B167" s="38" t="s">
        <v>58</v>
      </c>
      <c r="C167" s="39">
        <v>1</v>
      </c>
      <c r="D167" s="40" t="s">
        <v>165</v>
      </c>
      <c r="E167" s="49">
        <v>3</v>
      </c>
      <c r="F167" s="49">
        <v>3185</v>
      </c>
      <c r="G167" s="42">
        <v>3185</v>
      </c>
      <c r="H167" s="58">
        <v>0.75</v>
      </c>
      <c r="I167" s="43">
        <v>100</v>
      </c>
      <c r="J167" s="43">
        <v>795</v>
      </c>
      <c r="K167" s="43">
        <f t="shared" si="18"/>
        <v>79.5</v>
      </c>
      <c r="L167" s="43">
        <f t="shared" si="19"/>
        <v>238.5</v>
      </c>
      <c r="M167" s="48">
        <v>45726</v>
      </c>
    </row>
    <row r="168" spans="1:13" ht="15.75" x14ac:dyDescent="0.25">
      <c r="A168" s="67" t="s">
        <v>366</v>
      </c>
      <c r="B168" s="61" t="s">
        <v>58</v>
      </c>
      <c r="C168" s="62">
        <v>1</v>
      </c>
      <c r="D168" s="64" t="s">
        <v>367</v>
      </c>
      <c r="E168" s="69">
        <v>3</v>
      </c>
      <c r="F168" s="69">
        <v>3185</v>
      </c>
      <c r="G168" s="72">
        <v>3185</v>
      </c>
      <c r="H168" s="73">
        <v>0.75</v>
      </c>
      <c r="I168" s="72">
        <v>100</v>
      </c>
      <c r="J168" s="68">
        <v>795</v>
      </c>
      <c r="K168" s="43">
        <v>79.5</v>
      </c>
      <c r="L168" s="43">
        <v>238.5</v>
      </c>
      <c r="M168" s="48">
        <v>46048</v>
      </c>
    </row>
    <row r="169" spans="1:13" ht="15.75" x14ac:dyDescent="0.25">
      <c r="A169" s="60" t="s">
        <v>334</v>
      </c>
      <c r="B169" s="61" t="s">
        <v>58</v>
      </c>
      <c r="C169" s="62">
        <v>1</v>
      </c>
      <c r="D169" s="63" t="s">
        <v>335</v>
      </c>
      <c r="E169" s="69">
        <v>3</v>
      </c>
      <c r="F169" s="70">
        <v>3185</v>
      </c>
      <c r="G169" s="72">
        <v>3185</v>
      </c>
      <c r="H169" s="73">
        <v>0.75</v>
      </c>
      <c r="I169" s="72">
        <v>100</v>
      </c>
      <c r="J169" s="68">
        <v>795</v>
      </c>
      <c r="K169" s="43">
        <f t="shared" ref="K169:K182" si="20">+J169*0.1</f>
        <v>79.5</v>
      </c>
      <c r="L169" s="43">
        <f t="shared" ref="L169:L182" si="21">SUM(J169*0.3)</f>
        <v>238.5</v>
      </c>
      <c r="M169" s="48">
        <v>46048</v>
      </c>
    </row>
    <row r="170" spans="1:13" ht="15.75" x14ac:dyDescent="0.25">
      <c r="A170" s="67" t="s">
        <v>284</v>
      </c>
      <c r="B170" s="61" t="s">
        <v>58</v>
      </c>
      <c r="C170" s="62">
        <v>1</v>
      </c>
      <c r="D170" s="64" t="s">
        <v>248</v>
      </c>
      <c r="E170" s="69">
        <v>5</v>
      </c>
      <c r="F170" s="69">
        <v>3990</v>
      </c>
      <c r="G170" s="72">
        <v>3990</v>
      </c>
      <c r="H170" s="73">
        <v>0.75</v>
      </c>
      <c r="I170" s="68">
        <v>100</v>
      </c>
      <c r="J170" s="68">
        <v>992</v>
      </c>
      <c r="K170" s="43">
        <f t="shared" si="20"/>
        <v>99.2</v>
      </c>
      <c r="L170" s="43">
        <f t="shared" si="21"/>
        <v>297.59999999999997</v>
      </c>
      <c r="M170" s="48">
        <v>45926</v>
      </c>
    </row>
    <row r="171" spans="1:13" ht="15.75" x14ac:dyDescent="0.25">
      <c r="A171" s="67" t="s">
        <v>285</v>
      </c>
      <c r="B171" s="61" t="s">
        <v>58</v>
      </c>
      <c r="C171" s="62">
        <v>1</v>
      </c>
      <c r="D171" s="64" t="s">
        <v>248</v>
      </c>
      <c r="E171" s="69">
        <v>5</v>
      </c>
      <c r="F171" s="69">
        <v>3990</v>
      </c>
      <c r="G171" s="72">
        <v>3990</v>
      </c>
      <c r="H171" s="73">
        <v>0.72</v>
      </c>
      <c r="I171" s="68">
        <v>500</v>
      </c>
      <c r="J171" s="68">
        <v>1134</v>
      </c>
      <c r="K171" s="43">
        <f t="shared" si="20"/>
        <v>113.4</v>
      </c>
      <c r="L171" s="43">
        <f t="shared" si="21"/>
        <v>340.2</v>
      </c>
      <c r="M171" s="48">
        <v>45926</v>
      </c>
    </row>
    <row r="172" spans="1:13" ht="15.75" x14ac:dyDescent="0.25">
      <c r="A172" s="67" t="s">
        <v>286</v>
      </c>
      <c r="B172" s="61" t="s">
        <v>58</v>
      </c>
      <c r="C172" s="62">
        <v>1</v>
      </c>
      <c r="D172" s="64" t="s">
        <v>248</v>
      </c>
      <c r="E172" s="69">
        <v>5</v>
      </c>
      <c r="F172" s="69">
        <v>3990</v>
      </c>
      <c r="G172" s="72">
        <v>3990</v>
      </c>
      <c r="H172" s="73">
        <v>0.75</v>
      </c>
      <c r="I172" s="68">
        <v>500</v>
      </c>
      <c r="J172" s="68">
        <v>990</v>
      </c>
      <c r="K172" s="43">
        <f t="shared" si="20"/>
        <v>99</v>
      </c>
      <c r="L172" s="43">
        <f t="shared" si="21"/>
        <v>297</v>
      </c>
      <c r="M172" s="48">
        <v>45926</v>
      </c>
    </row>
    <row r="173" spans="1:13" ht="15.75" x14ac:dyDescent="0.25">
      <c r="A173" s="67" t="s">
        <v>287</v>
      </c>
      <c r="B173" s="61" t="s">
        <v>58</v>
      </c>
      <c r="C173" s="62">
        <v>1</v>
      </c>
      <c r="D173" s="64" t="s">
        <v>248</v>
      </c>
      <c r="E173" s="69">
        <v>5</v>
      </c>
      <c r="F173" s="69">
        <v>3990</v>
      </c>
      <c r="G173" s="72">
        <v>3990</v>
      </c>
      <c r="H173" s="73">
        <v>0.7</v>
      </c>
      <c r="I173" s="68">
        <v>300</v>
      </c>
      <c r="J173" s="68">
        <v>1194</v>
      </c>
      <c r="K173" s="43">
        <f t="shared" si="20"/>
        <v>119.4</v>
      </c>
      <c r="L173" s="43">
        <f t="shared" si="21"/>
        <v>358.2</v>
      </c>
      <c r="M173" s="48">
        <v>45926</v>
      </c>
    </row>
    <row r="174" spans="1:13" ht="15.75" x14ac:dyDescent="0.25">
      <c r="A174" s="67" t="s">
        <v>288</v>
      </c>
      <c r="B174" s="61" t="s">
        <v>58</v>
      </c>
      <c r="C174" s="62">
        <v>1</v>
      </c>
      <c r="D174" s="64" t="s">
        <v>248</v>
      </c>
      <c r="E174" s="69">
        <v>5</v>
      </c>
      <c r="F174" s="69">
        <v>3990</v>
      </c>
      <c r="G174" s="72">
        <v>3990</v>
      </c>
      <c r="H174" s="73">
        <v>0.75</v>
      </c>
      <c r="I174" s="68">
        <v>250</v>
      </c>
      <c r="J174" s="68">
        <v>991</v>
      </c>
      <c r="K174" s="43">
        <f t="shared" si="20"/>
        <v>99.100000000000009</v>
      </c>
      <c r="L174" s="43">
        <f t="shared" si="21"/>
        <v>297.3</v>
      </c>
      <c r="M174" s="48">
        <v>45926</v>
      </c>
    </row>
    <row r="175" spans="1:13" ht="15.75" x14ac:dyDescent="0.25">
      <c r="A175" s="60" t="s">
        <v>247</v>
      </c>
      <c r="B175" s="61" t="s">
        <v>58</v>
      </c>
      <c r="C175" s="62">
        <v>1</v>
      </c>
      <c r="D175" s="63" t="s">
        <v>248</v>
      </c>
      <c r="E175" s="69">
        <v>5</v>
      </c>
      <c r="F175" s="70">
        <v>3990</v>
      </c>
      <c r="G175" s="71">
        <v>3990</v>
      </c>
      <c r="H175" s="66">
        <v>0.75</v>
      </c>
      <c r="I175" s="65">
        <v>500</v>
      </c>
      <c r="J175" s="65">
        <v>991</v>
      </c>
      <c r="K175" s="43">
        <f t="shared" si="20"/>
        <v>99.100000000000009</v>
      </c>
      <c r="L175" s="43">
        <f t="shared" si="21"/>
        <v>297.3</v>
      </c>
      <c r="M175" s="48">
        <v>45887</v>
      </c>
    </row>
    <row r="176" spans="1:13" ht="15.75" x14ac:dyDescent="0.25">
      <c r="A176" s="60" t="s">
        <v>249</v>
      </c>
      <c r="B176" s="61" t="s">
        <v>58</v>
      </c>
      <c r="C176" s="62">
        <v>1</v>
      </c>
      <c r="D176" s="63" t="s">
        <v>248</v>
      </c>
      <c r="E176" s="69">
        <v>5</v>
      </c>
      <c r="F176" s="70">
        <v>3990</v>
      </c>
      <c r="G176" s="71">
        <v>3990</v>
      </c>
      <c r="H176" s="66">
        <v>0.75</v>
      </c>
      <c r="I176" s="68">
        <v>300</v>
      </c>
      <c r="J176" s="65">
        <v>994</v>
      </c>
      <c r="K176" s="43">
        <f t="shared" si="20"/>
        <v>99.4</v>
      </c>
      <c r="L176" s="43">
        <f t="shared" si="21"/>
        <v>298.2</v>
      </c>
      <c r="M176" s="48">
        <v>45887</v>
      </c>
    </row>
    <row r="177" spans="1:13" ht="15.75" x14ac:dyDescent="0.25">
      <c r="A177" s="67" t="s">
        <v>283</v>
      </c>
      <c r="B177" s="61" t="s">
        <v>58</v>
      </c>
      <c r="C177" s="62">
        <v>0.5</v>
      </c>
      <c r="D177" s="64" t="s">
        <v>248</v>
      </c>
      <c r="E177" s="69">
        <v>5</v>
      </c>
      <c r="F177" s="69">
        <v>3990</v>
      </c>
      <c r="G177" s="72">
        <v>1995</v>
      </c>
      <c r="H177" s="73">
        <v>0.73</v>
      </c>
      <c r="I177" s="68">
        <v>250</v>
      </c>
      <c r="J177" s="68">
        <v>538</v>
      </c>
      <c r="K177" s="43">
        <f t="shared" si="20"/>
        <v>53.800000000000004</v>
      </c>
      <c r="L177" s="43">
        <f t="shared" si="21"/>
        <v>161.4</v>
      </c>
      <c r="M177" s="48">
        <v>45926</v>
      </c>
    </row>
    <row r="178" spans="1:13" ht="15.75" x14ac:dyDescent="0.25">
      <c r="A178" s="60" t="s">
        <v>310</v>
      </c>
      <c r="B178" s="61" t="s">
        <v>58</v>
      </c>
      <c r="C178" s="62">
        <v>1</v>
      </c>
      <c r="D178" s="64" t="s">
        <v>308</v>
      </c>
      <c r="E178" s="69">
        <v>5</v>
      </c>
      <c r="F178" s="70">
        <v>3990</v>
      </c>
      <c r="G178" s="72">
        <v>3990</v>
      </c>
      <c r="H178" s="66">
        <v>0.75</v>
      </c>
      <c r="I178" s="71">
        <v>500</v>
      </c>
      <c r="J178" s="65">
        <v>991</v>
      </c>
      <c r="K178" s="52">
        <f t="shared" si="20"/>
        <v>99.100000000000009</v>
      </c>
      <c r="L178" s="52">
        <f t="shared" si="21"/>
        <v>297.3</v>
      </c>
      <c r="M178" s="48">
        <v>46034</v>
      </c>
    </row>
    <row r="179" spans="1:13" ht="15.75" x14ac:dyDescent="0.25">
      <c r="A179" s="60" t="s">
        <v>311</v>
      </c>
      <c r="B179" s="61" t="s">
        <v>58</v>
      </c>
      <c r="C179" s="62">
        <v>1</v>
      </c>
      <c r="D179" s="64" t="s">
        <v>308</v>
      </c>
      <c r="E179" s="69">
        <v>5</v>
      </c>
      <c r="F179" s="70">
        <v>3990</v>
      </c>
      <c r="G179" s="72">
        <v>3990</v>
      </c>
      <c r="H179" s="66">
        <v>0.75</v>
      </c>
      <c r="I179" s="71">
        <v>300</v>
      </c>
      <c r="J179" s="65">
        <v>994</v>
      </c>
      <c r="K179" s="43">
        <f t="shared" si="20"/>
        <v>99.4</v>
      </c>
      <c r="L179" s="43">
        <f t="shared" si="21"/>
        <v>298.2</v>
      </c>
      <c r="M179" s="48">
        <v>46034</v>
      </c>
    </row>
    <row r="180" spans="1:13" ht="15.75" x14ac:dyDescent="0.25">
      <c r="A180" s="37" t="s">
        <v>309</v>
      </c>
      <c r="B180" s="61" t="s">
        <v>58</v>
      </c>
      <c r="C180" s="62">
        <v>0.5</v>
      </c>
      <c r="D180" s="64" t="s">
        <v>308</v>
      </c>
      <c r="E180" s="69">
        <v>5</v>
      </c>
      <c r="F180" s="70">
        <v>3990</v>
      </c>
      <c r="G180" s="72">
        <v>1995</v>
      </c>
      <c r="H180" s="66">
        <v>0.73</v>
      </c>
      <c r="I180" s="71">
        <v>250</v>
      </c>
      <c r="J180" s="65">
        <v>538</v>
      </c>
      <c r="K180" s="43">
        <f t="shared" si="20"/>
        <v>53.800000000000004</v>
      </c>
      <c r="L180" s="43">
        <f t="shared" si="21"/>
        <v>161.4</v>
      </c>
      <c r="M180" s="48">
        <v>46034</v>
      </c>
    </row>
    <row r="181" spans="1:13" ht="15.75" x14ac:dyDescent="0.25">
      <c r="A181" s="60" t="s">
        <v>307</v>
      </c>
      <c r="B181" s="61" t="s">
        <v>58</v>
      </c>
      <c r="C181" s="62">
        <v>0.25</v>
      </c>
      <c r="D181" s="64" t="s">
        <v>308</v>
      </c>
      <c r="E181" s="69">
        <v>5</v>
      </c>
      <c r="F181" s="70">
        <v>3990</v>
      </c>
      <c r="G181" s="72">
        <v>997.5</v>
      </c>
      <c r="H181" s="73">
        <v>0.72</v>
      </c>
      <c r="I181" s="72">
        <v>150</v>
      </c>
      <c r="J181" s="68">
        <v>281.5</v>
      </c>
      <c r="K181" s="52">
        <f t="shared" si="20"/>
        <v>28.150000000000002</v>
      </c>
      <c r="L181" s="52">
        <f t="shared" si="21"/>
        <v>84.45</v>
      </c>
      <c r="M181" s="48">
        <v>46034</v>
      </c>
    </row>
    <row r="182" spans="1:13" ht="15.75" x14ac:dyDescent="0.25">
      <c r="A182" s="56" t="s">
        <v>226</v>
      </c>
      <c r="B182" s="59" t="s">
        <v>58</v>
      </c>
      <c r="C182" s="54">
        <v>1</v>
      </c>
      <c r="D182" s="55" t="s">
        <v>227</v>
      </c>
      <c r="E182" s="44">
        <v>3</v>
      </c>
      <c r="F182" s="49">
        <v>3185</v>
      </c>
      <c r="G182" s="50">
        <v>3185</v>
      </c>
      <c r="H182" s="58">
        <v>0.75</v>
      </c>
      <c r="I182" s="43">
        <v>100</v>
      </c>
      <c r="J182" s="43">
        <v>795</v>
      </c>
      <c r="K182" s="43">
        <f t="shared" si="20"/>
        <v>79.5</v>
      </c>
      <c r="L182" s="43">
        <f t="shared" si="21"/>
        <v>238.5</v>
      </c>
      <c r="M182" s="48">
        <v>45867</v>
      </c>
    </row>
    <row r="183" spans="1:13" ht="15.75" x14ac:dyDescent="0.25">
      <c r="A183" s="41" t="s">
        <v>33</v>
      </c>
      <c r="B183" s="38" t="s">
        <v>58</v>
      </c>
      <c r="C183" s="54">
        <v>1</v>
      </c>
      <c r="D183" s="55" t="s">
        <v>34</v>
      </c>
      <c r="E183" s="44" t="s">
        <v>35</v>
      </c>
      <c r="F183" s="44">
        <v>260</v>
      </c>
      <c r="G183" s="42">
        <v>260</v>
      </c>
      <c r="H183" s="46">
        <v>0.77</v>
      </c>
      <c r="I183" s="47">
        <v>100</v>
      </c>
      <c r="J183" s="43">
        <v>60</v>
      </c>
      <c r="K183" s="47">
        <f>J183*0.1</f>
        <v>6</v>
      </c>
      <c r="L183" s="43">
        <f>J183*0.3</f>
        <v>18</v>
      </c>
      <c r="M183" s="48">
        <v>39638</v>
      </c>
    </row>
    <row r="184" spans="1:13" ht="15.75" x14ac:dyDescent="0.25">
      <c r="A184" s="37" t="s">
        <v>72</v>
      </c>
      <c r="B184" s="38" t="s">
        <v>58</v>
      </c>
      <c r="C184" s="39">
        <v>1</v>
      </c>
      <c r="D184" s="40" t="s">
        <v>73</v>
      </c>
      <c r="E184" s="49">
        <v>3</v>
      </c>
      <c r="F184" s="49">
        <v>3185</v>
      </c>
      <c r="G184" s="50">
        <v>3185</v>
      </c>
      <c r="H184" s="53">
        <v>0.75</v>
      </c>
      <c r="I184" s="52">
        <v>100</v>
      </c>
      <c r="J184" s="52">
        <v>795</v>
      </c>
      <c r="K184" s="52">
        <f t="shared" ref="K184:K205" si="22">+J184*0.1</f>
        <v>79.5</v>
      </c>
      <c r="L184" s="52">
        <f t="shared" ref="L184:L205" si="23">SUM(J184*0.3)</f>
        <v>238.5</v>
      </c>
      <c r="M184" s="48">
        <v>45399</v>
      </c>
    </row>
    <row r="185" spans="1:13" ht="15.75" x14ac:dyDescent="0.25">
      <c r="A185" s="37" t="s">
        <v>189</v>
      </c>
      <c r="B185" s="59" t="s">
        <v>58</v>
      </c>
      <c r="C185" s="50">
        <v>1</v>
      </c>
      <c r="D185" s="55" t="s">
        <v>188</v>
      </c>
      <c r="E185" s="44">
        <v>5</v>
      </c>
      <c r="F185" s="49">
        <v>3990</v>
      </c>
      <c r="G185" s="50">
        <v>3990</v>
      </c>
      <c r="H185" s="53">
        <v>0.75</v>
      </c>
      <c r="I185" s="43">
        <v>100</v>
      </c>
      <c r="J185" s="52">
        <v>992</v>
      </c>
      <c r="K185" s="52">
        <f t="shared" si="22"/>
        <v>99.2</v>
      </c>
      <c r="L185" s="52">
        <f t="shared" si="23"/>
        <v>297.59999999999997</v>
      </c>
      <c r="M185" s="48">
        <v>45758</v>
      </c>
    </row>
    <row r="186" spans="1:13" ht="15.75" x14ac:dyDescent="0.25">
      <c r="A186" s="56" t="s">
        <v>190</v>
      </c>
      <c r="B186" s="59" t="s">
        <v>58</v>
      </c>
      <c r="C186" s="54">
        <v>1</v>
      </c>
      <c r="D186" s="55" t="s">
        <v>188</v>
      </c>
      <c r="E186" s="44">
        <v>5</v>
      </c>
      <c r="F186" s="44">
        <v>3990</v>
      </c>
      <c r="G186" s="42">
        <v>3990</v>
      </c>
      <c r="H186" s="58">
        <v>0.75</v>
      </c>
      <c r="I186" s="43">
        <v>500</v>
      </c>
      <c r="J186" s="43">
        <v>991</v>
      </c>
      <c r="K186" s="43">
        <f t="shared" si="22"/>
        <v>99.100000000000009</v>
      </c>
      <c r="L186" s="43">
        <f t="shared" si="23"/>
        <v>297.3</v>
      </c>
      <c r="M186" s="48">
        <v>45758</v>
      </c>
    </row>
    <row r="187" spans="1:13" ht="15.75" x14ac:dyDescent="0.25">
      <c r="A187" s="56" t="s">
        <v>191</v>
      </c>
      <c r="B187" s="59" t="s">
        <v>58</v>
      </c>
      <c r="C187" s="54">
        <v>1</v>
      </c>
      <c r="D187" s="55" t="s">
        <v>188</v>
      </c>
      <c r="E187" s="44">
        <v>5</v>
      </c>
      <c r="F187" s="44">
        <v>3990</v>
      </c>
      <c r="G187" s="42">
        <v>3990</v>
      </c>
      <c r="H187" s="58">
        <v>0.75</v>
      </c>
      <c r="I187" s="43">
        <v>500</v>
      </c>
      <c r="J187" s="43">
        <v>990</v>
      </c>
      <c r="K187" s="43">
        <f t="shared" si="22"/>
        <v>99</v>
      </c>
      <c r="L187" s="43">
        <f t="shared" si="23"/>
        <v>297</v>
      </c>
      <c r="M187" s="48">
        <v>45758</v>
      </c>
    </row>
    <row r="188" spans="1:13" ht="15.75" x14ac:dyDescent="0.25">
      <c r="A188" s="37" t="s">
        <v>192</v>
      </c>
      <c r="B188" s="59" t="s">
        <v>58</v>
      </c>
      <c r="C188" s="54">
        <v>1</v>
      </c>
      <c r="D188" s="55" t="s">
        <v>188</v>
      </c>
      <c r="E188" s="44">
        <v>5</v>
      </c>
      <c r="F188" s="49">
        <v>3990</v>
      </c>
      <c r="G188" s="42">
        <v>3990</v>
      </c>
      <c r="H188" s="58">
        <v>0.75</v>
      </c>
      <c r="I188" s="43">
        <v>300</v>
      </c>
      <c r="J188" s="43">
        <v>994</v>
      </c>
      <c r="K188" s="52">
        <f t="shared" si="22"/>
        <v>99.4</v>
      </c>
      <c r="L188" s="52">
        <f t="shared" si="23"/>
        <v>298.2</v>
      </c>
      <c r="M188" s="48">
        <v>45758</v>
      </c>
    </row>
    <row r="189" spans="1:13" ht="15.75" x14ac:dyDescent="0.25">
      <c r="A189" s="56" t="s">
        <v>193</v>
      </c>
      <c r="B189" s="59" t="s">
        <v>58</v>
      </c>
      <c r="C189" s="54">
        <v>1</v>
      </c>
      <c r="D189" s="55" t="s">
        <v>188</v>
      </c>
      <c r="E189" s="44">
        <v>5</v>
      </c>
      <c r="F189" s="44">
        <v>3990</v>
      </c>
      <c r="G189" s="42">
        <v>3990</v>
      </c>
      <c r="H189" s="58">
        <v>0.75</v>
      </c>
      <c r="I189" s="43">
        <v>250</v>
      </c>
      <c r="J189" s="43">
        <v>991</v>
      </c>
      <c r="K189" s="43">
        <f t="shared" si="22"/>
        <v>99.100000000000009</v>
      </c>
      <c r="L189" s="43">
        <f t="shared" si="23"/>
        <v>297.3</v>
      </c>
      <c r="M189" s="48">
        <v>45758</v>
      </c>
    </row>
    <row r="190" spans="1:13" ht="15.75" x14ac:dyDescent="0.25">
      <c r="A190" s="37" t="s">
        <v>187</v>
      </c>
      <c r="B190" s="59" t="s">
        <v>58</v>
      </c>
      <c r="C190" s="50">
        <v>0.5</v>
      </c>
      <c r="D190" s="55" t="s">
        <v>188</v>
      </c>
      <c r="E190" s="44">
        <v>5</v>
      </c>
      <c r="F190" s="49">
        <v>3990</v>
      </c>
      <c r="G190" s="50">
        <v>1995</v>
      </c>
      <c r="H190" s="53">
        <v>0.73</v>
      </c>
      <c r="I190" s="43">
        <v>250</v>
      </c>
      <c r="J190" s="52">
        <v>538</v>
      </c>
      <c r="K190" s="52">
        <f t="shared" si="22"/>
        <v>53.800000000000004</v>
      </c>
      <c r="L190" s="52">
        <f t="shared" si="23"/>
        <v>161.4</v>
      </c>
      <c r="M190" s="48">
        <v>45758</v>
      </c>
    </row>
    <row r="191" spans="1:13" ht="15.75" x14ac:dyDescent="0.25">
      <c r="A191" s="56" t="s">
        <v>289</v>
      </c>
      <c r="B191" s="61" t="s">
        <v>58</v>
      </c>
      <c r="C191" s="62">
        <v>1</v>
      </c>
      <c r="D191" s="55" t="s">
        <v>290</v>
      </c>
      <c r="E191" s="69">
        <v>3</v>
      </c>
      <c r="F191" s="69">
        <v>3185</v>
      </c>
      <c r="G191" s="72">
        <v>3185</v>
      </c>
      <c r="H191" s="73">
        <v>0.75</v>
      </c>
      <c r="I191" s="43">
        <v>100</v>
      </c>
      <c r="J191" s="68">
        <v>795</v>
      </c>
      <c r="K191" s="43">
        <f t="shared" si="22"/>
        <v>79.5</v>
      </c>
      <c r="L191" s="43">
        <f t="shared" si="23"/>
        <v>238.5</v>
      </c>
      <c r="M191" s="48">
        <v>45926</v>
      </c>
    </row>
    <row r="192" spans="1:13" ht="15.75" x14ac:dyDescent="0.25">
      <c r="A192" s="60" t="s">
        <v>315</v>
      </c>
      <c r="B192" s="61" t="s">
        <v>58</v>
      </c>
      <c r="C192" s="62">
        <v>1</v>
      </c>
      <c r="D192" s="63" t="s">
        <v>313</v>
      </c>
      <c r="E192" s="69">
        <v>5</v>
      </c>
      <c r="F192" s="70">
        <v>3990</v>
      </c>
      <c r="G192" s="72">
        <v>3990</v>
      </c>
      <c r="H192" s="66">
        <v>0.75</v>
      </c>
      <c r="I192" s="71">
        <v>500</v>
      </c>
      <c r="J192" s="65">
        <v>991</v>
      </c>
      <c r="K192" s="52">
        <f t="shared" si="22"/>
        <v>99.100000000000009</v>
      </c>
      <c r="L192" s="52">
        <f t="shared" si="23"/>
        <v>297.3</v>
      </c>
      <c r="M192" s="48">
        <v>46034</v>
      </c>
    </row>
    <row r="193" spans="1:13" ht="15.75" x14ac:dyDescent="0.25">
      <c r="A193" s="37" t="s">
        <v>316</v>
      </c>
      <c r="B193" s="61" t="s">
        <v>58</v>
      </c>
      <c r="C193" s="62">
        <v>1</v>
      </c>
      <c r="D193" s="63" t="s">
        <v>313</v>
      </c>
      <c r="E193" s="69">
        <v>5</v>
      </c>
      <c r="F193" s="70">
        <v>3990</v>
      </c>
      <c r="G193" s="72">
        <v>3990</v>
      </c>
      <c r="H193" s="66">
        <v>0.75</v>
      </c>
      <c r="I193" s="71">
        <v>300</v>
      </c>
      <c r="J193" s="65">
        <v>994</v>
      </c>
      <c r="K193" s="52">
        <f t="shared" si="22"/>
        <v>99.4</v>
      </c>
      <c r="L193" s="52">
        <f t="shared" si="23"/>
        <v>298.2</v>
      </c>
      <c r="M193" s="48">
        <v>46034</v>
      </c>
    </row>
    <row r="194" spans="1:13" ht="15.75" x14ac:dyDescent="0.25">
      <c r="A194" s="60" t="s">
        <v>314</v>
      </c>
      <c r="B194" s="61" t="s">
        <v>58</v>
      </c>
      <c r="C194" s="62">
        <v>0.5</v>
      </c>
      <c r="D194" s="63" t="s">
        <v>313</v>
      </c>
      <c r="E194" s="69">
        <v>5</v>
      </c>
      <c r="F194" s="70">
        <v>3990</v>
      </c>
      <c r="G194" s="72">
        <v>1995</v>
      </c>
      <c r="H194" s="66">
        <v>0.73</v>
      </c>
      <c r="I194" s="71">
        <v>250</v>
      </c>
      <c r="J194" s="65">
        <v>538</v>
      </c>
      <c r="K194" s="52">
        <f t="shared" si="22"/>
        <v>53.800000000000004</v>
      </c>
      <c r="L194" s="52">
        <f t="shared" si="23"/>
        <v>161.4</v>
      </c>
      <c r="M194" s="48">
        <v>46034</v>
      </c>
    </row>
    <row r="195" spans="1:13" ht="15.75" x14ac:dyDescent="0.25">
      <c r="A195" s="60" t="s">
        <v>312</v>
      </c>
      <c r="B195" s="61" t="s">
        <v>58</v>
      </c>
      <c r="C195" s="62">
        <v>0.25</v>
      </c>
      <c r="D195" s="63" t="s">
        <v>313</v>
      </c>
      <c r="E195" s="69">
        <v>5</v>
      </c>
      <c r="F195" s="70">
        <v>3990</v>
      </c>
      <c r="G195" s="72">
        <v>997.5</v>
      </c>
      <c r="H195" s="73">
        <v>0.72</v>
      </c>
      <c r="I195" s="72">
        <v>150</v>
      </c>
      <c r="J195" s="68">
        <v>281.5</v>
      </c>
      <c r="K195" s="43">
        <f t="shared" si="22"/>
        <v>28.150000000000002</v>
      </c>
      <c r="L195" s="43">
        <f t="shared" si="23"/>
        <v>84.45</v>
      </c>
      <c r="M195" s="48">
        <v>46034</v>
      </c>
    </row>
    <row r="196" spans="1:13" ht="15.75" x14ac:dyDescent="0.25">
      <c r="A196" s="37" t="s">
        <v>74</v>
      </c>
      <c r="B196" s="38" t="s">
        <v>58</v>
      </c>
      <c r="C196" s="39">
        <v>1</v>
      </c>
      <c r="D196" s="40" t="s">
        <v>75</v>
      </c>
      <c r="E196" s="49">
        <v>3</v>
      </c>
      <c r="F196" s="49">
        <v>3185</v>
      </c>
      <c r="G196" s="50">
        <v>3185</v>
      </c>
      <c r="H196" s="53">
        <v>0.75</v>
      </c>
      <c r="I196" s="52">
        <v>100</v>
      </c>
      <c r="J196" s="52">
        <v>795</v>
      </c>
      <c r="K196" s="52">
        <f t="shared" si="22"/>
        <v>79.5</v>
      </c>
      <c r="L196" s="52">
        <f t="shared" si="23"/>
        <v>238.5</v>
      </c>
      <c r="M196" s="48">
        <v>45399</v>
      </c>
    </row>
    <row r="197" spans="1:13" ht="15.75" x14ac:dyDescent="0.25">
      <c r="A197" s="37" t="s">
        <v>38</v>
      </c>
      <c r="B197" s="38" t="s">
        <v>58</v>
      </c>
      <c r="C197" s="39">
        <v>1</v>
      </c>
      <c r="D197" s="40" t="s">
        <v>36</v>
      </c>
      <c r="E197" s="49">
        <v>5</v>
      </c>
      <c r="F197" s="49">
        <v>3990</v>
      </c>
      <c r="G197" s="50">
        <v>3990</v>
      </c>
      <c r="H197" s="51">
        <v>0.7</v>
      </c>
      <c r="I197" s="52">
        <v>300</v>
      </c>
      <c r="J197" s="52">
        <v>1198</v>
      </c>
      <c r="K197" s="52">
        <f t="shared" si="22"/>
        <v>119.80000000000001</v>
      </c>
      <c r="L197" s="52">
        <f t="shared" si="23"/>
        <v>359.4</v>
      </c>
      <c r="M197" s="48">
        <v>45336</v>
      </c>
    </row>
    <row r="198" spans="1:13" ht="15.75" x14ac:dyDescent="0.25">
      <c r="A198" s="37" t="s">
        <v>39</v>
      </c>
      <c r="B198" s="38" t="s">
        <v>58</v>
      </c>
      <c r="C198" s="39">
        <v>1</v>
      </c>
      <c r="D198" s="40" t="s">
        <v>36</v>
      </c>
      <c r="E198" s="49">
        <v>5</v>
      </c>
      <c r="F198" s="49">
        <v>3990</v>
      </c>
      <c r="G198" s="50">
        <v>3990</v>
      </c>
      <c r="H198" s="51">
        <v>0.72</v>
      </c>
      <c r="I198" s="52">
        <v>500</v>
      </c>
      <c r="J198" s="52">
        <v>1134</v>
      </c>
      <c r="K198" s="52">
        <f t="shared" si="22"/>
        <v>113.4</v>
      </c>
      <c r="L198" s="52">
        <f t="shared" si="23"/>
        <v>340.2</v>
      </c>
      <c r="M198" s="48">
        <v>45336</v>
      </c>
    </row>
    <row r="199" spans="1:13" ht="15.75" x14ac:dyDescent="0.25">
      <c r="A199" s="37" t="s">
        <v>37</v>
      </c>
      <c r="B199" s="38" t="s">
        <v>58</v>
      </c>
      <c r="C199" s="39">
        <v>0.5</v>
      </c>
      <c r="D199" s="40" t="s">
        <v>36</v>
      </c>
      <c r="E199" s="49">
        <v>5</v>
      </c>
      <c r="F199" s="49">
        <v>3990</v>
      </c>
      <c r="G199" s="50">
        <v>1995</v>
      </c>
      <c r="H199" s="51">
        <v>0.7</v>
      </c>
      <c r="I199" s="52">
        <v>250</v>
      </c>
      <c r="J199" s="52">
        <v>597</v>
      </c>
      <c r="K199" s="52">
        <f t="shared" si="22"/>
        <v>59.7</v>
      </c>
      <c r="L199" s="52">
        <f t="shared" si="23"/>
        <v>179.1</v>
      </c>
      <c r="M199" s="48">
        <v>45336</v>
      </c>
    </row>
    <row r="200" spans="1:13" ht="15.75" x14ac:dyDescent="0.25">
      <c r="A200" s="37" t="s">
        <v>127</v>
      </c>
      <c r="B200" s="38" t="s">
        <v>58</v>
      </c>
      <c r="C200" s="39">
        <v>1</v>
      </c>
      <c r="D200" s="40" t="s">
        <v>126</v>
      </c>
      <c r="E200" s="49">
        <v>5</v>
      </c>
      <c r="F200" s="49">
        <v>3990</v>
      </c>
      <c r="G200" s="50">
        <v>3990</v>
      </c>
      <c r="H200" s="53">
        <v>0.75</v>
      </c>
      <c r="I200" s="52">
        <v>100</v>
      </c>
      <c r="J200" s="52">
        <v>992</v>
      </c>
      <c r="K200" s="52">
        <f t="shared" si="22"/>
        <v>99.2</v>
      </c>
      <c r="L200" s="52">
        <f t="shared" si="23"/>
        <v>297.59999999999997</v>
      </c>
      <c r="M200" s="48">
        <v>45622</v>
      </c>
    </row>
    <row r="201" spans="1:13" ht="15.75" x14ac:dyDescent="0.25">
      <c r="A201" s="37" t="s">
        <v>128</v>
      </c>
      <c r="B201" s="38" t="s">
        <v>58</v>
      </c>
      <c r="C201" s="39">
        <v>1</v>
      </c>
      <c r="D201" s="40" t="s">
        <v>126</v>
      </c>
      <c r="E201" s="49">
        <v>5</v>
      </c>
      <c r="F201" s="49">
        <v>3990</v>
      </c>
      <c r="G201" s="50">
        <v>3990</v>
      </c>
      <c r="H201" s="53">
        <v>0.75</v>
      </c>
      <c r="I201" s="52">
        <v>500</v>
      </c>
      <c r="J201" s="52">
        <v>991</v>
      </c>
      <c r="K201" s="52">
        <f t="shared" si="22"/>
        <v>99.100000000000009</v>
      </c>
      <c r="L201" s="52">
        <f t="shared" si="23"/>
        <v>297.3</v>
      </c>
      <c r="M201" s="48">
        <v>45622</v>
      </c>
    </row>
    <row r="202" spans="1:13" ht="15.75" x14ac:dyDescent="0.25">
      <c r="A202" s="37" t="s">
        <v>129</v>
      </c>
      <c r="B202" s="38" t="s">
        <v>58</v>
      </c>
      <c r="C202" s="39">
        <v>1</v>
      </c>
      <c r="D202" s="40" t="s">
        <v>126</v>
      </c>
      <c r="E202" s="49">
        <v>5</v>
      </c>
      <c r="F202" s="49">
        <v>3990</v>
      </c>
      <c r="G202" s="50">
        <v>3990</v>
      </c>
      <c r="H202" s="53">
        <v>0.75</v>
      </c>
      <c r="I202" s="52">
        <v>500</v>
      </c>
      <c r="J202" s="52">
        <v>990</v>
      </c>
      <c r="K202" s="52">
        <f t="shared" si="22"/>
        <v>99</v>
      </c>
      <c r="L202" s="52">
        <f t="shared" si="23"/>
        <v>297</v>
      </c>
      <c r="M202" s="48">
        <v>45622</v>
      </c>
    </row>
    <row r="203" spans="1:13" ht="15.75" x14ac:dyDescent="0.25">
      <c r="A203" s="37" t="s">
        <v>130</v>
      </c>
      <c r="B203" s="38" t="s">
        <v>58</v>
      </c>
      <c r="C203" s="39">
        <v>1</v>
      </c>
      <c r="D203" s="40" t="s">
        <v>126</v>
      </c>
      <c r="E203" s="49">
        <v>5</v>
      </c>
      <c r="F203" s="49">
        <v>3990</v>
      </c>
      <c r="G203" s="50">
        <v>3990</v>
      </c>
      <c r="H203" s="53">
        <v>0.75</v>
      </c>
      <c r="I203" s="52">
        <v>300</v>
      </c>
      <c r="J203" s="52">
        <v>994</v>
      </c>
      <c r="K203" s="52">
        <f t="shared" si="22"/>
        <v>99.4</v>
      </c>
      <c r="L203" s="52">
        <f t="shared" si="23"/>
        <v>298.2</v>
      </c>
      <c r="M203" s="48">
        <v>45622</v>
      </c>
    </row>
    <row r="204" spans="1:13" ht="15.75" x14ac:dyDescent="0.25">
      <c r="A204" s="56" t="s">
        <v>131</v>
      </c>
      <c r="B204" s="38" t="s">
        <v>58</v>
      </c>
      <c r="C204" s="54">
        <v>1</v>
      </c>
      <c r="D204" s="40" t="s">
        <v>126</v>
      </c>
      <c r="E204" s="49">
        <v>5</v>
      </c>
      <c r="F204" s="49">
        <v>3990</v>
      </c>
      <c r="G204" s="42">
        <v>3990</v>
      </c>
      <c r="H204" s="58">
        <v>0.75</v>
      </c>
      <c r="I204" s="43">
        <v>250</v>
      </c>
      <c r="J204" s="43">
        <v>991</v>
      </c>
      <c r="K204" s="43">
        <f t="shared" si="22"/>
        <v>99.100000000000009</v>
      </c>
      <c r="L204" s="43">
        <f t="shared" si="23"/>
        <v>297.3</v>
      </c>
      <c r="M204" s="48">
        <v>45622</v>
      </c>
    </row>
    <row r="205" spans="1:13" ht="15.75" x14ac:dyDescent="0.25">
      <c r="A205" s="37" t="s">
        <v>125</v>
      </c>
      <c r="B205" s="38" t="s">
        <v>58</v>
      </c>
      <c r="C205" s="39">
        <v>0.5</v>
      </c>
      <c r="D205" s="40" t="s">
        <v>126</v>
      </c>
      <c r="E205" s="49">
        <v>5</v>
      </c>
      <c r="F205" s="49">
        <v>3990</v>
      </c>
      <c r="G205" s="50">
        <v>1995</v>
      </c>
      <c r="H205" s="53">
        <v>0.73</v>
      </c>
      <c r="I205" s="52">
        <v>250</v>
      </c>
      <c r="J205" s="52">
        <v>538</v>
      </c>
      <c r="K205" s="52">
        <f t="shared" si="22"/>
        <v>53.800000000000004</v>
      </c>
      <c r="L205" s="52">
        <f t="shared" si="23"/>
        <v>161.4</v>
      </c>
      <c r="M205" s="48">
        <v>45622</v>
      </c>
    </row>
    <row r="206" spans="1:13" ht="15.75" x14ac:dyDescent="0.25">
      <c r="A206" s="67" t="s">
        <v>368</v>
      </c>
      <c r="B206" s="61" t="s">
        <v>58</v>
      </c>
      <c r="C206" s="62">
        <v>1</v>
      </c>
      <c r="D206" s="64" t="s">
        <v>369</v>
      </c>
      <c r="E206" s="69">
        <v>3</v>
      </c>
      <c r="F206" s="69">
        <v>3185</v>
      </c>
      <c r="G206" s="72">
        <v>3185</v>
      </c>
      <c r="H206" s="73">
        <v>0.75</v>
      </c>
      <c r="I206" s="72">
        <v>100</v>
      </c>
      <c r="J206" s="68">
        <v>795</v>
      </c>
      <c r="K206" s="43">
        <v>79.5</v>
      </c>
      <c r="L206" s="43">
        <v>238.5</v>
      </c>
      <c r="M206" s="48">
        <v>46048</v>
      </c>
    </row>
    <row r="207" spans="1:13" ht="15.75" x14ac:dyDescent="0.25">
      <c r="A207" s="56" t="s">
        <v>217</v>
      </c>
      <c r="B207" s="59" t="s">
        <v>58</v>
      </c>
      <c r="C207" s="54">
        <v>1</v>
      </c>
      <c r="D207" s="40" t="s">
        <v>216</v>
      </c>
      <c r="E207" s="44">
        <v>5</v>
      </c>
      <c r="F207" s="49">
        <v>3990</v>
      </c>
      <c r="G207" s="50">
        <v>3990</v>
      </c>
      <c r="H207" s="53">
        <v>0.75</v>
      </c>
      <c r="I207" s="52">
        <v>100</v>
      </c>
      <c r="J207" s="52">
        <v>992</v>
      </c>
      <c r="K207" s="52">
        <f t="shared" ref="K207:K223" si="24">+J207*0.1</f>
        <v>99.2</v>
      </c>
      <c r="L207" s="52">
        <f t="shared" ref="L207:L223" si="25">SUM(J207*0.3)</f>
        <v>297.59999999999997</v>
      </c>
      <c r="M207" s="48">
        <v>45854</v>
      </c>
    </row>
    <row r="208" spans="1:13" ht="15.75" x14ac:dyDescent="0.25">
      <c r="A208" s="37" t="s">
        <v>218</v>
      </c>
      <c r="B208" s="59" t="s">
        <v>58</v>
      </c>
      <c r="C208" s="54">
        <v>1</v>
      </c>
      <c r="D208" s="40" t="s">
        <v>216</v>
      </c>
      <c r="E208" s="44">
        <v>5</v>
      </c>
      <c r="F208" s="49">
        <v>3990</v>
      </c>
      <c r="G208" s="50">
        <v>3990</v>
      </c>
      <c r="H208" s="53">
        <v>0.72</v>
      </c>
      <c r="I208" s="52">
        <v>500</v>
      </c>
      <c r="J208" s="52">
        <v>1134</v>
      </c>
      <c r="K208" s="43">
        <f t="shared" si="24"/>
        <v>113.4</v>
      </c>
      <c r="L208" s="43">
        <f t="shared" si="25"/>
        <v>340.2</v>
      </c>
      <c r="M208" s="48">
        <v>45854</v>
      </c>
    </row>
    <row r="209" spans="1:13" ht="15.75" x14ac:dyDescent="0.25">
      <c r="A209" s="56" t="s">
        <v>219</v>
      </c>
      <c r="B209" s="59" t="s">
        <v>58</v>
      </c>
      <c r="C209" s="54">
        <v>1</v>
      </c>
      <c r="D209" s="55" t="s">
        <v>216</v>
      </c>
      <c r="E209" s="44">
        <v>5</v>
      </c>
      <c r="F209" s="49">
        <v>3990</v>
      </c>
      <c r="G209" s="50">
        <v>3990</v>
      </c>
      <c r="H209" s="58">
        <v>0.75</v>
      </c>
      <c r="I209" s="43">
        <v>500</v>
      </c>
      <c r="J209" s="43">
        <v>990</v>
      </c>
      <c r="K209" s="52">
        <f t="shared" si="24"/>
        <v>99</v>
      </c>
      <c r="L209" s="52">
        <f t="shared" si="25"/>
        <v>297</v>
      </c>
      <c r="M209" s="48">
        <v>45854</v>
      </c>
    </row>
    <row r="210" spans="1:13" ht="15.75" x14ac:dyDescent="0.25">
      <c r="A210" s="56" t="s">
        <v>220</v>
      </c>
      <c r="B210" s="59" t="s">
        <v>58</v>
      </c>
      <c r="C210" s="54">
        <v>1</v>
      </c>
      <c r="D210" s="55" t="s">
        <v>216</v>
      </c>
      <c r="E210" s="44">
        <v>5</v>
      </c>
      <c r="F210" s="49">
        <v>3990</v>
      </c>
      <c r="G210" s="50">
        <v>3990</v>
      </c>
      <c r="H210" s="58">
        <v>0.7</v>
      </c>
      <c r="I210" s="43">
        <v>300</v>
      </c>
      <c r="J210" s="43">
        <v>1194</v>
      </c>
      <c r="K210" s="43">
        <f t="shared" si="24"/>
        <v>119.4</v>
      </c>
      <c r="L210" s="43">
        <f t="shared" si="25"/>
        <v>358.2</v>
      </c>
      <c r="M210" s="48">
        <v>45854</v>
      </c>
    </row>
    <row r="211" spans="1:13" ht="15.75" x14ac:dyDescent="0.25">
      <c r="A211" s="56" t="s">
        <v>221</v>
      </c>
      <c r="B211" s="59" t="s">
        <v>58</v>
      </c>
      <c r="C211" s="54">
        <v>1</v>
      </c>
      <c r="D211" s="55" t="s">
        <v>216</v>
      </c>
      <c r="E211" s="44">
        <v>5</v>
      </c>
      <c r="F211" s="49">
        <v>3990</v>
      </c>
      <c r="G211" s="50">
        <v>3990</v>
      </c>
      <c r="H211" s="58">
        <v>0.75</v>
      </c>
      <c r="I211" s="43">
        <v>250</v>
      </c>
      <c r="J211" s="43">
        <v>991</v>
      </c>
      <c r="K211" s="43">
        <f t="shared" si="24"/>
        <v>99.100000000000009</v>
      </c>
      <c r="L211" s="43">
        <f t="shared" si="25"/>
        <v>297.3</v>
      </c>
      <c r="M211" s="48">
        <v>45854</v>
      </c>
    </row>
    <row r="212" spans="1:13" ht="15.75" x14ac:dyDescent="0.25">
      <c r="A212" s="37" t="s">
        <v>215</v>
      </c>
      <c r="B212" s="59" t="s">
        <v>58</v>
      </c>
      <c r="C212" s="54">
        <v>0.5</v>
      </c>
      <c r="D212" s="40" t="s">
        <v>216</v>
      </c>
      <c r="E212" s="44">
        <v>5</v>
      </c>
      <c r="F212" s="49">
        <v>3990</v>
      </c>
      <c r="G212" s="50">
        <v>1995</v>
      </c>
      <c r="H212" s="53">
        <v>0.73</v>
      </c>
      <c r="I212" s="52">
        <v>250</v>
      </c>
      <c r="J212" s="52">
        <v>538</v>
      </c>
      <c r="K212" s="52">
        <f t="shared" si="24"/>
        <v>53.800000000000004</v>
      </c>
      <c r="L212" s="52">
        <f t="shared" si="25"/>
        <v>161.4</v>
      </c>
      <c r="M212" s="48">
        <v>45854</v>
      </c>
    </row>
    <row r="213" spans="1:13" ht="15.75" x14ac:dyDescent="0.25">
      <c r="A213" s="37" t="s">
        <v>228</v>
      </c>
      <c r="B213" s="59" t="s">
        <v>58</v>
      </c>
      <c r="C213" s="54">
        <v>1</v>
      </c>
      <c r="D213" s="55" t="s">
        <v>229</v>
      </c>
      <c r="E213" s="44">
        <v>3</v>
      </c>
      <c r="F213" s="49">
        <v>3185</v>
      </c>
      <c r="G213" s="50">
        <v>3185</v>
      </c>
      <c r="H213" s="58">
        <v>0.75</v>
      </c>
      <c r="I213" s="43">
        <v>100</v>
      </c>
      <c r="J213" s="43">
        <v>795</v>
      </c>
      <c r="K213" s="52">
        <f t="shared" si="24"/>
        <v>79.5</v>
      </c>
      <c r="L213" s="52">
        <f t="shared" si="25"/>
        <v>238.5</v>
      </c>
      <c r="M213" s="48">
        <v>45867</v>
      </c>
    </row>
    <row r="214" spans="1:13" ht="15.75" x14ac:dyDescent="0.25">
      <c r="A214" s="37" t="s">
        <v>134</v>
      </c>
      <c r="B214" s="38" t="s">
        <v>58</v>
      </c>
      <c r="C214" s="39">
        <v>1</v>
      </c>
      <c r="D214" s="40" t="s">
        <v>133</v>
      </c>
      <c r="E214" s="49">
        <v>5</v>
      </c>
      <c r="F214" s="49">
        <v>3990</v>
      </c>
      <c r="G214" s="50">
        <v>3990</v>
      </c>
      <c r="H214" s="53">
        <v>0.75</v>
      </c>
      <c r="I214" s="52">
        <v>100</v>
      </c>
      <c r="J214" s="52">
        <v>992</v>
      </c>
      <c r="K214" s="52">
        <f t="shared" si="24"/>
        <v>99.2</v>
      </c>
      <c r="L214" s="52">
        <f t="shared" si="25"/>
        <v>297.59999999999997</v>
      </c>
      <c r="M214" s="48">
        <v>45622</v>
      </c>
    </row>
    <row r="215" spans="1:13" ht="15.75" x14ac:dyDescent="0.25">
      <c r="A215" s="37" t="s">
        <v>135</v>
      </c>
      <c r="B215" s="38" t="s">
        <v>58</v>
      </c>
      <c r="C215" s="39">
        <v>1</v>
      </c>
      <c r="D215" s="40" t="s">
        <v>133</v>
      </c>
      <c r="E215" s="49">
        <v>5</v>
      </c>
      <c r="F215" s="49">
        <v>3990</v>
      </c>
      <c r="G215" s="50">
        <v>3990</v>
      </c>
      <c r="H215" s="53">
        <v>0.75</v>
      </c>
      <c r="I215" s="52">
        <v>500</v>
      </c>
      <c r="J215" s="52">
        <v>991</v>
      </c>
      <c r="K215" s="52">
        <f t="shared" si="24"/>
        <v>99.100000000000009</v>
      </c>
      <c r="L215" s="52">
        <f t="shared" si="25"/>
        <v>297.3</v>
      </c>
      <c r="M215" s="48">
        <v>45622</v>
      </c>
    </row>
    <row r="216" spans="1:13" ht="15.75" x14ac:dyDescent="0.25">
      <c r="A216" s="37" t="s">
        <v>136</v>
      </c>
      <c r="B216" s="38" t="s">
        <v>58</v>
      </c>
      <c r="C216" s="39">
        <v>1</v>
      </c>
      <c r="D216" s="40" t="s">
        <v>133</v>
      </c>
      <c r="E216" s="49">
        <v>5</v>
      </c>
      <c r="F216" s="49">
        <v>3990</v>
      </c>
      <c r="G216" s="50">
        <v>3990</v>
      </c>
      <c r="H216" s="53">
        <v>0.75</v>
      </c>
      <c r="I216" s="52">
        <v>500</v>
      </c>
      <c r="J216" s="52">
        <v>990</v>
      </c>
      <c r="K216" s="52">
        <f t="shared" si="24"/>
        <v>99</v>
      </c>
      <c r="L216" s="52">
        <f t="shared" si="25"/>
        <v>297</v>
      </c>
      <c r="M216" s="48">
        <v>45622</v>
      </c>
    </row>
    <row r="217" spans="1:13" ht="15.75" x14ac:dyDescent="0.25">
      <c r="A217" s="37" t="s">
        <v>137</v>
      </c>
      <c r="B217" s="38" t="s">
        <v>58</v>
      </c>
      <c r="C217" s="39">
        <v>1</v>
      </c>
      <c r="D217" s="40" t="s">
        <v>133</v>
      </c>
      <c r="E217" s="49">
        <v>5</v>
      </c>
      <c r="F217" s="49">
        <v>3990</v>
      </c>
      <c r="G217" s="50">
        <v>3990</v>
      </c>
      <c r="H217" s="53">
        <v>0.75</v>
      </c>
      <c r="I217" s="52">
        <v>300</v>
      </c>
      <c r="J217" s="52">
        <v>994</v>
      </c>
      <c r="K217" s="52">
        <f t="shared" si="24"/>
        <v>99.4</v>
      </c>
      <c r="L217" s="52">
        <f t="shared" si="25"/>
        <v>298.2</v>
      </c>
      <c r="M217" s="48">
        <v>45622</v>
      </c>
    </row>
    <row r="218" spans="1:13" ht="15.75" x14ac:dyDescent="0.25">
      <c r="A218" s="37" t="s">
        <v>138</v>
      </c>
      <c r="B218" s="38" t="s">
        <v>58</v>
      </c>
      <c r="C218" s="39">
        <v>1</v>
      </c>
      <c r="D218" s="40" t="s">
        <v>133</v>
      </c>
      <c r="E218" s="49">
        <v>5</v>
      </c>
      <c r="F218" s="49">
        <v>3990</v>
      </c>
      <c r="G218" s="50">
        <v>3990</v>
      </c>
      <c r="H218" s="53">
        <v>0.75</v>
      </c>
      <c r="I218" s="52">
        <v>250</v>
      </c>
      <c r="J218" s="52">
        <v>991</v>
      </c>
      <c r="K218" s="52">
        <f t="shared" si="24"/>
        <v>99.100000000000009</v>
      </c>
      <c r="L218" s="52">
        <f t="shared" si="25"/>
        <v>297.3</v>
      </c>
      <c r="M218" s="48">
        <v>45622</v>
      </c>
    </row>
    <row r="219" spans="1:13" ht="15.75" x14ac:dyDescent="0.25">
      <c r="A219" s="37" t="s">
        <v>132</v>
      </c>
      <c r="B219" s="38" t="s">
        <v>58</v>
      </c>
      <c r="C219" s="39">
        <v>0.5</v>
      </c>
      <c r="D219" s="40" t="s">
        <v>133</v>
      </c>
      <c r="E219" s="49">
        <v>5</v>
      </c>
      <c r="F219" s="49">
        <v>3990</v>
      </c>
      <c r="G219" s="50">
        <v>1995</v>
      </c>
      <c r="H219" s="53">
        <v>0.73</v>
      </c>
      <c r="I219" s="52">
        <v>250</v>
      </c>
      <c r="J219" s="52">
        <v>538</v>
      </c>
      <c r="K219" s="52">
        <f t="shared" si="24"/>
        <v>53.800000000000004</v>
      </c>
      <c r="L219" s="52">
        <f t="shared" si="25"/>
        <v>161.4</v>
      </c>
      <c r="M219" s="48">
        <v>45622</v>
      </c>
    </row>
    <row r="220" spans="1:13" ht="15.75" x14ac:dyDescent="0.25">
      <c r="A220" s="37" t="s">
        <v>103</v>
      </c>
      <c r="B220" s="38" t="s">
        <v>58</v>
      </c>
      <c r="C220" s="39">
        <v>1</v>
      </c>
      <c r="D220" s="40" t="s">
        <v>102</v>
      </c>
      <c r="E220" s="49">
        <v>5</v>
      </c>
      <c r="F220" s="49">
        <v>3990</v>
      </c>
      <c r="G220" s="50">
        <v>3990</v>
      </c>
      <c r="H220" s="53">
        <v>0.75</v>
      </c>
      <c r="I220" s="52">
        <v>500</v>
      </c>
      <c r="J220" s="52">
        <v>988</v>
      </c>
      <c r="K220" s="52">
        <f t="shared" si="24"/>
        <v>98.800000000000011</v>
      </c>
      <c r="L220" s="52">
        <f t="shared" si="25"/>
        <v>296.39999999999998</v>
      </c>
      <c r="M220" s="48">
        <v>45491</v>
      </c>
    </row>
    <row r="221" spans="1:13" ht="15.75" x14ac:dyDescent="0.25">
      <c r="A221" s="37" t="s">
        <v>104</v>
      </c>
      <c r="B221" s="38" t="s">
        <v>58</v>
      </c>
      <c r="C221" s="39">
        <v>1</v>
      </c>
      <c r="D221" s="40" t="s">
        <v>102</v>
      </c>
      <c r="E221" s="49">
        <v>5</v>
      </c>
      <c r="F221" s="49">
        <v>6000</v>
      </c>
      <c r="G221" s="50">
        <v>6000</v>
      </c>
      <c r="H221" s="53">
        <v>0.79</v>
      </c>
      <c r="I221" s="52">
        <v>400</v>
      </c>
      <c r="J221" s="52">
        <v>1278</v>
      </c>
      <c r="K221" s="52">
        <f t="shared" si="24"/>
        <v>127.80000000000001</v>
      </c>
      <c r="L221" s="52">
        <f t="shared" si="25"/>
        <v>383.4</v>
      </c>
      <c r="M221" s="48">
        <v>45491</v>
      </c>
    </row>
    <row r="222" spans="1:13" ht="15.75" x14ac:dyDescent="0.25">
      <c r="A222" s="37" t="s">
        <v>105</v>
      </c>
      <c r="B222" s="38" t="s">
        <v>58</v>
      </c>
      <c r="C222" s="39">
        <v>1</v>
      </c>
      <c r="D222" s="40" t="s">
        <v>102</v>
      </c>
      <c r="E222" s="49">
        <v>5</v>
      </c>
      <c r="F222" s="49">
        <v>3990</v>
      </c>
      <c r="G222" s="50">
        <v>3990</v>
      </c>
      <c r="H222" s="53">
        <v>0.75</v>
      </c>
      <c r="I222" s="52">
        <v>300</v>
      </c>
      <c r="J222" s="52">
        <v>994</v>
      </c>
      <c r="K222" s="52">
        <f t="shared" si="24"/>
        <v>99.4</v>
      </c>
      <c r="L222" s="52">
        <f t="shared" si="25"/>
        <v>298.2</v>
      </c>
      <c r="M222" s="48">
        <v>45491</v>
      </c>
    </row>
    <row r="223" spans="1:13" ht="15.75" x14ac:dyDescent="0.25">
      <c r="A223" s="37" t="s">
        <v>101</v>
      </c>
      <c r="B223" s="38" t="s">
        <v>58</v>
      </c>
      <c r="C223" s="39">
        <v>0.5</v>
      </c>
      <c r="D223" s="40" t="s">
        <v>102</v>
      </c>
      <c r="E223" s="49">
        <v>5</v>
      </c>
      <c r="F223" s="49">
        <v>3990</v>
      </c>
      <c r="G223" s="50">
        <v>1995</v>
      </c>
      <c r="H223" s="53">
        <v>0.73</v>
      </c>
      <c r="I223" s="52">
        <v>250</v>
      </c>
      <c r="J223" s="52">
        <v>535</v>
      </c>
      <c r="K223" s="52">
        <f t="shared" si="24"/>
        <v>53.5</v>
      </c>
      <c r="L223" s="52">
        <f t="shared" si="25"/>
        <v>160.5</v>
      </c>
      <c r="M223" s="48">
        <v>45491</v>
      </c>
    </row>
    <row r="224" spans="1:13" ht="15.75" x14ac:dyDescent="0.25">
      <c r="A224" s="67" t="s">
        <v>370</v>
      </c>
      <c r="B224" s="61" t="s">
        <v>58</v>
      </c>
      <c r="C224" s="62">
        <v>1</v>
      </c>
      <c r="D224" s="55" t="s">
        <v>371</v>
      </c>
      <c r="E224" s="69">
        <v>3</v>
      </c>
      <c r="F224" s="69">
        <v>3185</v>
      </c>
      <c r="G224" s="72">
        <v>3185</v>
      </c>
      <c r="H224" s="73">
        <v>0.75</v>
      </c>
      <c r="I224" s="72">
        <v>100</v>
      </c>
      <c r="J224" s="68">
        <v>795</v>
      </c>
      <c r="K224" s="43">
        <v>79.5</v>
      </c>
      <c r="L224" s="43">
        <v>238.5</v>
      </c>
      <c r="M224" s="48">
        <v>46048</v>
      </c>
    </row>
    <row r="225" spans="1:13" ht="15.75" x14ac:dyDescent="0.25">
      <c r="A225" s="60" t="s">
        <v>336</v>
      </c>
      <c r="B225" s="61" t="s">
        <v>58</v>
      </c>
      <c r="C225" s="62">
        <v>1</v>
      </c>
      <c r="D225" s="64" t="s">
        <v>337</v>
      </c>
      <c r="E225" s="69">
        <v>3</v>
      </c>
      <c r="F225" s="70">
        <v>3185</v>
      </c>
      <c r="G225" s="72">
        <v>3185</v>
      </c>
      <c r="H225" s="66">
        <v>0.75</v>
      </c>
      <c r="I225" s="71">
        <v>100</v>
      </c>
      <c r="J225" s="65">
        <v>795</v>
      </c>
      <c r="K225" s="43">
        <f t="shared" ref="K225:K244" si="26">+J225*0.1</f>
        <v>79.5</v>
      </c>
      <c r="L225" s="43">
        <f t="shared" ref="L225:L244" si="27">SUM(J225*0.3)</f>
        <v>238.5</v>
      </c>
      <c r="M225" s="48">
        <v>46048</v>
      </c>
    </row>
    <row r="226" spans="1:13" ht="15.75" x14ac:dyDescent="0.25">
      <c r="A226" s="56" t="s">
        <v>291</v>
      </c>
      <c r="B226" s="61" t="s">
        <v>58</v>
      </c>
      <c r="C226" s="62">
        <v>1</v>
      </c>
      <c r="D226" s="55" t="s">
        <v>292</v>
      </c>
      <c r="E226" s="69">
        <v>3</v>
      </c>
      <c r="F226" s="69">
        <v>3185</v>
      </c>
      <c r="G226" s="72">
        <v>3185</v>
      </c>
      <c r="H226" s="73">
        <v>0.75</v>
      </c>
      <c r="I226" s="43">
        <v>100</v>
      </c>
      <c r="J226" s="68">
        <v>795</v>
      </c>
      <c r="K226" s="43">
        <f t="shared" si="26"/>
        <v>79.5</v>
      </c>
      <c r="L226" s="43">
        <f t="shared" si="27"/>
        <v>238.5</v>
      </c>
      <c r="M226" s="48">
        <v>45926</v>
      </c>
    </row>
    <row r="227" spans="1:13" ht="15.75" x14ac:dyDescent="0.25">
      <c r="A227" s="37" t="s">
        <v>76</v>
      </c>
      <c r="B227" s="38" t="s">
        <v>58</v>
      </c>
      <c r="C227" s="39">
        <v>1</v>
      </c>
      <c r="D227" s="40" t="s">
        <v>77</v>
      </c>
      <c r="E227" s="49">
        <v>3</v>
      </c>
      <c r="F227" s="49">
        <v>3185</v>
      </c>
      <c r="G227" s="50">
        <v>3185</v>
      </c>
      <c r="H227" s="53">
        <v>0.75</v>
      </c>
      <c r="I227" s="52">
        <v>100</v>
      </c>
      <c r="J227" s="52">
        <v>795</v>
      </c>
      <c r="K227" s="52">
        <f t="shared" si="26"/>
        <v>79.5</v>
      </c>
      <c r="L227" s="52">
        <f t="shared" si="27"/>
        <v>238.5</v>
      </c>
      <c r="M227" s="48">
        <v>45399</v>
      </c>
    </row>
    <row r="228" spans="1:13" ht="15.75" x14ac:dyDescent="0.25">
      <c r="A228" s="60" t="s">
        <v>338</v>
      </c>
      <c r="B228" s="61" t="s">
        <v>58</v>
      </c>
      <c r="C228" s="62">
        <v>1</v>
      </c>
      <c r="D228" s="63" t="s">
        <v>339</v>
      </c>
      <c r="E228" s="69">
        <v>3</v>
      </c>
      <c r="F228" s="70">
        <v>3185</v>
      </c>
      <c r="G228" s="72">
        <v>3185</v>
      </c>
      <c r="H228" s="66">
        <v>0.75</v>
      </c>
      <c r="I228" s="71">
        <v>100</v>
      </c>
      <c r="J228" s="65">
        <v>795</v>
      </c>
      <c r="K228" s="43">
        <f t="shared" si="26"/>
        <v>79.5</v>
      </c>
      <c r="L228" s="43">
        <f t="shared" si="27"/>
        <v>238.5</v>
      </c>
      <c r="M228" s="48">
        <v>46048</v>
      </c>
    </row>
    <row r="229" spans="1:13" s="74" customFormat="1" x14ac:dyDescent="0.25">
      <c r="A229" s="67" t="s">
        <v>293</v>
      </c>
      <c r="B229" s="61" t="s">
        <v>58</v>
      </c>
      <c r="C229" s="62">
        <v>1</v>
      </c>
      <c r="D229" s="64" t="s">
        <v>294</v>
      </c>
      <c r="E229" s="69">
        <v>3</v>
      </c>
      <c r="F229" s="69">
        <v>3185</v>
      </c>
      <c r="G229" s="72">
        <v>3185</v>
      </c>
      <c r="H229" s="73">
        <v>0.75</v>
      </c>
      <c r="I229" s="68">
        <v>100</v>
      </c>
      <c r="J229" s="68">
        <v>795</v>
      </c>
      <c r="K229" s="43">
        <f t="shared" si="26"/>
        <v>79.5</v>
      </c>
      <c r="L229" s="43">
        <f t="shared" si="27"/>
        <v>238.5</v>
      </c>
      <c r="M229" s="48">
        <v>45926</v>
      </c>
    </row>
    <row r="230" spans="1:13" s="74" customFormat="1" x14ac:dyDescent="0.25">
      <c r="A230" s="37" t="s">
        <v>61</v>
      </c>
      <c r="B230" s="38" t="s">
        <v>58</v>
      </c>
      <c r="C230" s="39">
        <v>1</v>
      </c>
      <c r="D230" s="40" t="s">
        <v>62</v>
      </c>
      <c r="E230" s="49">
        <v>3</v>
      </c>
      <c r="F230" s="49">
        <v>3185</v>
      </c>
      <c r="G230" s="50">
        <v>2390</v>
      </c>
      <c r="H230" s="53">
        <v>0.75</v>
      </c>
      <c r="I230" s="52">
        <v>100</v>
      </c>
      <c r="J230" s="52">
        <v>795</v>
      </c>
      <c r="K230" s="52">
        <f t="shared" si="26"/>
        <v>79.5</v>
      </c>
      <c r="L230" s="52">
        <f t="shared" si="27"/>
        <v>238.5</v>
      </c>
      <c r="M230" s="48">
        <v>45386</v>
      </c>
    </row>
    <row r="231" spans="1:13" s="74" customFormat="1" x14ac:dyDescent="0.25">
      <c r="A231" s="56" t="s">
        <v>232</v>
      </c>
      <c r="B231" s="59" t="s">
        <v>58</v>
      </c>
      <c r="C231" s="54">
        <v>1</v>
      </c>
      <c r="D231" s="55" t="s">
        <v>233</v>
      </c>
      <c r="E231" s="44">
        <v>3</v>
      </c>
      <c r="F231" s="49">
        <v>3185</v>
      </c>
      <c r="G231" s="50">
        <v>3185</v>
      </c>
      <c r="H231" s="58">
        <v>0.75</v>
      </c>
      <c r="I231" s="43">
        <v>100</v>
      </c>
      <c r="J231" s="43">
        <v>795</v>
      </c>
      <c r="K231" s="52">
        <f t="shared" si="26"/>
        <v>79.5</v>
      </c>
      <c r="L231" s="52">
        <f t="shared" si="27"/>
        <v>238.5</v>
      </c>
      <c r="M231" s="48">
        <v>45867</v>
      </c>
    </row>
    <row r="232" spans="1:13" s="74" customFormat="1" x14ac:dyDescent="0.25">
      <c r="A232" s="37" t="s">
        <v>41</v>
      </c>
      <c r="B232" s="38" t="s">
        <v>58</v>
      </c>
      <c r="C232" s="38" t="s">
        <v>42</v>
      </c>
      <c r="D232" s="40" t="s">
        <v>40</v>
      </c>
      <c r="E232" s="49">
        <v>5</v>
      </c>
      <c r="F232" s="49">
        <v>1260</v>
      </c>
      <c r="G232" s="50">
        <v>1260</v>
      </c>
      <c r="H232" s="51">
        <v>0.74</v>
      </c>
      <c r="I232" s="52">
        <v>799</v>
      </c>
      <c r="J232" s="52">
        <v>331</v>
      </c>
      <c r="K232" s="52">
        <f t="shared" si="26"/>
        <v>33.1</v>
      </c>
      <c r="L232" s="52">
        <f t="shared" si="27"/>
        <v>99.3</v>
      </c>
      <c r="M232" s="48">
        <v>45191</v>
      </c>
    </row>
    <row r="233" spans="1:13" s="74" customFormat="1" x14ac:dyDescent="0.25">
      <c r="A233" s="37" t="s">
        <v>63</v>
      </c>
      <c r="B233" s="38" t="s">
        <v>58</v>
      </c>
      <c r="C233" s="39">
        <v>1</v>
      </c>
      <c r="D233" s="40" t="s">
        <v>40</v>
      </c>
      <c r="E233" s="49">
        <v>5</v>
      </c>
      <c r="F233" s="49">
        <v>1750</v>
      </c>
      <c r="G233" s="50">
        <v>1155</v>
      </c>
      <c r="H233" s="53">
        <v>0.66</v>
      </c>
      <c r="I233" s="52">
        <v>500</v>
      </c>
      <c r="J233" s="52">
        <v>595</v>
      </c>
      <c r="K233" s="52">
        <f t="shared" si="26"/>
        <v>59.5</v>
      </c>
      <c r="L233" s="52">
        <f t="shared" si="27"/>
        <v>178.5</v>
      </c>
      <c r="M233" s="48">
        <v>45386</v>
      </c>
    </row>
    <row r="234" spans="1:13" s="74" customFormat="1" x14ac:dyDescent="0.25">
      <c r="A234" s="56" t="s">
        <v>295</v>
      </c>
      <c r="B234" s="61" t="s">
        <v>58</v>
      </c>
      <c r="C234" s="62">
        <v>1</v>
      </c>
      <c r="D234" s="55" t="s">
        <v>296</v>
      </c>
      <c r="E234" s="69">
        <v>3</v>
      </c>
      <c r="F234" s="69">
        <v>3185</v>
      </c>
      <c r="G234" s="72">
        <v>3185</v>
      </c>
      <c r="H234" s="73">
        <v>0.75</v>
      </c>
      <c r="I234" s="43">
        <v>100</v>
      </c>
      <c r="J234" s="68">
        <v>795</v>
      </c>
      <c r="K234" s="43">
        <f t="shared" si="26"/>
        <v>79.5</v>
      </c>
      <c r="L234" s="43">
        <f t="shared" si="27"/>
        <v>238.5</v>
      </c>
      <c r="M234" s="48">
        <v>45926</v>
      </c>
    </row>
    <row r="235" spans="1:13" s="74" customFormat="1" x14ac:dyDescent="0.25">
      <c r="A235" s="37" t="s">
        <v>141</v>
      </c>
      <c r="B235" s="38" t="s">
        <v>58</v>
      </c>
      <c r="C235" s="39">
        <v>1</v>
      </c>
      <c r="D235" s="40" t="s">
        <v>140</v>
      </c>
      <c r="E235" s="49">
        <v>5</v>
      </c>
      <c r="F235" s="49">
        <v>3990</v>
      </c>
      <c r="G235" s="50">
        <v>3990</v>
      </c>
      <c r="H235" s="53">
        <v>0.75</v>
      </c>
      <c r="I235" s="52">
        <v>100</v>
      </c>
      <c r="J235" s="52">
        <v>992</v>
      </c>
      <c r="K235" s="52">
        <f t="shared" si="26"/>
        <v>99.2</v>
      </c>
      <c r="L235" s="52">
        <f t="shared" si="27"/>
        <v>297.59999999999997</v>
      </c>
      <c r="M235" s="48">
        <v>45622</v>
      </c>
    </row>
    <row r="236" spans="1:13" s="74" customFormat="1" x14ac:dyDescent="0.25">
      <c r="A236" s="37" t="s">
        <v>142</v>
      </c>
      <c r="B236" s="38" t="s">
        <v>58</v>
      </c>
      <c r="C236" s="39">
        <v>1</v>
      </c>
      <c r="D236" s="40" t="s">
        <v>140</v>
      </c>
      <c r="E236" s="49">
        <v>5</v>
      </c>
      <c r="F236" s="49">
        <v>3990</v>
      </c>
      <c r="G236" s="50">
        <v>3990</v>
      </c>
      <c r="H236" s="53">
        <v>0.75</v>
      </c>
      <c r="I236" s="52">
        <v>500</v>
      </c>
      <c r="J236" s="52">
        <v>991</v>
      </c>
      <c r="K236" s="52">
        <f t="shared" si="26"/>
        <v>99.100000000000009</v>
      </c>
      <c r="L236" s="52">
        <f t="shared" si="27"/>
        <v>297.3</v>
      </c>
      <c r="M236" s="48">
        <v>45622</v>
      </c>
    </row>
    <row r="237" spans="1:13" s="74" customFormat="1" x14ac:dyDescent="0.25">
      <c r="A237" s="37" t="s">
        <v>143</v>
      </c>
      <c r="B237" s="38" t="s">
        <v>58</v>
      </c>
      <c r="C237" s="39">
        <v>1</v>
      </c>
      <c r="D237" s="40" t="s">
        <v>140</v>
      </c>
      <c r="E237" s="49">
        <v>5</v>
      </c>
      <c r="F237" s="49">
        <v>3990</v>
      </c>
      <c r="G237" s="50">
        <v>3990</v>
      </c>
      <c r="H237" s="53">
        <v>0.75</v>
      </c>
      <c r="I237" s="52">
        <v>500</v>
      </c>
      <c r="J237" s="52">
        <v>990</v>
      </c>
      <c r="K237" s="52">
        <f t="shared" si="26"/>
        <v>99</v>
      </c>
      <c r="L237" s="52">
        <f t="shared" si="27"/>
        <v>297</v>
      </c>
      <c r="M237" s="48">
        <v>45622</v>
      </c>
    </row>
    <row r="238" spans="1:13" s="74" customFormat="1" x14ac:dyDescent="0.25">
      <c r="A238" s="37" t="s">
        <v>144</v>
      </c>
      <c r="B238" s="38" t="s">
        <v>58</v>
      </c>
      <c r="C238" s="39">
        <v>1</v>
      </c>
      <c r="D238" s="40" t="s">
        <v>140</v>
      </c>
      <c r="E238" s="49">
        <v>5</v>
      </c>
      <c r="F238" s="49">
        <v>3990</v>
      </c>
      <c r="G238" s="50">
        <v>3990</v>
      </c>
      <c r="H238" s="53">
        <v>0.75</v>
      </c>
      <c r="I238" s="52">
        <v>300</v>
      </c>
      <c r="J238" s="52">
        <v>994</v>
      </c>
      <c r="K238" s="52">
        <f t="shared" si="26"/>
        <v>99.4</v>
      </c>
      <c r="L238" s="52">
        <f t="shared" si="27"/>
        <v>298.2</v>
      </c>
      <c r="M238" s="48">
        <v>45622</v>
      </c>
    </row>
    <row r="239" spans="1:13" s="74" customFormat="1" x14ac:dyDescent="0.25">
      <c r="A239" s="37" t="s">
        <v>145</v>
      </c>
      <c r="B239" s="38" t="s">
        <v>58</v>
      </c>
      <c r="C239" s="39">
        <v>1</v>
      </c>
      <c r="D239" s="40" t="s">
        <v>140</v>
      </c>
      <c r="E239" s="49">
        <v>5</v>
      </c>
      <c r="F239" s="49">
        <v>3990</v>
      </c>
      <c r="G239" s="50">
        <v>3990</v>
      </c>
      <c r="H239" s="53">
        <v>0.75</v>
      </c>
      <c r="I239" s="52">
        <v>250</v>
      </c>
      <c r="J239" s="52">
        <v>991</v>
      </c>
      <c r="K239" s="52">
        <f t="shared" si="26"/>
        <v>99.100000000000009</v>
      </c>
      <c r="L239" s="52">
        <f t="shared" si="27"/>
        <v>297.3</v>
      </c>
      <c r="M239" s="48">
        <v>45622</v>
      </c>
    </row>
    <row r="240" spans="1:13" s="74" customFormat="1" x14ac:dyDescent="0.25">
      <c r="A240" s="37" t="s">
        <v>139</v>
      </c>
      <c r="B240" s="38" t="s">
        <v>58</v>
      </c>
      <c r="C240" s="39">
        <v>0.5</v>
      </c>
      <c r="D240" s="40" t="s">
        <v>140</v>
      </c>
      <c r="E240" s="49">
        <v>5</v>
      </c>
      <c r="F240" s="49">
        <v>3990</v>
      </c>
      <c r="G240" s="42">
        <v>1995</v>
      </c>
      <c r="H240" s="53">
        <v>0.73</v>
      </c>
      <c r="I240" s="52">
        <v>250</v>
      </c>
      <c r="J240" s="52">
        <v>538</v>
      </c>
      <c r="K240" s="52">
        <f t="shared" si="26"/>
        <v>53.800000000000004</v>
      </c>
      <c r="L240" s="52">
        <f t="shared" si="27"/>
        <v>161.4</v>
      </c>
      <c r="M240" s="48">
        <v>45622</v>
      </c>
    </row>
    <row r="241" spans="1:13" s="74" customFormat="1" x14ac:dyDescent="0.25">
      <c r="A241" s="37" t="s">
        <v>78</v>
      </c>
      <c r="B241" s="38" t="s">
        <v>58</v>
      </c>
      <c r="C241" s="39">
        <v>1</v>
      </c>
      <c r="D241" s="40" t="s">
        <v>79</v>
      </c>
      <c r="E241" s="49">
        <v>3</v>
      </c>
      <c r="F241" s="49">
        <v>3185</v>
      </c>
      <c r="G241" s="50">
        <v>3185</v>
      </c>
      <c r="H241" s="53">
        <v>0.75</v>
      </c>
      <c r="I241" s="52">
        <v>100</v>
      </c>
      <c r="J241" s="52">
        <v>795</v>
      </c>
      <c r="K241" s="52">
        <f t="shared" si="26"/>
        <v>79.5</v>
      </c>
      <c r="L241" s="52">
        <f t="shared" si="27"/>
        <v>238.5</v>
      </c>
      <c r="M241" s="48">
        <v>45399</v>
      </c>
    </row>
    <row r="242" spans="1:13" s="74" customFormat="1" x14ac:dyDescent="0.25">
      <c r="A242" s="37" t="s">
        <v>94</v>
      </c>
      <c r="B242" s="38" t="s">
        <v>58</v>
      </c>
      <c r="C242" s="39">
        <v>1</v>
      </c>
      <c r="D242" s="40" t="s">
        <v>95</v>
      </c>
      <c r="E242" s="49">
        <v>3</v>
      </c>
      <c r="F242" s="49">
        <v>3185</v>
      </c>
      <c r="G242" s="50">
        <v>3185</v>
      </c>
      <c r="H242" s="53">
        <v>0.75</v>
      </c>
      <c r="I242" s="52">
        <v>100</v>
      </c>
      <c r="J242" s="52">
        <v>795</v>
      </c>
      <c r="K242" s="52">
        <f t="shared" si="26"/>
        <v>79.5</v>
      </c>
      <c r="L242" s="52">
        <f t="shared" si="27"/>
        <v>238.5</v>
      </c>
      <c r="M242" s="48">
        <v>45450</v>
      </c>
    </row>
    <row r="243" spans="1:13" s="74" customFormat="1" x14ac:dyDescent="0.25">
      <c r="A243" s="37" t="s">
        <v>234</v>
      </c>
      <c r="B243" s="59" t="s">
        <v>58</v>
      </c>
      <c r="C243" s="54">
        <v>1</v>
      </c>
      <c r="D243" s="40" t="s">
        <v>235</v>
      </c>
      <c r="E243" s="44">
        <v>3</v>
      </c>
      <c r="F243" s="49">
        <v>3185</v>
      </c>
      <c r="G243" s="50">
        <v>3185</v>
      </c>
      <c r="H243" s="58">
        <v>0.75</v>
      </c>
      <c r="I243" s="43">
        <v>100</v>
      </c>
      <c r="J243" s="43">
        <v>795</v>
      </c>
      <c r="K243" s="52">
        <f t="shared" si="26"/>
        <v>79.5</v>
      </c>
      <c r="L243" s="52">
        <f t="shared" si="27"/>
        <v>238.5</v>
      </c>
      <c r="M243" s="48">
        <v>45867</v>
      </c>
    </row>
    <row r="244" spans="1:13" s="74" customFormat="1" x14ac:dyDescent="0.25">
      <c r="A244" s="56" t="s">
        <v>236</v>
      </c>
      <c r="B244" s="59" t="s">
        <v>58</v>
      </c>
      <c r="C244" s="54">
        <v>1</v>
      </c>
      <c r="D244" s="55" t="s">
        <v>237</v>
      </c>
      <c r="E244" s="44">
        <v>3</v>
      </c>
      <c r="F244" s="49">
        <v>3185</v>
      </c>
      <c r="G244" s="50">
        <v>3185</v>
      </c>
      <c r="H244" s="58">
        <v>0.75</v>
      </c>
      <c r="I244" s="43">
        <v>100</v>
      </c>
      <c r="J244" s="43">
        <v>795</v>
      </c>
      <c r="K244" s="43">
        <f t="shared" si="26"/>
        <v>79.5</v>
      </c>
      <c r="L244" s="43">
        <f t="shared" si="27"/>
        <v>238.5</v>
      </c>
      <c r="M244" s="48">
        <v>45867</v>
      </c>
    </row>
  </sheetData>
  <sortState xmlns:xlrd2="http://schemas.microsoft.com/office/spreadsheetml/2017/richdata2" ref="A9:M244">
    <sortCondition ref="D9:D244"/>
    <sortCondition descending="1" ref="C9:C244"/>
    <sortCondition ref="A9:A244"/>
  </sortState>
  <mergeCells count="3">
    <mergeCell ref="D2:J2"/>
    <mergeCell ref="D3:J3"/>
    <mergeCell ref="D5:J5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bjelinek</dc:creator>
  <cp:keywords/>
  <dc:description/>
  <cp:lastModifiedBy>Ross, Gail</cp:lastModifiedBy>
  <cp:revision/>
  <dcterms:created xsi:type="dcterms:W3CDTF">2013-01-24T16:13:14Z</dcterms:created>
  <dcterms:modified xsi:type="dcterms:W3CDTF">2026-01-26T16:42:18Z</dcterms:modified>
  <cp:category/>
  <cp:contentStatus/>
</cp:coreProperties>
</file>