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S:\Communications\FORMSDES\joanna_work\"/>
    </mc:Choice>
  </mc:AlternateContent>
  <xr:revisionPtr revIDLastSave="0" documentId="8_{E6E16ABA-85CC-4CA0-8D87-273E5EA7FCD1}" xr6:coauthVersionLast="47" xr6:coauthVersionMax="47" xr10:uidLastSave="{00000000-0000-0000-0000-000000000000}"/>
  <bookViews>
    <workbookView xWindow="-120" yWindow="-120" windowWidth="16440" windowHeight="28320" xr2:uid="{00000000-000D-0000-FFFF-FFFF00000000}"/>
  </bookViews>
  <sheets>
    <sheet name="Refunds and Audits" sheetId="1" r:id="rId1"/>
    <sheet name="Sheet2" sheetId="2" r:id="rId2"/>
    <sheet name="Sheet3" sheetId="3" r:id="rId3"/>
  </sheets>
  <definedNames>
    <definedName name="_xlnm.Print_Area" localSheetId="0">'Refunds and Audits'!$A$1:$H$42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 l="1"/>
  <c r="E36" i="1"/>
  <c r="G15" i="1" l="1"/>
  <c r="G10" i="1"/>
  <c r="C15" i="1"/>
  <c r="C10" i="1"/>
  <c r="C40" i="1" l="1"/>
  <c r="F40" i="1"/>
  <c r="H10" i="1"/>
  <c r="H15" i="1"/>
  <c r="H11" i="1"/>
  <c r="H12" i="1"/>
  <c r="H13" i="1"/>
  <c r="H14" i="1"/>
  <c r="C16" i="1"/>
  <c r="D40" i="1"/>
  <c r="D16" i="1"/>
  <c r="F16" i="1"/>
  <c r="E16" i="1"/>
  <c r="G16" i="1" l="1"/>
  <c r="H16" i="1" l="1"/>
</calcChain>
</file>

<file path=xl/sharedStrings.xml><?xml version="1.0" encoding="utf-8"?>
<sst xmlns="http://schemas.openxmlformats.org/spreadsheetml/2006/main" count="47" uniqueCount="35">
  <si>
    <t>Refund Claims</t>
  </si>
  <si>
    <t>Dollar Amount Refunded</t>
  </si>
  <si>
    <t>Type of Use</t>
  </si>
  <si>
    <t>Gas/Gasohol</t>
  </si>
  <si>
    <t>Petroleum Release Fee</t>
  </si>
  <si>
    <t>Diesel</t>
  </si>
  <si>
    <t>Aircraft</t>
  </si>
  <si>
    <t>Total</t>
  </si>
  <si>
    <t>Federal Government</t>
  </si>
  <si>
    <t>Reefer</t>
  </si>
  <si>
    <t xml:space="preserve">    Totals</t>
  </si>
  <si>
    <t>Audits</t>
  </si>
  <si>
    <t>Tax Program</t>
  </si>
  <si>
    <t>Liquid Fuel Carriers</t>
  </si>
  <si>
    <t>Aircraft Fuels</t>
  </si>
  <si>
    <t>Compressed Fuels</t>
  </si>
  <si>
    <t>Retailers</t>
  </si>
  <si>
    <t xml:space="preserve">     Totals</t>
  </si>
  <si>
    <t>Number of Audits</t>
  </si>
  <si>
    <t>Other (not identified due to limited number)</t>
  </si>
  <si>
    <t>Contaminated/Destroyed Fuel</t>
  </si>
  <si>
    <t>Unlicensed Equipment</t>
  </si>
  <si>
    <t>Motor Fuels Use</t>
  </si>
  <si>
    <t>Compressed Fuel</t>
  </si>
  <si>
    <t>Motor Vehicle Fuels (including refund claims)</t>
  </si>
  <si>
    <t>Diesel Fuel (including refund claims)</t>
  </si>
  <si>
    <t xml:space="preserve">Ethanol and Biodiesel Producer </t>
  </si>
  <si>
    <t>Agricultural Use</t>
  </si>
  <si>
    <t>Net Tax Assessed</t>
  </si>
  <si>
    <t>**</t>
  </si>
  <si>
    <t>** Amount not shown due to small number of entities audited.</t>
  </si>
  <si>
    <t xml:space="preserve">This table summarizes the net audits completed in the last two fiscal years by tax program.  </t>
  </si>
  <si>
    <t>2023/2024</t>
  </si>
  <si>
    <t>2024/2025</t>
  </si>
  <si>
    <t xml:space="preserve">This table shows refund claims processed during the period of July 1, 2024 through June 30, 2025. During this period, the Department of Revenue processed 1,413 claims resulting in total refunds of $1,998,189.  During the same period in the previous fiscal year, the Department of Revenue processed 2,198 claims resulting in total refunds of $2,435,750.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</si>
</sst>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7" x14ac:knownFonts="1">
    <font>
      <sz val="11"/>
      <color theme="1"/>
      <name val="Arial"/>
      <family val="2"/>
    </font>
    <font>
      <sz val="11"/>
      <color theme="1"/>
      <name val="Calibri"/>
      <family val="2"/>
      <scheme val="minor"/>
    </font>
    <font>
      <sz val="11"/>
      <name val="Arial"/>
      <family val="2"/>
    </font>
    <font>
      <b/>
      <sz val="16"/>
      <name val="Arial"/>
      <family val="2"/>
    </font>
    <font>
      <sz val="11"/>
      <color theme="1"/>
      <name val="Arial"/>
      <family val="2"/>
    </font>
    <font>
      <sz val="9"/>
      <color theme="1"/>
      <name val="Arial"/>
      <family val="2"/>
    </font>
    <font>
      <sz val="11"/>
      <color rgb="FF00B0F0"/>
      <name val="Arial"/>
      <family val="2"/>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0" fontId="1" fillId="0" borderId="0"/>
  </cellStyleXfs>
  <cellXfs count="70">
    <xf numFmtId="0" fontId="0" fillId="0" borderId="0" xfId="0"/>
    <xf numFmtId="0" fontId="0" fillId="0" borderId="1" xfId="0" applyBorder="1"/>
    <xf numFmtId="0" fontId="0" fillId="0" borderId="2" xfId="0" applyBorder="1"/>
    <xf numFmtId="0" fontId="0" fillId="0" borderId="3" xfId="0" applyBorder="1"/>
    <xf numFmtId="0" fontId="0" fillId="0" borderId="4" xfId="0" applyBorder="1" applyAlignment="1">
      <alignment horizontal="center" wrapText="1"/>
    </xf>
    <xf numFmtId="0" fontId="0" fillId="0" borderId="5" xfId="0" applyBorder="1" applyAlignment="1">
      <alignment horizontal="center" wrapText="1"/>
    </xf>
    <xf numFmtId="164" fontId="4" fillId="0" borderId="6" xfId="2" applyNumberFormat="1" applyFont="1" applyBorder="1"/>
    <xf numFmtId="164" fontId="4" fillId="0" borderId="3" xfId="2" applyNumberFormat="1" applyFont="1" applyBorder="1"/>
    <xf numFmtId="0" fontId="0" fillId="0" borderId="8" xfId="0" applyBorder="1"/>
    <xf numFmtId="0" fontId="0" fillId="0" borderId="4" xfId="0" applyBorder="1"/>
    <xf numFmtId="164" fontId="4" fillId="0" borderId="9" xfId="2" applyNumberFormat="1" applyFont="1" applyBorder="1"/>
    <xf numFmtId="164" fontId="0" fillId="0" borderId="0" xfId="0" applyNumberFormat="1"/>
    <xf numFmtId="0" fontId="0" fillId="0" borderId="0" xfId="0" applyAlignment="1">
      <alignment vertical="top" wrapText="1"/>
    </xf>
    <xf numFmtId="16" fontId="0" fillId="0" borderId="5" xfId="0" quotePrefix="1" applyNumberFormat="1" applyBorder="1" applyAlignment="1">
      <alignment horizontal="center"/>
    </xf>
    <xf numFmtId="0" fontId="0" fillId="0" borderId="11" xfId="0" applyBorder="1"/>
    <xf numFmtId="0" fontId="0" fillId="0" borderId="0" xfId="0" applyAlignment="1">
      <alignment horizontal="justify" vertical="top" wrapText="1"/>
    </xf>
    <xf numFmtId="0" fontId="5" fillId="0" borderId="0" xfId="0" quotePrefix="1" applyFont="1" applyAlignment="1">
      <alignment horizontal="right" vertical="top" wrapText="1"/>
    </xf>
    <xf numFmtId="37" fontId="4" fillId="0" borderId="3" xfId="2" applyNumberFormat="1" applyFont="1" applyBorder="1"/>
    <xf numFmtId="165" fontId="4" fillId="0" borderId="12" xfId="1" applyNumberFormat="1" applyFont="1" applyBorder="1"/>
    <xf numFmtId="165" fontId="4" fillId="0" borderId="7" xfId="1" applyNumberFormat="1" applyFont="1" applyBorder="1"/>
    <xf numFmtId="0" fontId="2" fillId="0" borderId="0" xfId="0" applyFont="1" applyAlignment="1">
      <alignment horizontal="center"/>
    </xf>
    <xf numFmtId="16" fontId="0" fillId="0" borderId="0" xfId="0" quotePrefix="1" applyNumberFormat="1" applyAlignment="1">
      <alignment horizontal="center"/>
    </xf>
    <xf numFmtId="164" fontId="4" fillId="0" borderId="0" xfId="2" applyNumberFormat="1" applyFont="1" applyBorder="1"/>
    <xf numFmtId="37" fontId="4" fillId="0" borderId="0" xfId="2" applyNumberFormat="1" applyFont="1" applyBorder="1"/>
    <xf numFmtId="165" fontId="4" fillId="0" borderId="0" xfId="1" applyNumberFormat="1" applyFont="1" applyBorder="1"/>
    <xf numFmtId="16" fontId="0" fillId="0" borderId="13" xfId="0" quotePrefix="1" applyNumberFormat="1" applyBorder="1" applyAlignment="1">
      <alignment horizontal="center"/>
    </xf>
    <xf numFmtId="0" fontId="0" fillId="0" borderId="14" xfId="0" applyBorder="1"/>
    <xf numFmtId="165" fontId="4" fillId="0" borderId="15" xfId="1" applyNumberFormat="1" applyFont="1" applyBorder="1"/>
    <xf numFmtId="165" fontId="4" fillId="0" borderId="16" xfId="1" applyNumberFormat="1" applyFont="1" applyBorder="1"/>
    <xf numFmtId="0" fontId="0" fillId="0" borderId="12" xfId="0" applyBorder="1" applyAlignment="1">
      <alignment horizontal="left"/>
    </xf>
    <xf numFmtId="0" fontId="0" fillId="0" borderId="17" xfId="0" applyBorder="1" applyAlignment="1">
      <alignment horizontal="left"/>
    </xf>
    <xf numFmtId="0" fontId="0" fillId="0" borderId="0" xfId="0" applyAlignment="1">
      <alignment horizontal="left"/>
    </xf>
    <xf numFmtId="165" fontId="0" fillId="0" borderId="0" xfId="0" applyNumberFormat="1"/>
    <xf numFmtId="165" fontId="4" fillId="0" borderId="15" xfId="1" applyNumberFormat="1" applyFont="1" applyFill="1" applyBorder="1"/>
    <xf numFmtId="0" fontId="3" fillId="0" borderId="0" xfId="0" applyFont="1"/>
    <xf numFmtId="165" fontId="4" fillId="0" borderId="15" xfId="1" applyNumberFormat="1" applyFont="1" applyBorder="1" applyAlignment="1">
      <alignment horizontal="right"/>
    </xf>
    <xf numFmtId="0" fontId="0" fillId="0" borderId="5" xfId="0" applyBorder="1" applyAlignment="1">
      <alignment horizontal="center"/>
    </xf>
    <xf numFmtId="0" fontId="0" fillId="0" borderId="12" xfId="0" applyBorder="1"/>
    <xf numFmtId="0" fontId="0" fillId="0" borderId="5" xfId="0" applyBorder="1"/>
    <xf numFmtId="165" fontId="4" fillId="0" borderId="12" xfId="1" applyNumberFormat="1" applyFont="1" applyBorder="1" applyAlignment="1">
      <alignment horizontal="right"/>
    </xf>
    <xf numFmtId="165" fontId="4" fillId="0" borderId="12" xfId="1" applyNumberFormat="1" applyFont="1" applyFill="1" applyBorder="1"/>
    <xf numFmtId="165" fontId="4" fillId="0" borderId="9" xfId="1" applyNumberFormat="1" applyFont="1" applyBorder="1"/>
    <xf numFmtId="5" fontId="4" fillId="0" borderId="12" xfId="1" applyNumberFormat="1" applyFont="1" applyBorder="1"/>
    <xf numFmtId="5" fontId="4" fillId="0" borderId="15" xfId="1" applyNumberFormat="1" applyFont="1" applyBorder="1"/>
    <xf numFmtId="5" fontId="4" fillId="0" borderId="12" xfId="1" applyNumberFormat="1" applyFont="1" applyBorder="1" applyAlignment="1">
      <alignment horizontal="right"/>
    </xf>
    <xf numFmtId="5" fontId="4" fillId="0" borderId="15" xfId="1" applyNumberFormat="1" applyFont="1" applyBorder="1" applyAlignment="1">
      <alignment horizontal="right"/>
    </xf>
    <xf numFmtId="5" fontId="4" fillId="0" borderId="12" xfId="1" applyNumberFormat="1" applyFont="1" applyFill="1" applyBorder="1"/>
    <xf numFmtId="5" fontId="4" fillId="0" borderId="15" xfId="1" applyNumberFormat="1" applyFont="1" applyFill="1" applyBorder="1"/>
    <xf numFmtId="5" fontId="4" fillId="0" borderId="9" xfId="1" applyNumberFormat="1" applyFont="1" applyBorder="1"/>
    <xf numFmtId="5" fontId="4" fillId="0" borderId="16" xfId="1" applyNumberFormat="1" applyFont="1" applyBorder="1"/>
    <xf numFmtId="37" fontId="4" fillId="0" borderId="3" xfId="2" applyNumberFormat="1" applyFont="1" applyFill="1" applyBorder="1"/>
    <xf numFmtId="164" fontId="4" fillId="0" borderId="3" xfId="2" applyNumberFormat="1" applyFont="1" applyFill="1" applyBorder="1"/>
    <xf numFmtId="164" fontId="4" fillId="0" borderId="7" xfId="2" applyNumberFormat="1" applyFont="1" applyFill="1" applyBorder="1"/>
    <xf numFmtId="0" fontId="6" fillId="0" borderId="0" xfId="0" applyFont="1"/>
    <xf numFmtId="0" fontId="0" fillId="0" borderId="10" xfId="0" applyBorder="1"/>
    <xf numFmtId="0" fontId="0" fillId="0" borderId="7" xfId="0" applyBorder="1"/>
    <xf numFmtId="0" fontId="3" fillId="0" borderId="0" xfId="0" applyFont="1" applyAlignment="1">
      <alignment horizontal="left"/>
    </xf>
    <xf numFmtId="0" fontId="2" fillId="0" borderId="0" xfId="0" applyFont="1" applyAlignment="1">
      <alignment horizontal="justify" vertical="top" wrapText="1"/>
    </xf>
    <xf numFmtId="0" fontId="0" fillId="0" borderId="8" xfId="0" applyBorder="1" applyAlignment="1">
      <alignment horizontal="center" wrapText="1"/>
    </xf>
    <xf numFmtId="0" fontId="0" fillId="0" borderId="4" xfId="0" applyBorder="1" applyAlignment="1">
      <alignment horizont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xf>
    <xf numFmtId="0" fontId="2" fillId="0" borderId="13" xfId="0" applyFont="1" applyBorder="1" applyAlignment="1">
      <alignment horizontal="center"/>
    </xf>
    <xf numFmtId="0" fontId="0" fillId="0" borderId="0" xfId="0" applyAlignment="1">
      <alignment horizontal="justify" vertical="top" wrapText="1"/>
    </xf>
    <xf numFmtId="0" fontId="0" fillId="0" borderId="0" xfId="0" applyAlignment="1">
      <alignment horizontal="left" vertical="top" wrapText="1"/>
    </xf>
  </cellXfs>
  <cellStyles count="4">
    <cellStyle name="Comma" xfId="1" builtinId="3"/>
    <cellStyle name="Currency" xfId="2" builtinId="4"/>
    <cellStyle name="Normal" xfId="0" builtinId="0"/>
    <cellStyle name="Normal 2" xfId="3" xr:uid="{69D299AB-B7F4-4846-B77D-194A06B7EBE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2"/>
  <sheetViews>
    <sheetView tabSelected="1" zoomScale="90" zoomScaleNormal="90" workbookViewId="0">
      <selection activeCell="B17" sqref="B17"/>
    </sheetView>
  </sheetViews>
  <sheetFormatPr defaultRowHeight="14.25" x14ac:dyDescent="0.2"/>
  <cols>
    <col min="1" max="1" width="7.875" customWidth="1"/>
    <col min="2" max="2" width="38.875" customWidth="1"/>
    <col min="3" max="3" width="12.875" customWidth="1"/>
    <col min="4" max="4" width="12.125" customWidth="1"/>
    <col min="5" max="5" width="12.5" bestFit="1" customWidth="1"/>
    <col min="6" max="7" width="12.375" customWidth="1"/>
    <col min="8" max="8" width="12.625" customWidth="1"/>
    <col min="9" max="9" width="4.25" customWidth="1"/>
  </cols>
  <sheetData>
    <row r="1" spans="1:8" ht="20.25" x14ac:dyDescent="0.3">
      <c r="A1" s="56" t="s">
        <v>0</v>
      </c>
      <c r="B1" s="56"/>
      <c r="C1" s="56"/>
      <c r="D1" s="56"/>
      <c r="E1" s="56"/>
      <c r="F1" s="56"/>
      <c r="G1" s="56"/>
      <c r="H1" s="56"/>
    </row>
    <row r="3" spans="1:8" s="12" customFormat="1" ht="51.75" customHeight="1" x14ac:dyDescent="0.2">
      <c r="A3" s="57" t="s">
        <v>34</v>
      </c>
      <c r="B3" s="57"/>
      <c r="C3" s="57"/>
      <c r="D3" s="57"/>
      <c r="E3" s="57"/>
      <c r="F3" s="57"/>
      <c r="G3" s="57"/>
      <c r="H3" s="57"/>
    </row>
    <row r="4" spans="1:8" s="12" customFormat="1" ht="17.25" customHeight="1" x14ac:dyDescent="0.2"/>
    <row r="5" spans="1:8" x14ac:dyDescent="0.2">
      <c r="A5" s="1"/>
      <c r="B5" s="1"/>
      <c r="C5" s="1"/>
      <c r="D5" s="1"/>
      <c r="E5" s="1"/>
      <c r="F5" s="1"/>
      <c r="G5" s="1"/>
      <c r="H5" s="1"/>
    </row>
    <row r="6" spans="1:8" x14ac:dyDescent="0.2">
      <c r="A6" s="60" t="s">
        <v>1</v>
      </c>
      <c r="B6" s="61"/>
      <c r="C6" s="61"/>
      <c r="D6" s="61"/>
      <c r="E6" s="61"/>
      <c r="F6" s="61"/>
      <c r="G6" s="61"/>
      <c r="H6" s="62"/>
    </row>
    <row r="7" spans="1:8" x14ac:dyDescent="0.2">
      <c r="A7" s="63"/>
      <c r="B7" s="64"/>
      <c r="C7" s="64"/>
      <c r="D7" s="64"/>
      <c r="E7" s="64"/>
      <c r="F7" s="64"/>
      <c r="G7" s="64"/>
      <c r="H7" s="65"/>
    </row>
    <row r="8" spans="1:8" ht="28.5" customHeight="1" x14ac:dyDescent="0.2">
      <c r="A8" s="58" t="s">
        <v>2</v>
      </c>
      <c r="B8" s="59"/>
      <c r="C8" s="4" t="s">
        <v>3</v>
      </c>
      <c r="D8" s="5" t="s">
        <v>4</v>
      </c>
      <c r="E8" s="5" t="s">
        <v>6</v>
      </c>
      <c r="F8" s="5" t="s">
        <v>23</v>
      </c>
      <c r="G8" s="5" t="s">
        <v>5</v>
      </c>
      <c r="H8" s="5" t="s">
        <v>7</v>
      </c>
    </row>
    <row r="9" spans="1:8" x14ac:dyDescent="0.2">
      <c r="A9" s="2"/>
      <c r="B9" s="3"/>
      <c r="C9" s="6"/>
      <c r="D9" s="6"/>
      <c r="E9" s="6"/>
      <c r="F9" s="6"/>
      <c r="G9" s="7"/>
      <c r="H9" s="7"/>
    </row>
    <row r="10" spans="1:8" ht="15.75" customHeight="1" x14ac:dyDescent="0.2">
      <c r="A10" s="2" t="s">
        <v>21</v>
      </c>
      <c r="B10" s="3"/>
      <c r="C10" s="7">
        <f>47246+204</f>
        <v>47450</v>
      </c>
      <c r="D10" s="7"/>
      <c r="E10" s="7"/>
      <c r="F10" s="7"/>
      <c r="G10" s="7">
        <f>617663+712</f>
        <v>618375</v>
      </c>
      <c r="H10" s="7">
        <f>SUM(C10:G10)</f>
        <v>665825</v>
      </c>
    </row>
    <row r="11" spans="1:8" ht="15.75" customHeight="1" x14ac:dyDescent="0.2">
      <c r="A11" s="2" t="s">
        <v>27</v>
      </c>
      <c r="B11" s="3"/>
      <c r="C11" s="17">
        <v>187104</v>
      </c>
      <c r="D11" s="7"/>
      <c r="E11" s="7"/>
      <c r="F11" s="17"/>
      <c r="G11" s="17">
        <v>161121</v>
      </c>
      <c r="H11" s="7">
        <f t="shared" ref="H11:H15" si="0">SUM(C11:G11)</f>
        <v>348225</v>
      </c>
    </row>
    <row r="12" spans="1:8" ht="15.75" customHeight="1" x14ac:dyDescent="0.2">
      <c r="A12" s="2" t="s">
        <v>9</v>
      </c>
      <c r="B12" s="3"/>
      <c r="C12" s="17"/>
      <c r="D12" s="7"/>
      <c r="E12" s="7"/>
      <c r="F12" s="17"/>
      <c r="G12" s="17">
        <v>593454</v>
      </c>
      <c r="H12" s="7">
        <f t="shared" si="0"/>
        <v>593454</v>
      </c>
    </row>
    <row r="13" spans="1:8" ht="15.75" customHeight="1" x14ac:dyDescent="0.2">
      <c r="A13" s="2" t="s">
        <v>8</v>
      </c>
      <c r="B13" s="3"/>
      <c r="C13" s="17">
        <v>246737</v>
      </c>
      <c r="D13" s="7">
        <v>12143</v>
      </c>
      <c r="E13" s="50"/>
      <c r="F13" s="50"/>
      <c r="G13" s="50">
        <v>13664</v>
      </c>
      <c r="H13" s="51">
        <f t="shared" si="0"/>
        <v>272544</v>
      </c>
    </row>
    <row r="14" spans="1:8" ht="15.75" hidden="1" customHeight="1" x14ac:dyDescent="0.2">
      <c r="A14" s="2" t="s">
        <v>20</v>
      </c>
      <c r="B14" s="3"/>
      <c r="C14" s="17"/>
      <c r="D14" s="17"/>
      <c r="E14" s="51"/>
      <c r="F14" s="50"/>
      <c r="G14" s="50"/>
      <c r="H14" s="51">
        <f t="shared" si="0"/>
        <v>0</v>
      </c>
    </row>
    <row r="15" spans="1:8" ht="15.75" customHeight="1" x14ac:dyDescent="0.2">
      <c r="A15" s="54" t="s">
        <v>19</v>
      </c>
      <c r="B15" s="55"/>
      <c r="C15" s="17">
        <f>2765+14636</f>
        <v>17401</v>
      </c>
      <c r="D15" s="19">
        <v>57</v>
      </c>
      <c r="E15" s="52">
        <v>530</v>
      </c>
      <c r="F15" s="52">
        <v>62417</v>
      </c>
      <c r="G15" s="50">
        <f>10164+27572</f>
        <v>37736</v>
      </c>
      <c r="H15" s="51">
        <f t="shared" si="0"/>
        <v>118141</v>
      </c>
    </row>
    <row r="16" spans="1:8" ht="19.5" customHeight="1" thickBot="1" x14ac:dyDescent="0.25">
      <c r="A16" s="8" t="s">
        <v>10</v>
      </c>
      <c r="B16" s="9"/>
      <c r="C16" s="10">
        <f t="shared" ref="C16:H16" si="1">SUM(C10:C15)</f>
        <v>498692</v>
      </c>
      <c r="D16" s="10">
        <f t="shared" si="1"/>
        <v>12200</v>
      </c>
      <c r="E16" s="10">
        <f t="shared" si="1"/>
        <v>530</v>
      </c>
      <c r="F16" s="10">
        <f t="shared" si="1"/>
        <v>62417</v>
      </c>
      <c r="G16" s="10">
        <f t="shared" si="1"/>
        <v>1424350</v>
      </c>
      <c r="H16" s="10">
        <f t="shared" si="1"/>
        <v>1998189</v>
      </c>
    </row>
    <row r="17" spans="1:12" ht="15" thickTop="1" x14ac:dyDescent="0.2">
      <c r="C17" s="11"/>
      <c r="F17" s="11"/>
      <c r="G17" s="11"/>
      <c r="H17" s="11"/>
    </row>
    <row r="18" spans="1:12" x14ac:dyDescent="0.2">
      <c r="B18" s="11"/>
      <c r="C18" s="11"/>
      <c r="D18" s="11"/>
      <c r="E18" s="11"/>
      <c r="F18" s="11"/>
      <c r="G18" s="11"/>
      <c r="H18" s="11"/>
    </row>
    <row r="19" spans="1:12" x14ac:dyDescent="0.2">
      <c r="H19" s="11"/>
    </row>
    <row r="22" spans="1:12" ht="20.25" x14ac:dyDescent="0.3">
      <c r="B22" s="34" t="s">
        <v>11</v>
      </c>
      <c r="C22" s="34"/>
      <c r="D22" s="34"/>
      <c r="E22" s="34"/>
      <c r="F22" s="34"/>
      <c r="G22" s="34"/>
      <c r="H22" s="34"/>
    </row>
    <row r="24" spans="1:12" s="12" customFormat="1" ht="21.75" customHeight="1" x14ac:dyDescent="0.2">
      <c r="B24" s="69" t="s">
        <v>31</v>
      </c>
      <c r="C24" s="69"/>
      <c r="D24" s="69"/>
      <c r="E24" s="69"/>
      <c r="F24" s="69"/>
    </row>
    <row r="25" spans="1:12" ht="12.75" customHeight="1" x14ac:dyDescent="0.2"/>
    <row r="26" spans="1:12" x14ac:dyDescent="0.2">
      <c r="A26" s="16"/>
      <c r="B26" s="68"/>
      <c r="C26" s="68"/>
      <c r="D26" s="68"/>
      <c r="E26" s="68"/>
      <c r="F26" s="68"/>
      <c r="G26" s="15"/>
      <c r="H26" s="15"/>
      <c r="I26" s="15"/>
    </row>
    <row r="28" spans="1:12" x14ac:dyDescent="0.2">
      <c r="B28" s="1"/>
      <c r="C28" s="66" t="s">
        <v>18</v>
      </c>
      <c r="D28" s="67"/>
      <c r="E28" s="66" t="s">
        <v>28</v>
      </c>
      <c r="F28" s="67"/>
      <c r="G28" s="20"/>
    </row>
    <row r="29" spans="1:12" x14ac:dyDescent="0.2">
      <c r="B29" s="36" t="s">
        <v>12</v>
      </c>
      <c r="C29" s="13" t="s">
        <v>32</v>
      </c>
      <c r="D29" s="25" t="s">
        <v>33</v>
      </c>
      <c r="E29" s="13" t="s">
        <v>32</v>
      </c>
      <c r="F29" s="25" t="s">
        <v>33</v>
      </c>
      <c r="G29" s="21"/>
    </row>
    <row r="30" spans="1:12" x14ac:dyDescent="0.2">
      <c r="B30" s="37"/>
      <c r="C30" s="14"/>
      <c r="D30" s="26"/>
      <c r="E30" s="14"/>
      <c r="F30" s="26"/>
    </row>
    <row r="31" spans="1:12" x14ac:dyDescent="0.2">
      <c r="B31" s="29" t="s">
        <v>25</v>
      </c>
      <c r="C31" s="18">
        <v>20</v>
      </c>
      <c r="D31" s="27">
        <v>11</v>
      </c>
      <c r="E31" s="42">
        <v>133474</v>
      </c>
      <c r="F31" s="47">
        <v>575084</v>
      </c>
      <c r="G31" s="22"/>
      <c r="J31" s="53"/>
      <c r="L31" s="53"/>
    </row>
    <row r="32" spans="1:12" x14ac:dyDescent="0.2">
      <c r="B32" s="29" t="s">
        <v>24</v>
      </c>
      <c r="C32" s="18">
        <v>19</v>
      </c>
      <c r="D32" s="27">
        <v>11</v>
      </c>
      <c r="E32" s="42">
        <v>1170340</v>
      </c>
      <c r="F32" s="47">
        <v>122102</v>
      </c>
      <c r="G32" s="23"/>
      <c r="J32" s="53"/>
    </row>
    <row r="33" spans="2:7" x14ac:dyDescent="0.2">
      <c r="B33" s="29" t="s">
        <v>4</v>
      </c>
      <c r="C33" s="18">
        <v>20</v>
      </c>
      <c r="D33" s="27">
        <v>12</v>
      </c>
      <c r="E33" s="42">
        <v>37679</v>
      </c>
      <c r="F33" s="43">
        <v>9414</v>
      </c>
      <c r="G33" s="23"/>
    </row>
    <row r="34" spans="2:7" x14ac:dyDescent="0.2">
      <c r="B34" s="29" t="s">
        <v>15</v>
      </c>
      <c r="C34" s="39">
        <v>15</v>
      </c>
      <c r="D34" s="35">
        <v>6</v>
      </c>
      <c r="E34" s="44">
        <v>69300</v>
      </c>
      <c r="F34" s="45">
        <v>14452</v>
      </c>
      <c r="G34" s="23"/>
    </row>
    <row r="35" spans="2:7" x14ac:dyDescent="0.2">
      <c r="B35" s="29" t="s">
        <v>14</v>
      </c>
      <c r="C35" s="39" t="s">
        <v>29</v>
      </c>
      <c r="D35" s="35" t="s">
        <v>29</v>
      </c>
      <c r="E35" s="44" t="s">
        <v>29</v>
      </c>
      <c r="F35" s="45" t="s">
        <v>29</v>
      </c>
      <c r="G35" s="23"/>
    </row>
    <row r="36" spans="2:7" x14ac:dyDescent="0.2">
      <c r="B36" s="29" t="s">
        <v>22</v>
      </c>
      <c r="C36" s="40">
        <v>15</v>
      </c>
      <c r="D36" s="33">
        <v>7</v>
      </c>
      <c r="E36" s="46">
        <f>-25252</f>
        <v>-25252</v>
      </c>
      <c r="F36" s="47">
        <v>-117969</v>
      </c>
      <c r="G36" s="24"/>
    </row>
    <row r="37" spans="2:7" x14ac:dyDescent="0.2">
      <c r="B37" s="29" t="s">
        <v>26</v>
      </c>
      <c r="C37" s="39" t="s">
        <v>29</v>
      </c>
      <c r="D37" s="35">
        <v>0</v>
      </c>
      <c r="E37" s="44" t="s">
        <v>29</v>
      </c>
      <c r="F37" s="45">
        <v>0</v>
      </c>
      <c r="G37" s="24"/>
    </row>
    <row r="38" spans="2:7" x14ac:dyDescent="0.2">
      <c r="B38" s="29" t="s">
        <v>13</v>
      </c>
      <c r="C38" s="39">
        <v>5</v>
      </c>
      <c r="D38" s="35" t="s">
        <v>29</v>
      </c>
      <c r="E38" s="44">
        <v>0</v>
      </c>
      <c r="F38" s="45" t="s">
        <v>29</v>
      </c>
      <c r="G38" s="23"/>
    </row>
    <row r="39" spans="2:7" x14ac:dyDescent="0.2">
      <c r="B39" s="30" t="s">
        <v>16</v>
      </c>
      <c r="C39" s="39">
        <v>7</v>
      </c>
      <c r="D39" s="35" t="s">
        <v>29</v>
      </c>
      <c r="E39" s="44">
        <v>0</v>
      </c>
      <c r="F39" s="45" t="s">
        <v>29</v>
      </c>
      <c r="G39" s="23"/>
    </row>
    <row r="40" spans="2:7" ht="15" thickBot="1" x14ac:dyDescent="0.25">
      <c r="B40" s="38" t="s">
        <v>17</v>
      </c>
      <c r="C40" s="41">
        <f>SUM(C30:C39)</f>
        <v>101</v>
      </c>
      <c r="D40" s="28">
        <f>SUM(D30:D39)</f>
        <v>47</v>
      </c>
      <c r="E40" s="48">
        <f>SUM(E31:E39)</f>
        <v>1385541</v>
      </c>
      <c r="F40" s="49">
        <f>SUM(F31:F39)</f>
        <v>603083</v>
      </c>
      <c r="G40" s="22"/>
    </row>
    <row r="41" spans="2:7" ht="15" thickTop="1" x14ac:dyDescent="0.2">
      <c r="D41" s="32"/>
      <c r="F41" s="11"/>
    </row>
    <row r="42" spans="2:7" x14ac:dyDescent="0.2">
      <c r="B42" s="31" t="s">
        <v>30</v>
      </c>
      <c r="D42" s="32"/>
      <c r="F42" s="11"/>
      <c r="G42" s="11"/>
    </row>
  </sheetData>
  <mergeCells count="8">
    <mergeCell ref="C28:D28"/>
    <mergeCell ref="E28:F28"/>
    <mergeCell ref="B26:F26"/>
    <mergeCell ref="B24:F24"/>
    <mergeCell ref="A1:H1"/>
    <mergeCell ref="A3:H3"/>
    <mergeCell ref="A8:B8"/>
    <mergeCell ref="A6:H7"/>
  </mergeCells>
  <pageMargins left="0.39" right="0.44"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Refunds and Audits</vt:lpstr>
      <vt:lpstr>Sheet2</vt:lpstr>
      <vt:lpstr>Sheet3</vt:lpstr>
      <vt:lpstr>'Refunds and Audits'!Print_Area</vt:lpstr>
    </vt:vector>
  </TitlesOfParts>
  <Company>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Karen.Rowley</dc:creator>
  <cp:lastModifiedBy>Stallworth, Joanna</cp:lastModifiedBy>
  <cp:lastPrinted>2012-07-18T16:11:56Z</cp:lastPrinted>
  <dcterms:created xsi:type="dcterms:W3CDTF">2008-08-28T14:35:50Z</dcterms:created>
  <dcterms:modified xsi:type="dcterms:W3CDTF">2026-02-11T18:13:12Z</dcterms:modified>
</cp:coreProperties>
</file>