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T) Property\SCHAID_Access\SCHAID_2022\webSAV\"/>
    </mc:Choice>
  </mc:AlternateContent>
  <xr:revisionPtr revIDLastSave="0" documentId="13_ncr:1_{456A5A3B-86DC-4E88-A666-2BA9F59EB3AB}" xr6:coauthVersionLast="47" xr6:coauthVersionMax="47" xr10:uidLastSave="{00000000-0000-0000-0000-000000000000}"/>
  <bookViews>
    <workbookView xWindow="-28920" yWindow="-120" windowWidth="29040" windowHeight="17640" xr2:uid="{700579D6-D566-4EB2-B0F4-46E89EB8A4BD}"/>
  </bookViews>
  <sheets>
    <sheet name="sysadj2022 Oct 7, 2022" sheetId="1" r:id="rId1"/>
    <sheet name="sysadj2022sectors cert 10-7-22" sheetId="2" r:id="rId2"/>
  </sheets>
  <definedNames>
    <definedName name="_xlnm.Print_Area" localSheetId="0">'sysadj2022 Oct 7, 2022'!$A$8:$G$252</definedName>
    <definedName name="_xlnm.Print_Area" localSheetId="1">'sysadj2022sectors cert 10-7-22'!$A$6:$AJ$250</definedName>
    <definedName name="_xlnm.Print_Titles" localSheetId="0">'sysadj2022 Oct 7, 2022'!$1:$7</definedName>
    <definedName name="_xlnm.Print_Titles" localSheetId="1">'sysadj2022sectors cert 10-7-22'!$1:$5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56" i="2" l="1"/>
  <c r="AM250" i="2"/>
  <c r="AL250" i="2"/>
  <c r="AK250" i="2"/>
  <c r="AJ250" i="2"/>
  <c r="AI250" i="2"/>
  <c r="AH250" i="2"/>
  <c r="AG250" i="2"/>
  <c r="AF250" i="2"/>
  <c r="AE250" i="2" s="1"/>
  <c r="AD250" i="2"/>
  <c r="AB250" i="2"/>
  <c r="Z250" i="2"/>
  <c r="Y250" i="2"/>
  <c r="X250" i="2"/>
  <c r="U250" i="2"/>
  <c r="W250" i="2" s="1"/>
  <c r="T250" i="2"/>
  <c r="S250" i="2" s="1"/>
  <c r="P250" i="2"/>
  <c r="R250" i="2" s="1"/>
  <c r="O250" i="2"/>
  <c r="M250" i="2"/>
  <c r="K250" i="2"/>
  <c r="J250" i="2"/>
  <c r="I250" i="2"/>
  <c r="H250" i="2"/>
  <c r="G250" i="2" s="1"/>
  <c r="F250" i="2"/>
  <c r="AG258" i="2" s="1"/>
  <c r="E250" i="2"/>
  <c r="AJ249" i="2"/>
  <c r="AE249" i="2"/>
  <c r="AC249" i="2"/>
  <c r="AB249" i="2"/>
  <c r="AA249" i="2"/>
  <c r="X249" i="2"/>
  <c r="W249" i="2"/>
  <c r="V249" i="2"/>
  <c r="S249" i="2"/>
  <c r="R249" i="2"/>
  <c r="Q249" i="2"/>
  <c r="N249" i="2"/>
  <c r="M249" i="2"/>
  <c r="L249" i="2"/>
  <c r="I249" i="2"/>
  <c r="G249" i="2"/>
  <c r="E249" i="2"/>
  <c r="AJ248" i="2"/>
  <c r="AE248" i="2"/>
  <c r="AC248" i="2"/>
  <c r="AB248" i="2"/>
  <c r="AA248" i="2"/>
  <c r="X248" i="2"/>
  <c r="W248" i="2"/>
  <c r="V248" i="2"/>
  <c r="S248" i="2"/>
  <c r="R248" i="2"/>
  <c r="Q248" i="2"/>
  <c r="N248" i="2"/>
  <c r="M248" i="2"/>
  <c r="L248" i="2"/>
  <c r="I248" i="2"/>
  <c r="G248" i="2"/>
  <c r="E248" i="2"/>
  <c r="AJ247" i="2"/>
  <c r="AE247" i="2"/>
  <c r="AC247" i="2"/>
  <c r="AB247" i="2"/>
  <c r="AA247" i="2"/>
  <c r="X247" i="2"/>
  <c r="W247" i="2"/>
  <c r="V247" i="2"/>
  <c r="S247" i="2"/>
  <c r="R247" i="2"/>
  <c r="Q247" i="2"/>
  <c r="N247" i="2"/>
  <c r="M247" i="2"/>
  <c r="L247" i="2"/>
  <c r="I247" i="2"/>
  <c r="G247" i="2"/>
  <c r="E247" i="2"/>
  <c r="AJ246" i="2"/>
  <c r="AE246" i="2"/>
  <c r="AC246" i="2"/>
  <c r="AB246" i="2"/>
  <c r="AA246" i="2"/>
  <c r="X246" i="2"/>
  <c r="W246" i="2"/>
  <c r="V246" i="2"/>
  <c r="S246" i="2"/>
  <c r="R246" i="2"/>
  <c r="Q246" i="2"/>
  <c r="N246" i="2"/>
  <c r="M246" i="2"/>
  <c r="L246" i="2"/>
  <c r="I246" i="2"/>
  <c r="G246" i="2"/>
  <c r="E246" i="2"/>
  <c r="AJ245" i="2"/>
  <c r="AE245" i="2"/>
  <c r="AC245" i="2"/>
  <c r="AB245" i="2"/>
  <c r="AA245" i="2"/>
  <c r="X245" i="2"/>
  <c r="W245" i="2"/>
  <c r="V245" i="2"/>
  <c r="S245" i="2"/>
  <c r="R245" i="2"/>
  <c r="Q245" i="2"/>
  <c r="N245" i="2"/>
  <c r="M245" i="2"/>
  <c r="L245" i="2"/>
  <c r="I245" i="2"/>
  <c r="G245" i="2"/>
  <c r="E245" i="2"/>
  <c r="AJ244" i="2"/>
  <c r="AE244" i="2"/>
  <c r="AC244" i="2"/>
  <c r="AB244" i="2"/>
  <c r="AA244" i="2"/>
  <c r="X244" i="2"/>
  <c r="W244" i="2"/>
  <c r="V244" i="2"/>
  <c r="S244" i="2"/>
  <c r="R244" i="2"/>
  <c r="Q244" i="2"/>
  <c r="N244" i="2"/>
  <c r="M244" i="2"/>
  <c r="L244" i="2"/>
  <c r="I244" i="2"/>
  <c r="G244" i="2"/>
  <c r="E244" i="2"/>
  <c r="AJ243" i="2"/>
  <c r="AE243" i="2"/>
  <c r="AC243" i="2"/>
  <c r="AB243" i="2"/>
  <c r="AA243" i="2"/>
  <c r="X243" i="2"/>
  <c r="W243" i="2"/>
  <c r="V243" i="2"/>
  <c r="S243" i="2"/>
  <c r="R243" i="2"/>
  <c r="Q243" i="2"/>
  <c r="N243" i="2"/>
  <c r="M243" i="2"/>
  <c r="L243" i="2"/>
  <c r="I243" i="2"/>
  <c r="G243" i="2"/>
  <c r="E243" i="2"/>
  <c r="AJ242" i="2"/>
  <c r="AE242" i="2"/>
  <c r="AC242" i="2"/>
  <c r="AB242" i="2"/>
  <c r="AA242" i="2"/>
  <c r="X242" i="2"/>
  <c r="W242" i="2"/>
  <c r="V242" i="2"/>
  <c r="S242" i="2"/>
  <c r="R242" i="2"/>
  <c r="Q242" i="2"/>
  <c r="N242" i="2"/>
  <c r="M242" i="2"/>
  <c r="L242" i="2"/>
  <c r="I242" i="2"/>
  <c r="G242" i="2"/>
  <c r="E242" i="2"/>
  <c r="AJ241" i="2"/>
  <c r="AE241" i="2"/>
  <c r="AC241" i="2"/>
  <c r="AB241" i="2"/>
  <c r="AA241" i="2"/>
  <c r="X241" i="2"/>
  <c r="W241" i="2"/>
  <c r="V241" i="2"/>
  <c r="S241" i="2"/>
  <c r="R241" i="2"/>
  <c r="Q241" i="2"/>
  <c r="N241" i="2"/>
  <c r="M241" i="2"/>
  <c r="L241" i="2"/>
  <c r="I241" i="2"/>
  <c r="G241" i="2"/>
  <c r="E241" i="2"/>
  <c r="AJ240" i="2"/>
  <c r="AE240" i="2"/>
  <c r="AC240" i="2"/>
  <c r="AB240" i="2"/>
  <c r="AA240" i="2"/>
  <c r="X240" i="2"/>
  <c r="W240" i="2"/>
  <c r="V240" i="2"/>
  <c r="S240" i="2"/>
  <c r="R240" i="2"/>
  <c r="Q240" i="2"/>
  <c r="N240" i="2"/>
  <c r="M240" i="2"/>
  <c r="L240" i="2"/>
  <c r="I240" i="2"/>
  <c r="G240" i="2"/>
  <c r="E240" i="2"/>
  <c r="AJ239" i="2"/>
  <c r="AE239" i="2"/>
  <c r="AC239" i="2"/>
  <c r="AB239" i="2"/>
  <c r="AA239" i="2"/>
  <c r="X239" i="2"/>
  <c r="W239" i="2"/>
  <c r="V239" i="2"/>
  <c r="S239" i="2"/>
  <c r="R239" i="2"/>
  <c r="Q239" i="2"/>
  <c r="N239" i="2"/>
  <c r="M239" i="2"/>
  <c r="L239" i="2"/>
  <c r="I239" i="2"/>
  <c r="G239" i="2"/>
  <c r="E239" i="2"/>
  <c r="AJ238" i="2"/>
  <c r="AE238" i="2"/>
  <c r="AC238" i="2"/>
  <c r="AB238" i="2"/>
  <c r="AA238" i="2"/>
  <c r="X238" i="2"/>
  <c r="W238" i="2"/>
  <c r="V238" i="2"/>
  <c r="S238" i="2"/>
  <c r="R238" i="2"/>
  <c r="Q238" i="2"/>
  <c r="N238" i="2"/>
  <c r="M238" i="2"/>
  <c r="L238" i="2"/>
  <c r="I238" i="2"/>
  <c r="G238" i="2"/>
  <c r="E238" i="2"/>
  <c r="AJ237" i="2"/>
  <c r="AE237" i="2"/>
  <c r="AC237" i="2"/>
  <c r="AB237" i="2"/>
  <c r="AA237" i="2"/>
  <c r="X237" i="2"/>
  <c r="W237" i="2"/>
  <c r="V237" i="2"/>
  <c r="S237" i="2"/>
  <c r="R237" i="2"/>
  <c r="Q237" i="2"/>
  <c r="N237" i="2"/>
  <c r="M237" i="2"/>
  <c r="L237" i="2"/>
  <c r="I237" i="2"/>
  <c r="G237" i="2"/>
  <c r="E237" i="2"/>
  <c r="AJ236" i="2"/>
  <c r="AE236" i="2"/>
  <c r="AC236" i="2"/>
  <c r="AB236" i="2"/>
  <c r="AA236" i="2"/>
  <c r="X236" i="2"/>
  <c r="W236" i="2"/>
  <c r="V236" i="2"/>
  <c r="S236" i="2"/>
  <c r="R236" i="2"/>
  <c r="Q236" i="2"/>
  <c r="N236" i="2"/>
  <c r="M236" i="2"/>
  <c r="L236" i="2"/>
  <c r="I236" i="2"/>
  <c r="G236" i="2"/>
  <c r="E236" i="2"/>
  <c r="AJ235" i="2"/>
  <c r="AE235" i="2"/>
  <c r="AC235" i="2"/>
  <c r="AB235" i="2"/>
  <c r="AA235" i="2"/>
  <c r="X235" i="2"/>
  <c r="W235" i="2"/>
  <c r="V235" i="2"/>
  <c r="S235" i="2"/>
  <c r="R235" i="2"/>
  <c r="Q235" i="2"/>
  <c r="N235" i="2"/>
  <c r="M235" i="2"/>
  <c r="L235" i="2"/>
  <c r="I235" i="2"/>
  <c r="G235" i="2"/>
  <c r="E235" i="2"/>
  <c r="AJ234" i="2"/>
  <c r="AE234" i="2"/>
  <c r="AC234" i="2"/>
  <c r="AB234" i="2"/>
  <c r="AA234" i="2"/>
  <c r="X234" i="2"/>
  <c r="W234" i="2"/>
  <c r="V234" i="2"/>
  <c r="S234" i="2"/>
  <c r="R234" i="2"/>
  <c r="Q234" i="2"/>
  <c r="N234" i="2"/>
  <c r="M234" i="2"/>
  <c r="L234" i="2"/>
  <c r="I234" i="2"/>
  <c r="G234" i="2"/>
  <c r="E234" i="2"/>
  <c r="AJ233" i="2"/>
  <c r="AE233" i="2"/>
  <c r="AC233" i="2"/>
  <c r="AB233" i="2"/>
  <c r="AA233" i="2"/>
  <c r="X233" i="2"/>
  <c r="W233" i="2"/>
  <c r="V233" i="2"/>
  <c r="S233" i="2"/>
  <c r="R233" i="2"/>
  <c r="Q233" i="2"/>
  <c r="N233" i="2"/>
  <c r="M233" i="2"/>
  <c r="L233" i="2"/>
  <c r="I233" i="2"/>
  <c r="G233" i="2"/>
  <c r="E233" i="2"/>
  <c r="AJ232" i="2"/>
  <c r="AE232" i="2"/>
  <c r="AC232" i="2"/>
  <c r="AB232" i="2"/>
  <c r="AA232" i="2"/>
  <c r="X232" i="2"/>
  <c r="W232" i="2"/>
  <c r="V232" i="2"/>
  <c r="S232" i="2"/>
  <c r="R232" i="2"/>
  <c r="Q232" i="2"/>
  <c r="N232" i="2"/>
  <c r="M232" i="2"/>
  <c r="L232" i="2"/>
  <c r="I232" i="2"/>
  <c r="G232" i="2"/>
  <c r="E232" i="2"/>
  <c r="AJ231" i="2"/>
  <c r="AE231" i="2"/>
  <c r="AC231" i="2"/>
  <c r="AB231" i="2"/>
  <c r="AA231" i="2"/>
  <c r="X231" i="2"/>
  <c r="W231" i="2"/>
  <c r="V231" i="2"/>
  <c r="S231" i="2"/>
  <c r="R231" i="2"/>
  <c r="Q231" i="2"/>
  <c r="N231" i="2"/>
  <c r="M231" i="2"/>
  <c r="L231" i="2"/>
  <c r="I231" i="2"/>
  <c r="G231" i="2"/>
  <c r="E231" i="2"/>
  <c r="AJ230" i="2"/>
  <c r="AE230" i="2"/>
  <c r="AC230" i="2"/>
  <c r="AB230" i="2"/>
  <c r="AA230" i="2"/>
  <c r="X230" i="2"/>
  <c r="W230" i="2"/>
  <c r="V230" i="2"/>
  <c r="S230" i="2"/>
  <c r="R230" i="2"/>
  <c r="Q230" i="2"/>
  <c r="N230" i="2"/>
  <c r="M230" i="2"/>
  <c r="L230" i="2"/>
  <c r="I230" i="2"/>
  <c r="G230" i="2"/>
  <c r="E230" i="2"/>
  <c r="AJ229" i="2"/>
  <c r="AE229" i="2"/>
  <c r="AC229" i="2"/>
  <c r="AB229" i="2"/>
  <c r="AA229" i="2"/>
  <c r="X229" i="2"/>
  <c r="W229" i="2"/>
  <c r="V229" i="2"/>
  <c r="S229" i="2"/>
  <c r="R229" i="2"/>
  <c r="Q229" i="2"/>
  <c r="N229" i="2"/>
  <c r="M229" i="2"/>
  <c r="L229" i="2"/>
  <c r="I229" i="2"/>
  <c r="G229" i="2"/>
  <c r="E229" i="2"/>
  <c r="AJ228" i="2"/>
  <c r="AE228" i="2"/>
  <c r="AC228" i="2"/>
  <c r="AB228" i="2"/>
  <c r="AA228" i="2"/>
  <c r="X228" i="2"/>
  <c r="W228" i="2"/>
  <c r="V228" i="2"/>
  <c r="S228" i="2"/>
  <c r="R228" i="2"/>
  <c r="Q228" i="2"/>
  <c r="N228" i="2"/>
  <c r="M228" i="2"/>
  <c r="L228" i="2"/>
  <c r="I228" i="2"/>
  <c r="G228" i="2"/>
  <c r="E228" i="2"/>
  <c r="AJ227" i="2"/>
  <c r="AE227" i="2"/>
  <c r="AC227" i="2"/>
  <c r="AB227" i="2"/>
  <c r="AA227" i="2"/>
  <c r="X227" i="2"/>
  <c r="W227" i="2"/>
  <c r="V227" i="2"/>
  <c r="S227" i="2"/>
  <c r="R227" i="2"/>
  <c r="Q227" i="2"/>
  <c r="N227" i="2"/>
  <c r="M227" i="2"/>
  <c r="L227" i="2"/>
  <c r="I227" i="2"/>
  <c r="G227" i="2"/>
  <c r="E227" i="2"/>
  <c r="AJ226" i="2"/>
  <c r="AE226" i="2"/>
  <c r="AC226" i="2"/>
  <c r="AB226" i="2"/>
  <c r="AA226" i="2"/>
  <c r="X226" i="2"/>
  <c r="W226" i="2"/>
  <c r="V226" i="2"/>
  <c r="S226" i="2"/>
  <c r="R226" i="2"/>
  <c r="Q226" i="2"/>
  <c r="N226" i="2"/>
  <c r="M226" i="2"/>
  <c r="L226" i="2"/>
  <c r="I226" i="2"/>
  <c r="G226" i="2"/>
  <c r="E226" i="2"/>
  <c r="AJ225" i="2"/>
  <c r="AE225" i="2"/>
  <c r="AC225" i="2"/>
  <c r="AB225" i="2"/>
  <c r="AA225" i="2"/>
  <c r="X225" i="2"/>
  <c r="W225" i="2"/>
  <c r="V225" i="2"/>
  <c r="S225" i="2"/>
  <c r="R225" i="2"/>
  <c r="Q225" i="2"/>
  <c r="N225" i="2"/>
  <c r="M225" i="2"/>
  <c r="L225" i="2"/>
  <c r="I225" i="2"/>
  <c r="G225" i="2"/>
  <c r="E225" i="2"/>
  <c r="AJ224" i="2"/>
  <c r="AE224" i="2"/>
  <c r="AC224" i="2"/>
  <c r="AB224" i="2"/>
  <c r="AA224" i="2"/>
  <c r="X224" i="2"/>
  <c r="W224" i="2"/>
  <c r="V224" i="2"/>
  <c r="S224" i="2"/>
  <c r="R224" i="2"/>
  <c r="Q224" i="2"/>
  <c r="N224" i="2"/>
  <c r="M224" i="2"/>
  <c r="L224" i="2"/>
  <c r="I224" i="2"/>
  <c r="G224" i="2"/>
  <c r="E224" i="2"/>
  <c r="AJ223" i="2"/>
  <c r="AE223" i="2"/>
  <c r="AC223" i="2"/>
  <c r="AB223" i="2"/>
  <c r="AA223" i="2"/>
  <c r="X223" i="2"/>
  <c r="W223" i="2"/>
  <c r="V223" i="2"/>
  <c r="S223" i="2"/>
  <c r="R223" i="2"/>
  <c r="Q223" i="2"/>
  <c r="N223" i="2"/>
  <c r="M223" i="2"/>
  <c r="L223" i="2"/>
  <c r="I223" i="2"/>
  <c r="G223" i="2"/>
  <c r="E223" i="2"/>
  <c r="AJ222" i="2"/>
  <c r="AE222" i="2"/>
  <c r="AC222" i="2"/>
  <c r="AB222" i="2"/>
  <c r="AA222" i="2"/>
  <c r="X222" i="2"/>
  <c r="W222" i="2"/>
  <c r="V222" i="2"/>
  <c r="S222" i="2"/>
  <c r="R222" i="2"/>
  <c r="Q222" i="2"/>
  <c r="N222" i="2"/>
  <c r="M222" i="2"/>
  <c r="L222" i="2"/>
  <c r="I222" i="2"/>
  <c r="G222" i="2"/>
  <c r="E222" i="2"/>
  <c r="AJ221" i="2"/>
  <c r="AE221" i="2"/>
  <c r="AC221" i="2"/>
  <c r="AB221" i="2"/>
  <c r="AA221" i="2"/>
  <c r="X221" i="2"/>
  <c r="W221" i="2"/>
  <c r="V221" i="2"/>
  <c r="S221" i="2"/>
  <c r="R221" i="2"/>
  <c r="Q221" i="2"/>
  <c r="N221" i="2"/>
  <c r="M221" i="2"/>
  <c r="L221" i="2"/>
  <c r="I221" i="2"/>
  <c r="G221" i="2"/>
  <c r="E221" i="2"/>
  <c r="AJ220" i="2"/>
  <c r="AE220" i="2"/>
  <c r="AC220" i="2"/>
  <c r="AB220" i="2"/>
  <c r="AA220" i="2"/>
  <c r="X220" i="2"/>
  <c r="W220" i="2"/>
  <c r="V220" i="2"/>
  <c r="S220" i="2"/>
  <c r="R220" i="2"/>
  <c r="Q220" i="2"/>
  <c r="N220" i="2"/>
  <c r="M220" i="2"/>
  <c r="L220" i="2"/>
  <c r="I220" i="2"/>
  <c r="G220" i="2"/>
  <c r="E220" i="2"/>
  <c r="AJ219" i="2"/>
  <c r="AE219" i="2"/>
  <c r="AC219" i="2"/>
  <c r="AB219" i="2"/>
  <c r="AA219" i="2"/>
  <c r="X219" i="2"/>
  <c r="W219" i="2"/>
  <c r="V219" i="2"/>
  <c r="S219" i="2"/>
  <c r="R219" i="2"/>
  <c r="Q219" i="2"/>
  <c r="N219" i="2"/>
  <c r="M219" i="2"/>
  <c r="L219" i="2"/>
  <c r="I219" i="2"/>
  <c r="G219" i="2"/>
  <c r="E219" i="2"/>
  <c r="AJ218" i="2"/>
  <c r="AE218" i="2"/>
  <c r="AC218" i="2"/>
  <c r="AB218" i="2"/>
  <c r="AA218" i="2"/>
  <c r="X218" i="2"/>
  <c r="W218" i="2"/>
  <c r="V218" i="2"/>
  <c r="S218" i="2"/>
  <c r="R218" i="2"/>
  <c r="Q218" i="2"/>
  <c r="N218" i="2"/>
  <c r="M218" i="2"/>
  <c r="L218" i="2"/>
  <c r="I218" i="2"/>
  <c r="G218" i="2"/>
  <c r="E218" i="2"/>
  <c r="AJ217" i="2"/>
  <c r="AE217" i="2"/>
  <c r="AC217" i="2"/>
  <c r="AB217" i="2"/>
  <c r="AA217" i="2"/>
  <c r="X217" i="2"/>
  <c r="W217" i="2"/>
  <c r="V217" i="2"/>
  <c r="S217" i="2"/>
  <c r="R217" i="2"/>
  <c r="Q217" i="2"/>
  <c r="N217" i="2"/>
  <c r="M217" i="2"/>
  <c r="L217" i="2"/>
  <c r="I217" i="2"/>
  <c r="G217" i="2"/>
  <c r="E217" i="2"/>
  <c r="AJ216" i="2"/>
  <c r="AE216" i="2"/>
  <c r="AC216" i="2"/>
  <c r="AB216" i="2"/>
  <c r="AA216" i="2"/>
  <c r="X216" i="2"/>
  <c r="W216" i="2"/>
  <c r="V216" i="2"/>
  <c r="S216" i="2"/>
  <c r="R216" i="2"/>
  <c r="Q216" i="2"/>
  <c r="N216" i="2"/>
  <c r="M216" i="2"/>
  <c r="L216" i="2"/>
  <c r="I216" i="2"/>
  <c r="G216" i="2"/>
  <c r="E216" i="2"/>
  <c r="AJ215" i="2"/>
  <c r="AE215" i="2"/>
  <c r="AC215" i="2"/>
  <c r="AB215" i="2"/>
  <c r="AA215" i="2"/>
  <c r="X215" i="2"/>
  <c r="W215" i="2"/>
  <c r="V215" i="2"/>
  <c r="S215" i="2"/>
  <c r="R215" i="2"/>
  <c r="Q215" i="2"/>
  <c r="N215" i="2"/>
  <c r="M215" i="2"/>
  <c r="L215" i="2"/>
  <c r="I215" i="2"/>
  <c r="G215" i="2"/>
  <c r="E215" i="2"/>
  <c r="AJ214" i="2"/>
  <c r="AE214" i="2"/>
  <c r="AC214" i="2"/>
  <c r="AB214" i="2"/>
  <c r="AA214" i="2"/>
  <c r="X214" i="2"/>
  <c r="W214" i="2"/>
  <c r="V214" i="2"/>
  <c r="S214" i="2"/>
  <c r="R214" i="2"/>
  <c r="Q214" i="2"/>
  <c r="N214" i="2"/>
  <c r="M214" i="2"/>
  <c r="L214" i="2"/>
  <c r="I214" i="2"/>
  <c r="G214" i="2"/>
  <c r="E214" i="2"/>
  <c r="AJ213" i="2"/>
  <c r="AE213" i="2"/>
  <c r="AC213" i="2"/>
  <c r="AB213" i="2"/>
  <c r="AA213" i="2"/>
  <c r="X213" i="2"/>
  <c r="W213" i="2"/>
  <c r="V213" i="2"/>
  <c r="S213" i="2"/>
  <c r="R213" i="2"/>
  <c r="Q213" i="2"/>
  <c r="N213" i="2"/>
  <c r="M213" i="2"/>
  <c r="L213" i="2"/>
  <c r="I213" i="2"/>
  <c r="G213" i="2"/>
  <c r="E213" i="2"/>
  <c r="AJ212" i="2"/>
  <c r="AE212" i="2"/>
  <c r="AC212" i="2"/>
  <c r="AB212" i="2"/>
  <c r="AA212" i="2"/>
  <c r="X212" i="2"/>
  <c r="W212" i="2"/>
  <c r="V212" i="2"/>
  <c r="S212" i="2"/>
  <c r="R212" i="2"/>
  <c r="Q212" i="2"/>
  <c r="N212" i="2"/>
  <c r="M212" i="2"/>
  <c r="L212" i="2"/>
  <c r="I212" i="2"/>
  <c r="G212" i="2"/>
  <c r="E212" i="2"/>
  <c r="AJ211" i="2"/>
  <c r="AE211" i="2"/>
  <c r="AC211" i="2"/>
  <c r="AB211" i="2"/>
  <c r="AA211" i="2"/>
  <c r="X211" i="2"/>
  <c r="W211" i="2"/>
  <c r="V211" i="2"/>
  <c r="S211" i="2"/>
  <c r="R211" i="2"/>
  <c r="Q211" i="2"/>
  <c r="N211" i="2"/>
  <c r="M211" i="2"/>
  <c r="L211" i="2"/>
  <c r="I211" i="2"/>
  <c r="G211" i="2"/>
  <c r="E211" i="2"/>
  <c r="AJ210" i="2"/>
  <c r="AE210" i="2"/>
  <c r="AC210" i="2"/>
  <c r="AB210" i="2"/>
  <c r="AA210" i="2"/>
  <c r="X210" i="2"/>
  <c r="W210" i="2"/>
  <c r="V210" i="2"/>
  <c r="S210" i="2"/>
  <c r="R210" i="2"/>
  <c r="Q210" i="2"/>
  <c r="N210" i="2"/>
  <c r="M210" i="2"/>
  <c r="L210" i="2"/>
  <c r="I210" i="2"/>
  <c r="G210" i="2"/>
  <c r="E210" i="2"/>
  <c r="AJ209" i="2"/>
  <c r="AE209" i="2"/>
  <c r="AC209" i="2"/>
  <c r="AB209" i="2"/>
  <c r="AA209" i="2"/>
  <c r="X209" i="2"/>
  <c r="W209" i="2"/>
  <c r="V209" i="2"/>
  <c r="S209" i="2"/>
  <c r="R209" i="2"/>
  <c r="Q209" i="2"/>
  <c r="N209" i="2"/>
  <c r="M209" i="2"/>
  <c r="L209" i="2"/>
  <c r="I209" i="2"/>
  <c r="G209" i="2"/>
  <c r="E209" i="2"/>
  <c r="AJ208" i="2"/>
  <c r="AE208" i="2"/>
  <c r="AC208" i="2"/>
  <c r="AB208" i="2"/>
  <c r="AA208" i="2"/>
  <c r="X208" i="2"/>
  <c r="W208" i="2"/>
  <c r="V208" i="2"/>
  <c r="S208" i="2"/>
  <c r="R208" i="2"/>
  <c r="Q208" i="2"/>
  <c r="N208" i="2"/>
  <c r="M208" i="2"/>
  <c r="L208" i="2"/>
  <c r="I208" i="2"/>
  <c r="G208" i="2"/>
  <c r="E208" i="2"/>
  <c r="AJ207" i="2"/>
  <c r="AE207" i="2"/>
  <c r="AC207" i="2"/>
  <c r="AB207" i="2"/>
  <c r="AA207" i="2"/>
  <c r="X207" i="2"/>
  <c r="W207" i="2"/>
  <c r="V207" i="2"/>
  <c r="S207" i="2"/>
  <c r="R207" i="2"/>
  <c r="Q207" i="2"/>
  <c r="N207" i="2"/>
  <c r="M207" i="2"/>
  <c r="L207" i="2"/>
  <c r="I207" i="2"/>
  <c r="G207" i="2"/>
  <c r="E207" i="2"/>
  <c r="AJ206" i="2"/>
  <c r="AE206" i="2"/>
  <c r="AC206" i="2"/>
  <c r="AB206" i="2"/>
  <c r="AA206" i="2"/>
  <c r="X206" i="2"/>
  <c r="W206" i="2"/>
  <c r="V206" i="2"/>
  <c r="S206" i="2"/>
  <c r="R206" i="2"/>
  <c r="Q206" i="2"/>
  <c r="N206" i="2"/>
  <c r="M206" i="2"/>
  <c r="L206" i="2"/>
  <c r="I206" i="2"/>
  <c r="G206" i="2"/>
  <c r="E206" i="2"/>
  <c r="AJ205" i="2"/>
  <c r="AE205" i="2"/>
  <c r="AC205" i="2"/>
  <c r="AB205" i="2"/>
  <c r="AA205" i="2"/>
  <c r="X205" i="2"/>
  <c r="W205" i="2"/>
  <c r="V205" i="2"/>
  <c r="S205" i="2"/>
  <c r="R205" i="2"/>
  <c r="Q205" i="2"/>
  <c r="N205" i="2"/>
  <c r="M205" i="2"/>
  <c r="L205" i="2"/>
  <c r="I205" i="2"/>
  <c r="G205" i="2"/>
  <c r="E205" i="2"/>
  <c r="AJ204" i="2"/>
  <c r="AE204" i="2"/>
  <c r="AC204" i="2"/>
  <c r="AB204" i="2"/>
  <c r="AA204" i="2"/>
  <c r="X204" i="2"/>
  <c r="W204" i="2"/>
  <c r="V204" i="2"/>
  <c r="S204" i="2"/>
  <c r="R204" i="2"/>
  <c r="Q204" i="2"/>
  <c r="N204" i="2"/>
  <c r="M204" i="2"/>
  <c r="L204" i="2"/>
  <c r="I204" i="2"/>
  <c r="G204" i="2"/>
  <c r="E204" i="2"/>
  <c r="AJ203" i="2"/>
  <c r="AE203" i="2"/>
  <c r="AC203" i="2"/>
  <c r="AB203" i="2"/>
  <c r="AA203" i="2"/>
  <c r="X203" i="2"/>
  <c r="W203" i="2"/>
  <c r="V203" i="2"/>
  <c r="S203" i="2"/>
  <c r="R203" i="2"/>
  <c r="Q203" i="2"/>
  <c r="N203" i="2"/>
  <c r="M203" i="2"/>
  <c r="L203" i="2"/>
  <c r="I203" i="2"/>
  <c r="G203" i="2"/>
  <c r="E203" i="2"/>
  <c r="AJ202" i="2"/>
  <c r="AE202" i="2"/>
  <c r="AC202" i="2"/>
  <c r="AB202" i="2"/>
  <c r="AA202" i="2"/>
  <c r="X202" i="2"/>
  <c r="W202" i="2"/>
  <c r="V202" i="2"/>
  <c r="S202" i="2"/>
  <c r="R202" i="2"/>
  <c r="Q202" i="2"/>
  <c r="N202" i="2"/>
  <c r="M202" i="2"/>
  <c r="L202" i="2"/>
  <c r="I202" i="2"/>
  <c r="G202" i="2"/>
  <c r="E202" i="2"/>
  <c r="AJ201" i="2"/>
  <c r="AE201" i="2"/>
  <c r="AC201" i="2"/>
  <c r="AB201" i="2"/>
  <c r="AA201" i="2"/>
  <c r="X201" i="2"/>
  <c r="W201" i="2"/>
  <c r="V201" i="2"/>
  <c r="S201" i="2"/>
  <c r="R201" i="2"/>
  <c r="Q201" i="2"/>
  <c r="N201" i="2"/>
  <c r="M201" i="2"/>
  <c r="L201" i="2"/>
  <c r="I201" i="2"/>
  <c r="G201" i="2"/>
  <c r="E201" i="2"/>
  <c r="AJ200" i="2"/>
  <c r="AE200" i="2"/>
  <c r="AC200" i="2"/>
  <c r="AB200" i="2"/>
  <c r="AA200" i="2"/>
  <c r="X200" i="2"/>
  <c r="W200" i="2"/>
  <c r="V200" i="2"/>
  <c r="S200" i="2"/>
  <c r="R200" i="2"/>
  <c r="Q200" i="2"/>
  <c r="N200" i="2"/>
  <c r="M200" i="2"/>
  <c r="L200" i="2"/>
  <c r="I200" i="2"/>
  <c r="G200" i="2"/>
  <c r="E200" i="2"/>
  <c r="AJ199" i="2"/>
  <c r="AE199" i="2"/>
  <c r="AC199" i="2"/>
  <c r="AB199" i="2"/>
  <c r="AA199" i="2"/>
  <c r="X199" i="2"/>
  <c r="W199" i="2"/>
  <c r="V199" i="2"/>
  <c r="S199" i="2"/>
  <c r="R199" i="2"/>
  <c r="Q199" i="2"/>
  <c r="N199" i="2"/>
  <c r="M199" i="2"/>
  <c r="L199" i="2"/>
  <c r="I199" i="2"/>
  <c r="G199" i="2"/>
  <c r="E199" i="2"/>
  <c r="AJ198" i="2"/>
  <c r="AE198" i="2"/>
  <c r="AC198" i="2"/>
  <c r="AB198" i="2"/>
  <c r="AA198" i="2"/>
  <c r="X198" i="2"/>
  <c r="W198" i="2"/>
  <c r="V198" i="2"/>
  <c r="S198" i="2"/>
  <c r="R198" i="2"/>
  <c r="Q198" i="2"/>
  <c r="N198" i="2"/>
  <c r="M198" i="2"/>
  <c r="L198" i="2"/>
  <c r="I198" i="2"/>
  <c r="G198" i="2"/>
  <c r="E198" i="2"/>
  <c r="AJ197" i="2"/>
  <c r="AE197" i="2"/>
  <c r="AC197" i="2"/>
  <c r="AB197" i="2"/>
  <c r="AA197" i="2"/>
  <c r="X197" i="2"/>
  <c r="W197" i="2"/>
  <c r="V197" i="2"/>
  <c r="S197" i="2"/>
  <c r="R197" i="2"/>
  <c r="Q197" i="2"/>
  <c r="N197" i="2"/>
  <c r="M197" i="2"/>
  <c r="L197" i="2"/>
  <c r="I197" i="2"/>
  <c r="G197" i="2"/>
  <c r="E197" i="2"/>
  <c r="AJ196" i="2"/>
  <c r="AE196" i="2"/>
  <c r="AC196" i="2"/>
  <c r="AB196" i="2"/>
  <c r="AA196" i="2"/>
  <c r="X196" i="2"/>
  <c r="W196" i="2"/>
  <c r="V196" i="2"/>
  <c r="S196" i="2"/>
  <c r="R196" i="2"/>
  <c r="Q196" i="2"/>
  <c r="N196" i="2"/>
  <c r="M196" i="2"/>
  <c r="L196" i="2"/>
  <c r="I196" i="2"/>
  <c r="G196" i="2"/>
  <c r="E196" i="2"/>
  <c r="AJ195" i="2"/>
  <c r="AE195" i="2"/>
  <c r="AC195" i="2"/>
  <c r="AB195" i="2"/>
  <c r="AA195" i="2"/>
  <c r="X195" i="2"/>
  <c r="W195" i="2"/>
  <c r="V195" i="2"/>
  <c r="S195" i="2"/>
  <c r="R195" i="2"/>
  <c r="Q195" i="2"/>
  <c r="N195" i="2"/>
  <c r="M195" i="2"/>
  <c r="L195" i="2"/>
  <c r="I195" i="2"/>
  <c r="G195" i="2"/>
  <c r="E195" i="2"/>
  <c r="AJ194" i="2"/>
  <c r="AE194" i="2"/>
  <c r="AC194" i="2"/>
  <c r="AB194" i="2"/>
  <c r="AA194" i="2"/>
  <c r="X194" i="2"/>
  <c r="W194" i="2"/>
  <c r="V194" i="2"/>
  <c r="S194" i="2"/>
  <c r="R194" i="2"/>
  <c r="Q194" i="2"/>
  <c r="N194" i="2"/>
  <c r="M194" i="2"/>
  <c r="L194" i="2"/>
  <c r="I194" i="2"/>
  <c r="G194" i="2"/>
  <c r="E194" i="2"/>
  <c r="AJ193" i="2"/>
  <c r="AE193" i="2"/>
  <c r="AC193" i="2"/>
  <c r="AB193" i="2"/>
  <c r="AA193" i="2"/>
  <c r="X193" i="2"/>
  <c r="W193" i="2"/>
  <c r="V193" i="2"/>
  <c r="S193" i="2"/>
  <c r="R193" i="2"/>
  <c r="Q193" i="2"/>
  <c r="N193" i="2"/>
  <c r="M193" i="2"/>
  <c r="L193" i="2"/>
  <c r="I193" i="2"/>
  <c r="G193" i="2"/>
  <c r="E193" i="2"/>
  <c r="AJ192" i="2"/>
  <c r="AE192" i="2"/>
  <c r="AC192" i="2"/>
  <c r="AB192" i="2"/>
  <c r="AA192" i="2"/>
  <c r="X192" i="2"/>
  <c r="W192" i="2"/>
  <c r="V192" i="2"/>
  <c r="S192" i="2"/>
  <c r="R192" i="2"/>
  <c r="Q192" i="2"/>
  <c r="N192" i="2"/>
  <c r="M192" i="2"/>
  <c r="L192" i="2"/>
  <c r="I192" i="2"/>
  <c r="G192" i="2"/>
  <c r="E192" i="2"/>
  <c r="AJ191" i="2"/>
  <c r="AE191" i="2"/>
  <c r="AC191" i="2"/>
  <c r="AB191" i="2"/>
  <c r="AA191" i="2"/>
  <c r="X191" i="2"/>
  <c r="W191" i="2"/>
  <c r="V191" i="2"/>
  <c r="S191" i="2"/>
  <c r="R191" i="2"/>
  <c r="Q191" i="2"/>
  <c r="N191" i="2"/>
  <c r="M191" i="2"/>
  <c r="L191" i="2"/>
  <c r="I191" i="2"/>
  <c r="G191" i="2"/>
  <c r="E191" i="2"/>
  <c r="AJ190" i="2"/>
  <c r="AE190" i="2"/>
  <c r="AC190" i="2"/>
  <c r="AB190" i="2"/>
  <c r="AA190" i="2"/>
  <c r="X190" i="2"/>
  <c r="W190" i="2"/>
  <c r="V190" i="2"/>
  <c r="S190" i="2"/>
  <c r="R190" i="2"/>
  <c r="Q190" i="2"/>
  <c r="N190" i="2"/>
  <c r="M190" i="2"/>
  <c r="L190" i="2"/>
  <c r="I190" i="2"/>
  <c r="G190" i="2"/>
  <c r="E190" i="2"/>
  <c r="AJ189" i="2"/>
  <c r="AE189" i="2"/>
  <c r="AC189" i="2"/>
  <c r="AB189" i="2"/>
  <c r="AA189" i="2"/>
  <c r="X189" i="2"/>
  <c r="W189" i="2"/>
  <c r="V189" i="2"/>
  <c r="S189" i="2"/>
  <c r="R189" i="2"/>
  <c r="Q189" i="2"/>
  <c r="N189" i="2"/>
  <c r="M189" i="2"/>
  <c r="L189" i="2"/>
  <c r="I189" i="2"/>
  <c r="G189" i="2"/>
  <c r="E189" i="2"/>
  <c r="AJ188" i="2"/>
  <c r="AE188" i="2"/>
  <c r="AC188" i="2"/>
  <c r="AB188" i="2"/>
  <c r="AA188" i="2"/>
  <c r="X188" i="2"/>
  <c r="W188" i="2"/>
  <c r="V188" i="2"/>
  <c r="S188" i="2"/>
  <c r="R188" i="2"/>
  <c r="Q188" i="2"/>
  <c r="N188" i="2"/>
  <c r="M188" i="2"/>
  <c r="L188" i="2"/>
  <c r="I188" i="2"/>
  <c r="G188" i="2"/>
  <c r="E188" i="2"/>
  <c r="AJ187" i="2"/>
  <c r="AE187" i="2"/>
  <c r="AC187" i="2"/>
  <c r="AB187" i="2"/>
  <c r="AA187" i="2"/>
  <c r="X187" i="2"/>
  <c r="W187" i="2"/>
  <c r="V187" i="2"/>
  <c r="S187" i="2"/>
  <c r="R187" i="2"/>
  <c r="Q187" i="2"/>
  <c r="N187" i="2"/>
  <c r="M187" i="2"/>
  <c r="L187" i="2"/>
  <c r="I187" i="2"/>
  <c r="G187" i="2"/>
  <c r="E187" i="2"/>
  <c r="AJ186" i="2"/>
  <c r="AE186" i="2"/>
  <c r="AC186" i="2"/>
  <c r="AB186" i="2"/>
  <c r="AA186" i="2"/>
  <c r="X186" i="2"/>
  <c r="W186" i="2"/>
  <c r="V186" i="2"/>
  <c r="S186" i="2"/>
  <c r="R186" i="2"/>
  <c r="Q186" i="2"/>
  <c r="N186" i="2"/>
  <c r="M186" i="2"/>
  <c r="L186" i="2"/>
  <c r="I186" i="2"/>
  <c r="G186" i="2"/>
  <c r="E186" i="2"/>
  <c r="AJ185" i="2"/>
  <c r="AE185" i="2"/>
  <c r="AC185" i="2"/>
  <c r="AB185" i="2"/>
  <c r="AA185" i="2"/>
  <c r="X185" i="2"/>
  <c r="W185" i="2"/>
  <c r="V185" i="2"/>
  <c r="S185" i="2"/>
  <c r="R185" i="2"/>
  <c r="Q185" i="2"/>
  <c r="N185" i="2"/>
  <c r="M185" i="2"/>
  <c r="L185" i="2"/>
  <c r="I185" i="2"/>
  <c r="G185" i="2"/>
  <c r="E185" i="2"/>
  <c r="AJ184" i="2"/>
  <c r="AE184" i="2"/>
  <c r="AC184" i="2"/>
  <c r="AB184" i="2"/>
  <c r="AA184" i="2"/>
  <c r="X184" i="2"/>
  <c r="W184" i="2"/>
  <c r="V184" i="2"/>
  <c r="S184" i="2"/>
  <c r="R184" i="2"/>
  <c r="Q184" i="2"/>
  <c r="N184" i="2"/>
  <c r="M184" i="2"/>
  <c r="L184" i="2"/>
  <c r="I184" i="2"/>
  <c r="G184" i="2"/>
  <c r="E184" i="2"/>
  <c r="AJ183" i="2"/>
  <c r="AE183" i="2"/>
  <c r="AC183" i="2"/>
  <c r="AB183" i="2"/>
  <c r="AA183" i="2"/>
  <c r="X183" i="2"/>
  <c r="W183" i="2"/>
  <c r="V183" i="2"/>
  <c r="S183" i="2"/>
  <c r="R183" i="2"/>
  <c r="Q183" i="2"/>
  <c r="N183" i="2"/>
  <c r="M183" i="2"/>
  <c r="L183" i="2"/>
  <c r="I183" i="2"/>
  <c r="G183" i="2"/>
  <c r="E183" i="2"/>
  <c r="AJ182" i="2"/>
  <c r="AE182" i="2"/>
  <c r="AC182" i="2"/>
  <c r="AB182" i="2"/>
  <c r="AA182" i="2"/>
  <c r="X182" i="2"/>
  <c r="W182" i="2"/>
  <c r="V182" i="2"/>
  <c r="S182" i="2"/>
  <c r="R182" i="2"/>
  <c r="Q182" i="2"/>
  <c r="N182" i="2"/>
  <c r="M182" i="2"/>
  <c r="L182" i="2"/>
  <c r="I182" i="2"/>
  <c r="G182" i="2"/>
  <c r="E182" i="2"/>
  <c r="AJ181" i="2"/>
  <c r="AE181" i="2"/>
  <c r="AC181" i="2"/>
  <c r="AB181" i="2"/>
  <c r="AA181" i="2"/>
  <c r="X181" i="2"/>
  <c r="W181" i="2"/>
  <c r="V181" i="2"/>
  <c r="S181" i="2"/>
  <c r="R181" i="2"/>
  <c r="Q181" i="2"/>
  <c r="N181" i="2"/>
  <c r="M181" i="2"/>
  <c r="L181" i="2"/>
  <c r="I181" i="2"/>
  <c r="G181" i="2"/>
  <c r="E181" i="2"/>
  <c r="AJ180" i="2"/>
  <c r="AE180" i="2"/>
  <c r="AC180" i="2"/>
  <c r="AB180" i="2"/>
  <c r="AA180" i="2"/>
  <c r="X180" i="2"/>
  <c r="W180" i="2"/>
  <c r="V180" i="2"/>
  <c r="S180" i="2"/>
  <c r="R180" i="2"/>
  <c r="Q180" i="2"/>
  <c r="N180" i="2"/>
  <c r="M180" i="2"/>
  <c r="L180" i="2"/>
  <c r="I180" i="2"/>
  <c r="G180" i="2"/>
  <c r="E180" i="2"/>
  <c r="AJ179" i="2"/>
  <c r="AE179" i="2"/>
  <c r="AC179" i="2"/>
  <c r="AB179" i="2"/>
  <c r="AA179" i="2"/>
  <c r="X179" i="2"/>
  <c r="W179" i="2"/>
  <c r="V179" i="2"/>
  <c r="S179" i="2"/>
  <c r="R179" i="2"/>
  <c r="Q179" i="2"/>
  <c r="N179" i="2"/>
  <c r="M179" i="2"/>
  <c r="L179" i="2"/>
  <c r="I179" i="2"/>
  <c r="G179" i="2"/>
  <c r="E179" i="2"/>
  <c r="AJ178" i="2"/>
  <c r="AE178" i="2"/>
  <c r="AC178" i="2"/>
  <c r="AB178" i="2"/>
  <c r="AA178" i="2"/>
  <c r="X178" i="2"/>
  <c r="W178" i="2"/>
  <c r="V178" i="2"/>
  <c r="S178" i="2"/>
  <c r="R178" i="2"/>
  <c r="Q178" i="2"/>
  <c r="N178" i="2"/>
  <c r="M178" i="2"/>
  <c r="L178" i="2"/>
  <c r="I178" i="2"/>
  <c r="G178" i="2"/>
  <c r="E178" i="2"/>
  <c r="AJ177" i="2"/>
  <c r="AE177" i="2"/>
  <c r="AC177" i="2"/>
  <c r="AB177" i="2"/>
  <c r="AA177" i="2"/>
  <c r="X177" i="2"/>
  <c r="W177" i="2"/>
  <c r="V177" i="2"/>
  <c r="S177" i="2"/>
  <c r="R177" i="2"/>
  <c r="Q177" i="2"/>
  <c r="N177" i="2"/>
  <c r="M177" i="2"/>
  <c r="L177" i="2"/>
  <c r="I177" i="2"/>
  <c r="G177" i="2"/>
  <c r="E177" i="2"/>
  <c r="AJ176" i="2"/>
  <c r="AE176" i="2"/>
  <c r="AC176" i="2"/>
  <c r="AB176" i="2"/>
  <c r="AA176" i="2"/>
  <c r="X176" i="2"/>
  <c r="W176" i="2"/>
  <c r="V176" i="2"/>
  <c r="S176" i="2"/>
  <c r="R176" i="2"/>
  <c r="Q176" i="2"/>
  <c r="N176" i="2"/>
  <c r="M176" i="2"/>
  <c r="L176" i="2"/>
  <c r="I176" i="2"/>
  <c r="G176" i="2"/>
  <c r="E176" i="2"/>
  <c r="AJ175" i="2"/>
  <c r="AE175" i="2"/>
  <c r="AC175" i="2"/>
  <c r="AB175" i="2"/>
  <c r="AA175" i="2"/>
  <c r="X175" i="2"/>
  <c r="W175" i="2"/>
  <c r="V175" i="2"/>
  <c r="S175" i="2"/>
  <c r="R175" i="2"/>
  <c r="Q175" i="2"/>
  <c r="N175" i="2"/>
  <c r="M175" i="2"/>
  <c r="L175" i="2"/>
  <c r="I175" i="2"/>
  <c r="G175" i="2"/>
  <c r="E175" i="2"/>
  <c r="AJ174" i="2"/>
  <c r="AE174" i="2"/>
  <c r="AC174" i="2"/>
  <c r="AB174" i="2"/>
  <c r="AA174" i="2"/>
  <c r="X174" i="2"/>
  <c r="W174" i="2"/>
  <c r="V174" i="2"/>
  <c r="S174" i="2"/>
  <c r="R174" i="2"/>
  <c r="Q174" i="2"/>
  <c r="N174" i="2"/>
  <c r="M174" i="2"/>
  <c r="L174" i="2"/>
  <c r="I174" i="2"/>
  <c r="G174" i="2"/>
  <c r="E174" i="2"/>
  <c r="AJ173" i="2"/>
  <c r="AE173" i="2"/>
  <c r="AC173" i="2"/>
  <c r="AB173" i="2"/>
  <c r="AA173" i="2"/>
  <c r="X173" i="2"/>
  <c r="W173" i="2"/>
  <c r="V173" i="2"/>
  <c r="S173" i="2"/>
  <c r="R173" i="2"/>
  <c r="Q173" i="2"/>
  <c r="N173" i="2"/>
  <c r="M173" i="2"/>
  <c r="L173" i="2"/>
  <c r="I173" i="2"/>
  <c r="G173" i="2"/>
  <c r="E173" i="2"/>
  <c r="AJ172" i="2"/>
  <c r="AE172" i="2"/>
  <c r="AC172" i="2"/>
  <c r="AB172" i="2"/>
  <c r="AA172" i="2"/>
  <c r="X172" i="2"/>
  <c r="W172" i="2"/>
  <c r="V172" i="2"/>
  <c r="S172" i="2"/>
  <c r="R172" i="2"/>
  <c r="Q172" i="2"/>
  <c r="N172" i="2"/>
  <c r="M172" i="2"/>
  <c r="L172" i="2"/>
  <c r="I172" i="2"/>
  <c r="G172" i="2"/>
  <c r="E172" i="2"/>
  <c r="AJ171" i="2"/>
  <c r="AE171" i="2"/>
  <c r="AC171" i="2"/>
  <c r="AB171" i="2"/>
  <c r="AA171" i="2"/>
  <c r="X171" i="2"/>
  <c r="W171" i="2"/>
  <c r="V171" i="2"/>
  <c r="S171" i="2"/>
  <c r="R171" i="2"/>
  <c r="Q171" i="2"/>
  <c r="N171" i="2"/>
  <c r="M171" i="2"/>
  <c r="L171" i="2"/>
  <c r="I171" i="2"/>
  <c r="G171" i="2"/>
  <c r="E171" i="2"/>
  <c r="AJ170" i="2"/>
  <c r="AE170" i="2"/>
  <c r="AC170" i="2"/>
  <c r="AB170" i="2"/>
  <c r="AA170" i="2"/>
  <c r="X170" i="2"/>
  <c r="W170" i="2"/>
  <c r="V170" i="2"/>
  <c r="S170" i="2"/>
  <c r="R170" i="2"/>
  <c r="Q170" i="2"/>
  <c r="N170" i="2"/>
  <c r="M170" i="2"/>
  <c r="L170" i="2"/>
  <c r="I170" i="2"/>
  <c r="G170" i="2"/>
  <c r="E170" i="2"/>
  <c r="AJ169" i="2"/>
  <c r="AE169" i="2"/>
  <c r="AC169" i="2"/>
  <c r="AB169" i="2"/>
  <c r="AA169" i="2"/>
  <c r="X169" i="2"/>
  <c r="W169" i="2"/>
  <c r="V169" i="2"/>
  <c r="S169" i="2"/>
  <c r="R169" i="2"/>
  <c r="Q169" i="2"/>
  <c r="N169" i="2"/>
  <c r="M169" i="2"/>
  <c r="L169" i="2"/>
  <c r="I169" i="2"/>
  <c r="G169" i="2"/>
  <c r="E169" i="2"/>
  <c r="AJ168" i="2"/>
  <c r="AE168" i="2"/>
  <c r="AC168" i="2"/>
  <c r="AB168" i="2"/>
  <c r="AA168" i="2"/>
  <c r="X168" i="2"/>
  <c r="W168" i="2"/>
  <c r="V168" i="2"/>
  <c r="S168" i="2"/>
  <c r="R168" i="2"/>
  <c r="Q168" i="2"/>
  <c r="N168" i="2"/>
  <c r="M168" i="2"/>
  <c r="L168" i="2"/>
  <c r="I168" i="2"/>
  <c r="G168" i="2"/>
  <c r="E168" i="2"/>
  <c r="AJ167" i="2"/>
  <c r="AE167" i="2"/>
  <c r="AC167" i="2"/>
  <c r="AB167" i="2"/>
  <c r="AA167" i="2"/>
  <c r="X167" i="2"/>
  <c r="W167" i="2"/>
  <c r="V167" i="2"/>
  <c r="S167" i="2"/>
  <c r="R167" i="2"/>
  <c r="Q167" i="2"/>
  <c r="N167" i="2"/>
  <c r="M167" i="2"/>
  <c r="L167" i="2"/>
  <c r="I167" i="2"/>
  <c r="G167" i="2"/>
  <c r="E167" i="2"/>
  <c r="AJ166" i="2"/>
  <c r="AE166" i="2"/>
  <c r="AC166" i="2"/>
  <c r="AB166" i="2"/>
  <c r="AA166" i="2"/>
  <c r="X166" i="2"/>
  <c r="W166" i="2"/>
  <c r="V166" i="2"/>
  <c r="S166" i="2"/>
  <c r="R166" i="2"/>
  <c r="Q166" i="2"/>
  <c r="N166" i="2"/>
  <c r="M166" i="2"/>
  <c r="L166" i="2"/>
  <c r="I166" i="2"/>
  <c r="G166" i="2"/>
  <c r="E166" i="2"/>
  <c r="AJ165" i="2"/>
  <c r="AE165" i="2"/>
  <c r="AC165" i="2"/>
  <c r="AB165" i="2"/>
  <c r="AA165" i="2"/>
  <c r="X165" i="2"/>
  <c r="W165" i="2"/>
  <c r="V165" i="2"/>
  <c r="S165" i="2"/>
  <c r="R165" i="2"/>
  <c r="Q165" i="2"/>
  <c r="N165" i="2"/>
  <c r="M165" i="2"/>
  <c r="L165" i="2"/>
  <c r="I165" i="2"/>
  <c r="G165" i="2"/>
  <c r="E165" i="2"/>
  <c r="AJ164" i="2"/>
  <c r="AE164" i="2"/>
  <c r="AC164" i="2"/>
  <c r="AB164" i="2"/>
  <c r="AA164" i="2"/>
  <c r="X164" i="2"/>
  <c r="W164" i="2"/>
  <c r="V164" i="2"/>
  <c r="S164" i="2"/>
  <c r="R164" i="2"/>
  <c r="Q164" i="2"/>
  <c r="N164" i="2"/>
  <c r="M164" i="2"/>
  <c r="L164" i="2"/>
  <c r="I164" i="2"/>
  <c r="G164" i="2"/>
  <c r="E164" i="2"/>
  <c r="AJ163" i="2"/>
  <c r="AE163" i="2"/>
  <c r="AC163" i="2"/>
  <c r="AB163" i="2"/>
  <c r="AA163" i="2"/>
  <c r="X163" i="2"/>
  <c r="W163" i="2"/>
  <c r="V163" i="2"/>
  <c r="S163" i="2"/>
  <c r="R163" i="2"/>
  <c r="Q163" i="2"/>
  <c r="N163" i="2"/>
  <c r="M163" i="2"/>
  <c r="L163" i="2"/>
  <c r="I163" i="2"/>
  <c r="G163" i="2"/>
  <c r="E163" i="2"/>
  <c r="AJ162" i="2"/>
  <c r="AE162" i="2"/>
  <c r="AC162" i="2"/>
  <c r="AB162" i="2"/>
  <c r="AA162" i="2"/>
  <c r="X162" i="2"/>
  <c r="W162" i="2"/>
  <c r="V162" i="2"/>
  <c r="S162" i="2"/>
  <c r="R162" i="2"/>
  <c r="Q162" i="2"/>
  <c r="N162" i="2"/>
  <c r="M162" i="2"/>
  <c r="L162" i="2"/>
  <c r="I162" i="2"/>
  <c r="G162" i="2"/>
  <c r="E162" i="2"/>
  <c r="AJ161" i="2"/>
  <c r="AE161" i="2"/>
  <c r="AC161" i="2"/>
  <c r="AB161" i="2"/>
  <c r="AA161" i="2"/>
  <c r="X161" i="2"/>
  <c r="W161" i="2"/>
  <c r="V161" i="2"/>
  <c r="S161" i="2"/>
  <c r="R161" i="2"/>
  <c r="Q161" i="2"/>
  <c r="N161" i="2"/>
  <c r="M161" i="2"/>
  <c r="L161" i="2"/>
  <c r="I161" i="2"/>
  <c r="G161" i="2"/>
  <c r="E161" i="2"/>
  <c r="AJ160" i="2"/>
  <c r="AE160" i="2"/>
  <c r="AC160" i="2"/>
  <c r="AB160" i="2"/>
  <c r="AA160" i="2"/>
  <c r="X160" i="2"/>
  <c r="W160" i="2"/>
  <c r="V160" i="2"/>
  <c r="S160" i="2"/>
  <c r="R160" i="2"/>
  <c r="Q160" i="2"/>
  <c r="N160" i="2"/>
  <c r="M160" i="2"/>
  <c r="L160" i="2"/>
  <c r="I160" i="2"/>
  <c r="G160" i="2"/>
  <c r="E160" i="2"/>
  <c r="AJ159" i="2"/>
  <c r="AE159" i="2"/>
  <c r="AC159" i="2"/>
  <c r="AB159" i="2"/>
  <c r="AA159" i="2"/>
  <c r="X159" i="2"/>
  <c r="W159" i="2"/>
  <c r="V159" i="2"/>
  <c r="S159" i="2"/>
  <c r="R159" i="2"/>
  <c r="Q159" i="2"/>
  <c r="N159" i="2"/>
  <c r="M159" i="2"/>
  <c r="L159" i="2"/>
  <c r="I159" i="2"/>
  <c r="G159" i="2"/>
  <c r="E159" i="2"/>
  <c r="AJ158" i="2"/>
  <c r="AE158" i="2"/>
  <c r="AC158" i="2"/>
  <c r="AB158" i="2"/>
  <c r="AA158" i="2"/>
  <c r="X158" i="2"/>
  <c r="W158" i="2"/>
  <c r="V158" i="2"/>
  <c r="S158" i="2"/>
  <c r="R158" i="2"/>
  <c r="Q158" i="2"/>
  <c r="N158" i="2"/>
  <c r="M158" i="2"/>
  <c r="L158" i="2"/>
  <c r="I158" i="2"/>
  <c r="G158" i="2"/>
  <c r="E158" i="2"/>
  <c r="AJ157" i="2"/>
  <c r="AE157" i="2"/>
  <c r="AC157" i="2"/>
  <c r="AB157" i="2"/>
  <c r="AA157" i="2"/>
  <c r="X157" i="2"/>
  <c r="W157" i="2"/>
  <c r="V157" i="2"/>
  <c r="S157" i="2"/>
  <c r="R157" i="2"/>
  <c r="Q157" i="2"/>
  <c r="N157" i="2"/>
  <c r="M157" i="2"/>
  <c r="L157" i="2"/>
  <c r="I157" i="2"/>
  <c r="G157" i="2"/>
  <c r="E157" i="2"/>
  <c r="AJ156" i="2"/>
  <c r="AE156" i="2"/>
  <c r="AC156" i="2"/>
  <c r="AB156" i="2"/>
  <c r="AA156" i="2"/>
  <c r="X156" i="2"/>
  <c r="W156" i="2"/>
  <c r="V156" i="2"/>
  <c r="S156" i="2"/>
  <c r="R156" i="2"/>
  <c r="Q156" i="2"/>
  <c r="N156" i="2"/>
  <c r="M156" i="2"/>
  <c r="L156" i="2"/>
  <c r="I156" i="2"/>
  <c r="G156" i="2"/>
  <c r="E156" i="2"/>
  <c r="AJ155" i="2"/>
  <c r="AE155" i="2"/>
  <c r="AC155" i="2"/>
  <c r="AB155" i="2"/>
  <c r="AA155" i="2"/>
  <c r="X155" i="2"/>
  <c r="W155" i="2"/>
  <c r="V155" i="2"/>
  <c r="S155" i="2"/>
  <c r="R155" i="2"/>
  <c r="Q155" i="2"/>
  <c r="N155" i="2"/>
  <c r="M155" i="2"/>
  <c r="L155" i="2"/>
  <c r="I155" i="2"/>
  <c r="G155" i="2"/>
  <c r="E155" i="2"/>
  <c r="AJ154" i="2"/>
  <c r="AE154" i="2"/>
  <c r="AC154" i="2"/>
  <c r="AB154" i="2"/>
  <c r="AA154" i="2"/>
  <c r="X154" i="2"/>
  <c r="W154" i="2"/>
  <c r="V154" i="2"/>
  <c r="S154" i="2"/>
  <c r="R154" i="2"/>
  <c r="Q154" i="2"/>
  <c r="N154" i="2"/>
  <c r="M154" i="2"/>
  <c r="L154" i="2"/>
  <c r="I154" i="2"/>
  <c r="G154" i="2"/>
  <c r="E154" i="2"/>
  <c r="AJ153" i="2"/>
  <c r="AE153" i="2"/>
  <c r="AC153" i="2"/>
  <c r="AB153" i="2"/>
  <c r="AA153" i="2"/>
  <c r="X153" i="2"/>
  <c r="W153" i="2"/>
  <c r="V153" i="2"/>
  <c r="S153" i="2"/>
  <c r="R153" i="2"/>
  <c r="Q153" i="2"/>
  <c r="N153" i="2"/>
  <c r="M153" i="2"/>
  <c r="L153" i="2"/>
  <c r="I153" i="2"/>
  <c r="G153" i="2"/>
  <c r="E153" i="2"/>
  <c r="AJ152" i="2"/>
  <c r="AE152" i="2"/>
  <c r="AC152" i="2"/>
  <c r="AB152" i="2"/>
  <c r="AA152" i="2"/>
  <c r="X152" i="2"/>
  <c r="W152" i="2"/>
  <c r="V152" i="2"/>
  <c r="S152" i="2"/>
  <c r="R152" i="2"/>
  <c r="Q152" i="2"/>
  <c r="N152" i="2"/>
  <c r="M152" i="2"/>
  <c r="L152" i="2"/>
  <c r="I152" i="2"/>
  <c r="G152" i="2"/>
  <c r="E152" i="2"/>
  <c r="AJ151" i="2"/>
  <c r="AE151" i="2"/>
  <c r="AC151" i="2"/>
  <c r="AB151" i="2"/>
  <c r="AA151" i="2"/>
  <c r="X151" i="2"/>
  <c r="W151" i="2"/>
  <c r="V151" i="2"/>
  <c r="S151" i="2"/>
  <c r="R151" i="2"/>
  <c r="Q151" i="2"/>
  <c r="N151" i="2"/>
  <c r="M151" i="2"/>
  <c r="L151" i="2"/>
  <c r="I151" i="2"/>
  <c r="G151" i="2"/>
  <c r="E151" i="2"/>
  <c r="AJ150" i="2"/>
  <c r="AE150" i="2"/>
  <c r="AC150" i="2"/>
  <c r="AB150" i="2"/>
  <c r="AA150" i="2"/>
  <c r="X150" i="2"/>
  <c r="W150" i="2"/>
  <c r="V150" i="2"/>
  <c r="S150" i="2"/>
  <c r="R150" i="2"/>
  <c r="Q150" i="2"/>
  <c r="N150" i="2"/>
  <c r="M150" i="2"/>
  <c r="L150" i="2"/>
  <c r="I150" i="2"/>
  <c r="G150" i="2"/>
  <c r="E150" i="2"/>
  <c r="AJ149" i="2"/>
  <c r="AE149" i="2"/>
  <c r="AC149" i="2"/>
  <c r="AB149" i="2"/>
  <c r="AA149" i="2"/>
  <c r="X149" i="2"/>
  <c r="W149" i="2"/>
  <c r="V149" i="2"/>
  <c r="S149" i="2"/>
  <c r="R149" i="2"/>
  <c r="Q149" i="2"/>
  <c r="N149" i="2"/>
  <c r="M149" i="2"/>
  <c r="L149" i="2"/>
  <c r="I149" i="2"/>
  <c r="G149" i="2"/>
  <c r="E149" i="2"/>
  <c r="AJ148" i="2"/>
  <c r="AE148" i="2"/>
  <c r="AC148" i="2"/>
  <c r="AB148" i="2"/>
  <c r="AA148" i="2"/>
  <c r="X148" i="2"/>
  <c r="W148" i="2"/>
  <c r="V148" i="2"/>
  <c r="S148" i="2"/>
  <c r="R148" i="2"/>
  <c r="Q148" i="2"/>
  <c r="N148" i="2"/>
  <c r="M148" i="2"/>
  <c r="L148" i="2"/>
  <c r="I148" i="2"/>
  <c r="G148" i="2"/>
  <c r="E148" i="2"/>
  <c r="AJ147" i="2"/>
  <c r="AE147" i="2"/>
  <c r="AC147" i="2"/>
  <c r="AB147" i="2"/>
  <c r="AA147" i="2"/>
  <c r="X147" i="2"/>
  <c r="W147" i="2"/>
  <c r="V147" i="2"/>
  <c r="S147" i="2"/>
  <c r="R147" i="2"/>
  <c r="Q147" i="2"/>
  <c r="N147" i="2"/>
  <c r="M147" i="2"/>
  <c r="L147" i="2"/>
  <c r="I147" i="2"/>
  <c r="G147" i="2"/>
  <c r="E147" i="2"/>
  <c r="AJ146" i="2"/>
  <c r="AE146" i="2"/>
  <c r="AC146" i="2"/>
  <c r="AB146" i="2"/>
  <c r="AA146" i="2"/>
  <c r="X146" i="2"/>
  <c r="W146" i="2"/>
  <c r="V146" i="2"/>
  <c r="S146" i="2"/>
  <c r="R146" i="2"/>
  <c r="Q146" i="2"/>
  <c r="N146" i="2"/>
  <c r="M146" i="2"/>
  <c r="L146" i="2"/>
  <c r="I146" i="2"/>
  <c r="G146" i="2"/>
  <c r="E146" i="2"/>
  <c r="AJ145" i="2"/>
  <c r="AE145" i="2"/>
  <c r="AC145" i="2"/>
  <c r="AB145" i="2"/>
  <c r="AA145" i="2"/>
  <c r="X145" i="2"/>
  <c r="W145" i="2"/>
  <c r="V145" i="2"/>
  <c r="S145" i="2"/>
  <c r="R145" i="2"/>
  <c r="Q145" i="2"/>
  <c r="N145" i="2"/>
  <c r="M145" i="2"/>
  <c r="L145" i="2"/>
  <c r="I145" i="2"/>
  <c r="G145" i="2"/>
  <c r="E145" i="2"/>
  <c r="AJ144" i="2"/>
  <c r="AE144" i="2"/>
  <c r="AC144" i="2"/>
  <c r="AB144" i="2"/>
  <c r="AA144" i="2"/>
  <c r="X144" i="2"/>
  <c r="W144" i="2"/>
  <c r="V144" i="2"/>
  <c r="S144" i="2"/>
  <c r="R144" i="2"/>
  <c r="Q144" i="2"/>
  <c r="N144" i="2"/>
  <c r="M144" i="2"/>
  <c r="L144" i="2"/>
  <c r="I144" i="2"/>
  <c r="G144" i="2"/>
  <c r="E144" i="2"/>
  <c r="AJ143" i="2"/>
  <c r="AE143" i="2"/>
  <c r="AC143" i="2"/>
  <c r="AB143" i="2"/>
  <c r="AA143" i="2"/>
  <c r="X143" i="2"/>
  <c r="W143" i="2"/>
  <c r="V143" i="2"/>
  <c r="S143" i="2"/>
  <c r="R143" i="2"/>
  <c r="Q143" i="2"/>
  <c r="N143" i="2"/>
  <c r="M143" i="2"/>
  <c r="L143" i="2"/>
  <c r="I143" i="2"/>
  <c r="G143" i="2"/>
  <c r="E143" i="2"/>
  <c r="AJ142" i="2"/>
  <c r="AE142" i="2"/>
  <c r="AC142" i="2"/>
  <c r="AB142" i="2"/>
  <c r="AA142" i="2"/>
  <c r="X142" i="2"/>
  <c r="W142" i="2"/>
  <c r="V142" i="2"/>
  <c r="S142" i="2"/>
  <c r="R142" i="2"/>
  <c r="Q142" i="2"/>
  <c r="N142" i="2"/>
  <c r="M142" i="2"/>
  <c r="L142" i="2"/>
  <c r="I142" i="2"/>
  <c r="G142" i="2"/>
  <c r="E142" i="2"/>
  <c r="AJ141" i="2"/>
  <c r="AE141" i="2"/>
  <c r="AC141" i="2"/>
  <c r="AB141" i="2"/>
  <c r="AA141" i="2"/>
  <c r="X141" i="2"/>
  <c r="W141" i="2"/>
  <c r="V141" i="2"/>
  <c r="S141" i="2"/>
  <c r="R141" i="2"/>
  <c r="Q141" i="2"/>
  <c r="N141" i="2"/>
  <c r="M141" i="2"/>
  <c r="L141" i="2"/>
  <c r="I141" i="2"/>
  <c r="G141" i="2"/>
  <c r="E141" i="2"/>
  <c r="AJ140" i="2"/>
  <c r="AE140" i="2"/>
  <c r="AC140" i="2"/>
  <c r="AB140" i="2"/>
  <c r="AA140" i="2"/>
  <c r="X140" i="2"/>
  <c r="W140" i="2"/>
  <c r="V140" i="2"/>
  <c r="S140" i="2"/>
  <c r="R140" i="2"/>
  <c r="Q140" i="2"/>
  <c r="N140" i="2"/>
  <c r="M140" i="2"/>
  <c r="L140" i="2"/>
  <c r="I140" i="2"/>
  <c r="G140" i="2"/>
  <c r="E140" i="2"/>
  <c r="AJ139" i="2"/>
  <c r="AE139" i="2"/>
  <c r="AC139" i="2"/>
  <c r="AB139" i="2"/>
  <c r="AA139" i="2"/>
  <c r="X139" i="2"/>
  <c r="W139" i="2"/>
  <c r="V139" i="2"/>
  <c r="S139" i="2"/>
  <c r="R139" i="2"/>
  <c r="Q139" i="2"/>
  <c r="N139" i="2"/>
  <c r="M139" i="2"/>
  <c r="L139" i="2"/>
  <c r="I139" i="2"/>
  <c r="G139" i="2"/>
  <c r="E139" i="2"/>
  <c r="AJ138" i="2"/>
  <c r="AE138" i="2"/>
  <c r="AC138" i="2"/>
  <c r="AB138" i="2"/>
  <c r="AA138" i="2"/>
  <c r="X138" i="2"/>
  <c r="W138" i="2"/>
  <c r="V138" i="2"/>
  <c r="S138" i="2"/>
  <c r="R138" i="2"/>
  <c r="Q138" i="2"/>
  <c r="N138" i="2"/>
  <c r="M138" i="2"/>
  <c r="L138" i="2"/>
  <c r="I138" i="2"/>
  <c r="G138" i="2"/>
  <c r="E138" i="2"/>
  <c r="AJ137" i="2"/>
  <c r="AE137" i="2"/>
  <c r="AC137" i="2"/>
  <c r="AB137" i="2"/>
  <c r="AA137" i="2"/>
  <c r="X137" i="2"/>
  <c r="W137" i="2"/>
  <c r="V137" i="2"/>
  <c r="S137" i="2"/>
  <c r="R137" i="2"/>
  <c r="Q137" i="2"/>
  <c r="N137" i="2"/>
  <c r="M137" i="2"/>
  <c r="L137" i="2"/>
  <c r="I137" i="2"/>
  <c r="G137" i="2"/>
  <c r="E137" i="2"/>
  <c r="AJ136" i="2"/>
  <c r="AE136" i="2"/>
  <c r="AC136" i="2"/>
  <c r="AB136" i="2"/>
  <c r="AA136" i="2"/>
  <c r="X136" i="2"/>
  <c r="W136" i="2"/>
  <c r="V136" i="2"/>
  <c r="S136" i="2"/>
  <c r="R136" i="2"/>
  <c r="Q136" i="2"/>
  <c r="N136" i="2"/>
  <c r="M136" i="2"/>
  <c r="L136" i="2"/>
  <c r="I136" i="2"/>
  <c r="G136" i="2"/>
  <c r="E136" i="2"/>
  <c r="AJ135" i="2"/>
  <c r="AE135" i="2"/>
  <c r="AC135" i="2"/>
  <c r="AB135" i="2"/>
  <c r="AA135" i="2"/>
  <c r="X135" i="2"/>
  <c r="W135" i="2"/>
  <c r="V135" i="2"/>
  <c r="S135" i="2"/>
  <c r="R135" i="2"/>
  <c r="Q135" i="2"/>
  <c r="N135" i="2"/>
  <c r="M135" i="2"/>
  <c r="L135" i="2"/>
  <c r="I135" i="2"/>
  <c r="G135" i="2"/>
  <c r="E135" i="2"/>
  <c r="AJ134" i="2"/>
  <c r="AE134" i="2"/>
  <c r="AC134" i="2"/>
  <c r="AB134" i="2"/>
  <c r="AA134" i="2"/>
  <c r="X134" i="2"/>
  <c r="W134" i="2"/>
  <c r="V134" i="2"/>
  <c r="S134" i="2"/>
  <c r="R134" i="2"/>
  <c r="Q134" i="2"/>
  <c r="N134" i="2"/>
  <c r="M134" i="2"/>
  <c r="L134" i="2"/>
  <c r="I134" i="2"/>
  <c r="G134" i="2"/>
  <c r="E134" i="2"/>
  <c r="AJ133" i="2"/>
  <c r="AE133" i="2"/>
  <c r="AC133" i="2"/>
  <c r="AB133" i="2"/>
  <c r="AA133" i="2"/>
  <c r="X133" i="2"/>
  <c r="W133" i="2"/>
  <c r="V133" i="2"/>
  <c r="S133" i="2"/>
  <c r="R133" i="2"/>
  <c r="Q133" i="2"/>
  <c r="N133" i="2"/>
  <c r="M133" i="2"/>
  <c r="L133" i="2"/>
  <c r="I133" i="2"/>
  <c r="G133" i="2"/>
  <c r="E133" i="2"/>
  <c r="AJ132" i="2"/>
  <c r="AE132" i="2"/>
  <c r="AC132" i="2"/>
  <c r="AB132" i="2"/>
  <c r="AA132" i="2"/>
  <c r="X132" i="2"/>
  <c r="W132" i="2"/>
  <c r="V132" i="2"/>
  <c r="S132" i="2"/>
  <c r="R132" i="2"/>
  <c r="Q132" i="2"/>
  <c r="N132" i="2"/>
  <c r="M132" i="2"/>
  <c r="L132" i="2"/>
  <c r="I132" i="2"/>
  <c r="G132" i="2"/>
  <c r="E132" i="2"/>
  <c r="AJ131" i="2"/>
  <c r="AE131" i="2"/>
  <c r="AC131" i="2"/>
  <c r="AB131" i="2"/>
  <c r="AA131" i="2"/>
  <c r="X131" i="2"/>
  <c r="W131" i="2"/>
  <c r="V131" i="2"/>
  <c r="S131" i="2"/>
  <c r="R131" i="2"/>
  <c r="Q131" i="2"/>
  <c r="N131" i="2"/>
  <c r="M131" i="2"/>
  <c r="L131" i="2"/>
  <c r="I131" i="2"/>
  <c r="G131" i="2"/>
  <c r="E131" i="2"/>
  <c r="AJ130" i="2"/>
  <c r="AE130" i="2"/>
  <c r="AC130" i="2"/>
  <c r="AB130" i="2"/>
  <c r="AA130" i="2"/>
  <c r="X130" i="2"/>
  <c r="W130" i="2"/>
  <c r="V130" i="2"/>
  <c r="S130" i="2"/>
  <c r="R130" i="2"/>
  <c r="Q130" i="2"/>
  <c r="N130" i="2"/>
  <c r="M130" i="2"/>
  <c r="L130" i="2"/>
  <c r="I130" i="2"/>
  <c r="G130" i="2"/>
  <c r="E130" i="2"/>
  <c r="AJ129" i="2"/>
  <c r="AE129" i="2"/>
  <c r="AC129" i="2"/>
  <c r="AB129" i="2"/>
  <c r="AA129" i="2"/>
  <c r="X129" i="2"/>
  <c r="W129" i="2"/>
  <c r="V129" i="2"/>
  <c r="S129" i="2"/>
  <c r="R129" i="2"/>
  <c r="Q129" i="2"/>
  <c r="N129" i="2"/>
  <c r="M129" i="2"/>
  <c r="L129" i="2"/>
  <c r="I129" i="2"/>
  <c r="G129" i="2"/>
  <c r="E129" i="2"/>
  <c r="AJ128" i="2"/>
  <c r="AE128" i="2"/>
  <c r="AC128" i="2"/>
  <c r="AB128" i="2"/>
  <c r="AA128" i="2"/>
  <c r="X128" i="2"/>
  <c r="W128" i="2"/>
  <c r="V128" i="2"/>
  <c r="S128" i="2"/>
  <c r="R128" i="2"/>
  <c r="Q128" i="2"/>
  <c r="N128" i="2"/>
  <c r="M128" i="2"/>
  <c r="L128" i="2"/>
  <c r="I128" i="2"/>
  <c r="G128" i="2"/>
  <c r="E128" i="2"/>
  <c r="AJ127" i="2"/>
  <c r="AE127" i="2"/>
  <c r="AC127" i="2"/>
  <c r="AB127" i="2"/>
  <c r="AA127" i="2"/>
  <c r="X127" i="2"/>
  <c r="W127" i="2"/>
  <c r="V127" i="2"/>
  <c r="S127" i="2"/>
  <c r="R127" i="2"/>
  <c r="Q127" i="2"/>
  <c r="N127" i="2"/>
  <c r="M127" i="2"/>
  <c r="L127" i="2"/>
  <c r="I127" i="2"/>
  <c r="G127" i="2"/>
  <c r="E127" i="2"/>
  <c r="AJ126" i="2"/>
  <c r="AE126" i="2"/>
  <c r="AC126" i="2"/>
  <c r="AB126" i="2"/>
  <c r="AA126" i="2"/>
  <c r="X126" i="2"/>
  <c r="W126" i="2"/>
  <c r="V126" i="2"/>
  <c r="S126" i="2"/>
  <c r="R126" i="2"/>
  <c r="Q126" i="2"/>
  <c r="N126" i="2"/>
  <c r="M126" i="2"/>
  <c r="L126" i="2"/>
  <c r="I126" i="2"/>
  <c r="G126" i="2"/>
  <c r="E126" i="2"/>
  <c r="AJ125" i="2"/>
  <c r="AE125" i="2"/>
  <c r="AC125" i="2"/>
  <c r="AB125" i="2"/>
  <c r="AA125" i="2"/>
  <c r="X125" i="2"/>
  <c r="W125" i="2"/>
  <c r="V125" i="2"/>
  <c r="S125" i="2"/>
  <c r="R125" i="2"/>
  <c r="Q125" i="2"/>
  <c r="N125" i="2"/>
  <c r="M125" i="2"/>
  <c r="L125" i="2"/>
  <c r="I125" i="2"/>
  <c r="G125" i="2"/>
  <c r="E125" i="2"/>
  <c r="AJ124" i="2"/>
  <c r="AE124" i="2"/>
  <c r="AC124" i="2"/>
  <c r="AB124" i="2"/>
  <c r="AA124" i="2"/>
  <c r="X124" i="2"/>
  <c r="W124" i="2"/>
  <c r="V124" i="2"/>
  <c r="S124" i="2"/>
  <c r="R124" i="2"/>
  <c r="Q124" i="2"/>
  <c r="N124" i="2"/>
  <c r="M124" i="2"/>
  <c r="L124" i="2"/>
  <c r="I124" i="2"/>
  <c r="G124" i="2"/>
  <c r="E124" i="2"/>
  <c r="AJ123" i="2"/>
  <c r="AE123" i="2"/>
  <c r="AC123" i="2"/>
  <c r="AB123" i="2"/>
  <c r="AA123" i="2"/>
  <c r="X123" i="2"/>
  <c r="W123" i="2"/>
  <c r="V123" i="2"/>
  <c r="S123" i="2"/>
  <c r="R123" i="2"/>
  <c r="Q123" i="2"/>
  <c r="N123" i="2"/>
  <c r="M123" i="2"/>
  <c r="L123" i="2"/>
  <c r="I123" i="2"/>
  <c r="G123" i="2"/>
  <c r="E123" i="2"/>
  <c r="AJ122" i="2"/>
  <c r="AE122" i="2"/>
  <c r="AC122" i="2"/>
  <c r="AB122" i="2"/>
  <c r="AA122" i="2"/>
  <c r="X122" i="2"/>
  <c r="W122" i="2"/>
  <c r="V122" i="2"/>
  <c r="S122" i="2"/>
  <c r="R122" i="2"/>
  <c r="Q122" i="2"/>
  <c r="N122" i="2"/>
  <c r="M122" i="2"/>
  <c r="L122" i="2"/>
  <c r="I122" i="2"/>
  <c r="G122" i="2"/>
  <c r="E122" i="2"/>
  <c r="AJ121" i="2"/>
  <c r="AE121" i="2"/>
  <c r="AC121" i="2"/>
  <c r="AB121" i="2"/>
  <c r="AA121" i="2"/>
  <c r="X121" i="2"/>
  <c r="W121" i="2"/>
  <c r="V121" i="2"/>
  <c r="S121" i="2"/>
  <c r="R121" i="2"/>
  <c r="Q121" i="2"/>
  <c r="N121" i="2"/>
  <c r="M121" i="2"/>
  <c r="L121" i="2"/>
  <c r="I121" i="2"/>
  <c r="G121" i="2"/>
  <c r="E121" i="2"/>
  <c r="AJ120" i="2"/>
  <c r="AE120" i="2"/>
  <c r="AC120" i="2"/>
  <c r="AB120" i="2"/>
  <c r="AA120" i="2"/>
  <c r="X120" i="2"/>
  <c r="W120" i="2"/>
  <c r="V120" i="2"/>
  <c r="S120" i="2"/>
  <c r="R120" i="2"/>
  <c r="Q120" i="2"/>
  <c r="N120" i="2"/>
  <c r="M120" i="2"/>
  <c r="L120" i="2"/>
  <c r="I120" i="2"/>
  <c r="G120" i="2"/>
  <c r="E120" i="2"/>
  <c r="AJ119" i="2"/>
  <c r="AE119" i="2"/>
  <c r="AC119" i="2"/>
  <c r="AB119" i="2"/>
  <c r="AA119" i="2"/>
  <c r="X119" i="2"/>
  <c r="W119" i="2"/>
  <c r="V119" i="2"/>
  <c r="S119" i="2"/>
  <c r="R119" i="2"/>
  <c r="Q119" i="2"/>
  <c r="N119" i="2"/>
  <c r="M119" i="2"/>
  <c r="L119" i="2"/>
  <c r="I119" i="2"/>
  <c r="G119" i="2"/>
  <c r="E119" i="2"/>
  <c r="AJ118" i="2"/>
  <c r="AE118" i="2"/>
  <c r="AC118" i="2"/>
  <c r="AB118" i="2"/>
  <c r="AA118" i="2"/>
  <c r="X118" i="2"/>
  <c r="W118" i="2"/>
  <c r="V118" i="2"/>
  <c r="S118" i="2"/>
  <c r="R118" i="2"/>
  <c r="Q118" i="2"/>
  <c r="N118" i="2"/>
  <c r="M118" i="2"/>
  <c r="L118" i="2"/>
  <c r="I118" i="2"/>
  <c r="G118" i="2"/>
  <c r="E118" i="2"/>
  <c r="AJ117" i="2"/>
  <c r="AE117" i="2"/>
  <c r="AC117" i="2"/>
  <c r="AB117" i="2"/>
  <c r="AA117" i="2"/>
  <c r="X117" i="2"/>
  <c r="W117" i="2"/>
  <c r="V117" i="2"/>
  <c r="S117" i="2"/>
  <c r="R117" i="2"/>
  <c r="Q117" i="2"/>
  <c r="N117" i="2"/>
  <c r="M117" i="2"/>
  <c r="L117" i="2"/>
  <c r="I117" i="2"/>
  <c r="G117" i="2"/>
  <c r="E117" i="2"/>
  <c r="AJ116" i="2"/>
  <c r="AE116" i="2"/>
  <c r="AC116" i="2"/>
  <c r="AB116" i="2"/>
  <c r="AA116" i="2"/>
  <c r="X116" i="2"/>
  <c r="W116" i="2"/>
  <c r="V116" i="2"/>
  <c r="S116" i="2"/>
  <c r="R116" i="2"/>
  <c r="Q116" i="2"/>
  <c r="N116" i="2"/>
  <c r="M116" i="2"/>
  <c r="L116" i="2"/>
  <c r="I116" i="2"/>
  <c r="G116" i="2"/>
  <c r="E116" i="2"/>
  <c r="AJ115" i="2"/>
  <c r="AE115" i="2"/>
  <c r="AC115" i="2"/>
  <c r="AB115" i="2"/>
  <c r="AA115" i="2"/>
  <c r="X115" i="2"/>
  <c r="W115" i="2"/>
  <c r="V115" i="2"/>
  <c r="S115" i="2"/>
  <c r="R115" i="2"/>
  <c r="Q115" i="2"/>
  <c r="N115" i="2"/>
  <c r="M115" i="2"/>
  <c r="L115" i="2"/>
  <c r="I115" i="2"/>
  <c r="G115" i="2"/>
  <c r="E115" i="2"/>
  <c r="AJ114" i="2"/>
  <c r="AE114" i="2"/>
  <c r="AC114" i="2"/>
  <c r="AB114" i="2"/>
  <c r="AA114" i="2"/>
  <c r="X114" i="2"/>
  <c r="W114" i="2"/>
  <c r="V114" i="2"/>
  <c r="S114" i="2"/>
  <c r="R114" i="2"/>
  <c r="Q114" i="2"/>
  <c r="N114" i="2"/>
  <c r="M114" i="2"/>
  <c r="L114" i="2"/>
  <c r="I114" i="2"/>
  <c r="G114" i="2"/>
  <c r="E114" i="2"/>
  <c r="AJ113" i="2"/>
  <c r="AE113" i="2"/>
  <c r="AC113" i="2"/>
  <c r="AB113" i="2"/>
  <c r="AA113" i="2"/>
  <c r="X113" i="2"/>
  <c r="W113" i="2"/>
  <c r="V113" i="2"/>
  <c r="S113" i="2"/>
  <c r="R113" i="2"/>
  <c r="Q113" i="2"/>
  <c r="N113" i="2"/>
  <c r="M113" i="2"/>
  <c r="L113" i="2"/>
  <c r="I113" i="2"/>
  <c r="G113" i="2"/>
  <c r="E113" i="2"/>
  <c r="AJ112" i="2"/>
  <c r="AE112" i="2"/>
  <c r="AC112" i="2"/>
  <c r="AB112" i="2"/>
  <c r="AA112" i="2"/>
  <c r="X112" i="2"/>
  <c r="W112" i="2"/>
  <c r="V112" i="2"/>
  <c r="S112" i="2"/>
  <c r="R112" i="2"/>
  <c r="Q112" i="2"/>
  <c r="N112" i="2"/>
  <c r="M112" i="2"/>
  <c r="L112" i="2"/>
  <c r="I112" i="2"/>
  <c r="G112" i="2"/>
  <c r="E112" i="2"/>
  <c r="AJ111" i="2"/>
  <c r="AE111" i="2"/>
  <c r="AC111" i="2"/>
  <c r="AB111" i="2"/>
  <c r="AA111" i="2"/>
  <c r="X111" i="2"/>
  <c r="W111" i="2"/>
  <c r="V111" i="2"/>
  <c r="S111" i="2"/>
  <c r="R111" i="2"/>
  <c r="Q111" i="2"/>
  <c r="N111" i="2"/>
  <c r="M111" i="2"/>
  <c r="L111" i="2"/>
  <c r="I111" i="2"/>
  <c r="G111" i="2"/>
  <c r="E111" i="2"/>
  <c r="AJ110" i="2"/>
  <c r="AE110" i="2"/>
  <c r="AC110" i="2"/>
  <c r="AB110" i="2"/>
  <c r="AA110" i="2"/>
  <c r="X110" i="2"/>
  <c r="W110" i="2"/>
  <c r="V110" i="2"/>
  <c r="S110" i="2"/>
  <c r="R110" i="2"/>
  <c r="Q110" i="2"/>
  <c r="N110" i="2"/>
  <c r="M110" i="2"/>
  <c r="L110" i="2"/>
  <c r="I110" i="2"/>
  <c r="G110" i="2"/>
  <c r="E110" i="2"/>
  <c r="AJ109" i="2"/>
  <c r="AE109" i="2"/>
  <c r="AC109" i="2"/>
  <c r="AB109" i="2"/>
  <c r="AA109" i="2"/>
  <c r="X109" i="2"/>
  <c r="W109" i="2"/>
  <c r="V109" i="2"/>
  <c r="S109" i="2"/>
  <c r="R109" i="2"/>
  <c r="Q109" i="2"/>
  <c r="N109" i="2"/>
  <c r="M109" i="2"/>
  <c r="L109" i="2"/>
  <c r="I109" i="2"/>
  <c r="G109" i="2"/>
  <c r="E109" i="2"/>
  <c r="AJ108" i="2"/>
  <c r="AE108" i="2"/>
  <c r="AC108" i="2"/>
  <c r="AB108" i="2"/>
  <c r="AA108" i="2"/>
  <c r="X108" i="2"/>
  <c r="W108" i="2"/>
  <c r="V108" i="2"/>
  <c r="S108" i="2"/>
  <c r="R108" i="2"/>
  <c r="Q108" i="2"/>
  <c r="N108" i="2"/>
  <c r="M108" i="2"/>
  <c r="L108" i="2"/>
  <c r="I108" i="2"/>
  <c r="G108" i="2"/>
  <c r="E108" i="2"/>
  <c r="AJ107" i="2"/>
  <c r="AE107" i="2"/>
  <c r="AC107" i="2"/>
  <c r="AB107" i="2"/>
  <c r="AA107" i="2"/>
  <c r="X107" i="2"/>
  <c r="W107" i="2"/>
  <c r="V107" i="2"/>
  <c r="S107" i="2"/>
  <c r="R107" i="2"/>
  <c r="Q107" i="2"/>
  <c r="N107" i="2"/>
  <c r="M107" i="2"/>
  <c r="L107" i="2"/>
  <c r="I107" i="2"/>
  <c r="G107" i="2"/>
  <c r="E107" i="2"/>
  <c r="AJ106" i="2"/>
  <c r="AE106" i="2"/>
  <c r="AC106" i="2"/>
  <c r="AB106" i="2"/>
  <c r="AA106" i="2"/>
  <c r="X106" i="2"/>
  <c r="W106" i="2"/>
  <c r="V106" i="2"/>
  <c r="S106" i="2"/>
  <c r="R106" i="2"/>
  <c r="Q106" i="2"/>
  <c r="N106" i="2"/>
  <c r="M106" i="2"/>
  <c r="L106" i="2"/>
  <c r="I106" i="2"/>
  <c r="G106" i="2"/>
  <c r="E106" i="2"/>
  <c r="AJ105" i="2"/>
  <c r="AE105" i="2"/>
  <c r="AC105" i="2"/>
  <c r="AB105" i="2"/>
  <c r="AA105" i="2"/>
  <c r="X105" i="2"/>
  <c r="W105" i="2"/>
  <c r="V105" i="2"/>
  <c r="S105" i="2"/>
  <c r="R105" i="2"/>
  <c r="Q105" i="2"/>
  <c r="N105" i="2"/>
  <c r="M105" i="2"/>
  <c r="L105" i="2"/>
  <c r="I105" i="2"/>
  <c r="G105" i="2"/>
  <c r="E105" i="2"/>
  <c r="AJ104" i="2"/>
  <c r="AE104" i="2"/>
  <c r="AC104" i="2"/>
  <c r="AB104" i="2"/>
  <c r="AA104" i="2"/>
  <c r="X104" i="2"/>
  <c r="W104" i="2"/>
  <c r="V104" i="2"/>
  <c r="S104" i="2"/>
  <c r="R104" i="2"/>
  <c r="Q104" i="2"/>
  <c r="N104" i="2"/>
  <c r="M104" i="2"/>
  <c r="L104" i="2"/>
  <c r="I104" i="2"/>
  <c r="G104" i="2"/>
  <c r="E104" i="2"/>
  <c r="AJ103" i="2"/>
  <c r="AE103" i="2"/>
  <c r="AC103" i="2"/>
  <c r="AB103" i="2"/>
  <c r="AA103" i="2"/>
  <c r="X103" i="2"/>
  <c r="W103" i="2"/>
  <c r="V103" i="2"/>
  <c r="S103" i="2"/>
  <c r="R103" i="2"/>
  <c r="Q103" i="2"/>
  <c r="N103" i="2"/>
  <c r="M103" i="2"/>
  <c r="L103" i="2"/>
  <c r="I103" i="2"/>
  <c r="G103" i="2"/>
  <c r="E103" i="2"/>
  <c r="AJ102" i="2"/>
  <c r="AE102" i="2"/>
  <c r="AC102" i="2"/>
  <c r="AB102" i="2"/>
  <c r="AA102" i="2"/>
  <c r="X102" i="2"/>
  <c r="W102" i="2"/>
  <c r="V102" i="2"/>
  <c r="S102" i="2"/>
  <c r="R102" i="2"/>
  <c r="Q102" i="2"/>
  <c r="N102" i="2"/>
  <c r="M102" i="2"/>
  <c r="L102" i="2"/>
  <c r="I102" i="2"/>
  <c r="G102" i="2"/>
  <c r="E102" i="2"/>
  <c r="AJ101" i="2"/>
  <c r="AE101" i="2"/>
  <c r="AC101" i="2"/>
  <c r="AB101" i="2"/>
  <c r="AA101" i="2"/>
  <c r="X101" i="2"/>
  <c r="W101" i="2"/>
  <c r="V101" i="2"/>
  <c r="S101" i="2"/>
  <c r="R101" i="2"/>
  <c r="Q101" i="2"/>
  <c r="N101" i="2"/>
  <c r="M101" i="2"/>
  <c r="L101" i="2"/>
  <c r="I101" i="2"/>
  <c r="G101" i="2"/>
  <c r="E101" i="2"/>
  <c r="AJ100" i="2"/>
  <c r="AE100" i="2"/>
  <c r="AC100" i="2"/>
  <c r="AB100" i="2"/>
  <c r="AA100" i="2"/>
  <c r="X100" i="2"/>
  <c r="W100" i="2"/>
  <c r="V100" i="2"/>
  <c r="S100" i="2"/>
  <c r="R100" i="2"/>
  <c r="Q100" i="2"/>
  <c r="N100" i="2"/>
  <c r="M100" i="2"/>
  <c r="L100" i="2"/>
  <c r="I100" i="2"/>
  <c r="G100" i="2"/>
  <c r="E100" i="2"/>
  <c r="AJ99" i="2"/>
  <c r="AE99" i="2"/>
  <c r="AC99" i="2"/>
  <c r="AB99" i="2"/>
  <c r="AA99" i="2"/>
  <c r="X99" i="2"/>
  <c r="W99" i="2"/>
  <c r="V99" i="2"/>
  <c r="S99" i="2"/>
  <c r="R99" i="2"/>
  <c r="Q99" i="2"/>
  <c r="N99" i="2"/>
  <c r="M99" i="2"/>
  <c r="L99" i="2"/>
  <c r="I99" i="2"/>
  <c r="G99" i="2"/>
  <c r="E99" i="2"/>
  <c r="AJ98" i="2"/>
  <c r="AE98" i="2"/>
  <c r="AC98" i="2"/>
  <c r="AB98" i="2"/>
  <c r="AA98" i="2"/>
  <c r="X98" i="2"/>
  <c r="W98" i="2"/>
  <c r="V98" i="2"/>
  <c r="S98" i="2"/>
  <c r="R98" i="2"/>
  <c r="Q98" i="2"/>
  <c r="N98" i="2"/>
  <c r="M98" i="2"/>
  <c r="L98" i="2"/>
  <c r="I98" i="2"/>
  <c r="G98" i="2"/>
  <c r="E98" i="2"/>
  <c r="AJ97" i="2"/>
  <c r="AE97" i="2"/>
  <c r="AC97" i="2"/>
  <c r="AB97" i="2"/>
  <c r="AA97" i="2"/>
  <c r="X97" i="2"/>
  <c r="W97" i="2"/>
  <c r="V97" i="2"/>
  <c r="S97" i="2"/>
  <c r="R97" i="2"/>
  <c r="Q97" i="2"/>
  <c r="N97" i="2"/>
  <c r="M97" i="2"/>
  <c r="L97" i="2"/>
  <c r="I97" i="2"/>
  <c r="G97" i="2"/>
  <c r="E97" i="2"/>
  <c r="AJ96" i="2"/>
  <c r="AE96" i="2"/>
  <c r="AC96" i="2"/>
  <c r="AB96" i="2"/>
  <c r="AA96" i="2"/>
  <c r="X96" i="2"/>
  <c r="W96" i="2"/>
  <c r="V96" i="2"/>
  <c r="S96" i="2"/>
  <c r="R96" i="2"/>
  <c r="Q96" i="2"/>
  <c r="N96" i="2"/>
  <c r="M96" i="2"/>
  <c r="L96" i="2"/>
  <c r="I96" i="2"/>
  <c r="G96" i="2"/>
  <c r="E96" i="2"/>
  <c r="AJ95" i="2"/>
  <c r="AE95" i="2"/>
  <c r="AC95" i="2"/>
  <c r="AB95" i="2"/>
  <c r="AA95" i="2"/>
  <c r="X95" i="2"/>
  <c r="W95" i="2"/>
  <c r="V95" i="2"/>
  <c r="S95" i="2"/>
  <c r="R95" i="2"/>
  <c r="Q95" i="2"/>
  <c r="N95" i="2"/>
  <c r="M95" i="2"/>
  <c r="L95" i="2"/>
  <c r="I95" i="2"/>
  <c r="G95" i="2"/>
  <c r="E95" i="2"/>
  <c r="AJ94" i="2"/>
  <c r="AE94" i="2"/>
  <c r="AC94" i="2"/>
  <c r="AB94" i="2"/>
  <c r="AA94" i="2"/>
  <c r="X94" i="2"/>
  <c r="W94" i="2"/>
  <c r="V94" i="2"/>
  <c r="S94" i="2"/>
  <c r="R94" i="2"/>
  <c r="Q94" i="2"/>
  <c r="N94" i="2"/>
  <c r="M94" i="2"/>
  <c r="L94" i="2"/>
  <c r="I94" i="2"/>
  <c r="G94" i="2"/>
  <c r="E94" i="2"/>
  <c r="AJ93" i="2"/>
  <c r="AE93" i="2"/>
  <c r="AC93" i="2"/>
  <c r="AB93" i="2"/>
  <c r="AA93" i="2"/>
  <c r="X93" i="2"/>
  <c r="W93" i="2"/>
  <c r="V93" i="2"/>
  <c r="S93" i="2"/>
  <c r="R93" i="2"/>
  <c r="Q93" i="2"/>
  <c r="N93" i="2"/>
  <c r="M93" i="2"/>
  <c r="L93" i="2"/>
  <c r="I93" i="2"/>
  <c r="G93" i="2"/>
  <c r="E93" i="2"/>
  <c r="AJ92" i="2"/>
  <c r="AE92" i="2"/>
  <c r="AC92" i="2"/>
  <c r="AB92" i="2"/>
  <c r="AA92" i="2"/>
  <c r="X92" i="2"/>
  <c r="W92" i="2"/>
  <c r="V92" i="2"/>
  <c r="S92" i="2"/>
  <c r="R92" i="2"/>
  <c r="Q92" i="2"/>
  <c r="N92" i="2"/>
  <c r="M92" i="2"/>
  <c r="L92" i="2"/>
  <c r="I92" i="2"/>
  <c r="G92" i="2"/>
  <c r="E92" i="2"/>
  <c r="AJ91" i="2"/>
  <c r="AE91" i="2"/>
  <c r="AC91" i="2"/>
  <c r="AB91" i="2"/>
  <c r="AA91" i="2"/>
  <c r="X91" i="2"/>
  <c r="W91" i="2"/>
  <c r="V91" i="2"/>
  <c r="S91" i="2"/>
  <c r="R91" i="2"/>
  <c r="Q91" i="2"/>
  <c r="N91" i="2"/>
  <c r="M91" i="2"/>
  <c r="L91" i="2"/>
  <c r="I91" i="2"/>
  <c r="G91" i="2"/>
  <c r="E91" i="2"/>
  <c r="AJ90" i="2"/>
  <c r="AE90" i="2"/>
  <c r="AC90" i="2"/>
  <c r="AB90" i="2"/>
  <c r="AA90" i="2"/>
  <c r="X90" i="2"/>
  <c r="W90" i="2"/>
  <c r="V90" i="2"/>
  <c r="S90" i="2"/>
  <c r="R90" i="2"/>
  <c r="Q90" i="2"/>
  <c r="N90" i="2"/>
  <c r="M90" i="2"/>
  <c r="L90" i="2"/>
  <c r="I90" i="2"/>
  <c r="G90" i="2"/>
  <c r="E90" i="2"/>
  <c r="AJ89" i="2"/>
  <c r="AE89" i="2"/>
  <c r="AC89" i="2"/>
  <c r="AB89" i="2"/>
  <c r="AA89" i="2"/>
  <c r="X89" i="2"/>
  <c r="W89" i="2"/>
  <c r="V89" i="2"/>
  <c r="S89" i="2"/>
  <c r="R89" i="2"/>
  <c r="Q89" i="2"/>
  <c r="N89" i="2"/>
  <c r="M89" i="2"/>
  <c r="L89" i="2"/>
  <c r="I89" i="2"/>
  <c r="G89" i="2"/>
  <c r="E89" i="2"/>
  <c r="AJ88" i="2"/>
  <c r="AE88" i="2"/>
  <c r="AC88" i="2"/>
  <c r="AB88" i="2"/>
  <c r="AA88" i="2"/>
  <c r="X88" i="2"/>
  <c r="W88" i="2"/>
  <c r="V88" i="2"/>
  <c r="S88" i="2"/>
  <c r="R88" i="2"/>
  <c r="Q88" i="2"/>
  <c r="N88" i="2"/>
  <c r="M88" i="2"/>
  <c r="L88" i="2"/>
  <c r="I88" i="2"/>
  <c r="G88" i="2"/>
  <c r="E88" i="2"/>
  <c r="AJ87" i="2"/>
  <c r="AE87" i="2"/>
  <c r="AC87" i="2"/>
  <c r="AB87" i="2"/>
  <c r="AA87" i="2"/>
  <c r="X87" i="2"/>
  <c r="W87" i="2"/>
  <c r="V87" i="2"/>
  <c r="S87" i="2"/>
  <c r="R87" i="2"/>
  <c r="Q87" i="2"/>
  <c r="N87" i="2"/>
  <c r="M87" i="2"/>
  <c r="L87" i="2"/>
  <c r="I87" i="2"/>
  <c r="G87" i="2"/>
  <c r="E87" i="2"/>
  <c r="AJ86" i="2"/>
  <c r="AE86" i="2"/>
  <c r="AC86" i="2"/>
  <c r="AB86" i="2"/>
  <c r="AA86" i="2"/>
  <c r="X86" i="2"/>
  <c r="W86" i="2"/>
  <c r="V86" i="2"/>
  <c r="S86" i="2"/>
  <c r="R86" i="2"/>
  <c r="Q86" i="2"/>
  <c r="N86" i="2"/>
  <c r="M86" i="2"/>
  <c r="L86" i="2"/>
  <c r="I86" i="2"/>
  <c r="G86" i="2"/>
  <c r="E86" i="2"/>
  <c r="AJ85" i="2"/>
  <c r="AE85" i="2"/>
  <c r="AC85" i="2"/>
  <c r="AB85" i="2"/>
  <c r="AA85" i="2"/>
  <c r="X85" i="2"/>
  <c r="W85" i="2"/>
  <c r="V85" i="2"/>
  <c r="S85" i="2"/>
  <c r="R85" i="2"/>
  <c r="Q85" i="2"/>
  <c r="N85" i="2"/>
  <c r="M85" i="2"/>
  <c r="L85" i="2"/>
  <c r="I85" i="2"/>
  <c r="G85" i="2"/>
  <c r="E85" i="2"/>
  <c r="AJ84" i="2"/>
  <c r="AE84" i="2"/>
  <c r="AC84" i="2"/>
  <c r="AB84" i="2"/>
  <c r="AA84" i="2"/>
  <c r="X84" i="2"/>
  <c r="W84" i="2"/>
  <c r="V84" i="2"/>
  <c r="S84" i="2"/>
  <c r="R84" i="2"/>
  <c r="Q84" i="2"/>
  <c r="N84" i="2"/>
  <c r="M84" i="2"/>
  <c r="L84" i="2"/>
  <c r="I84" i="2"/>
  <c r="G84" i="2"/>
  <c r="E84" i="2"/>
  <c r="AJ83" i="2"/>
  <c r="AE83" i="2"/>
  <c r="AC83" i="2"/>
  <c r="AB83" i="2"/>
  <c r="AA83" i="2"/>
  <c r="X83" i="2"/>
  <c r="W83" i="2"/>
  <c r="V83" i="2"/>
  <c r="S83" i="2"/>
  <c r="R83" i="2"/>
  <c r="Q83" i="2"/>
  <c r="N83" i="2"/>
  <c r="M83" i="2"/>
  <c r="L83" i="2"/>
  <c r="I83" i="2"/>
  <c r="G83" i="2"/>
  <c r="E83" i="2"/>
  <c r="AJ82" i="2"/>
  <c r="AE82" i="2"/>
  <c r="AC82" i="2"/>
  <c r="AB82" i="2"/>
  <c r="AA82" i="2"/>
  <c r="X82" i="2"/>
  <c r="W82" i="2"/>
  <c r="V82" i="2"/>
  <c r="S82" i="2"/>
  <c r="R82" i="2"/>
  <c r="Q82" i="2"/>
  <c r="N82" i="2"/>
  <c r="M82" i="2"/>
  <c r="L82" i="2"/>
  <c r="I82" i="2"/>
  <c r="G82" i="2"/>
  <c r="E82" i="2"/>
  <c r="AJ81" i="2"/>
  <c r="AE81" i="2"/>
  <c r="AC81" i="2"/>
  <c r="AB81" i="2"/>
  <c r="AA81" i="2"/>
  <c r="X81" i="2"/>
  <c r="W81" i="2"/>
  <c r="V81" i="2"/>
  <c r="S81" i="2"/>
  <c r="R81" i="2"/>
  <c r="Q81" i="2"/>
  <c r="N81" i="2"/>
  <c r="M81" i="2"/>
  <c r="L81" i="2"/>
  <c r="I81" i="2"/>
  <c r="G81" i="2"/>
  <c r="E81" i="2"/>
  <c r="AJ80" i="2"/>
  <c r="AE80" i="2"/>
  <c r="AC80" i="2"/>
  <c r="AB80" i="2"/>
  <c r="AA80" i="2"/>
  <c r="X80" i="2"/>
  <c r="W80" i="2"/>
  <c r="V80" i="2"/>
  <c r="S80" i="2"/>
  <c r="R80" i="2"/>
  <c r="Q80" i="2"/>
  <c r="N80" i="2"/>
  <c r="M80" i="2"/>
  <c r="L80" i="2"/>
  <c r="I80" i="2"/>
  <c r="G80" i="2"/>
  <c r="E80" i="2"/>
  <c r="AJ79" i="2"/>
  <c r="AE79" i="2"/>
  <c r="AC79" i="2"/>
  <c r="AB79" i="2"/>
  <c r="AA79" i="2"/>
  <c r="X79" i="2"/>
  <c r="W79" i="2"/>
  <c r="V79" i="2"/>
  <c r="S79" i="2"/>
  <c r="R79" i="2"/>
  <c r="Q79" i="2"/>
  <c r="N79" i="2"/>
  <c r="M79" i="2"/>
  <c r="L79" i="2"/>
  <c r="I79" i="2"/>
  <c r="G79" i="2"/>
  <c r="E79" i="2"/>
  <c r="AJ78" i="2"/>
  <c r="AE78" i="2"/>
  <c r="AC78" i="2"/>
  <c r="AB78" i="2"/>
  <c r="AA78" i="2"/>
  <c r="X78" i="2"/>
  <c r="W78" i="2"/>
  <c r="V78" i="2"/>
  <c r="S78" i="2"/>
  <c r="R78" i="2"/>
  <c r="Q78" i="2"/>
  <c r="N78" i="2"/>
  <c r="M78" i="2"/>
  <c r="L78" i="2"/>
  <c r="I78" i="2"/>
  <c r="G78" i="2"/>
  <c r="E78" i="2"/>
  <c r="AJ77" i="2"/>
  <c r="AE77" i="2"/>
  <c r="AC77" i="2"/>
  <c r="AB77" i="2"/>
  <c r="AA77" i="2"/>
  <c r="X77" i="2"/>
  <c r="W77" i="2"/>
  <c r="V77" i="2"/>
  <c r="S77" i="2"/>
  <c r="R77" i="2"/>
  <c r="Q77" i="2"/>
  <c r="N77" i="2"/>
  <c r="M77" i="2"/>
  <c r="L77" i="2"/>
  <c r="I77" i="2"/>
  <c r="G77" i="2"/>
  <c r="E77" i="2"/>
  <c r="AJ76" i="2"/>
  <c r="AE76" i="2"/>
  <c r="AC76" i="2"/>
  <c r="AB76" i="2"/>
  <c r="AA76" i="2"/>
  <c r="X76" i="2"/>
  <c r="W76" i="2"/>
  <c r="V76" i="2"/>
  <c r="S76" i="2"/>
  <c r="R76" i="2"/>
  <c r="Q76" i="2"/>
  <c r="N76" i="2"/>
  <c r="M76" i="2"/>
  <c r="L76" i="2"/>
  <c r="I76" i="2"/>
  <c r="G76" i="2"/>
  <c r="E76" i="2"/>
  <c r="AJ75" i="2"/>
  <c r="AE75" i="2"/>
  <c r="AC75" i="2"/>
  <c r="AB75" i="2"/>
  <c r="AA75" i="2"/>
  <c r="X75" i="2"/>
  <c r="W75" i="2"/>
  <c r="V75" i="2"/>
  <c r="S75" i="2"/>
  <c r="R75" i="2"/>
  <c r="Q75" i="2"/>
  <c r="N75" i="2"/>
  <c r="M75" i="2"/>
  <c r="L75" i="2"/>
  <c r="I75" i="2"/>
  <c r="G75" i="2"/>
  <c r="E75" i="2"/>
  <c r="AJ74" i="2"/>
  <c r="AE74" i="2"/>
  <c r="AC74" i="2"/>
  <c r="AB74" i="2"/>
  <c r="AA74" i="2"/>
  <c r="X74" i="2"/>
  <c r="W74" i="2"/>
  <c r="V74" i="2"/>
  <c r="S74" i="2"/>
  <c r="R74" i="2"/>
  <c r="Q74" i="2"/>
  <c r="N74" i="2"/>
  <c r="M74" i="2"/>
  <c r="L74" i="2"/>
  <c r="I74" i="2"/>
  <c r="G74" i="2"/>
  <c r="E74" i="2"/>
  <c r="AJ73" i="2"/>
  <c r="AE73" i="2"/>
  <c r="AC73" i="2"/>
  <c r="AB73" i="2"/>
  <c r="AA73" i="2"/>
  <c r="X73" i="2"/>
  <c r="W73" i="2"/>
  <c r="V73" i="2"/>
  <c r="S73" i="2"/>
  <c r="R73" i="2"/>
  <c r="Q73" i="2"/>
  <c r="N73" i="2"/>
  <c r="M73" i="2"/>
  <c r="L73" i="2"/>
  <c r="I73" i="2"/>
  <c r="G73" i="2"/>
  <c r="E73" i="2"/>
  <c r="AJ72" i="2"/>
  <c r="AE72" i="2"/>
  <c r="AC72" i="2"/>
  <c r="AB72" i="2"/>
  <c r="AA72" i="2"/>
  <c r="X72" i="2"/>
  <c r="W72" i="2"/>
  <c r="V72" i="2"/>
  <c r="S72" i="2"/>
  <c r="R72" i="2"/>
  <c r="Q72" i="2"/>
  <c r="N72" i="2"/>
  <c r="M72" i="2"/>
  <c r="L72" i="2"/>
  <c r="I72" i="2"/>
  <c r="G72" i="2"/>
  <c r="E72" i="2"/>
  <c r="AJ71" i="2"/>
  <c r="AE71" i="2"/>
  <c r="AC71" i="2"/>
  <c r="AB71" i="2"/>
  <c r="AA71" i="2"/>
  <c r="X71" i="2"/>
  <c r="W71" i="2"/>
  <c r="V71" i="2"/>
  <c r="S71" i="2"/>
  <c r="R71" i="2"/>
  <c r="Q71" i="2"/>
  <c r="N71" i="2"/>
  <c r="M71" i="2"/>
  <c r="L71" i="2"/>
  <c r="I71" i="2"/>
  <c r="G71" i="2"/>
  <c r="E71" i="2"/>
  <c r="AJ70" i="2"/>
  <c r="AE70" i="2"/>
  <c r="AC70" i="2"/>
  <c r="AB70" i="2"/>
  <c r="AA70" i="2"/>
  <c r="X70" i="2"/>
  <c r="W70" i="2"/>
  <c r="V70" i="2"/>
  <c r="S70" i="2"/>
  <c r="R70" i="2"/>
  <c r="Q70" i="2"/>
  <c r="N70" i="2"/>
  <c r="M70" i="2"/>
  <c r="L70" i="2"/>
  <c r="I70" i="2"/>
  <c r="G70" i="2"/>
  <c r="E70" i="2"/>
  <c r="AJ69" i="2"/>
  <c r="AE69" i="2"/>
  <c r="AC69" i="2"/>
  <c r="AB69" i="2"/>
  <c r="AA69" i="2"/>
  <c r="X69" i="2"/>
  <c r="W69" i="2"/>
  <c r="V69" i="2"/>
  <c r="S69" i="2"/>
  <c r="R69" i="2"/>
  <c r="Q69" i="2"/>
  <c r="N69" i="2"/>
  <c r="M69" i="2"/>
  <c r="L69" i="2"/>
  <c r="I69" i="2"/>
  <c r="G69" i="2"/>
  <c r="E69" i="2"/>
  <c r="AJ68" i="2"/>
  <c r="AE68" i="2"/>
  <c r="AC68" i="2"/>
  <c r="AB68" i="2"/>
  <c r="AA68" i="2"/>
  <c r="X68" i="2"/>
  <c r="W68" i="2"/>
  <c r="V68" i="2"/>
  <c r="S68" i="2"/>
  <c r="R68" i="2"/>
  <c r="Q68" i="2"/>
  <c r="N68" i="2"/>
  <c r="M68" i="2"/>
  <c r="L68" i="2"/>
  <c r="I68" i="2"/>
  <c r="G68" i="2"/>
  <c r="E68" i="2"/>
  <c r="AJ67" i="2"/>
  <c r="AE67" i="2"/>
  <c r="AC67" i="2"/>
  <c r="AB67" i="2"/>
  <c r="AA67" i="2"/>
  <c r="X67" i="2"/>
  <c r="W67" i="2"/>
  <c r="V67" i="2"/>
  <c r="S67" i="2"/>
  <c r="R67" i="2"/>
  <c r="Q67" i="2"/>
  <c r="N67" i="2"/>
  <c r="M67" i="2"/>
  <c r="L67" i="2"/>
  <c r="I67" i="2"/>
  <c r="G67" i="2"/>
  <c r="E67" i="2"/>
  <c r="AJ66" i="2"/>
  <c r="AE66" i="2"/>
  <c r="AC66" i="2"/>
  <c r="AB66" i="2"/>
  <c r="AA66" i="2"/>
  <c r="X66" i="2"/>
  <c r="W66" i="2"/>
  <c r="V66" i="2"/>
  <c r="S66" i="2"/>
  <c r="R66" i="2"/>
  <c r="Q66" i="2"/>
  <c r="N66" i="2"/>
  <c r="M66" i="2"/>
  <c r="L66" i="2"/>
  <c r="I66" i="2"/>
  <c r="G66" i="2"/>
  <c r="E66" i="2"/>
  <c r="AJ65" i="2"/>
  <c r="AE65" i="2"/>
  <c r="AC65" i="2"/>
  <c r="AB65" i="2"/>
  <c r="AA65" i="2"/>
  <c r="X65" i="2"/>
  <c r="W65" i="2"/>
  <c r="V65" i="2"/>
  <c r="S65" i="2"/>
  <c r="R65" i="2"/>
  <c r="Q65" i="2"/>
  <c r="N65" i="2"/>
  <c r="M65" i="2"/>
  <c r="L65" i="2"/>
  <c r="I65" i="2"/>
  <c r="G65" i="2"/>
  <c r="E65" i="2"/>
  <c r="AJ64" i="2"/>
  <c r="AE64" i="2"/>
  <c r="AC64" i="2"/>
  <c r="AB64" i="2"/>
  <c r="AA64" i="2"/>
  <c r="X64" i="2"/>
  <c r="W64" i="2"/>
  <c r="V64" i="2"/>
  <c r="S64" i="2"/>
  <c r="R64" i="2"/>
  <c r="Q64" i="2"/>
  <c r="N64" i="2"/>
  <c r="M64" i="2"/>
  <c r="L64" i="2"/>
  <c r="I64" i="2"/>
  <c r="G64" i="2"/>
  <c r="E64" i="2"/>
  <c r="AJ63" i="2"/>
  <c r="AE63" i="2"/>
  <c r="AC63" i="2"/>
  <c r="AB63" i="2"/>
  <c r="AA63" i="2"/>
  <c r="X63" i="2"/>
  <c r="W63" i="2"/>
  <c r="V63" i="2"/>
  <c r="S63" i="2"/>
  <c r="R63" i="2"/>
  <c r="Q63" i="2"/>
  <c r="N63" i="2"/>
  <c r="M63" i="2"/>
  <c r="L63" i="2"/>
  <c r="I63" i="2"/>
  <c r="G63" i="2"/>
  <c r="E63" i="2"/>
  <c r="AJ62" i="2"/>
  <c r="AE62" i="2"/>
  <c r="AC62" i="2"/>
  <c r="AB62" i="2"/>
  <c r="AA62" i="2"/>
  <c r="X62" i="2"/>
  <c r="W62" i="2"/>
  <c r="V62" i="2"/>
  <c r="S62" i="2"/>
  <c r="R62" i="2"/>
  <c r="Q62" i="2"/>
  <c r="N62" i="2"/>
  <c r="M62" i="2"/>
  <c r="L62" i="2"/>
  <c r="I62" i="2"/>
  <c r="G62" i="2"/>
  <c r="E62" i="2"/>
  <c r="AJ61" i="2"/>
  <c r="AE61" i="2"/>
  <c r="AC61" i="2"/>
  <c r="AB61" i="2"/>
  <c r="AA61" i="2"/>
  <c r="X61" i="2"/>
  <c r="W61" i="2"/>
  <c r="V61" i="2"/>
  <c r="S61" i="2"/>
  <c r="R61" i="2"/>
  <c r="Q61" i="2"/>
  <c r="N61" i="2"/>
  <c r="M61" i="2"/>
  <c r="L61" i="2"/>
  <c r="I61" i="2"/>
  <c r="G61" i="2"/>
  <c r="E61" i="2"/>
  <c r="AJ60" i="2"/>
  <c r="AE60" i="2"/>
  <c r="AC60" i="2"/>
  <c r="AB60" i="2"/>
  <c r="AA60" i="2"/>
  <c r="X60" i="2"/>
  <c r="W60" i="2"/>
  <c r="V60" i="2"/>
  <c r="S60" i="2"/>
  <c r="R60" i="2"/>
  <c r="Q60" i="2"/>
  <c r="N60" i="2"/>
  <c r="M60" i="2"/>
  <c r="L60" i="2"/>
  <c r="I60" i="2"/>
  <c r="G60" i="2"/>
  <c r="E60" i="2"/>
  <c r="AJ59" i="2"/>
  <c r="AE59" i="2"/>
  <c r="AC59" i="2"/>
  <c r="AB59" i="2"/>
  <c r="AA59" i="2"/>
  <c r="X59" i="2"/>
  <c r="W59" i="2"/>
  <c r="V59" i="2"/>
  <c r="S59" i="2"/>
  <c r="R59" i="2"/>
  <c r="Q59" i="2"/>
  <c r="N59" i="2"/>
  <c r="M59" i="2"/>
  <c r="L59" i="2"/>
  <c r="I59" i="2"/>
  <c r="G59" i="2"/>
  <c r="E59" i="2"/>
  <c r="AJ58" i="2"/>
  <c r="AE58" i="2"/>
  <c r="AC58" i="2"/>
  <c r="AB58" i="2"/>
  <c r="AA58" i="2"/>
  <c r="X58" i="2"/>
  <c r="W58" i="2"/>
  <c r="V58" i="2"/>
  <c r="S58" i="2"/>
  <c r="R58" i="2"/>
  <c r="Q58" i="2"/>
  <c r="N58" i="2"/>
  <c r="M58" i="2"/>
  <c r="L58" i="2"/>
  <c r="I58" i="2"/>
  <c r="G58" i="2"/>
  <c r="E58" i="2"/>
  <c r="AJ57" i="2"/>
  <c r="AE57" i="2"/>
  <c r="AC57" i="2"/>
  <c r="AB57" i="2"/>
  <c r="AA57" i="2"/>
  <c r="X57" i="2"/>
  <c r="W57" i="2"/>
  <c r="V57" i="2"/>
  <c r="S57" i="2"/>
  <c r="R57" i="2"/>
  <c r="Q57" i="2"/>
  <c r="N57" i="2"/>
  <c r="M57" i="2"/>
  <c r="L57" i="2"/>
  <c r="I57" i="2"/>
  <c r="G57" i="2"/>
  <c r="E57" i="2"/>
  <c r="AJ56" i="2"/>
  <c r="AE56" i="2"/>
  <c r="AC56" i="2"/>
  <c r="AB56" i="2"/>
  <c r="AA56" i="2"/>
  <c r="X56" i="2"/>
  <c r="W56" i="2"/>
  <c r="V56" i="2"/>
  <c r="S56" i="2"/>
  <c r="R56" i="2"/>
  <c r="Q56" i="2"/>
  <c r="N56" i="2"/>
  <c r="M56" i="2"/>
  <c r="L56" i="2"/>
  <c r="I56" i="2"/>
  <c r="G56" i="2"/>
  <c r="E56" i="2"/>
  <c r="AJ55" i="2"/>
  <c r="AE55" i="2"/>
  <c r="AC55" i="2"/>
  <c r="AB55" i="2"/>
  <c r="AA55" i="2"/>
  <c r="X55" i="2"/>
  <c r="W55" i="2"/>
  <c r="V55" i="2"/>
  <c r="S55" i="2"/>
  <c r="R55" i="2"/>
  <c r="Q55" i="2"/>
  <c r="N55" i="2"/>
  <c r="M55" i="2"/>
  <c r="L55" i="2"/>
  <c r="I55" i="2"/>
  <c r="G55" i="2"/>
  <c r="E55" i="2"/>
  <c r="AJ54" i="2"/>
  <c r="AE54" i="2"/>
  <c r="AC54" i="2"/>
  <c r="AB54" i="2"/>
  <c r="AA54" i="2"/>
  <c r="X54" i="2"/>
  <c r="W54" i="2"/>
  <c r="V54" i="2"/>
  <c r="S54" i="2"/>
  <c r="R54" i="2"/>
  <c r="Q54" i="2"/>
  <c r="N54" i="2"/>
  <c r="M54" i="2"/>
  <c r="L54" i="2"/>
  <c r="I54" i="2"/>
  <c r="G54" i="2"/>
  <c r="E54" i="2"/>
  <c r="AJ53" i="2"/>
  <c r="AE53" i="2"/>
  <c r="AC53" i="2"/>
  <c r="AB53" i="2"/>
  <c r="AA53" i="2"/>
  <c r="X53" i="2"/>
  <c r="W53" i="2"/>
  <c r="V53" i="2"/>
  <c r="S53" i="2"/>
  <c r="R53" i="2"/>
  <c r="Q53" i="2"/>
  <c r="N53" i="2"/>
  <c r="M53" i="2"/>
  <c r="L53" i="2"/>
  <c r="I53" i="2"/>
  <c r="G53" i="2"/>
  <c r="E53" i="2"/>
  <c r="AJ52" i="2"/>
  <c r="AE52" i="2"/>
  <c r="AC52" i="2"/>
  <c r="AB52" i="2"/>
  <c r="AA52" i="2"/>
  <c r="X52" i="2"/>
  <c r="W52" i="2"/>
  <c r="V52" i="2"/>
  <c r="S52" i="2"/>
  <c r="R52" i="2"/>
  <c r="Q52" i="2"/>
  <c r="N52" i="2"/>
  <c r="M52" i="2"/>
  <c r="L52" i="2"/>
  <c r="I52" i="2"/>
  <c r="G52" i="2"/>
  <c r="E52" i="2"/>
  <c r="AJ51" i="2"/>
  <c r="AE51" i="2"/>
  <c r="AC51" i="2"/>
  <c r="AB51" i="2"/>
  <c r="AA51" i="2"/>
  <c r="X51" i="2"/>
  <c r="W51" i="2"/>
  <c r="V51" i="2"/>
  <c r="S51" i="2"/>
  <c r="R51" i="2"/>
  <c r="Q51" i="2"/>
  <c r="N51" i="2"/>
  <c r="M51" i="2"/>
  <c r="L51" i="2"/>
  <c r="I51" i="2"/>
  <c r="G51" i="2"/>
  <c r="E51" i="2"/>
  <c r="AJ50" i="2"/>
  <c r="AE50" i="2"/>
  <c r="AC50" i="2"/>
  <c r="AB50" i="2"/>
  <c r="AA50" i="2"/>
  <c r="X50" i="2"/>
  <c r="W50" i="2"/>
  <c r="V50" i="2"/>
  <c r="S50" i="2"/>
  <c r="R50" i="2"/>
  <c r="Q50" i="2"/>
  <c r="N50" i="2"/>
  <c r="M50" i="2"/>
  <c r="L50" i="2"/>
  <c r="I50" i="2"/>
  <c r="G50" i="2"/>
  <c r="E50" i="2"/>
  <c r="AJ49" i="2"/>
  <c r="AE49" i="2"/>
  <c r="AC49" i="2"/>
  <c r="AB49" i="2"/>
  <c r="AA49" i="2"/>
  <c r="X49" i="2"/>
  <c r="W49" i="2"/>
  <c r="V49" i="2"/>
  <c r="S49" i="2"/>
  <c r="R49" i="2"/>
  <c r="Q49" i="2"/>
  <c r="N49" i="2"/>
  <c r="M49" i="2"/>
  <c r="L49" i="2"/>
  <c r="I49" i="2"/>
  <c r="G49" i="2"/>
  <c r="E49" i="2"/>
  <c r="AJ48" i="2"/>
  <c r="AE48" i="2"/>
  <c r="AC48" i="2"/>
  <c r="AB48" i="2"/>
  <c r="AA48" i="2"/>
  <c r="X48" i="2"/>
  <c r="W48" i="2"/>
  <c r="V48" i="2"/>
  <c r="S48" i="2"/>
  <c r="R48" i="2"/>
  <c r="Q48" i="2"/>
  <c r="N48" i="2"/>
  <c r="M48" i="2"/>
  <c r="L48" i="2"/>
  <c r="I48" i="2"/>
  <c r="G48" i="2"/>
  <c r="E48" i="2"/>
  <c r="AJ47" i="2"/>
  <c r="AE47" i="2"/>
  <c r="AC47" i="2"/>
  <c r="AB47" i="2"/>
  <c r="AA47" i="2"/>
  <c r="X47" i="2"/>
  <c r="W47" i="2"/>
  <c r="V47" i="2"/>
  <c r="S47" i="2"/>
  <c r="R47" i="2"/>
  <c r="Q47" i="2"/>
  <c r="N47" i="2"/>
  <c r="M47" i="2"/>
  <c r="L47" i="2"/>
  <c r="I47" i="2"/>
  <c r="G47" i="2"/>
  <c r="E47" i="2"/>
  <c r="AJ46" i="2"/>
  <c r="AE46" i="2"/>
  <c r="AC46" i="2"/>
  <c r="AB46" i="2"/>
  <c r="AA46" i="2"/>
  <c r="X46" i="2"/>
  <c r="W46" i="2"/>
  <c r="V46" i="2"/>
  <c r="S46" i="2"/>
  <c r="R46" i="2"/>
  <c r="Q46" i="2"/>
  <c r="N46" i="2"/>
  <c r="M46" i="2"/>
  <c r="L46" i="2"/>
  <c r="I46" i="2"/>
  <c r="G46" i="2"/>
  <c r="E46" i="2"/>
  <c r="AJ45" i="2"/>
  <c r="AE45" i="2"/>
  <c r="AC45" i="2"/>
  <c r="AB45" i="2"/>
  <c r="AA45" i="2"/>
  <c r="X45" i="2"/>
  <c r="W45" i="2"/>
  <c r="V45" i="2"/>
  <c r="S45" i="2"/>
  <c r="R45" i="2"/>
  <c r="Q45" i="2"/>
  <c r="N45" i="2"/>
  <c r="M45" i="2"/>
  <c r="L45" i="2"/>
  <c r="I45" i="2"/>
  <c r="G45" i="2"/>
  <c r="E45" i="2"/>
  <c r="AJ44" i="2"/>
  <c r="AE44" i="2"/>
  <c r="AC44" i="2"/>
  <c r="AB44" i="2"/>
  <c r="AA44" i="2"/>
  <c r="X44" i="2"/>
  <c r="W44" i="2"/>
  <c r="V44" i="2"/>
  <c r="S44" i="2"/>
  <c r="R44" i="2"/>
  <c r="Q44" i="2"/>
  <c r="N44" i="2"/>
  <c r="M44" i="2"/>
  <c r="L44" i="2"/>
  <c r="I44" i="2"/>
  <c r="G44" i="2"/>
  <c r="E44" i="2"/>
  <c r="AJ43" i="2"/>
  <c r="AE43" i="2"/>
  <c r="AC43" i="2"/>
  <c r="AB43" i="2"/>
  <c r="AA43" i="2"/>
  <c r="X43" i="2"/>
  <c r="W43" i="2"/>
  <c r="V43" i="2"/>
  <c r="S43" i="2"/>
  <c r="R43" i="2"/>
  <c r="Q43" i="2"/>
  <c r="N43" i="2"/>
  <c r="M43" i="2"/>
  <c r="L43" i="2"/>
  <c r="I43" i="2"/>
  <c r="G43" i="2"/>
  <c r="E43" i="2"/>
  <c r="AJ42" i="2"/>
  <c r="AE42" i="2"/>
  <c r="AC42" i="2"/>
  <c r="AB42" i="2"/>
  <c r="AA42" i="2"/>
  <c r="X42" i="2"/>
  <c r="W42" i="2"/>
  <c r="V42" i="2"/>
  <c r="S42" i="2"/>
  <c r="R42" i="2"/>
  <c r="Q42" i="2"/>
  <c r="N42" i="2"/>
  <c r="M42" i="2"/>
  <c r="L42" i="2"/>
  <c r="I42" i="2"/>
  <c r="G42" i="2"/>
  <c r="E42" i="2"/>
  <c r="AJ41" i="2"/>
  <c r="AE41" i="2"/>
  <c r="AC41" i="2"/>
  <c r="AB41" i="2"/>
  <c r="AA41" i="2"/>
  <c r="X41" i="2"/>
  <c r="W41" i="2"/>
  <c r="V41" i="2"/>
  <c r="S41" i="2"/>
  <c r="R41" i="2"/>
  <c r="Q41" i="2"/>
  <c r="N41" i="2"/>
  <c r="M41" i="2"/>
  <c r="L41" i="2"/>
  <c r="I41" i="2"/>
  <c r="G41" i="2"/>
  <c r="E41" i="2"/>
  <c r="AJ40" i="2"/>
  <c r="AE40" i="2"/>
  <c r="AC40" i="2"/>
  <c r="AB40" i="2"/>
  <c r="AA40" i="2"/>
  <c r="X40" i="2"/>
  <c r="W40" i="2"/>
  <c r="V40" i="2"/>
  <c r="S40" i="2"/>
  <c r="R40" i="2"/>
  <c r="Q40" i="2"/>
  <c r="N40" i="2"/>
  <c r="M40" i="2"/>
  <c r="L40" i="2"/>
  <c r="I40" i="2"/>
  <c r="G40" i="2"/>
  <c r="E40" i="2"/>
  <c r="AJ39" i="2"/>
  <c r="AE39" i="2"/>
  <c r="AC39" i="2"/>
  <c r="AB39" i="2"/>
  <c r="AA39" i="2"/>
  <c r="X39" i="2"/>
  <c r="W39" i="2"/>
  <c r="V39" i="2"/>
  <c r="S39" i="2"/>
  <c r="R39" i="2"/>
  <c r="Q39" i="2"/>
  <c r="N39" i="2"/>
  <c r="M39" i="2"/>
  <c r="L39" i="2"/>
  <c r="I39" i="2"/>
  <c r="G39" i="2"/>
  <c r="E39" i="2"/>
  <c r="AJ38" i="2"/>
  <c r="AE38" i="2"/>
  <c r="AC38" i="2"/>
  <c r="AB38" i="2"/>
  <c r="AA38" i="2"/>
  <c r="X38" i="2"/>
  <c r="W38" i="2"/>
  <c r="V38" i="2"/>
  <c r="S38" i="2"/>
  <c r="R38" i="2"/>
  <c r="Q38" i="2"/>
  <c r="N38" i="2"/>
  <c r="M38" i="2"/>
  <c r="L38" i="2"/>
  <c r="I38" i="2"/>
  <c r="G38" i="2"/>
  <c r="E38" i="2"/>
  <c r="AJ37" i="2"/>
  <c r="AE37" i="2"/>
  <c r="AC37" i="2"/>
  <c r="AB37" i="2"/>
  <c r="AA37" i="2"/>
  <c r="X37" i="2"/>
  <c r="W37" i="2"/>
  <c r="V37" i="2"/>
  <c r="S37" i="2"/>
  <c r="R37" i="2"/>
  <c r="Q37" i="2"/>
  <c r="N37" i="2"/>
  <c r="M37" i="2"/>
  <c r="L37" i="2"/>
  <c r="I37" i="2"/>
  <c r="G37" i="2"/>
  <c r="E37" i="2"/>
  <c r="AJ36" i="2"/>
  <c r="AE36" i="2"/>
  <c r="AC36" i="2"/>
  <c r="AB36" i="2"/>
  <c r="AA36" i="2"/>
  <c r="X36" i="2"/>
  <c r="W36" i="2"/>
  <c r="V36" i="2"/>
  <c r="S36" i="2"/>
  <c r="R36" i="2"/>
  <c r="Q36" i="2"/>
  <c r="N36" i="2"/>
  <c r="M36" i="2"/>
  <c r="L36" i="2"/>
  <c r="I36" i="2"/>
  <c r="G36" i="2"/>
  <c r="E36" i="2"/>
  <c r="AJ35" i="2"/>
  <c r="AE35" i="2"/>
  <c r="AC35" i="2"/>
  <c r="AB35" i="2"/>
  <c r="AA35" i="2"/>
  <c r="X35" i="2"/>
  <c r="W35" i="2"/>
  <c r="V35" i="2"/>
  <c r="S35" i="2"/>
  <c r="R35" i="2"/>
  <c r="Q35" i="2"/>
  <c r="N35" i="2"/>
  <c r="M35" i="2"/>
  <c r="L35" i="2"/>
  <c r="I35" i="2"/>
  <c r="G35" i="2"/>
  <c r="E35" i="2"/>
  <c r="AJ34" i="2"/>
  <c r="AE34" i="2"/>
  <c r="AC34" i="2"/>
  <c r="AB34" i="2"/>
  <c r="AA34" i="2"/>
  <c r="X34" i="2"/>
  <c r="W34" i="2"/>
  <c r="V34" i="2"/>
  <c r="S34" i="2"/>
  <c r="R34" i="2"/>
  <c r="Q34" i="2"/>
  <c r="N34" i="2"/>
  <c r="M34" i="2"/>
  <c r="L34" i="2"/>
  <c r="I34" i="2"/>
  <c r="G34" i="2"/>
  <c r="E34" i="2"/>
  <c r="AJ33" i="2"/>
  <c r="AE33" i="2"/>
  <c r="AC33" i="2"/>
  <c r="AB33" i="2"/>
  <c r="AA33" i="2"/>
  <c r="X33" i="2"/>
  <c r="W33" i="2"/>
  <c r="V33" i="2"/>
  <c r="S33" i="2"/>
  <c r="R33" i="2"/>
  <c r="Q33" i="2"/>
  <c r="N33" i="2"/>
  <c r="M33" i="2"/>
  <c r="L33" i="2"/>
  <c r="I33" i="2"/>
  <c r="G33" i="2"/>
  <c r="E33" i="2"/>
  <c r="AJ32" i="2"/>
  <c r="AE32" i="2"/>
  <c r="AC32" i="2"/>
  <c r="AB32" i="2"/>
  <c r="AA32" i="2"/>
  <c r="X32" i="2"/>
  <c r="W32" i="2"/>
  <c r="V32" i="2"/>
  <c r="S32" i="2"/>
  <c r="R32" i="2"/>
  <c r="Q32" i="2"/>
  <c r="N32" i="2"/>
  <c r="M32" i="2"/>
  <c r="L32" i="2"/>
  <c r="I32" i="2"/>
  <c r="G32" i="2"/>
  <c r="E32" i="2"/>
  <c r="AJ31" i="2"/>
  <c r="AE31" i="2"/>
  <c r="AC31" i="2"/>
  <c r="AB31" i="2"/>
  <c r="AA31" i="2"/>
  <c r="X31" i="2"/>
  <c r="W31" i="2"/>
  <c r="V31" i="2"/>
  <c r="S31" i="2"/>
  <c r="R31" i="2"/>
  <c r="Q31" i="2"/>
  <c r="N31" i="2"/>
  <c r="M31" i="2"/>
  <c r="L31" i="2"/>
  <c r="I31" i="2"/>
  <c r="G31" i="2"/>
  <c r="E31" i="2"/>
  <c r="AJ30" i="2"/>
  <c r="AE30" i="2"/>
  <c r="AC30" i="2"/>
  <c r="AB30" i="2"/>
  <c r="AA30" i="2"/>
  <c r="X30" i="2"/>
  <c r="W30" i="2"/>
  <c r="V30" i="2"/>
  <c r="S30" i="2"/>
  <c r="R30" i="2"/>
  <c r="Q30" i="2"/>
  <c r="N30" i="2"/>
  <c r="M30" i="2"/>
  <c r="L30" i="2"/>
  <c r="I30" i="2"/>
  <c r="G30" i="2"/>
  <c r="E30" i="2"/>
  <c r="AJ29" i="2"/>
  <c r="AE29" i="2"/>
  <c r="AC29" i="2"/>
  <c r="AB29" i="2"/>
  <c r="AA29" i="2"/>
  <c r="X29" i="2"/>
  <c r="W29" i="2"/>
  <c r="V29" i="2"/>
  <c r="S29" i="2"/>
  <c r="R29" i="2"/>
  <c r="Q29" i="2"/>
  <c r="N29" i="2"/>
  <c r="M29" i="2"/>
  <c r="L29" i="2"/>
  <c r="I29" i="2"/>
  <c r="G29" i="2"/>
  <c r="E29" i="2"/>
  <c r="AJ28" i="2"/>
  <c r="AE28" i="2"/>
  <c r="AC28" i="2"/>
  <c r="AB28" i="2"/>
  <c r="AA28" i="2"/>
  <c r="X28" i="2"/>
  <c r="W28" i="2"/>
  <c r="V28" i="2"/>
  <c r="S28" i="2"/>
  <c r="R28" i="2"/>
  <c r="Q28" i="2"/>
  <c r="N28" i="2"/>
  <c r="M28" i="2"/>
  <c r="L28" i="2"/>
  <c r="I28" i="2"/>
  <c r="G28" i="2"/>
  <c r="E28" i="2"/>
  <c r="AJ27" i="2"/>
  <c r="AE27" i="2"/>
  <c r="AC27" i="2"/>
  <c r="AB27" i="2"/>
  <c r="AA27" i="2"/>
  <c r="X27" i="2"/>
  <c r="W27" i="2"/>
  <c r="V27" i="2"/>
  <c r="S27" i="2"/>
  <c r="R27" i="2"/>
  <c r="Q27" i="2"/>
  <c r="N27" i="2"/>
  <c r="M27" i="2"/>
  <c r="L27" i="2"/>
  <c r="I27" i="2"/>
  <c r="G27" i="2"/>
  <c r="E27" i="2"/>
  <c r="AJ26" i="2"/>
  <c r="AE26" i="2"/>
  <c r="AC26" i="2"/>
  <c r="AB26" i="2"/>
  <c r="AA26" i="2"/>
  <c r="X26" i="2"/>
  <c r="W26" i="2"/>
  <c r="V26" i="2"/>
  <c r="S26" i="2"/>
  <c r="R26" i="2"/>
  <c r="Q26" i="2"/>
  <c r="N26" i="2"/>
  <c r="M26" i="2"/>
  <c r="L26" i="2"/>
  <c r="I26" i="2"/>
  <c r="G26" i="2"/>
  <c r="E26" i="2"/>
  <c r="AJ25" i="2"/>
  <c r="AE25" i="2"/>
  <c r="AC25" i="2"/>
  <c r="AB25" i="2"/>
  <c r="AA25" i="2"/>
  <c r="X25" i="2"/>
  <c r="W25" i="2"/>
  <c r="V25" i="2"/>
  <c r="S25" i="2"/>
  <c r="R25" i="2"/>
  <c r="Q25" i="2"/>
  <c r="N25" i="2"/>
  <c r="M25" i="2"/>
  <c r="L25" i="2"/>
  <c r="I25" i="2"/>
  <c r="G25" i="2"/>
  <c r="E25" i="2"/>
  <c r="AJ24" i="2"/>
  <c r="AE24" i="2"/>
  <c r="AC24" i="2"/>
  <c r="AB24" i="2"/>
  <c r="AA24" i="2"/>
  <c r="X24" i="2"/>
  <c r="W24" i="2"/>
  <c r="V24" i="2"/>
  <c r="S24" i="2"/>
  <c r="R24" i="2"/>
  <c r="Q24" i="2"/>
  <c r="N24" i="2"/>
  <c r="M24" i="2"/>
  <c r="L24" i="2"/>
  <c r="I24" i="2"/>
  <c r="G24" i="2"/>
  <c r="E24" i="2"/>
  <c r="AJ23" i="2"/>
  <c r="AE23" i="2"/>
  <c r="AC23" i="2"/>
  <c r="AB23" i="2"/>
  <c r="AA23" i="2"/>
  <c r="X23" i="2"/>
  <c r="W23" i="2"/>
  <c r="V23" i="2"/>
  <c r="S23" i="2"/>
  <c r="R23" i="2"/>
  <c r="Q23" i="2"/>
  <c r="N23" i="2"/>
  <c r="M23" i="2"/>
  <c r="L23" i="2"/>
  <c r="I23" i="2"/>
  <c r="G23" i="2"/>
  <c r="E23" i="2"/>
  <c r="AJ22" i="2"/>
  <c r="AE22" i="2"/>
  <c r="AC22" i="2"/>
  <c r="AB22" i="2"/>
  <c r="AA22" i="2"/>
  <c r="X22" i="2"/>
  <c r="W22" i="2"/>
  <c r="V22" i="2"/>
  <c r="S22" i="2"/>
  <c r="R22" i="2"/>
  <c r="Q22" i="2"/>
  <c r="N22" i="2"/>
  <c r="M22" i="2"/>
  <c r="L22" i="2"/>
  <c r="I22" i="2"/>
  <c r="G22" i="2"/>
  <c r="E22" i="2"/>
  <c r="AJ21" i="2"/>
  <c r="AE21" i="2"/>
  <c r="AC21" i="2"/>
  <c r="AB21" i="2"/>
  <c r="AA21" i="2"/>
  <c r="X21" i="2"/>
  <c r="W21" i="2"/>
  <c r="V21" i="2"/>
  <c r="S21" i="2"/>
  <c r="R21" i="2"/>
  <c r="Q21" i="2"/>
  <c r="N21" i="2"/>
  <c r="M21" i="2"/>
  <c r="L21" i="2"/>
  <c r="I21" i="2"/>
  <c r="G21" i="2"/>
  <c r="E21" i="2"/>
  <c r="AJ20" i="2"/>
  <c r="AE20" i="2"/>
  <c r="AC20" i="2"/>
  <c r="AB20" i="2"/>
  <c r="AA20" i="2"/>
  <c r="X20" i="2"/>
  <c r="W20" i="2"/>
  <c r="V20" i="2"/>
  <c r="S20" i="2"/>
  <c r="R20" i="2"/>
  <c r="Q20" i="2"/>
  <c r="N20" i="2"/>
  <c r="M20" i="2"/>
  <c r="L20" i="2"/>
  <c r="I20" i="2"/>
  <c r="G20" i="2"/>
  <c r="E20" i="2"/>
  <c r="AJ19" i="2"/>
  <c r="AE19" i="2"/>
  <c r="AC19" i="2"/>
  <c r="AB19" i="2"/>
  <c r="AA19" i="2"/>
  <c r="X19" i="2"/>
  <c r="W19" i="2"/>
  <c r="V19" i="2"/>
  <c r="S19" i="2"/>
  <c r="R19" i="2"/>
  <c r="Q19" i="2"/>
  <c r="N19" i="2"/>
  <c r="M19" i="2"/>
  <c r="L19" i="2"/>
  <c r="I19" i="2"/>
  <c r="G19" i="2"/>
  <c r="E19" i="2"/>
  <c r="AJ18" i="2"/>
  <c r="AE18" i="2"/>
  <c r="AC18" i="2"/>
  <c r="AB18" i="2"/>
  <c r="AA18" i="2"/>
  <c r="X18" i="2"/>
  <c r="W18" i="2"/>
  <c r="V18" i="2"/>
  <c r="S18" i="2"/>
  <c r="R18" i="2"/>
  <c r="Q18" i="2"/>
  <c r="N18" i="2"/>
  <c r="M18" i="2"/>
  <c r="L18" i="2"/>
  <c r="I18" i="2"/>
  <c r="G18" i="2"/>
  <c r="E18" i="2"/>
  <c r="AJ17" i="2"/>
  <c r="AE17" i="2"/>
  <c r="AC17" i="2"/>
  <c r="AB17" i="2"/>
  <c r="AA17" i="2"/>
  <c r="X17" i="2"/>
  <c r="W17" i="2"/>
  <c r="V17" i="2"/>
  <c r="S17" i="2"/>
  <c r="R17" i="2"/>
  <c r="Q17" i="2"/>
  <c r="N17" i="2"/>
  <c r="M17" i="2"/>
  <c r="L17" i="2"/>
  <c r="I17" i="2"/>
  <c r="G17" i="2"/>
  <c r="E17" i="2"/>
  <c r="AJ16" i="2"/>
  <c r="AE16" i="2"/>
  <c r="AC16" i="2"/>
  <c r="AB16" i="2"/>
  <c r="AA16" i="2"/>
  <c r="X16" i="2"/>
  <c r="W16" i="2"/>
  <c r="V16" i="2"/>
  <c r="S16" i="2"/>
  <c r="R16" i="2"/>
  <c r="Q16" i="2"/>
  <c r="N16" i="2"/>
  <c r="M16" i="2"/>
  <c r="L16" i="2"/>
  <c r="I16" i="2"/>
  <c r="G16" i="2"/>
  <c r="E16" i="2"/>
  <c r="AJ15" i="2"/>
  <c r="AE15" i="2"/>
  <c r="AC15" i="2"/>
  <c r="AB15" i="2"/>
  <c r="AA15" i="2"/>
  <c r="X15" i="2"/>
  <c r="W15" i="2"/>
  <c r="V15" i="2"/>
  <c r="S15" i="2"/>
  <c r="R15" i="2"/>
  <c r="Q15" i="2"/>
  <c r="N15" i="2"/>
  <c r="M15" i="2"/>
  <c r="L15" i="2"/>
  <c r="I15" i="2"/>
  <c r="G15" i="2"/>
  <c r="E15" i="2"/>
  <c r="AJ14" i="2"/>
  <c r="AE14" i="2"/>
  <c r="AC14" i="2"/>
  <c r="AB14" i="2"/>
  <c r="AA14" i="2"/>
  <c r="X14" i="2"/>
  <c r="W14" i="2"/>
  <c r="V14" i="2"/>
  <c r="S14" i="2"/>
  <c r="R14" i="2"/>
  <c r="Q14" i="2"/>
  <c r="N14" i="2"/>
  <c r="M14" i="2"/>
  <c r="L14" i="2"/>
  <c r="I14" i="2"/>
  <c r="G14" i="2"/>
  <c r="E14" i="2"/>
  <c r="AJ13" i="2"/>
  <c r="AE13" i="2"/>
  <c r="AC13" i="2"/>
  <c r="AB13" i="2"/>
  <c r="AA13" i="2"/>
  <c r="X13" i="2"/>
  <c r="W13" i="2"/>
  <c r="V13" i="2"/>
  <c r="S13" i="2"/>
  <c r="R13" i="2"/>
  <c r="Q13" i="2"/>
  <c r="N13" i="2"/>
  <c r="M13" i="2"/>
  <c r="L13" i="2"/>
  <c r="I13" i="2"/>
  <c r="G13" i="2"/>
  <c r="E13" i="2"/>
  <c r="AJ12" i="2"/>
  <c r="AE12" i="2"/>
  <c r="AC12" i="2"/>
  <c r="AB12" i="2"/>
  <c r="AA12" i="2"/>
  <c r="X12" i="2"/>
  <c r="W12" i="2"/>
  <c r="V12" i="2"/>
  <c r="S12" i="2"/>
  <c r="R12" i="2"/>
  <c r="Q12" i="2"/>
  <c r="N12" i="2"/>
  <c r="M12" i="2"/>
  <c r="L12" i="2"/>
  <c r="I12" i="2"/>
  <c r="G12" i="2"/>
  <c r="E12" i="2"/>
  <c r="AJ11" i="2"/>
  <c r="AE11" i="2"/>
  <c r="AC11" i="2"/>
  <c r="AB11" i="2"/>
  <c r="AA11" i="2"/>
  <c r="X11" i="2"/>
  <c r="W11" i="2"/>
  <c r="V11" i="2"/>
  <c r="S11" i="2"/>
  <c r="R11" i="2"/>
  <c r="Q11" i="2"/>
  <c r="N11" i="2"/>
  <c r="M11" i="2"/>
  <c r="L11" i="2"/>
  <c r="I11" i="2"/>
  <c r="G11" i="2"/>
  <c r="E11" i="2"/>
  <c r="AJ10" i="2"/>
  <c r="AE10" i="2"/>
  <c r="AC10" i="2"/>
  <c r="AB10" i="2"/>
  <c r="AA10" i="2"/>
  <c r="X10" i="2"/>
  <c r="W10" i="2"/>
  <c r="V10" i="2"/>
  <c r="S10" i="2"/>
  <c r="R10" i="2"/>
  <c r="Q10" i="2"/>
  <c r="N10" i="2"/>
  <c r="M10" i="2"/>
  <c r="L10" i="2"/>
  <c r="I10" i="2"/>
  <c r="G10" i="2"/>
  <c r="E10" i="2"/>
  <c r="AJ9" i="2"/>
  <c r="AE9" i="2"/>
  <c r="AC9" i="2"/>
  <c r="AB9" i="2"/>
  <c r="AA9" i="2"/>
  <c r="X9" i="2"/>
  <c r="W9" i="2"/>
  <c r="V9" i="2"/>
  <c r="S9" i="2"/>
  <c r="R9" i="2"/>
  <c r="Q9" i="2"/>
  <c r="N9" i="2"/>
  <c r="M9" i="2"/>
  <c r="L9" i="2"/>
  <c r="I9" i="2"/>
  <c r="G9" i="2"/>
  <c r="E9" i="2"/>
  <c r="AJ8" i="2"/>
  <c r="AE8" i="2"/>
  <c r="AC8" i="2"/>
  <c r="AB8" i="2"/>
  <c r="AA8" i="2"/>
  <c r="X8" i="2"/>
  <c r="W8" i="2"/>
  <c r="V8" i="2"/>
  <c r="S8" i="2"/>
  <c r="R8" i="2"/>
  <c r="Q8" i="2"/>
  <c r="N8" i="2"/>
  <c r="M8" i="2"/>
  <c r="L8" i="2"/>
  <c r="I8" i="2"/>
  <c r="G8" i="2"/>
  <c r="E8" i="2"/>
  <c r="AJ7" i="2"/>
  <c r="AE7" i="2"/>
  <c r="AC7" i="2"/>
  <c r="AB7" i="2"/>
  <c r="AA7" i="2"/>
  <c r="X7" i="2"/>
  <c r="W7" i="2"/>
  <c r="V7" i="2"/>
  <c r="S7" i="2"/>
  <c r="R7" i="2"/>
  <c r="Q7" i="2"/>
  <c r="Q250" i="2" s="1"/>
  <c r="N7" i="2"/>
  <c r="M7" i="2"/>
  <c r="L7" i="2"/>
  <c r="I7" i="2"/>
  <c r="G7" i="2"/>
  <c r="E7" i="2"/>
  <c r="AJ6" i="2"/>
  <c r="AE6" i="2"/>
  <c r="AC6" i="2"/>
  <c r="AB6" i="2"/>
  <c r="AA6" i="2"/>
  <c r="AA250" i="2" s="1"/>
  <c r="X6" i="2"/>
  <c r="W6" i="2"/>
  <c r="V6" i="2"/>
  <c r="V250" i="2" s="1"/>
  <c r="S6" i="2"/>
  <c r="R6" i="2"/>
  <c r="Q6" i="2"/>
  <c r="N6" i="2"/>
  <c r="M6" i="2"/>
  <c r="L6" i="2"/>
  <c r="L250" i="2" s="1"/>
  <c r="I6" i="2"/>
  <c r="G6" i="2"/>
  <c r="E6" i="2"/>
  <c r="AI3" i="2"/>
  <c r="AH3" i="2"/>
  <c r="AG3" i="2"/>
  <c r="AF3" i="2"/>
  <c r="AD3" i="2"/>
  <c r="AA3" i="2"/>
  <c r="Z3" i="2"/>
  <c r="Y3" i="2"/>
  <c r="V3" i="2"/>
  <c r="U3" i="2"/>
  <c r="T3" i="2"/>
  <c r="Q3" i="2"/>
  <c r="P3" i="2"/>
  <c r="O3" i="2"/>
  <c r="L3" i="2"/>
  <c r="J3" i="2"/>
  <c r="H3" i="2"/>
  <c r="G252" i="1"/>
  <c r="F252" i="1"/>
  <c r="E252" i="1"/>
  <c r="D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G253" i="2" l="1"/>
  <c r="AC250" i="2"/>
  <c r="N250" i="2"/>
  <c r="AG254" i="2"/>
</calcChain>
</file>

<file path=xl/sharedStrings.xml><?xml version="1.0" encoding="utf-8"?>
<sst xmlns="http://schemas.openxmlformats.org/spreadsheetml/2006/main" count="1150" uniqueCount="552">
  <si>
    <t xml:space="preserve">Nebraska Department of Revenue Property Assessment Division </t>
  </si>
  <si>
    <t>2022 School Adjusted Values by School System, for use in 2023-2024 state aid calculations</t>
  </si>
  <si>
    <r>
      <t xml:space="preserve">Certified to Dept. of Education October 7, 2022, pursuant to  </t>
    </r>
    <r>
      <rPr>
        <b/>
        <sz val="10"/>
        <color indexed="12"/>
        <rFont val="Arial"/>
        <family val="2"/>
      </rPr>
      <t>Neb. Rev. Stat. § 79-1016</t>
    </r>
  </si>
  <si>
    <t>(sorted by)</t>
  </si>
  <si>
    <t>% Adjustment</t>
  </si>
  <si>
    <t>System</t>
  </si>
  <si>
    <t>2022 Unadjusted</t>
  </si>
  <si>
    <t>Adjustment</t>
  </si>
  <si>
    <t>Amount of</t>
  </si>
  <si>
    <t>2022 Adjusted</t>
  </si>
  <si>
    <t>School System Name</t>
  </si>
  <si>
    <t>Code</t>
  </si>
  <si>
    <t>Class</t>
  </si>
  <si>
    <t>System Value</t>
  </si>
  <si>
    <t>Amount</t>
  </si>
  <si>
    <t>Unadjusted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</si>
  <si>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</si>
  <si>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</si>
  <si>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</si>
  <si>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</si>
  <si>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</si>
  <si>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</si>
  <si>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</si>
  <si>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</si>
  <si>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</si>
  <si>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</si>
  <si>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</si>
  <si>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</si>
  <si>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SUMMERLAND 115</t>
  </si>
  <si>
    <t>02-0115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</si>
  <si>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</si>
  <si>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</si>
  <si>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</si>
  <si>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</si>
  <si>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</si>
  <si>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</si>
  <si>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</si>
  <si>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</si>
  <si>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</si>
  <si>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</si>
  <si>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</si>
  <si>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</si>
  <si>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</si>
  <si>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</si>
  <si>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</si>
  <si>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</si>
  <si>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BOYD COUNTY SCH 51</t>
  </si>
  <si>
    <t>08-0051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</si>
  <si>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</si>
  <si>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</si>
  <si>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</si>
  <si>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</si>
  <si>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</si>
  <si>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</si>
  <si>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</si>
  <si>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</si>
  <si>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</si>
  <si>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</si>
  <si>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</si>
  <si>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</si>
  <si>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</si>
  <si>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</si>
  <si>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</si>
  <si>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</si>
  <si>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</si>
  <si>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</si>
  <si>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</si>
  <si>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</si>
  <si>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</si>
  <si>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</si>
  <si>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</si>
  <si>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</si>
  <si>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</si>
  <si>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</si>
  <si>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</si>
  <si>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</si>
  <si>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</si>
  <si>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</si>
  <si>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</si>
  <si>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</si>
  <si>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</si>
  <si>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</si>
  <si>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</si>
  <si>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</si>
  <si>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</si>
  <si>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</si>
  <si>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</si>
  <si>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</si>
  <si>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</si>
  <si>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</si>
  <si>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</si>
  <si>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</si>
  <si>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</si>
  <si>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</si>
  <si>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</si>
  <si>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</si>
  <si>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</si>
  <si>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</si>
  <si>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</si>
  <si>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</si>
  <si>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</si>
  <si>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</si>
  <si>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</si>
  <si>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</si>
  <si>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</si>
  <si>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</si>
  <si>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</si>
  <si>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</si>
  <si>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</si>
  <si>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</si>
  <si>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</si>
  <si>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</si>
  <si>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</si>
  <si>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</si>
  <si>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</si>
  <si>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</si>
  <si>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</si>
  <si>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</si>
  <si>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</si>
  <si>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</si>
  <si>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</si>
  <si>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</si>
  <si>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</si>
  <si>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</si>
  <si>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</si>
  <si>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</si>
  <si>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</si>
  <si>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</si>
  <si>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</si>
  <si>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</si>
  <si>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</si>
  <si>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</si>
  <si>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</si>
  <si>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</si>
  <si>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</si>
  <si>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</si>
  <si>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</si>
  <si>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</si>
  <si>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</si>
  <si>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</si>
  <si>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</si>
  <si>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</si>
  <si>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</si>
  <si>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</si>
  <si>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</si>
  <si>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</si>
  <si>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</si>
  <si>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</si>
  <si>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</si>
  <si>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</si>
  <si>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</si>
  <si>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</si>
  <si>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</si>
  <si>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</si>
  <si>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</si>
  <si>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</si>
  <si>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</si>
  <si>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</si>
  <si>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</si>
  <si>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</si>
  <si>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</si>
  <si>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</si>
  <si>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</si>
  <si>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</si>
  <si>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</si>
  <si>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</si>
  <si>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</si>
  <si>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</si>
  <si>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</si>
  <si>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</si>
  <si>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</si>
  <si>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</si>
  <si>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</si>
  <si>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</si>
  <si>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</si>
  <si>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</si>
  <si>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</si>
  <si>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</si>
  <si>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</si>
  <si>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</si>
  <si>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</si>
  <si>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</si>
  <si>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</si>
  <si>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</si>
  <si>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</si>
  <si>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</si>
  <si>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</si>
  <si>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</si>
  <si>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</si>
  <si>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</si>
  <si>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</si>
  <si>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</si>
  <si>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</si>
  <si>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</si>
  <si>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</si>
  <si>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</si>
  <si>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</si>
  <si>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</si>
  <si>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</si>
  <si>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</si>
  <si>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</si>
  <si>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</si>
  <si>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</si>
  <si>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</si>
  <si>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</si>
  <si>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</si>
  <si>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</si>
  <si>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</si>
  <si>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</si>
  <si>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</si>
  <si>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</si>
  <si>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</si>
  <si>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</si>
  <si>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</si>
  <si>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</si>
  <si>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</si>
  <si>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</si>
  <si>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</si>
  <si>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</si>
  <si>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</si>
  <si>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</si>
  <si>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</si>
  <si>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</si>
  <si>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</si>
  <si>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</si>
  <si>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</si>
  <si>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</si>
  <si>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</si>
  <si>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</si>
  <si>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</si>
  <si>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</si>
  <si>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</si>
  <si>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</si>
  <si>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</si>
  <si>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</si>
  <si>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</si>
  <si>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</si>
  <si>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</si>
  <si>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</si>
  <si>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</si>
  <si>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</si>
  <si>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</si>
  <si>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</si>
  <si>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</si>
  <si>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</si>
  <si>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</si>
  <si>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</si>
  <si>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</si>
  <si>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</si>
  <si>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</si>
  <si>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</si>
  <si>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</si>
  <si>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</si>
  <si>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</si>
  <si>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</si>
  <si>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</si>
  <si>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</si>
  <si>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</si>
  <si>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</si>
  <si>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</si>
  <si>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</si>
  <si>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</si>
  <si>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</si>
  <si>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</si>
  <si>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</si>
  <si>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</si>
  <si>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</si>
  <si>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</si>
  <si>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</si>
  <si>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</si>
  <si>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</si>
  <si>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</si>
  <si>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</si>
  <si>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</si>
  <si>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</si>
  <si>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</si>
  <si>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</si>
  <si>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</si>
  <si>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</si>
  <si>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</si>
  <si>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</si>
  <si>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</si>
  <si>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</si>
  <si>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</si>
  <si>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</si>
  <si>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</si>
  <si>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</si>
  <si>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</si>
  <si>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</si>
  <si>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</si>
  <si>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</si>
  <si>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</si>
  <si>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</si>
  <si>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</si>
  <si>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</si>
  <si>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</si>
  <si>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VERDIGRE 83R</t>
  </si>
  <si>
    <t>54-0583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</si>
  <si>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</si>
  <si>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</si>
  <si>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</si>
  <si>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</si>
  <si>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</si>
  <si>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</si>
  <si>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</si>
  <si>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</si>
  <si>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</si>
  <si>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</si>
  <si>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</si>
  <si>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</si>
  <si>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</si>
  <si>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</si>
  <si>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</si>
  <si>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</si>
  <si>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</si>
  <si>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</si>
  <si>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</si>
  <si>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</si>
  <si>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</si>
  <si>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</si>
  <si>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</si>
  <si>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</si>
  <si>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</si>
  <si>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</si>
  <si>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</si>
  <si>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</si>
  <si>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</si>
  <si>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</si>
  <si>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</si>
  <si>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</si>
  <si>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</si>
  <si>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</si>
  <si>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</si>
  <si>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</si>
  <si>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</si>
  <si>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</si>
  <si>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</si>
  <si>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</si>
  <si>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</si>
  <si>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</si>
  <si>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</si>
  <si>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</si>
  <si>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</si>
  <si>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</si>
  <si>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</si>
  <si>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</si>
  <si>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</si>
  <si>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</si>
  <si>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</si>
  <si>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</si>
  <si>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</si>
  <si>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</si>
  <si>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</si>
  <si>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</si>
  <si>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</si>
  <si>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</si>
  <si>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</si>
  <si>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</si>
  <si>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</si>
  <si>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</si>
  <si>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</si>
  <si>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</si>
  <si>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</si>
  <si>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</si>
  <si>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</si>
  <si>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</si>
  <si>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</si>
  <si>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</si>
  <si>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</si>
  <si>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</si>
  <si>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</si>
  <si>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</si>
  <si>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</si>
  <si>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</si>
  <si>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</si>
  <si>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</si>
  <si>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</si>
  <si>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</si>
  <si>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</si>
  <si>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</si>
  <si>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</si>
  <si>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</si>
  <si>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</si>
  <si>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</si>
  <si>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</si>
  <si>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</si>
  <si>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</si>
  <si>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</si>
  <si>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</si>
  <si>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</si>
  <si>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</si>
  <si>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</si>
  <si>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</si>
  <si>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</si>
  <si>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</si>
  <si>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</si>
  <si>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</si>
  <si>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</si>
  <si>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</si>
  <si>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</si>
  <si>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</si>
  <si>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</si>
  <si>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</si>
  <si>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</si>
  <si>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</si>
  <si>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</si>
  <si>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</si>
  <si>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</si>
  <si>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</si>
  <si>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</si>
  <si>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</si>
  <si>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</si>
  <si>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</si>
  <si>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</si>
  <si>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</si>
  <si>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</si>
  <si>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</si>
  <si>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</si>
  <si>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</si>
  <si>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</si>
  <si>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</si>
  <si>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</si>
  <si>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</si>
  <si>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</si>
  <si>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</si>
  <si>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</si>
  <si>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</si>
  <si>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</si>
  <si>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</si>
  <si>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</si>
  <si>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</si>
  <si>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</si>
  <si>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</si>
  <si>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</si>
  <si>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</si>
  <si>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</si>
  <si>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</si>
  <si>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</si>
  <si>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</si>
  <si>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</si>
  <si>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</si>
  <si>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</si>
  <si>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</si>
  <si>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</si>
  <si>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</si>
  <si>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</si>
  <si>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</si>
  <si>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</si>
  <si>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</si>
  <si>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</si>
  <si>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</si>
  <si>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</si>
  <si>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</si>
  <si>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</si>
  <si>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</si>
  <si>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</si>
  <si>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</si>
  <si>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</si>
  <si>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</si>
  <si>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</si>
  <si>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</si>
  <si>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</si>
  <si>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</si>
  <si>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</si>
  <si>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</si>
  <si>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</si>
  <si>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</si>
  <si>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</si>
  <si>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</si>
  <si>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</si>
  <si>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</si>
  <si>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</si>
  <si>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</si>
  <si>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</si>
  <si>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</si>
  <si>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</si>
  <si>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</si>
  <si>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</si>
  <si>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</si>
  <si>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</si>
  <si>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</si>
  <si>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</si>
  <si>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</si>
  <si>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</si>
  <si>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</si>
  <si>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</si>
  <si>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</si>
  <si>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</si>
  <si>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</si>
  <si>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</si>
  <si>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</si>
  <si>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</si>
  <si>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</si>
  <si>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</si>
  <si>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</si>
  <si>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</si>
  <si>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</si>
  <si>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</si>
  <si>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</si>
  <si>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</si>
  <si>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</si>
  <si>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</si>
  <si>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</si>
  <si>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</si>
  <si>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244 systems 2023-2024</t>
  </si>
  <si>
    <t>NE Dept. of Revenue, Property Assessment Division, Certification to Dept of Education</t>
  </si>
  <si>
    <t>Orange=sector %; Yellow=Adjustment Amount; Blue= Adjusted Value</t>
  </si>
  <si>
    <t>2022 School Adjusted Values BY SECTOR certified Oct 7, 2022 per Neb. Rev. Stat. 79-1016 (used in aid calc 2023-2024)</t>
  </si>
  <si>
    <t>prepared 10-7-2022</t>
  </si>
  <si>
    <t>2022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</si>
  <si>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</si>
  <si>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</si>
  <si>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</si>
  <si>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</si>
  <si>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</si>
  <si>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</si>
  <si>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</si>
  <si>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</si>
  <si>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</si>
  <si>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</si>
  <si>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</si>
  <si>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</si>
  <si>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</si>
  <si>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</si>
  <si>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</si>
  <si>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</si>
  <si>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</si>
  <si>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</si>
  <si>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</si>
  <si>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</si>
  <si>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</si>
  <si>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</si>
  <si>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</si>
  <si>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</si>
  <si>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</si>
  <si>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</si>
  <si>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</si>
  <si>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</si>
  <si>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</si>
  <si>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</si>
  <si>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</si>
  <si>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</si>
  <si>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</si>
  <si>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</si>
  <si>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</si>
  <si>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</si>
  <si>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U</t>
  </si>
  <si>
    <t>State Totals 244 School Sys. 2023-2024</t>
  </si>
  <si>
    <t>ck adj amnt</t>
  </si>
  <si>
    <t>ck adjusted</t>
  </si>
  <si>
    <t>reck totadj</t>
  </si>
  <si>
    <t>reck totUNadjust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</si>
</sst>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0" fontId="1" fillId="0" borderId="0" xfId="2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10" fillId="0" borderId="3" xfId="0" applyNumberFormat="1" applyFont="1" applyBorder="1"/>
    <xf numFmtId="1" fontId="9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/>
    <xf numFmtId="1" fontId="5" fillId="0" borderId="4" xfId="0" applyNumberFormat="1" applyFont="1" applyBorder="1" applyAlignment="1">
      <alignment horizontal="center"/>
    </xf>
    <xf numFmtId="3" fontId="0" fillId="0" borderId="4" xfId="0" applyNumberFormat="1" applyBorder="1"/>
    <xf numFmtId="164" fontId="8" fillId="0" borderId="4" xfId="0" applyNumberFormat="1" applyFont="1" applyBorder="1"/>
    <xf numFmtId="165" fontId="0" fillId="0" borderId="4" xfId="1" applyNumberFormat="1" applyFont="1" applyBorder="1"/>
    <xf numFmtId="0" fontId="10" fillId="2" borderId="5" xfId="0" applyFont="1" applyFill="1" applyBorder="1"/>
    <xf numFmtId="1" fontId="9" fillId="2" borderId="6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164" fontId="8" fillId="2" borderId="5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5" fillId="0" borderId="0" xfId="0" applyNumberFormat="1" applyFont="1" applyAlignment="1">
      <alignment horizontal="center"/>
    </xf>
    <xf numFmtId="1" fontId="8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1" fillId="5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6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/>
    <xf numFmtId="1" fontId="9" fillId="0" borderId="8" xfId="0" applyNumberFormat="1" applyFont="1" applyBorder="1" applyAlignment="1">
      <alignment horizontal="center"/>
    </xf>
    <xf numFmtId="1" fontId="5" fillId="6" borderId="8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1" fillId="5" borderId="8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" fillId="6" borderId="8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/>
    <xf numFmtId="10" fontId="5" fillId="6" borderId="4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10" fontId="12" fillId="6" borderId="4" xfId="0" applyNumberFormat="1" applyFont="1" applyFill="1" applyBorder="1"/>
    <xf numFmtId="3" fontId="12" fillId="3" borderId="4" xfId="0" applyNumberFormat="1" applyFont="1" applyFill="1" applyBorder="1"/>
    <xf numFmtId="3" fontId="12" fillId="4" borderId="4" xfId="0" applyNumberFormat="1" applyFont="1" applyFill="1" applyBorder="1"/>
    <xf numFmtId="10" fontId="8" fillId="5" borderId="4" xfId="0" applyNumberFormat="1" applyFont="1" applyFill="1" applyBorder="1"/>
    <xf numFmtId="10" fontId="5" fillId="6" borderId="4" xfId="0" applyNumberFormat="1" applyFont="1" applyFill="1" applyBorder="1"/>
    <xf numFmtId="10" fontId="0" fillId="0" borderId="0" xfId="0" applyNumberFormat="1"/>
    <xf numFmtId="1" fontId="10" fillId="0" borderId="4" xfId="0" applyNumberFormat="1" applyFont="1" applyBorder="1"/>
    <xf numFmtId="3" fontId="10" fillId="0" borderId="4" xfId="0" applyNumberFormat="1" applyFont="1" applyBorder="1"/>
    <xf numFmtId="3" fontId="10" fillId="7" borderId="4" xfId="0" applyNumberFormat="1" applyFont="1" applyFill="1" applyBorder="1"/>
    <xf numFmtId="3" fontId="10" fillId="4" borderId="4" xfId="0" applyNumberFormat="1" applyFont="1" applyFill="1" applyBorder="1"/>
    <xf numFmtId="10" fontId="11" fillId="5" borderId="4" xfId="0" applyNumberFormat="1" applyFont="1" applyFill="1" applyBorder="1"/>
    <xf numFmtId="3" fontId="10" fillId="3" borderId="4" xfId="0" applyNumberFormat="1" applyFont="1" applyFill="1" applyBorder="1"/>
    <xf numFmtId="1" fontId="6" fillId="0" borderId="0" xfId="0" applyNumberFormat="1" applyFont="1"/>
    <xf numFmtId="1" fontId="0" fillId="0" borderId="0" xfId="0" applyNumberFormat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raskalegislature.gov/laws/statutes.php?statute=79-1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865AA-6D4C-451D-9E70-62BD9CAD126D}">
  <sheetPr>
    <pageSetUpPr fitToPage="1"/>
  </sheetPr>
  <dimension ref="A1:R254"/>
  <sheetViews>
    <sheetView tabSelected="1" workbookViewId="0"/>
  </sheetViews>
  <sheetFormatPr defaultRowHeight="12.75" x14ac:dyDescent="0.2"/>
  <cols>
    <col min="1" max="1" width="34.7109375" customWidth="1"/>
    <col min="3" max="3" width="5.42578125" bestFit="1" customWidth="1"/>
    <col min="4" max="4" width="17.5703125" customWidth="1"/>
    <col min="5" max="5" width="14.42578125" customWidth="1"/>
    <col min="6" max="6" width="12.5703125" customWidth="1"/>
    <col min="7" max="7" width="18.28515625" customWidth="1"/>
    <col min="10" max="10" width="10.140625" bestFit="1" customWidth="1"/>
    <col min="12" max="12" width="13.28515625" bestFit="1" customWidth="1"/>
    <col min="13" max="13" width="11.28515625" bestFit="1" customWidth="1"/>
    <col min="14" max="14" width="13.42578125" bestFit="1" customWidth="1"/>
    <col min="15" max="15" width="13.85546875" bestFit="1" customWidth="1"/>
    <col min="16" max="16" width="12.5703125" bestFit="1" customWidth="1"/>
    <col min="17" max="17" width="12.5703125" customWidth="1"/>
    <col min="18" max="18" width="13.7109375" bestFit="1" customWidth="1"/>
    <col min="257" max="257" width="34.7109375" customWidth="1"/>
    <col min="259" max="259" width="5.42578125" bestFit="1" customWidth="1"/>
    <col min="260" max="260" width="17.5703125" customWidth="1"/>
    <col min="261" max="261" width="14.42578125" customWidth="1"/>
    <col min="262" max="262" width="12.5703125" customWidth="1"/>
    <col min="263" max="263" width="18.28515625" customWidth="1"/>
    <col min="266" max="266" width="10.140625" bestFit="1" customWidth="1"/>
    <col min="268" max="268" width="13.28515625" bestFit="1" customWidth="1"/>
    <col min="269" max="269" width="11.28515625" bestFit="1" customWidth="1"/>
    <col min="270" max="270" width="13.42578125" bestFit="1" customWidth="1"/>
    <col min="271" max="271" width="13.85546875" bestFit="1" customWidth="1"/>
    <col min="272" max="272" width="12.5703125" bestFit="1" customWidth="1"/>
    <col min="273" max="273" width="12.5703125" customWidth="1"/>
    <col min="274" max="274" width="13.7109375" bestFit="1" customWidth="1"/>
    <col min="513" max="513" width="34.7109375" customWidth="1"/>
    <col min="515" max="515" width="5.42578125" bestFit="1" customWidth="1"/>
    <col min="516" max="516" width="17.5703125" customWidth="1"/>
    <col min="517" max="517" width="14.42578125" customWidth="1"/>
    <col min="518" max="518" width="12.5703125" customWidth="1"/>
    <col min="519" max="519" width="18.28515625" customWidth="1"/>
    <col min="522" max="522" width="10.140625" bestFit="1" customWidth="1"/>
    <col min="524" max="524" width="13.28515625" bestFit="1" customWidth="1"/>
    <col min="525" max="525" width="11.28515625" bestFit="1" customWidth="1"/>
    <col min="526" max="526" width="13.42578125" bestFit="1" customWidth="1"/>
    <col min="527" max="527" width="13.85546875" bestFit="1" customWidth="1"/>
    <col min="528" max="528" width="12.5703125" bestFit="1" customWidth="1"/>
    <col min="529" max="529" width="12.5703125" customWidth="1"/>
    <col min="530" max="530" width="13.7109375" bestFit="1" customWidth="1"/>
    <col min="769" max="769" width="34.7109375" customWidth="1"/>
    <col min="771" max="771" width="5.42578125" bestFit="1" customWidth="1"/>
    <col min="772" max="772" width="17.5703125" customWidth="1"/>
    <col min="773" max="773" width="14.42578125" customWidth="1"/>
    <col min="774" max="774" width="12.5703125" customWidth="1"/>
    <col min="775" max="775" width="18.28515625" customWidth="1"/>
    <col min="778" max="778" width="10.140625" bestFit="1" customWidth="1"/>
    <col min="780" max="780" width="13.28515625" bestFit="1" customWidth="1"/>
    <col min="781" max="781" width="11.28515625" bestFit="1" customWidth="1"/>
    <col min="782" max="782" width="13.42578125" bestFit="1" customWidth="1"/>
    <col min="783" max="783" width="13.85546875" bestFit="1" customWidth="1"/>
    <col min="784" max="784" width="12.5703125" bestFit="1" customWidth="1"/>
    <col min="785" max="785" width="12.5703125" customWidth="1"/>
    <col min="786" max="786" width="13.7109375" bestFit="1" customWidth="1"/>
    <col min="1025" max="1025" width="34.7109375" customWidth="1"/>
    <col min="1027" max="1027" width="5.42578125" bestFit="1" customWidth="1"/>
    <col min="1028" max="1028" width="17.5703125" customWidth="1"/>
    <col min="1029" max="1029" width="14.42578125" customWidth="1"/>
    <col min="1030" max="1030" width="12.5703125" customWidth="1"/>
    <col min="1031" max="1031" width="18.28515625" customWidth="1"/>
    <col min="1034" max="1034" width="10.140625" bestFit="1" customWidth="1"/>
    <col min="1036" max="1036" width="13.28515625" bestFit="1" customWidth="1"/>
    <col min="1037" max="1037" width="11.28515625" bestFit="1" customWidth="1"/>
    <col min="1038" max="1038" width="13.42578125" bestFit="1" customWidth="1"/>
    <col min="1039" max="1039" width="13.85546875" bestFit="1" customWidth="1"/>
    <col min="1040" max="1040" width="12.5703125" bestFit="1" customWidth="1"/>
    <col min="1041" max="1041" width="12.5703125" customWidth="1"/>
    <col min="1042" max="1042" width="13.7109375" bestFit="1" customWidth="1"/>
    <col min="1281" max="1281" width="34.7109375" customWidth="1"/>
    <col min="1283" max="1283" width="5.42578125" bestFit="1" customWidth="1"/>
    <col min="1284" max="1284" width="17.5703125" customWidth="1"/>
    <col min="1285" max="1285" width="14.42578125" customWidth="1"/>
    <col min="1286" max="1286" width="12.5703125" customWidth="1"/>
    <col min="1287" max="1287" width="18.28515625" customWidth="1"/>
    <col min="1290" max="1290" width="10.140625" bestFit="1" customWidth="1"/>
    <col min="1292" max="1292" width="13.28515625" bestFit="1" customWidth="1"/>
    <col min="1293" max="1293" width="11.28515625" bestFit="1" customWidth="1"/>
    <col min="1294" max="1294" width="13.42578125" bestFit="1" customWidth="1"/>
    <col min="1295" max="1295" width="13.85546875" bestFit="1" customWidth="1"/>
    <col min="1296" max="1296" width="12.5703125" bestFit="1" customWidth="1"/>
    <col min="1297" max="1297" width="12.5703125" customWidth="1"/>
    <col min="1298" max="1298" width="13.7109375" bestFit="1" customWidth="1"/>
    <col min="1537" max="1537" width="34.7109375" customWidth="1"/>
    <col min="1539" max="1539" width="5.42578125" bestFit="1" customWidth="1"/>
    <col min="1540" max="1540" width="17.5703125" customWidth="1"/>
    <col min="1541" max="1541" width="14.42578125" customWidth="1"/>
    <col min="1542" max="1542" width="12.5703125" customWidth="1"/>
    <col min="1543" max="1543" width="18.28515625" customWidth="1"/>
    <col min="1546" max="1546" width="10.140625" bestFit="1" customWidth="1"/>
    <col min="1548" max="1548" width="13.28515625" bestFit="1" customWidth="1"/>
    <col min="1549" max="1549" width="11.28515625" bestFit="1" customWidth="1"/>
    <col min="1550" max="1550" width="13.42578125" bestFit="1" customWidth="1"/>
    <col min="1551" max="1551" width="13.85546875" bestFit="1" customWidth="1"/>
    <col min="1552" max="1552" width="12.5703125" bestFit="1" customWidth="1"/>
    <col min="1553" max="1553" width="12.5703125" customWidth="1"/>
    <col min="1554" max="1554" width="13.7109375" bestFit="1" customWidth="1"/>
    <col min="1793" max="1793" width="34.7109375" customWidth="1"/>
    <col min="1795" max="1795" width="5.42578125" bestFit="1" customWidth="1"/>
    <col min="1796" max="1796" width="17.5703125" customWidth="1"/>
    <col min="1797" max="1797" width="14.42578125" customWidth="1"/>
    <col min="1798" max="1798" width="12.5703125" customWidth="1"/>
    <col min="1799" max="1799" width="18.28515625" customWidth="1"/>
    <col min="1802" max="1802" width="10.140625" bestFit="1" customWidth="1"/>
    <col min="1804" max="1804" width="13.28515625" bestFit="1" customWidth="1"/>
    <col min="1805" max="1805" width="11.28515625" bestFit="1" customWidth="1"/>
    <col min="1806" max="1806" width="13.42578125" bestFit="1" customWidth="1"/>
    <col min="1807" max="1807" width="13.85546875" bestFit="1" customWidth="1"/>
    <col min="1808" max="1808" width="12.5703125" bestFit="1" customWidth="1"/>
    <col min="1809" max="1809" width="12.5703125" customWidth="1"/>
    <col min="1810" max="1810" width="13.7109375" bestFit="1" customWidth="1"/>
    <col min="2049" max="2049" width="34.7109375" customWidth="1"/>
    <col min="2051" max="2051" width="5.42578125" bestFit="1" customWidth="1"/>
    <col min="2052" max="2052" width="17.5703125" customWidth="1"/>
    <col min="2053" max="2053" width="14.42578125" customWidth="1"/>
    <col min="2054" max="2054" width="12.5703125" customWidth="1"/>
    <col min="2055" max="2055" width="18.28515625" customWidth="1"/>
    <col min="2058" max="2058" width="10.140625" bestFit="1" customWidth="1"/>
    <col min="2060" max="2060" width="13.28515625" bestFit="1" customWidth="1"/>
    <col min="2061" max="2061" width="11.28515625" bestFit="1" customWidth="1"/>
    <col min="2062" max="2062" width="13.42578125" bestFit="1" customWidth="1"/>
    <col min="2063" max="2063" width="13.85546875" bestFit="1" customWidth="1"/>
    <col min="2064" max="2064" width="12.5703125" bestFit="1" customWidth="1"/>
    <col min="2065" max="2065" width="12.5703125" customWidth="1"/>
    <col min="2066" max="2066" width="13.7109375" bestFit="1" customWidth="1"/>
    <col min="2305" max="2305" width="34.7109375" customWidth="1"/>
    <col min="2307" max="2307" width="5.42578125" bestFit="1" customWidth="1"/>
    <col min="2308" max="2308" width="17.5703125" customWidth="1"/>
    <col min="2309" max="2309" width="14.42578125" customWidth="1"/>
    <col min="2310" max="2310" width="12.5703125" customWidth="1"/>
    <col min="2311" max="2311" width="18.28515625" customWidth="1"/>
    <col min="2314" max="2314" width="10.140625" bestFit="1" customWidth="1"/>
    <col min="2316" max="2316" width="13.28515625" bestFit="1" customWidth="1"/>
    <col min="2317" max="2317" width="11.28515625" bestFit="1" customWidth="1"/>
    <col min="2318" max="2318" width="13.42578125" bestFit="1" customWidth="1"/>
    <col min="2319" max="2319" width="13.85546875" bestFit="1" customWidth="1"/>
    <col min="2320" max="2320" width="12.5703125" bestFit="1" customWidth="1"/>
    <col min="2321" max="2321" width="12.5703125" customWidth="1"/>
    <col min="2322" max="2322" width="13.7109375" bestFit="1" customWidth="1"/>
    <col min="2561" max="2561" width="34.7109375" customWidth="1"/>
    <col min="2563" max="2563" width="5.42578125" bestFit="1" customWidth="1"/>
    <col min="2564" max="2564" width="17.5703125" customWidth="1"/>
    <col min="2565" max="2565" width="14.42578125" customWidth="1"/>
    <col min="2566" max="2566" width="12.5703125" customWidth="1"/>
    <col min="2567" max="2567" width="18.28515625" customWidth="1"/>
    <col min="2570" max="2570" width="10.140625" bestFit="1" customWidth="1"/>
    <col min="2572" max="2572" width="13.28515625" bestFit="1" customWidth="1"/>
    <col min="2573" max="2573" width="11.28515625" bestFit="1" customWidth="1"/>
    <col min="2574" max="2574" width="13.42578125" bestFit="1" customWidth="1"/>
    <col min="2575" max="2575" width="13.85546875" bestFit="1" customWidth="1"/>
    <col min="2576" max="2576" width="12.5703125" bestFit="1" customWidth="1"/>
    <col min="2577" max="2577" width="12.5703125" customWidth="1"/>
    <col min="2578" max="2578" width="13.7109375" bestFit="1" customWidth="1"/>
    <col min="2817" max="2817" width="34.7109375" customWidth="1"/>
    <col min="2819" max="2819" width="5.42578125" bestFit="1" customWidth="1"/>
    <col min="2820" max="2820" width="17.5703125" customWidth="1"/>
    <col min="2821" max="2821" width="14.42578125" customWidth="1"/>
    <col min="2822" max="2822" width="12.5703125" customWidth="1"/>
    <col min="2823" max="2823" width="18.28515625" customWidth="1"/>
    <col min="2826" max="2826" width="10.140625" bestFit="1" customWidth="1"/>
    <col min="2828" max="2828" width="13.28515625" bestFit="1" customWidth="1"/>
    <col min="2829" max="2829" width="11.28515625" bestFit="1" customWidth="1"/>
    <col min="2830" max="2830" width="13.42578125" bestFit="1" customWidth="1"/>
    <col min="2831" max="2831" width="13.85546875" bestFit="1" customWidth="1"/>
    <col min="2832" max="2832" width="12.5703125" bestFit="1" customWidth="1"/>
    <col min="2833" max="2833" width="12.5703125" customWidth="1"/>
    <col min="2834" max="2834" width="13.7109375" bestFit="1" customWidth="1"/>
    <col min="3073" max="3073" width="34.7109375" customWidth="1"/>
    <col min="3075" max="3075" width="5.42578125" bestFit="1" customWidth="1"/>
    <col min="3076" max="3076" width="17.5703125" customWidth="1"/>
    <col min="3077" max="3077" width="14.42578125" customWidth="1"/>
    <col min="3078" max="3078" width="12.5703125" customWidth="1"/>
    <col min="3079" max="3079" width="18.28515625" customWidth="1"/>
    <col min="3082" max="3082" width="10.140625" bestFit="1" customWidth="1"/>
    <col min="3084" max="3084" width="13.28515625" bestFit="1" customWidth="1"/>
    <col min="3085" max="3085" width="11.28515625" bestFit="1" customWidth="1"/>
    <col min="3086" max="3086" width="13.42578125" bestFit="1" customWidth="1"/>
    <col min="3087" max="3087" width="13.85546875" bestFit="1" customWidth="1"/>
    <col min="3088" max="3088" width="12.5703125" bestFit="1" customWidth="1"/>
    <col min="3089" max="3089" width="12.5703125" customWidth="1"/>
    <col min="3090" max="3090" width="13.7109375" bestFit="1" customWidth="1"/>
    <col min="3329" max="3329" width="34.7109375" customWidth="1"/>
    <col min="3331" max="3331" width="5.42578125" bestFit="1" customWidth="1"/>
    <col min="3332" max="3332" width="17.5703125" customWidth="1"/>
    <col min="3333" max="3333" width="14.42578125" customWidth="1"/>
    <col min="3334" max="3334" width="12.5703125" customWidth="1"/>
    <col min="3335" max="3335" width="18.28515625" customWidth="1"/>
    <col min="3338" max="3338" width="10.140625" bestFit="1" customWidth="1"/>
    <col min="3340" max="3340" width="13.28515625" bestFit="1" customWidth="1"/>
    <col min="3341" max="3341" width="11.28515625" bestFit="1" customWidth="1"/>
    <col min="3342" max="3342" width="13.42578125" bestFit="1" customWidth="1"/>
    <col min="3343" max="3343" width="13.85546875" bestFit="1" customWidth="1"/>
    <col min="3344" max="3344" width="12.5703125" bestFit="1" customWidth="1"/>
    <col min="3345" max="3345" width="12.5703125" customWidth="1"/>
    <col min="3346" max="3346" width="13.7109375" bestFit="1" customWidth="1"/>
    <col min="3585" max="3585" width="34.7109375" customWidth="1"/>
    <col min="3587" max="3587" width="5.42578125" bestFit="1" customWidth="1"/>
    <col min="3588" max="3588" width="17.5703125" customWidth="1"/>
    <col min="3589" max="3589" width="14.42578125" customWidth="1"/>
    <col min="3590" max="3590" width="12.5703125" customWidth="1"/>
    <col min="3591" max="3591" width="18.28515625" customWidth="1"/>
    <col min="3594" max="3594" width="10.140625" bestFit="1" customWidth="1"/>
    <col min="3596" max="3596" width="13.28515625" bestFit="1" customWidth="1"/>
    <col min="3597" max="3597" width="11.28515625" bestFit="1" customWidth="1"/>
    <col min="3598" max="3598" width="13.42578125" bestFit="1" customWidth="1"/>
    <col min="3599" max="3599" width="13.85546875" bestFit="1" customWidth="1"/>
    <col min="3600" max="3600" width="12.5703125" bestFit="1" customWidth="1"/>
    <col min="3601" max="3601" width="12.5703125" customWidth="1"/>
    <col min="3602" max="3602" width="13.7109375" bestFit="1" customWidth="1"/>
    <col min="3841" max="3841" width="34.7109375" customWidth="1"/>
    <col min="3843" max="3843" width="5.42578125" bestFit="1" customWidth="1"/>
    <col min="3844" max="3844" width="17.5703125" customWidth="1"/>
    <col min="3845" max="3845" width="14.42578125" customWidth="1"/>
    <col min="3846" max="3846" width="12.5703125" customWidth="1"/>
    <col min="3847" max="3847" width="18.28515625" customWidth="1"/>
    <col min="3850" max="3850" width="10.140625" bestFit="1" customWidth="1"/>
    <col min="3852" max="3852" width="13.28515625" bestFit="1" customWidth="1"/>
    <col min="3853" max="3853" width="11.28515625" bestFit="1" customWidth="1"/>
    <col min="3854" max="3854" width="13.42578125" bestFit="1" customWidth="1"/>
    <col min="3855" max="3855" width="13.85546875" bestFit="1" customWidth="1"/>
    <col min="3856" max="3856" width="12.5703125" bestFit="1" customWidth="1"/>
    <col min="3857" max="3857" width="12.5703125" customWidth="1"/>
    <col min="3858" max="3858" width="13.7109375" bestFit="1" customWidth="1"/>
    <col min="4097" max="4097" width="34.7109375" customWidth="1"/>
    <col min="4099" max="4099" width="5.42578125" bestFit="1" customWidth="1"/>
    <col min="4100" max="4100" width="17.5703125" customWidth="1"/>
    <col min="4101" max="4101" width="14.42578125" customWidth="1"/>
    <col min="4102" max="4102" width="12.5703125" customWidth="1"/>
    <col min="4103" max="4103" width="18.28515625" customWidth="1"/>
    <col min="4106" max="4106" width="10.140625" bestFit="1" customWidth="1"/>
    <col min="4108" max="4108" width="13.28515625" bestFit="1" customWidth="1"/>
    <col min="4109" max="4109" width="11.28515625" bestFit="1" customWidth="1"/>
    <col min="4110" max="4110" width="13.42578125" bestFit="1" customWidth="1"/>
    <col min="4111" max="4111" width="13.85546875" bestFit="1" customWidth="1"/>
    <col min="4112" max="4112" width="12.5703125" bestFit="1" customWidth="1"/>
    <col min="4113" max="4113" width="12.5703125" customWidth="1"/>
    <col min="4114" max="4114" width="13.7109375" bestFit="1" customWidth="1"/>
    <col min="4353" max="4353" width="34.7109375" customWidth="1"/>
    <col min="4355" max="4355" width="5.42578125" bestFit="1" customWidth="1"/>
    <col min="4356" max="4356" width="17.5703125" customWidth="1"/>
    <col min="4357" max="4357" width="14.42578125" customWidth="1"/>
    <col min="4358" max="4358" width="12.5703125" customWidth="1"/>
    <col min="4359" max="4359" width="18.28515625" customWidth="1"/>
    <col min="4362" max="4362" width="10.140625" bestFit="1" customWidth="1"/>
    <col min="4364" max="4364" width="13.28515625" bestFit="1" customWidth="1"/>
    <col min="4365" max="4365" width="11.28515625" bestFit="1" customWidth="1"/>
    <col min="4366" max="4366" width="13.42578125" bestFit="1" customWidth="1"/>
    <col min="4367" max="4367" width="13.85546875" bestFit="1" customWidth="1"/>
    <col min="4368" max="4368" width="12.5703125" bestFit="1" customWidth="1"/>
    <col min="4369" max="4369" width="12.5703125" customWidth="1"/>
    <col min="4370" max="4370" width="13.7109375" bestFit="1" customWidth="1"/>
    <col min="4609" max="4609" width="34.7109375" customWidth="1"/>
    <col min="4611" max="4611" width="5.42578125" bestFit="1" customWidth="1"/>
    <col min="4612" max="4612" width="17.5703125" customWidth="1"/>
    <col min="4613" max="4613" width="14.42578125" customWidth="1"/>
    <col min="4614" max="4614" width="12.5703125" customWidth="1"/>
    <col min="4615" max="4615" width="18.28515625" customWidth="1"/>
    <col min="4618" max="4618" width="10.140625" bestFit="1" customWidth="1"/>
    <col min="4620" max="4620" width="13.28515625" bestFit="1" customWidth="1"/>
    <col min="4621" max="4621" width="11.28515625" bestFit="1" customWidth="1"/>
    <col min="4622" max="4622" width="13.42578125" bestFit="1" customWidth="1"/>
    <col min="4623" max="4623" width="13.85546875" bestFit="1" customWidth="1"/>
    <col min="4624" max="4624" width="12.5703125" bestFit="1" customWidth="1"/>
    <col min="4625" max="4625" width="12.5703125" customWidth="1"/>
    <col min="4626" max="4626" width="13.7109375" bestFit="1" customWidth="1"/>
    <col min="4865" max="4865" width="34.7109375" customWidth="1"/>
    <col min="4867" max="4867" width="5.42578125" bestFit="1" customWidth="1"/>
    <col min="4868" max="4868" width="17.5703125" customWidth="1"/>
    <col min="4869" max="4869" width="14.42578125" customWidth="1"/>
    <col min="4870" max="4870" width="12.5703125" customWidth="1"/>
    <col min="4871" max="4871" width="18.28515625" customWidth="1"/>
    <col min="4874" max="4874" width="10.140625" bestFit="1" customWidth="1"/>
    <col min="4876" max="4876" width="13.28515625" bestFit="1" customWidth="1"/>
    <col min="4877" max="4877" width="11.28515625" bestFit="1" customWidth="1"/>
    <col min="4878" max="4878" width="13.42578125" bestFit="1" customWidth="1"/>
    <col min="4879" max="4879" width="13.85546875" bestFit="1" customWidth="1"/>
    <col min="4880" max="4880" width="12.5703125" bestFit="1" customWidth="1"/>
    <col min="4881" max="4881" width="12.5703125" customWidth="1"/>
    <col min="4882" max="4882" width="13.7109375" bestFit="1" customWidth="1"/>
    <col min="5121" max="5121" width="34.7109375" customWidth="1"/>
    <col min="5123" max="5123" width="5.42578125" bestFit="1" customWidth="1"/>
    <col min="5124" max="5124" width="17.5703125" customWidth="1"/>
    <col min="5125" max="5125" width="14.42578125" customWidth="1"/>
    <col min="5126" max="5126" width="12.5703125" customWidth="1"/>
    <col min="5127" max="5127" width="18.28515625" customWidth="1"/>
    <col min="5130" max="5130" width="10.140625" bestFit="1" customWidth="1"/>
    <col min="5132" max="5132" width="13.28515625" bestFit="1" customWidth="1"/>
    <col min="5133" max="5133" width="11.28515625" bestFit="1" customWidth="1"/>
    <col min="5134" max="5134" width="13.42578125" bestFit="1" customWidth="1"/>
    <col min="5135" max="5135" width="13.85546875" bestFit="1" customWidth="1"/>
    <col min="5136" max="5136" width="12.5703125" bestFit="1" customWidth="1"/>
    <col min="5137" max="5137" width="12.5703125" customWidth="1"/>
    <col min="5138" max="5138" width="13.7109375" bestFit="1" customWidth="1"/>
    <col min="5377" max="5377" width="34.7109375" customWidth="1"/>
    <col min="5379" max="5379" width="5.42578125" bestFit="1" customWidth="1"/>
    <col min="5380" max="5380" width="17.5703125" customWidth="1"/>
    <col min="5381" max="5381" width="14.42578125" customWidth="1"/>
    <col min="5382" max="5382" width="12.5703125" customWidth="1"/>
    <col min="5383" max="5383" width="18.28515625" customWidth="1"/>
    <col min="5386" max="5386" width="10.140625" bestFit="1" customWidth="1"/>
    <col min="5388" max="5388" width="13.28515625" bestFit="1" customWidth="1"/>
    <col min="5389" max="5389" width="11.28515625" bestFit="1" customWidth="1"/>
    <col min="5390" max="5390" width="13.42578125" bestFit="1" customWidth="1"/>
    <col min="5391" max="5391" width="13.85546875" bestFit="1" customWidth="1"/>
    <col min="5392" max="5392" width="12.5703125" bestFit="1" customWidth="1"/>
    <col min="5393" max="5393" width="12.5703125" customWidth="1"/>
    <col min="5394" max="5394" width="13.7109375" bestFit="1" customWidth="1"/>
    <col min="5633" max="5633" width="34.7109375" customWidth="1"/>
    <col min="5635" max="5635" width="5.42578125" bestFit="1" customWidth="1"/>
    <col min="5636" max="5636" width="17.5703125" customWidth="1"/>
    <col min="5637" max="5637" width="14.42578125" customWidth="1"/>
    <col min="5638" max="5638" width="12.5703125" customWidth="1"/>
    <col min="5639" max="5639" width="18.28515625" customWidth="1"/>
    <col min="5642" max="5642" width="10.140625" bestFit="1" customWidth="1"/>
    <col min="5644" max="5644" width="13.28515625" bestFit="1" customWidth="1"/>
    <col min="5645" max="5645" width="11.28515625" bestFit="1" customWidth="1"/>
    <col min="5646" max="5646" width="13.42578125" bestFit="1" customWidth="1"/>
    <col min="5647" max="5647" width="13.85546875" bestFit="1" customWidth="1"/>
    <col min="5648" max="5648" width="12.5703125" bestFit="1" customWidth="1"/>
    <col min="5649" max="5649" width="12.5703125" customWidth="1"/>
    <col min="5650" max="5650" width="13.7109375" bestFit="1" customWidth="1"/>
    <col min="5889" max="5889" width="34.7109375" customWidth="1"/>
    <col min="5891" max="5891" width="5.42578125" bestFit="1" customWidth="1"/>
    <col min="5892" max="5892" width="17.5703125" customWidth="1"/>
    <col min="5893" max="5893" width="14.42578125" customWidth="1"/>
    <col min="5894" max="5894" width="12.5703125" customWidth="1"/>
    <col min="5895" max="5895" width="18.28515625" customWidth="1"/>
    <col min="5898" max="5898" width="10.140625" bestFit="1" customWidth="1"/>
    <col min="5900" max="5900" width="13.28515625" bestFit="1" customWidth="1"/>
    <col min="5901" max="5901" width="11.28515625" bestFit="1" customWidth="1"/>
    <col min="5902" max="5902" width="13.42578125" bestFit="1" customWidth="1"/>
    <col min="5903" max="5903" width="13.85546875" bestFit="1" customWidth="1"/>
    <col min="5904" max="5904" width="12.5703125" bestFit="1" customWidth="1"/>
    <col min="5905" max="5905" width="12.5703125" customWidth="1"/>
    <col min="5906" max="5906" width="13.7109375" bestFit="1" customWidth="1"/>
    <col min="6145" max="6145" width="34.7109375" customWidth="1"/>
    <col min="6147" max="6147" width="5.42578125" bestFit="1" customWidth="1"/>
    <col min="6148" max="6148" width="17.5703125" customWidth="1"/>
    <col min="6149" max="6149" width="14.42578125" customWidth="1"/>
    <col min="6150" max="6150" width="12.5703125" customWidth="1"/>
    <col min="6151" max="6151" width="18.28515625" customWidth="1"/>
    <col min="6154" max="6154" width="10.140625" bestFit="1" customWidth="1"/>
    <col min="6156" max="6156" width="13.28515625" bestFit="1" customWidth="1"/>
    <col min="6157" max="6157" width="11.28515625" bestFit="1" customWidth="1"/>
    <col min="6158" max="6158" width="13.42578125" bestFit="1" customWidth="1"/>
    <col min="6159" max="6159" width="13.85546875" bestFit="1" customWidth="1"/>
    <col min="6160" max="6160" width="12.5703125" bestFit="1" customWidth="1"/>
    <col min="6161" max="6161" width="12.5703125" customWidth="1"/>
    <col min="6162" max="6162" width="13.7109375" bestFit="1" customWidth="1"/>
    <col min="6401" max="6401" width="34.7109375" customWidth="1"/>
    <col min="6403" max="6403" width="5.42578125" bestFit="1" customWidth="1"/>
    <col min="6404" max="6404" width="17.5703125" customWidth="1"/>
    <col min="6405" max="6405" width="14.42578125" customWidth="1"/>
    <col min="6406" max="6406" width="12.5703125" customWidth="1"/>
    <col min="6407" max="6407" width="18.28515625" customWidth="1"/>
    <col min="6410" max="6410" width="10.140625" bestFit="1" customWidth="1"/>
    <col min="6412" max="6412" width="13.28515625" bestFit="1" customWidth="1"/>
    <col min="6413" max="6413" width="11.28515625" bestFit="1" customWidth="1"/>
    <col min="6414" max="6414" width="13.42578125" bestFit="1" customWidth="1"/>
    <col min="6415" max="6415" width="13.85546875" bestFit="1" customWidth="1"/>
    <col min="6416" max="6416" width="12.5703125" bestFit="1" customWidth="1"/>
    <col min="6417" max="6417" width="12.5703125" customWidth="1"/>
    <col min="6418" max="6418" width="13.7109375" bestFit="1" customWidth="1"/>
    <col min="6657" max="6657" width="34.7109375" customWidth="1"/>
    <col min="6659" max="6659" width="5.42578125" bestFit="1" customWidth="1"/>
    <col min="6660" max="6660" width="17.5703125" customWidth="1"/>
    <col min="6661" max="6661" width="14.42578125" customWidth="1"/>
    <col min="6662" max="6662" width="12.5703125" customWidth="1"/>
    <col min="6663" max="6663" width="18.28515625" customWidth="1"/>
    <col min="6666" max="6666" width="10.140625" bestFit="1" customWidth="1"/>
    <col min="6668" max="6668" width="13.28515625" bestFit="1" customWidth="1"/>
    <col min="6669" max="6669" width="11.28515625" bestFit="1" customWidth="1"/>
    <col min="6670" max="6670" width="13.42578125" bestFit="1" customWidth="1"/>
    <col min="6671" max="6671" width="13.85546875" bestFit="1" customWidth="1"/>
    <col min="6672" max="6672" width="12.5703125" bestFit="1" customWidth="1"/>
    <col min="6673" max="6673" width="12.5703125" customWidth="1"/>
    <col min="6674" max="6674" width="13.7109375" bestFit="1" customWidth="1"/>
    <col min="6913" max="6913" width="34.7109375" customWidth="1"/>
    <col min="6915" max="6915" width="5.42578125" bestFit="1" customWidth="1"/>
    <col min="6916" max="6916" width="17.5703125" customWidth="1"/>
    <col min="6917" max="6917" width="14.42578125" customWidth="1"/>
    <col min="6918" max="6918" width="12.5703125" customWidth="1"/>
    <col min="6919" max="6919" width="18.28515625" customWidth="1"/>
    <col min="6922" max="6922" width="10.140625" bestFit="1" customWidth="1"/>
    <col min="6924" max="6924" width="13.28515625" bestFit="1" customWidth="1"/>
    <col min="6925" max="6925" width="11.28515625" bestFit="1" customWidth="1"/>
    <col min="6926" max="6926" width="13.42578125" bestFit="1" customWidth="1"/>
    <col min="6927" max="6927" width="13.85546875" bestFit="1" customWidth="1"/>
    <col min="6928" max="6928" width="12.5703125" bestFit="1" customWidth="1"/>
    <col min="6929" max="6929" width="12.5703125" customWidth="1"/>
    <col min="6930" max="6930" width="13.7109375" bestFit="1" customWidth="1"/>
    <col min="7169" max="7169" width="34.7109375" customWidth="1"/>
    <col min="7171" max="7171" width="5.42578125" bestFit="1" customWidth="1"/>
    <col min="7172" max="7172" width="17.5703125" customWidth="1"/>
    <col min="7173" max="7173" width="14.42578125" customWidth="1"/>
    <col min="7174" max="7174" width="12.5703125" customWidth="1"/>
    <col min="7175" max="7175" width="18.28515625" customWidth="1"/>
    <col min="7178" max="7178" width="10.140625" bestFit="1" customWidth="1"/>
    <col min="7180" max="7180" width="13.28515625" bestFit="1" customWidth="1"/>
    <col min="7181" max="7181" width="11.28515625" bestFit="1" customWidth="1"/>
    <col min="7182" max="7182" width="13.42578125" bestFit="1" customWidth="1"/>
    <col min="7183" max="7183" width="13.85546875" bestFit="1" customWidth="1"/>
    <col min="7184" max="7184" width="12.5703125" bestFit="1" customWidth="1"/>
    <col min="7185" max="7185" width="12.5703125" customWidth="1"/>
    <col min="7186" max="7186" width="13.7109375" bestFit="1" customWidth="1"/>
    <col min="7425" max="7425" width="34.7109375" customWidth="1"/>
    <col min="7427" max="7427" width="5.42578125" bestFit="1" customWidth="1"/>
    <col min="7428" max="7428" width="17.5703125" customWidth="1"/>
    <col min="7429" max="7429" width="14.42578125" customWidth="1"/>
    <col min="7430" max="7430" width="12.5703125" customWidth="1"/>
    <col min="7431" max="7431" width="18.28515625" customWidth="1"/>
    <col min="7434" max="7434" width="10.140625" bestFit="1" customWidth="1"/>
    <col min="7436" max="7436" width="13.28515625" bestFit="1" customWidth="1"/>
    <col min="7437" max="7437" width="11.28515625" bestFit="1" customWidth="1"/>
    <col min="7438" max="7438" width="13.42578125" bestFit="1" customWidth="1"/>
    <col min="7439" max="7439" width="13.85546875" bestFit="1" customWidth="1"/>
    <col min="7440" max="7440" width="12.5703125" bestFit="1" customWidth="1"/>
    <col min="7441" max="7441" width="12.5703125" customWidth="1"/>
    <col min="7442" max="7442" width="13.7109375" bestFit="1" customWidth="1"/>
    <col min="7681" max="7681" width="34.7109375" customWidth="1"/>
    <col min="7683" max="7683" width="5.42578125" bestFit="1" customWidth="1"/>
    <col min="7684" max="7684" width="17.5703125" customWidth="1"/>
    <col min="7685" max="7685" width="14.42578125" customWidth="1"/>
    <col min="7686" max="7686" width="12.5703125" customWidth="1"/>
    <col min="7687" max="7687" width="18.28515625" customWidth="1"/>
    <col min="7690" max="7690" width="10.140625" bestFit="1" customWidth="1"/>
    <col min="7692" max="7692" width="13.28515625" bestFit="1" customWidth="1"/>
    <col min="7693" max="7693" width="11.28515625" bestFit="1" customWidth="1"/>
    <col min="7694" max="7694" width="13.42578125" bestFit="1" customWidth="1"/>
    <col min="7695" max="7695" width="13.85546875" bestFit="1" customWidth="1"/>
    <col min="7696" max="7696" width="12.5703125" bestFit="1" customWidth="1"/>
    <col min="7697" max="7697" width="12.5703125" customWidth="1"/>
    <col min="7698" max="7698" width="13.7109375" bestFit="1" customWidth="1"/>
    <col min="7937" max="7937" width="34.7109375" customWidth="1"/>
    <col min="7939" max="7939" width="5.42578125" bestFit="1" customWidth="1"/>
    <col min="7940" max="7940" width="17.5703125" customWidth="1"/>
    <col min="7941" max="7941" width="14.42578125" customWidth="1"/>
    <col min="7942" max="7942" width="12.5703125" customWidth="1"/>
    <col min="7943" max="7943" width="18.28515625" customWidth="1"/>
    <col min="7946" max="7946" width="10.140625" bestFit="1" customWidth="1"/>
    <col min="7948" max="7948" width="13.28515625" bestFit="1" customWidth="1"/>
    <col min="7949" max="7949" width="11.28515625" bestFit="1" customWidth="1"/>
    <col min="7950" max="7950" width="13.42578125" bestFit="1" customWidth="1"/>
    <col min="7951" max="7951" width="13.85546875" bestFit="1" customWidth="1"/>
    <col min="7952" max="7952" width="12.5703125" bestFit="1" customWidth="1"/>
    <col min="7953" max="7953" width="12.5703125" customWidth="1"/>
    <col min="7954" max="7954" width="13.7109375" bestFit="1" customWidth="1"/>
    <col min="8193" max="8193" width="34.7109375" customWidth="1"/>
    <col min="8195" max="8195" width="5.42578125" bestFit="1" customWidth="1"/>
    <col min="8196" max="8196" width="17.5703125" customWidth="1"/>
    <col min="8197" max="8197" width="14.42578125" customWidth="1"/>
    <col min="8198" max="8198" width="12.5703125" customWidth="1"/>
    <col min="8199" max="8199" width="18.28515625" customWidth="1"/>
    <col min="8202" max="8202" width="10.140625" bestFit="1" customWidth="1"/>
    <col min="8204" max="8204" width="13.28515625" bestFit="1" customWidth="1"/>
    <col min="8205" max="8205" width="11.28515625" bestFit="1" customWidth="1"/>
    <col min="8206" max="8206" width="13.42578125" bestFit="1" customWidth="1"/>
    <col min="8207" max="8207" width="13.85546875" bestFit="1" customWidth="1"/>
    <col min="8208" max="8208" width="12.5703125" bestFit="1" customWidth="1"/>
    <col min="8209" max="8209" width="12.5703125" customWidth="1"/>
    <col min="8210" max="8210" width="13.7109375" bestFit="1" customWidth="1"/>
    <col min="8449" max="8449" width="34.7109375" customWidth="1"/>
    <col min="8451" max="8451" width="5.42578125" bestFit="1" customWidth="1"/>
    <col min="8452" max="8452" width="17.5703125" customWidth="1"/>
    <col min="8453" max="8453" width="14.42578125" customWidth="1"/>
    <col min="8454" max="8454" width="12.5703125" customWidth="1"/>
    <col min="8455" max="8455" width="18.28515625" customWidth="1"/>
    <col min="8458" max="8458" width="10.140625" bestFit="1" customWidth="1"/>
    <col min="8460" max="8460" width="13.28515625" bestFit="1" customWidth="1"/>
    <col min="8461" max="8461" width="11.28515625" bestFit="1" customWidth="1"/>
    <col min="8462" max="8462" width="13.42578125" bestFit="1" customWidth="1"/>
    <col min="8463" max="8463" width="13.85546875" bestFit="1" customWidth="1"/>
    <col min="8464" max="8464" width="12.5703125" bestFit="1" customWidth="1"/>
    <col min="8465" max="8465" width="12.5703125" customWidth="1"/>
    <col min="8466" max="8466" width="13.7109375" bestFit="1" customWidth="1"/>
    <col min="8705" max="8705" width="34.7109375" customWidth="1"/>
    <col min="8707" max="8707" width="5.42578125" bestFit="1" customWidth="1"/>
    <col min="8708" max="8708" width="17.5703125" customWidth="1"/>
    <col min="8709" max="8709" width="14.42578125" customWidth="1"/>
    <col min="8710" max="8710" width="12.5703125" customWidth="1"/>
    <col min="8711" max="8711" width="18.28515625" customWidth="1"/>
    <col min="8714" max="8714" width="10.140625" bestFit="1" customWidth="1"/>
    <col min="8716" max="8716" width="13.28515625" bestFit="1" customWidth="1"/>
    <col min="8717" max="8717" width="11.28515625" bestFit="1" customWidth="1"/>
    <col min="8718" max="8718" width="13.42578125" bestFit="1" customWidth="1"/>
    <col min="8719" max="8719" width="13.85546875" bestFit="1" customWidth="1"/>
    <col min="8720" max="8720" width="12.5703125" bestFit="1" customWidth="1"/>
    <col min="8721" max="8721" width="12.5703125" customWidth="1"/>
    <col min="8722" max="8722" width="13.7109375" bestFit="1" customWidth="1"/>
    <col min="8961" max="8961" width="34.7109375" customWidth="1"/>
    <col min="8963" max="8963" width="5.42578125" bestFit="1" customWidth="1"/>
    <col min="8964" max="8964" width="17.5703125" customWidth="1"/>
    <col min="8965" max="8965" width="14.42578125" customWidth="1"/>
    <col min="8966" max="8966" width="12.5703125" customWidth="1"/>
    <col min="8967" max="8967" width="18.28515625" customWidth="1"/>
    <col min="8970" max="8970" width="10.140625" bestFit="1" customWidth="1"/>
    <col min="8972" max="8972" width="13.28515625" bestFit="1" customWidth="1"/>
    <col min="8973" max="8973" width="11.28515625" bestFit="1" customWidth="1"/>
    <col min="8974" max="8974" width="13.42578125" bestFit="1" customWidth="1"/>
    <col min="8975" max="8975" width="13.85546875" bestFit="1" customWidth="1"/>
    <col min="8976" max="8976" width="12.5703125" bestFit="1" customWidth="1"/>
    <col min="8977" max="8977" width="12.5703125" customWidth="1"/>
    <col min="8978" max="8978" width="13.7109375" bestFit="1" customWidth="1"/>
    <col min="9217" max="9217" width="34.7109375" customWidth="1"/>
    <col min="9219" max="9219" width="5.42578125" bestFit="1" customWidth="1"/>
    <col min="9220" max="9220" width="17.5703125" customWidth="1"/>
    <col min="9221" max="9221" width="14.42578125" customWidth="1"/>
    <col min="9222" max="9222" width="12.5703125" customWidth="1"/>
    <col min="9223" max="9223" width="18.28515625" customWidth="1"/>
    <col min="9226" max="9226" width="10.140625" bestFit="1" customWidth="1"/>
    <col min="9228" max="9228" width="13.28515625" bestFit="1" customWidth="1"/>
    <col min="9229" max="9229" width="11.28515625" bestFit="1" customWidth="1"/>
    <col min="9230" max="9230" width="13.42578125" bestFit="1" customWidth="1"/>
    <col min="9231" max="9231" width="13.85546875" bestFit="1" customWidth="1"/>
    <col min="9232" max="9232" width="12.5703125" bestFit="1" customWidth="1"/>
    <col min="9233" max="9233" width="12.5703125" customWidth="1"/>
    <col min="9234" max="9234" width="13.7109375" bestFit="1" customWidth="1"/>
    <col min="9473" max="9473" width="34.7109375" customWidth="1"/>
    <col min="9475" max="9475" width="5.42578125" bestFit="1" customWidth="1"/>
    <col min="9476" max="9476" width="17.5703125" customWidth="1"/>
    <col min="9477" max="9477" width="14.42578125" customWidth="1"/>
    <col min="9478" max="9478" width="12.5703125" customWidth="1"/>
    <col min="9479" max="9479" width="18.28515625" customWidth="1"/>
    <col min="9482" max="9482" width="10.140625" bestFit="1" customWidth="1"/>
    <col min="9484" max="9484" width="13.28515625" bestFit="1" customWidth="1"/>
    <col min="9485" max="9485" width="11.28515625" bestFit="1" customWidth="1"/>
    <col min="9486" max="9486" width="13.42578125" bestFit="1" customWidth="1"/>
    <col min="9487" max="9487" width="13.85546875" bestFit="1" customWidth="1"/>
    <col min="9488" max="9488" width="12.5703125" bestFit="1" customWidth="1"/>
    <col min="9489" max="9489" width="12.5703125" customWidth="1"/>
    <col min="9490" max="9490" width="13.7109375" bestFit="1" customWidth="1"/>
    <col min="9729" max="9729" width="34.7109375" customWidth="1"/>
    <col min="9731" max="9731" width="5.42578125" bestFit="1" customWidth="1"/>
    <col min="9732" max="9732" width="17.5703125" customWidth="1"/>
    <col min="9733" max="9733" width="14.42578125" customWidth="1"/>
    <col min="9734" max="9734" width="12.5703125" customWidth="1"/>
    <col min="9735" max="9735" width="18.28515625" customWidth="1"/>
    <col min="9738" max="9738" width="10.140625" bestFit="1" customWidth="1"/>
    <col min="9740" max="9740" width="13.28515625" bestFit="1" customWidth="1"/>
    <col min="9741" max="9741" width="11.28515625" bestFit="1" customWidth="1"/>
    <col min="9742" max="9742" width="13.42578125" bestFit="1" customWidth="1"/>
    <col min="9743" max="9743" width="13.85546875" bestFit="1" customWidth="1"/>
    <col min="9744" max="9744" width="12.5703125" bestFit="1" customWidth="1"/>
    <col min="9745" max="9745" width="12.5703125" customWidth="1"/>
    <col min="9746" max="9746" width="13.7109375" bestFit="1" customWidth="1"/>
    <col min="9985" max="9985" width="34.7109375" customWidth="1"/>
    <col min="9987" max="9987" width="5.42578125" bestFit="1" customWidth="1"/>
    <col min="9988" max="9988" width="17.5703125" customWidth="1"/>
    <col min="9989" max="9989" width="14.42578125" customWidth="1"/>
    <col min="9990" max="9990" width="12.5703125" customWidth="1"/>
    <col min="9991" max="9991" width="18.28515625" customWidth="1"/>
    <col min="9994" max="9994" width="10.140625" bestFit="1" customWidth="1"/>
    <col min="9996" max="9996" width="13.28515625" bestFit="1" customWidth="1"/>
    <col min="9997" max="9997" width="11.28515625" bestFit="1" customWidth="1"/>
    <col min="9998" max="9998" width="13.42578125" bestFit="1" customWidth="1"/>
    <col min="9999" max="9999" width="13.85546875" bestFit="1" customWidth="1"/>
    <col min="10000" max="10000" width="12.5703125" bestFit="1" customWidth="1"/>
    <col min="10001" max="10001" width="12.5703125" customWidth="1"/>
    <col min="10002" max="10002" width="13.7109375" bestFit="1" customWidth="1"/>
    <col min="10241" max="10241" width="34.7109375" customWidth="1"/>
    <col min="10243" max="10243" width="5.42578125" bestFit="1" customWidth="1"/>
    <col min="10244" max="10244" width="17.5703125" customWidth="1"/>
    <col min="10245" max="10245" width="14.42578125" customWidth="1"/>
    <col min="10246" max="10246" width="12.5703125" customWidth="1"/>
    <col min="10247" max="10247" width="18.28515625" customWidth="1"/>
    <col min="10250" max="10250" width="10.140625" bestFit="1" customWidth="1"/>
    <col min="10252" max="10252" width="13.28515625" bestFit="1" customWidth="1"/>
    <col min="10253" max="10253" width="11.28515625" bestFit="1" customWidth="1"/>
    <col min="10254" max="10254" width="13.42578125" bestFit="1" customWidth="1"/>
    <col min="10255" max="10255" width="13.85546875" bestFit="1" customWidth="1"/>
    <col min="10256" max="10256" width="12.5703125" bestFit="1" customWidth="1"/>
    <col min="10257" max="10257" width="12.5703125" customWidth="1"/>
    <col min="10258" max="10258" width="13.7109375" bestFit="1" customWidth="1"/>
    <col min="10497" max="10497" width="34.7109375" customWidth="1"/>
    <col min="10499" max="10499" width="5.42578125" bestFit="1" customWidth="1"/>
    <col min="10500" max="10500" width="17.5703125" customWidth="1"/>
    <col min="10501" max="10501" width="14.42578125" customWidth="1"/>
    <col min="10502" max="10502" width="12.5703125" customWidth="1"/>
    <col min="10503" max="10503" width="18.28515625" customWidth="1"/>
    <col min="10506" max="10506" width="10.140625" bestFit="1" customWidth="1"/>
    <col min="10508" max="10508" width="13.28515625" bestFit="1" customWidth="1"/>
    <col min="10509" max="10509" width="11.28515625" bestFit="1" customWidth="1"/>
    <col min="10510" max="10510" width="13.42578125" bestFit="1" customWidth="1"/>
    <col min="10511" max="10511" width="13.85546875" bestFit="1" customWidth="1"/>
    <col min="10512" max="10512" width="12.5703125" bestFit="1" customWidth="1"/>
    <col min="10513" max="10513" width="12.5703125" customWidth="1"/>
    <col min="10514" max="10514" width="13.7109375" bestFit="1" customWidth="1"/>
    <col min="10753" max="10753" width="34.7109375" customWidth="1"/>
    <col min="10755" max="10755" width="5.42578125" bestFit="1" customWidth="1"/>
    <col min="10756" max="10756" width="17.5703125" customWidth="1"/>
    <col min="10757" max="10757" width="14.42578125" customWidth="1"/>
    <col min="10758" max="10758" width="12.5703125" customWidth="1"/>
    <col min="10759" max="10759" width="18.28515625" customWidth="1"/>
    <col min="10762" max="10762" width="10.140625" bestFit="1" customWidth="1"/>
    <col min="10764" max="10764" width="13.28515625" bestFit="1" customWidth="1"/>
    <col min="10765" max="10765" width="11.28515625" bestFit="1" customWidth="1"/>
    <col min="10766" max="10766" width="13.42578125" bestFit="1" customWidth="1"/>
    <col min="10767" max="10767" width="13.85546875" bestFit="1" customWidth="1"/>
    <col min="10768" max="10768" width="12.5703125" bestFit="1" customWidth="1"/>
    <col min="10769" max="10769" width="12.5703125" customWidth="1"/>
    <col min="10770" max="10770" width="13.7109375" bestFit="1" customWidth="1"/>
    <col min="11009" max="11009" width="34.7109375" customWidth="1"/>
    <col min="11011" max="11011" width="5.42578125" bestFit="1" customWidth="1"/>
    <col min="11012" max="11012" width="17.5703125" customWidth="1"/>
    <col min="11013" max="11013" width="14.42578125" customWidth="1"/>
    <col min="11014" max="11014" width="12.5703125" customWidth="1"/>
    <col min="11015" max="11015" width="18.28515625" customWidth="1"/>
    <col min="11018" max="11018" width="10.140625" bestFit="1" customWidth="1"/>
    <col min="11020" max="11020" width="13.28515625" bestFit="1" customWidth="1"/>
    <col min="11021" max="11021" width="11.28515625" bestFit="1" customWidth="1"/>
    <col min="11022" max="11022" width="13.42578125" bestFit="1" customWidth="1"/>
    <col min="11023" max="11023" width="13.85546875" bestFit="1" customWidth="1"/>
    <col min="11024" max="11024" width="12.5703125" bestFit="1" customWidth="1"/>
    <col min="11025" max="11025" width="12.5703125" customWidth="1"/>
    <col min="11026" max="11026" width="13.7109375" bestFit="1" customWidth="1"/>
    <col min="11265" max="11265" width="34.7109375" customWidth="1"/>
    <col min="11267" max="11267" width="5.42578125" bestFit="1" customWidth="1"/>
    <col min="11268" max="11268" width="17.5703125" customWidth="1"/>
    <col min="11269" max="11269" width="14.42578125" customWidth="1"/>
    <col min="11270" max="11270" width="12.5703125" customWidth="1"/>
    <col min="11271" max="11271" width="18.28515625" customWidth="1"/>
    <col min="11274" max="11274" width="10.140625" bestFit="1" customWidth="1"/>
    <col min="11276" max="11276" width="13.28515625" bestFit="1" customWidth="1"/>
    <col min="11277" max="11277" width="11.28515625" bestFit="1" customWidth="1"/>
    <col min="11278" max="11278" width="13.42578125" bestFit="1" customWidth="1"/>
    <col min="11279" max="11279" width="13.85546875" bestFit="1" customWidth="1"/>
    <col min="11280" max="11280" width="12.5703125" bestFit="1" customWidth="1"/>
    <col min="11281" max="11281" width="12.5703125" customWidth="1"/>
    <col min="11282" max="11282" width="13.7109375" bestFit="1" customWidth="1"/>
    <col min="11521" max="11521" width="34.7109375" customWidth="1"/>
    <col min="11523" max="11523" width="5.42578125" bestFit="1" customWidth="1"/>
    <col min="11524" max="11524" width="17.5703125" customWidth="1"/>
    <col min="11525" max="11525" width="14.42578125" customWidth="1"/>
    <col min="11526" max="11526" width="12.5703125" customWidth="1"/>
    <col min="11527" max="11527" width="18.28515625" customWidth="1"/>
    <col min="11530" max="11530" width="10.140625" bestFit="1" customWidth="1"/>
    <col min="11532" max="11532" width="13.28515625" bestFit="1" customWidth="1"/>
    <col min="11533" max="11533" width="11.28515625" bestFit="1" customWidth="1"/>
    <col min="11534" max="11534" width="13.42578125" bestFit="1" customWidth="1"/>
    <col min="11535" max="11535" width="13.85546875" bestFit="1" customWidth="1"/>
    <col min="11536" max="11536" width="12.5703125" bestFit="1" customWidth="1"/>
    <col min="11537" max="11537" width="12.5703125" customWidth="1"/>
    <col min="11538" max="11538" width="13.7109375" bestFit="1" customWidth="1"/>
    <col min="11777" max="11777" width="34.7109375" customWidth="1"/>
    <col min="11779" max="11779" width="5.42578125" bestFit="1" customWidth="1"/>
    <col min="11780" max="11780" width="17.5703125" customWidth="1"/>
    <col min="11781" max="11781" width="14.42578125" customWidth="1"/>
    <col min="11782" max="11782" width="12.5703125" customWidth="1"/>
    <col min="11783" max="11783" width="18.28515625" customWidth="1"/>
    <col min="11786" max="11786" width="10.140625" bestFit="1" customWidth="1"/>
    <col min="11788" max="11788" width="13.28515625" bestFit="1" customWidth="1"/>
    <col min="11789" max="11789" width="11.28515625" bestFit="1" customWidth="1"/>
    <col min="11790" max="11790" width="13.42578125" bestFit="1" customWidth="1"/>
    <col min="11791" max="11791" width="13.85546875" bestFit="1" customWidth="1"/>
    <col min="11792" max="11792" width="12.5703125" bestFit="1" customWidth="1"/>
    <col min="11793" max="11793" width="12.5703125" customWidth="1"/>
    <col min="11794" max="11794" width="13.7109375" bestFit="1" customWidth="1"/>
    <col min="12033" max="12033" width="34.7109375" customWidth="1"/>
    <col min="12035" max="12035" width="5.42578125" bestFit="1" customWidth="1"/>
    <col min="12036" max="12036" width="17.5703125" customWidth="1"/>
    <col min="12037" max="12037" width="14.42578125" customWidth="1"/>
    <col min="12038" max="12038" width="12.5703125" customWidth="1"/>
    <col min="12039" max="12039" width="18.28515625" customWidth="1"/>
    <col min="12042" max="12042" width="10.140625" bestFit="1" customWidth="1"/>
    <col min="12044" max="12044" width="13.28515625" bestFit="1" customWidth="1"/>
    <col min="12045" max="12045" width="11.28515625" bestFit="1" customWidth="1"/>
    <col min="12046" max="12046" width="13.42578125" bestFit="1" customWidth="1"/>
    <col min="12047" max="12047" width="13.85546875" bestFit="1" customWidth="1"/>
    <col min="12048" max="12048" width="12.5703125" bestFit="1" customWidth="1"/>
    <col min="12049" max="12049" width="12.5703125" customWidth="1"/>
    <col min="12050" max="12050" width="13.7109375" bestFit="1" customWidth="1"/>
    <col min="12289" max="12289" width="34.7109375" customWidth="1"/>
    <col min="12291" max="12291" width="5.42578125" bestFit="1" customWidth="1"/>
    <col min="12292" max="12292" width="17.5703125" customWidth="1"/>
    <col min="12293" max="12293" width="14.42578125" customWidth="1"/>
    <col min="12294" max="12294" width="12.5703125" customWidth="1"/>
    <col min="12295" max="12295" width="18.28515625" customWidth="1"/>
    <col min="12298" max="12298" width="10.140625" bestFit="1" customWidth="1"/>
    <col min="12300" max="12300" width="13.28515625" bestFit="1" customWidth="1"/>
    <col min="12301" max="12301" width="11.28515625" bestFit="1" customWidth="1"/>
    <col min="12302" max="12302" width="13.42578125" bestFit="1" customWidth="1"/>
    <col min="12303" max="12303" width="13.85546875" bestFit="1" customWidth="1"/>
    <col min="12304" max="12304" width="12.5703125" bestFit="1" customWidth="1"/>
    <col min="12305" max="12305" width="12.5703125" customWidth="1"/>
    <col min="12306" max="12306" width="13.7109375" bestFit="1" customWidth="1"/>
    <col min="12545" max="12545" width="34.7109375" customWidth="1"/>
    <col min="12547" max="12547" width="5.42578125" bestFit="1" customWidth="1"/>
    <col min="12548" max="12548" width="17.5703125" customWidth="1"/>
    <col min="12549" max="12549" width="14.42578125" customWidth="1"/>
    <col min="12550" max="12550" width="12.5703125" customWidth="1"/>
    <col min="12551" max="12551" width="18.28515625" customWidth="1"/>
    <col min="12554" max="12554" width="10.140625" bestFit="1" customWidth="1"/>
    <col min="12556" max="12556" width="13.28515625" bestFit="1" customWidth="1"/>
    <col min="12557" max="12557" width="11.28515625" bestFit="1" customWidth="1"/>
    <col min="12558" max="12558" width="13.42578125" bestFit="1" customWidth="1"/>
    <col min="12559" max="12559" width="13.85546875" bestFit="1" customWidth="1"/>
    <col min="12560" max="12560" width="12.5703125" bestFit="1" customWidth="1"/>
    <col min="12561" max="12561" width="12.5703125" customWidth="1"/>
    <col min="12562" max="12562" width="13.7109375" bestFit="1" customWidth="1"/>
    <col min="12801" max="12801" width="34.7109375" customWidth="1"/>
    <col min="12803" max="12803" width="5.42578125" bestFit="1" customWidth="1"/>
    <col min="12804" max="12804" width="17.5703125" customWidth="1"/>
    <col min="12805" max="12805" width="14.42578125" customWidth="1"/>
    <col min="12806" max="12806" width="12.5703125" customWidth="1"/>
    <col min="12807" max="12807" width="18.28515625" customWidth="1"/>
    <col min="12810" max="12810" width="10.140625" bestFit="1" customWidth="1"/>
    <col min="12812" max="12812" width="13.28515625" bestFit="1" customWidth="1"/>
    <col min="12813" max="12813" width="11.28515625" bestFit="1" customWidth="1"/>
    <col min="12814" max="12814" width="13.42578125" bestFit="1" customWidth="1"/>
    <col min="12815" max="12815" width="13.85546875" bestFit="1" customWidth="1"/>
    <col min="12816" max="12816" width="12.5703125" bestFit="1" customWidth="1"/>
    <col min="12817" max="12817" width="12.5703125" customWidth="1"/>
    <col min="12818" max="12818" width="13.7109375" bestFit="1" customWidth="1"/>
    <col min="13057" max="13057" width="34.7109375" customWidth="1"/>
    <col min="13059" max="13059" width="5.42578125" bestFit="1" customWidth="1"/>
    <col min="13060" max="13060" width="17.5703125" customWidth="1"/>
    <col min="13061" max="13061" width="14.42578125" customWidth="1"/>
    <col min="13062" max="13062" width="12.5703125" customWidth="1"/>
    <col min="13063" max="13063" width="18.28515625" customWidth="1"/>
    <col min="13066" max="13066" width="10.140625" bestFit="1" customWidth="1"/>
    <col min="13068" max="13068" width="13.28515625" bestFit="1" customWidth="1"/>
    <col min="13069" max="13069" width="11.28515625" bestFit="1" customWidth="1"/>
    <col min="13070" max="13070" width="13.42578125" bestFit="1" customWidth="1"/>
    <col min="13071" max="13071" width="13.85546875" bestFit="1" customWidth="1"/>
    <col min="13072" max="13072" width="12.5703125" bestFit="1" customWidth="1"/>
    <col min="13073" max="13073" width="12.5703125" customWidth="1"/>
    <col min="13074" max="13074" width="13.7109375" bestFit="1" customWidth="1"/>
    <col min="13313" max="13313" width="34.7109375" customWidth="1"/>
    <col min="13315" max="13315" width="5.42578125" bestFit="1" customWidth="1"/>
    <col min="13316" max="13316" width="17.5703125" customWidth="1"/>
    <col min="13317" max="13317" width="14.42578125" customWidth="1"/>
    <col min="13318" max="13318" width="12.5703125" customWidth="1"/>
    <col min="13319" max="13319" width="18.28515625" customWidth="1"/>
    <col min="13322" max="13322" width="10.140625" bestFit="1" customWidth="1"/>
    <col min="13324" max="13324" width="13.28515625" bestFit="1" customWidth="1"/>
    <col min="13325" max="13325" width="11.28515625" bestFit="1" customWidth="1"/>
    <col min="13326" max="13326" width="13.42578125" bestFit="1" customWidth="1"/>
    <col min="13327" max="13327" width="13.85546875" bestFit="1" customWidth="1"/>
    <col min="13328" max="13328" width="12.5703125" bestFit="1" customWidth="1"/>
    <col min="13329" max="13329" width="12.5703125" customWidth="1"/>
    <col min="13330" max="13330" width="13.7109375" bestFit="1" customWidth="1"/>
    <col min="13569" max="13569" width="34.7109375" customWidth="1"/>
    <col min="13571" max="13571" width="5.42578125" bestFit="1" customWidth="1"/>
    <col min="13572" max="13572" width="17.5703125" customWidth="1"/>
    <col min="13573" max="13573" width="14.42578125" customWidth="1"/>
    <col min="13574" max="13574" width="12.5703125" customWidth="1"/>
    <col min="13575" max="13575" width="18.28515625" customWidth="1"/>
    <col min="13578" max="13578" width="10.140625" bestFit="1" customWidth="1"/>
    <col min="13580" max="13580" width="13.28515625" bestFit="1" customWidth="1"/>
    <col min="13581" max="13581" width="11.28515625" bestFit="1" customWidth="1"/>
    <col min="13582" max="13582" width="13.42578125" bestFit="1" customWidth="1"/>
    <col min="13583" max="13583" width="13.85546875" bestFit="1" customWidth="1"/>
    <col min="13584" max="13584" width="12.5703125" bestFit="1" customWidth="1"/>
    <col min="13585" max="13585" width="12.5703125" customWidth="1"/>
    <col min="13586" max="13586" width="13.7109375" bestFit="1" customWidth="1"/>
    <col min="13825" max="13825" width="34.7109375" customWidth="1"/>
    <col min="13827" max="13827" width="5.42578125" bestFit="1" customWidth="1"/>
    <col min="13828" max="13828" width="17.5703125" customWidth="1"/>
    <col min="13829" max="13829" width="14.42578125" customWidth="1"/>
    <col min="13830" max="13830" width="12.5703125" customWidth="1"/>
    <col min="13831" max="13831" width="18.28515625" customWidth="1"/>
    <col min="13834" max="13834" width="10.140625" bestFit="1" customWidth="1"/>
    <col min="13836" max="13836" width="13.28515625" bestFit="1" customWidth="1"/>
    <col min="13837" max="13837" width="11.28515625" bestFit="1" customWidth="1"/>
    <col min="13838" max="13838" width="13.42578125" bestFit="1" customWidth="1"/>
    <col min="13839" max="13839" width="13.85546875" bestFit="1" customWidth="1"/>
    <col min="13840" max="13840" width="12.5703125" bestFit="1" customWidth="1"/>
    <col min="13841" max="13841" width="12.5703125" customWidth="1"/>
    <col min="13842" max="13842" width="13.7109375" bestFit="1" customWidth="1"/>
    <col min="14081" max="14081" width="34.7109375" customWidth="1"/>
    <col min="14083" max="14083" width="5.42578125" bestFit="1" customWidth="1"/>
    <col min="14084" max="14084" width="17.5703125" customWidth="1"/>
    <col min="14085" max="14085" width="14.42578125" customWidth="1"/>
    <col min="14086" max="14086" width="12.5703125" customWidth="1"/>
    <col min="14087" max="14087" width="18.28515625" customWidth="1"/>
    <col min="14090" max="14090" width="10.140625" bestFit="1" customWidth="1"/>
    <col min="14092" max="14092" width="13.28515625" bestFit="1" customWidth="1"/>
    <col min="14093" max="14093" width="11.28515625" bestFit="1" customWidth="1"/>
    <col min="14094" max="14094" width="13.42578125" bestFit="1" customWidth="1"/>
    <col min="14095" max="14095" width="13.85546875" bestFit="1" customWidth="1"/>
    <col min="14096" max="14096" width="12.5703125" bestFit="1" customWidth="1"/>
    <col min="14097" max="14097" width="12.5703125" customWidth="1"/>
    <col min="14098" max="14098" width="13.7109375" bestFit="1" customWidth="1"/>
    <col min="14337" max="14337" width="34.7109375" customWidth="1"/>
    <col min="14339" max="14339" width="5.42578125" bestFit="1" customWidth="1"/>
    <col min="14340" max="14340" width="17.5703125" customWidth="1"/>
    <col min="14341" max="14341" width="14.42578125" customWidth="1"/>
    <col min="14342" max="14342" width="12.5703125" customWidth="1"/>
    <col min="14343" max="14343" width="18.28515625" customWidth="1"/>
    <col min="14346" max="14346" width="10.140625" bestFit="1" customWidth="1"/>
    <col min="14348" max="14348" width="13.28515625" bestFit="1" customWidth="1"/>
    <col min="14349" max="14349" width="11.28515625" bestFit="1" customWidth="1"/>
    <col min="14350" max="14350" width="13.42578125" bestFit="1" customWidth="1"/>
    <col min="14351" max="14351" width="13.85546875" bestFit="1" customWidth="1"/>
    <col min="14352" max="14352" width="12.5703125" bestFit="1" customWidth="1"/>
    <col min="14353" max="14353" width="12.5703125" customWidth="1"/>
    <col min="14354" max="14354" width="13.7109375" bestFit="1" customWidth="1"/>
    <col min="14593" max="14593" width="34.7109375" customWidth="1"/>
    <col min="14595" max="14595" width="5.42578125" bestFit="1" customWidth="1"/>
    <col min="14596" max="14596" width="17.5703125" customWidth="1"/>
    <col min="14597" max="14597" width="14.42578125" customWidth="1"/>
    <col min="14598" max="14598" width="12.5703125" customWidth="1"/>
    <col min="14599" max="14599" width="18.28515625" customWidth="1"/>
    <col min="14602" max="14602" width="10.140625" bestFit="1" customWidth="1"/>
    <col min="14604" max="14604" width="13.28515625" bestFit="1" customWidth="1"/>
    <col min="14605" max="14605" width="11.28515625" bestFit="1" customWidth="1"/>
    <col min="14606" max="14606" width="13.42578125" bestFit="1" customWidth="1"/>
    <col min="14607" max="14607" width="13.85546875" bestFit="1" customWidth="1"/>
    <col min="14608" max="14608" width="12.5703125" bestFit="1" customWidth="1"/>
    <col min="14609" max="14609" width="12.5703125" customWidth="1"/>
    <col min="14610" max="14610" width="13.7109375" bestFit="1" customWidth="1"/>
    <col min="14849" max="14849" width="34.7109375" customWidth="1"/>
    <col min="14851" max="14851" width="5.42578125" bestFit="1" customWidth="1"/>
    <col min="14852" max="14852" width="17.5703125" customWidth="1"/>
    <col min="14853" max="14853" width="14.42578125" customWidth="1"/>
    <col min="14854" max="14854" width="12.5703125" customWidth="1"/>
    <col min="14855" max="14855" width="18.28515625" customWidth="1"/>
    <col min="14858" max="14858" width="10.140625" bestFit="1" customWidth="1"/>
    <col min="14860" max="14860" width="13.28515625" bestFit="1" customWidth="1"/>
    <col min="14861" max="14861" width="11.28515625" bestFit="1" customWidth="1"/>
    <col min="14862" max="14862" width="13.42578125" bestFit="1" customWidth="1"/>
    <col min="14863" max="14863" width="13.85546875" bestFit="1" customWidth="1"/>
    <col min="14864" max="14864" width="12.5703125" bestFit="1" customWidth="1"/>
    <col min="14865" max="14865" width="12.5703125" customWidth="1"/>
    <col min="14866" max="14866" width="13.7109375" bestFit="1" customWidth="1"/>
    <col min="15105" max="15105" width="34.7109375" customWidth="1"/>
    <col min="15107" max="15107" width="5.42578125" bestFit="1" customWidth="1"/>
    <col min="15108" max="15108" width="17.5703125" customWidth="1"/>
    <col min="15109" max="15109" width="14.42578125" customWidth="1"/>
    <col min="15110" max="15110" width="12.5703125" customWidth="1"/>
    <col min="15111" max="15111" width="18.28515625" customWidth="1"/>
    <col min="15114" max="15114" width="10.140625" bestFit="1" customWidth="1"/>
    <col min="15116" max="15116" width="13.28515625" bestFit="1" customWidth="1"/>
    <col min="15117" max="15117" width="11.28515625" bestFit="1" customWidth="1"/>
    <col min="15118" max="15118" width="13.42578125" bestFit="1" customWidth="1"/>
    <col min="15119" max="15119" width="13.85546875" bestFit="1" customWidth="1"/>
    <col min="15120" max="15120" width="12.5703125" bestFit="1" customWidth="1"/>
    <col min="15121" max="15121" width="12.5703125" customWidth="1"/>
    <col min="15122" max="15122" width="13.7109375" bestFit="1" customWidth="1"/>
    <col min="15361" max="15361" width="34.7109375" customWidth="1"/>
    <col min="15363" max="15363" width="5.42578125" bestFit="1" customWidth="1"/>
    <col min="15364" max="15364" width="17.5703125" customWidth="1"/>
    <col min="15365" max="15365" width="14.42578125" customWidth="1"/>
    <col min="15366" max="15366" width="12.5703125" customWidth="1"/>
    <col min="15367" max="15367" width="18.28515625" customWidth="1"/>
    <col min="15370" max="15370" width="10.140625" bestFit="1" customWidth="1"/>
    <col min="15372" max="15372" width="13.28515625" bestFit="1" customWidth="1"/>
    <col min="15373" max="15373" width="11.28515625" bestFit="1" customWidth="1"/>
    <col min="15374" max="15374" width="13.42578125" bestFit="1" customWidth="1"/>
    <col min="15375" max="15375" width="13.85546875" bestFit="1" customWidth="1"/>
    <col min="15376" max="15376" width="12.5703125" bestFit="1" customWidth="1"/>
    <col min="15377" max="15377" width="12.5703125" customWidth="1"/>
    <col min="15378" max="15378" width="13.7109375" bestFit="1" customWidth="1"/>
    <col min="15617" max="15617" width="34.7109375" customWidth="1"/>
    <col min="15619" max="15619" width="5.42578125" bestFit="1" customWidth="1"/>
    <col min="15620" max="15620" width="17.5703125" customWidth="1"/>
    <col min="15621" max="15621" width="14.42578125" customWidth="1"/>
    <col min="15622" max="15622" width="12.5703125" customWidth="1"/>
    <col min="15623" max="15623" width="18.28515625" customWidth="1"/>
    <col min="15626" max="15626" width="10.140625" bestFit="1" customWidth="1"/>
    <col min="15628" max="15628" width="13.28515625" bestFit="1" customWidth="1"/>
    <col min="15629" max="15629" width="11.28515625" bestFit="1" customWidth="1"/>
    <col min="15630" max="15630" width="13.42578125" bestFit="1" customWidth="1"/>
    <col min="15631" max="15631" width="13.85546875" bestFit="1" customWidth="1"/>
    <col min="15632" max="15632" width="12.5703125" bestFit="1" customWidth="1"/>
    <col min="15633" max="15633" width="12.5703125" customWidth="1"/>
    <col min="15634" max="15634" width="13.7109375" bestFit="1" customWidth="1"/>
    <col min="15873" max="15873" width="34.7109375" customWidth="1"/>
    <col min="15875" max="15875" width="5.42578125" bestFit="1" customWidth="1"/>
    <col min="15876" max="15876" width="17.5703125" customWidth="1"/>
    <col min="15877" max="15877" width="14.42578125" customWidth="1"/>
    <col min="15878" max="15878" width="12.5703125" customWidth="1"/>
    <col min="15879" max="15879" width="18.28515625" customWidth="1"/>
    <col min="15882" max="15882" width="10.140625" bestFit="1" customWidth="1"/>
    <col min="15884" max="15884" width="13.28515625" bestFit="1" customWidth="1"/>
    <col min="15885" max="15885" width="11.28515625" bestFit="1" customWidth="1"/>
    <col min="15886" max="15886" width="13.42578125" bestFit="1" customWidth="1"/>
    <col min="15887" max="15887" width="13.85546875" bestFit="1" customWidth="1"/>
    <col min="15888" max="15888" width="12.5703125" bestFit="1" customWidth="1"/>
    <col min="15889" max="15889" width="12.5703125" customWidth="1"/>
    <col min="15890" max="15890" width="13.7109375" bestFit="1" customWidth="1"/>
    <col min="16129" max="16129" width="34.7109375" customWidth="1"/>
    <col min="16131" max="16131" width="5.42578125" bestFit="1" customWidth="1"/>
    <col min="16132" max="16132" width="17.5703125" customWidth="1"/>
    <col min="16133" max="16133" width="14.42578125" customWidth="1"/>
    <col min="16134" max="16134" width="12.5703125" customWidth="1"/>
    <col min="16135" max="16135" width="18.28515625" customWidth="1"/>
    <col min="16138" max="16138" width="10.140625" bestFit="1" customWidth="1"/>
    <col min="16140" max="16140" width="13.28515625" bestFit="1" customWidth="1"/>
    <col min="16141" max="16141" width="11.28515625" bestFit="1" customWidth="1"/>
    <col min="16142" max="16142" width="13.42578125" bestFit="1" customWidth="1"/>
    <col min="16143" max="16143" width="13.85546875" bestFit="1" customWidth="1"/>
    <col min="16144" max="16144" width="12.5703125" bestFit="1" customWidth="1"/>
    <col min="16145" max="16145" width="12.5703125" customWidth="1"/>
    <col min="16146" max="16146" width="13.7109375" bestFit="1" customWidth="1"/>
  </cols>
  <sheetData>
    <row r="1" spans="1:18" x14ac:dyDescent="0.2">
      <c r="A1" s="1" t="s">
        <v>0</v>
      </c>
      <c r="B1" s="1"/>
      <c r="C1" s="1"/>
      <c r="D1" s="2"/>
      <c r="E1" s="2"/>
      <c r="F1" s="2"/>
      <c r="G1" s="2"/>
      <c r="K1" s="3"/>
    </row>
    <row r="2" spans="1:18" x14ac:dyDescent="0.2">
      <c r="A2" s="1" t="s">
        <v>1</v>
      </c>
      <c r="B2" s="1"/>
      <c r="C2" s="1"/>
      <c r="D2" s="2"/>
      <c r="E2" s="2"/>
      <c r="F2" s="2"/>
      <c r="G2" s="2"/>
    </row>
    <row r="3" spans="1:18" x14ac:dyDescent="0.2">
      <c r="A3" s="4" t="s">
        <v>2</v>
      </c>
      <c r="B3" s="1"/>
      <c r="C3" s="1"/>
      <c r="D3" s="2"/>
      <c r="E3" s="2"/>
      <c r="F3" s="2"/>
      <c r="G3" s="2"/>
    </row>
    <row r="4" spans="1:18" x14ac:dyDescent="0.2">
      <c r="A4" s="5"/>
      <c r="B4" s="1"/>
      <c r="C4" s="1"/>
      <c r="D4" s="2"/>
      <c r="E4" s="2"/>
      <c r="F4" s="2"/>
      <c r="G4" s="2"/>
    </row>
    <row r="5" spans="1:18" x14ac:dyDescent="0.2">
      <c r="A5" s="6"/>
      <c r="B5" s="7" t="s">
        <v>3</v>
      </c>
      <c r="C5" s="8"/>
      <c r="D5" s="7"/>
      <c r="E5" s="9"/>
      <c r="F5" s="10" t="s">
        <v>4</v>
      </c>
      <c r="G5" s="7"/>
    </row>
    <row r="6" spans="1:18" x14ac:dyDescent="0.2">
      <c r="A6" s="11"/>
      <c r="B6" s="12" t="s">
        <v>5</v>
      </c>
      <c r="C6" s="13"/>
      <c r="D6" s="14" t="s">
        <v>6</v>
      </c>
      <c r="E6" s="15" t="s">
        <v>7</v>
      </c>
      <c r="F6" s="16" t="s">
        <v>8</v>
      </c>
      <c r="G6" s="14" t="s">
        <v>9</v>
      </c>
    </row>
    <row r="7" spans="1:18" x14ac:dyDescent="0.2">
      <c r="A7" s="17" t="s">
        <v>10</v>
      </c>
      <c r="B7" s="18" t="s">
        <v>11</v>
      </c>
      <c r="C7" s="18" t="s">
        <v>12</v>
      </c>
      <c r="D7" s="19" t="s">
        <v>13</v>
      </c>
      <c r="E7" s="20" t="s">
        <v>14</v>
      </c>
      <c r="F7" s="21" t="s">
        <v>15</v>
      </c>
      <c r="G7" s="19" t="s">
        <v>13</v>
      </c>
      <c r="I7" s="22"/>
      <c r="J7" s="22"/>
      <c r="K7" s="22"/>
      <c r="L7" s="22"/>
      <c r="M7" s="22"/>
      <c r="N7" s="22"/>
      <c r="O7" s="22"/>
      <c r="P7" s="22"/>
      <c r="R7" s="22"/>
    </row>
    <row r="8" spans="1:18" x14ac:dyDescent="0.2">
      <c r="A8" s="23" t="s">
        <v>16</v>
      </c>
      <c r="B8" s="24" t="s">
        <v>17</v>
      </c>
      <c r="C8" s="24">
        <v>3</v>
      </c>
      <c r="D8" s="25">
        <v>462770494</v>
      </c>
      <c r="E8" s="25">
        <v>1865254</v>
      </c>
      <c r="F8" s="26">
        <f t="shared" ref="F8:F71" si="0">+E8/D8</f>
        <v>4.0306243033722891E-3</v>
      </c>
      <c r="G8" s="27">
        <v>464635748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">
      <c r="A9" s="23" t="s">
        <v>18</v>
      </c>
      <c r="B9" s="24" t="s">
        <v>19</v>
      </c>
      <c r="C9" s="24">
        <v>3</v>
      </c>
      <c r="D9" s="25">
        <v>1440642233</v>
      </c>
      <c r="E9" s="25">
        <v>17096206</v>
      </c>
      <c r="F9" s="26">
        <f t="shared" si="0"/>
        <v>1.1867072621075937E-2</v>
      </c>
      <c r="G9" s="27">
        <v>1457738439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">
      <c r="A10" s="23" t="s">
        <v>20</v>
      </c>
      <c r="B10" s="24" t="s">
        <v>21</v>
      </c>
      <c r="C10" s="24">
        <v>3</v>
      </c>
      <c r="D10" s="25">
        <v>1895112488</v>
      </c>
      <c r="E10" s="25">
        <v>12475914</v>
      </c>
      <c r="F10" s="26">
        <f t="shared" si="0"/>
        <v>6.5832049965363322E-3</v>
      </c>
      <c r="G10" s="27">
        <v>1907588402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">
      <c r="A11" s="23" t="s">
        <v>22</v>
      </c>
      <c r="B11" s="24" t="s">
        <v>23</v>
      </c>
      <c r="C11" s="24">
        <v>3</v>
      </c>
      <c r="D11" s="25">
        <v>778687251</v>
      </c>
      <c r="E11" s="25">
        <v>-9833939</v>
      </c>
      <c r="F11" s="26">
        <f t="shared" si="0"/>
        <v>-1.2628868634193165E-2</v>
      </c>
      <c r="G11" s="27">
        <v>768853312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2">
      <c r="A12" s="23" t="s">
        <v>24</v>
      </c>
      <c r="B12" s="24" t="s">
        <v>25</v>
      </c>
      <c r="C12" s="24">
        <v>3</v>
      </c>
      <c r="D12" s="25">
        <v>562240871</v>
      </c>
      <c r="E12" s="25">
        <v>15699056</v>
      </c>
      <c r="F12" s="26">
        <f t="shared" si="0"/>
        <v>2.79222959584523E-2</v>
      </c>
      <c r="G12" s="27">
        <v>577939927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x14ac:dyDescent="0.2">
      <c r="A13" s="23" t="s">
        <v>26</v>
      </c>
      <c r="B13" s="24" t="s">
        <v>27</v>
      </c>
      <c r="C13" s="24">
        <v>3</v>
      </c>
      <c r="D13" s="25">
        <v>740946257</v>
      </c>
      <c r="E13" s="25">
        <v>22256237</v>
      </c>
      <c r="F13" s="26">
        <f t="shared" si="0"/>
        <v>3.0037586113347489E-2</v>
      </c>
      <c r="G13" s="27">
        <v>763202494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x14ac:dyDescent="0.2">
      <c r="A14" s="23" t="s">
        <v>28</v>
      </c>
      <c r="B14" s="24" t="s">
        <v>29</v>
      </c>
      <c r="C14" s="24">
        <v>3</v>
      </c>
      <c r="D14" s="25">
        <v>1076581844</v>
      </c>
      <c r="E14" s="25">
        <v>30026110</v>
      </c>
      <c r="F14" s="26">
        <f t="shared" si="0"/>
        <v>2.7890225129971632E-2</v>
      </c>
      <c r="G14" s="27">
        <v>1106607954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x14ac:dyDescent="0.2">
      <c r="A15" s="23" t="s">
        <v>30</v>
      </c>
      <c r="B15" s="24" t="s">
        <v>31</v>
      </c>
      <c r="C15" s="24">
        <v>3</v>
      </c>
      <c r="D15" s="25">
        <v>274080328</v>
      </c>
      <c r="E15" s="25">
        <v>323854</v>
      </c>
      <c r="F15" s="26">
        <f t="shared" si="0"/>
        <v>1.1816024972065853E-3</v>
      </c>
      <c r="G15" s="27">
        <v>274404182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x14ac:dyDescent="0.2">
      <c r="A16" s="23" t="s">
        <v>32</v>
      </c>
      <c r="B16" s="24" t="s">
        <v>33</v>
      </c>
      <c r="C16" s="24">
        <v>3</v>
      </c>
      <c r="D16" s="25">
        <v>309947739</v>
      </c>
      <c r="E16" s="25">
        <v>2943984</v>
      </c>
      <c r="F16" s="26">
        <f t="shared" si="0"/>
        <v>9.4983238448466314E-3</v>
      </c>
      <c r="G16" s="27">
        <v>312891723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x14ac:dyDescent="0.2">
      <c r="A17" s="23" t="s">
        <v>34</v>
      </c>
      <c r="B17" s="24" t="s">
        <v>35</v>
      </c>
      <c r="C17" s="24">
        <v>3</v>
      </c>
      <c r="D17" s="25">
        <v>451532810</v>
      </c>
      <c r="E17" s="25">
        <v>-1268295</v>
      </c>
      <c r="F17" s="26">
        <f t="shared" si="0"/>
        <v>-2.8088656503167512E-3</v>
      </c>
      <c r="G17" s="27">
        <v>450264515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2">
      <c r="A18" s="23" t="s">
        <v>36</v>
      </c>
      <c r="B18" s="24" t="s">
        <v>37</v>
      </c>
      <c r="C18" s="24">
        <v>3</v>
      </c>
      <c r="D18" s="25">
        <v>1456214705</v>
      </c>
      <c r="E18" s="25">
        <v>13841651</v>
      </c>
      <c r="F18" s="26">
        <f t="shared" si="0"/>
        <v>9.5052267721743681E-3</v>
      </c>
      <c r="G18" s="27">
        <v>1470056356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x14ac:dyDescent="0.2">
      <c r="A19" s="23" t="s">
        <v>38</v>
      </c>
      <c r="B19" s="24" t="s">
        <v>39</v>
      </c>
      <c r="C19" s="24">
        <v>3</v>
      </c>
      <c r="D19" s="25">
        <v>445798862</v>
      </c>
      <c r="E19" s="25">
        <v>2014276</v>
      </c>
      <c r="F19" s="26">
        <f t="shared" si="0"/>
        <v>4.5183515968688142E-3</v>
      </c>
      <c r="G19" s="27">
        <v>447813138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x14ac:dyDescent="0.2">
      <c r="A20" s="23" t="s">
        <v>40</v>
      </c>
      <c r="B20" s="24" t="s">
        <v>41</v>
      </c>
      <c r="C20" s="24">
        <v>3</v>
      </c>
      <c r="D20" s="25">
        <v>820221034</v>
      </c>
      <c r="E20" s="25">
        <v>1145565</v>
      </c>
      <c r="F20" s="26">
        <f t="shared" si="0"/>
        <v>1.3966540146055314E-3</v>
      </c>
      <c r="G20" s="27">
        <v>821366599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x14ac:dyDescent="0.2">
      <c r="A21" s="23" t="s">
        <v>42</v>
      </c>
      <c r="B21" s="24" t="s">
        <v>43</v>
      </c>
      <c r="C21" s="24">
        <v>3</v>
      </c>
      <c r="D21" s="25">
        <v>1154495532</v>
      </c>
      <c r="E21" s="25">
        <v>1147009</v>
      </c>
      <c r="F21" s="26">
        <f t="shared" si="0"/>
        <v>9.9351532180723943E-4</v>
      </c>
      <c r="G21" s="27">
        <v>1155642541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x14ac:dyDescent="0.2">
      <c r="A22" s="23" t="s">
        <v>44</v>
      </c>
      <c r="B22" s="24" t="s">
        <v>45</v>
      </c>
      <c r="C22" s="24">
        <v>3</v>
      </c>
      <c r="D22" s="25">
        <v>684711063</v>
      </c>
      <c r="E22" s="25">
        <v>-1694759</v>
      </c>
      <c r="F22" s="26">
        <f t="shared" si="0"/>
        <v>-2.4751447604403612E-3</v>
      </c>
      <c r="G22" s="27">
        <v>683016304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2">
      <c r="A23" s="23" t="s">
        <v>46</v>
      </c>
      <c r="B23" s="24" t="s">
        <v>47</v>
      </c>
      <c r="C23" s="24">
        <v>3</v>
      </c>
      <c r="D23" s="25">
        <v>670995191</v>
      </c>
      <c r="E23" s="25">
        <v>8618267</v>
      </c>
      <c r="F23" s="26">
        <f t="shared" si="0"/>
        <v>1.2844007104068798E-2</v>
      </c>
      <c r="G23" s="27">
        <v>679613458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">
      <c r="A24" s="23" t="s">
        <v>48</v>
      </c>
      <c r="B24" s="24" t="s">
        <v>49</v>
      </c>
      <c r="C24" s="24">
        <v>3</v>
      </c>
      <c r="D24" s="25">
        <v>974523729</v>
      </c>
      <c r="E24" s="25">
        <v>7230</v>
      </c>
      <c r="F24" s="26">
        <f t="shared" si="0"/>
        <v>7.4190086755701767E-6</v>
      </c>
      <c r="G24" s="27">
        <v>974530959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x14ac:dyDescent="0.2">
      <c r="A25" s="23" t="s">
        <v>50</v>
      </c>
      <c r="B25" s="24" t="s">
        <v>51</v>
      </c>
      <c r="C25" s="24">
        <v>3</v>
      </c>
      <c r="D25" s="25">
        <v>600535254</v>
      </c>
      <c r="E25" s="25">
        <v>7373274</v>
      </c>
      <c r="F25" s="26">
        <f t="shared" si="0"/>
        <v>1.2277837064333278E-2</v>
      </c>
      <c r="G25" s="27">
        <v>607908528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x14ac:dyDescent="0.2">
      <c r="A26" s="23" t="s">
        <v>52</v>
      </c>
      <c r="B26" s="24" t="s">
        <v>53</v>
      </c>
      <c r="C26" s="24">
        <v>3</v>
      </c>
      <c r="D26" s="25">
        <v>4280177242</v>
      </c>
      <c r="E26" s="25">
        <v>49210684</v>
      </c>
      <c r="F26" s="26">
        <f t="shared" si="0"/>
        <v>1.1497347239995442E-2</v>
      </c>
      <c r="G26" s="27">
        <v>4329387926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x14ac:dyDescent="0.2">
      <c r="A27" s="23" t="s">
        <v>54</v>
      </c>
      <c r="B27" s="24" t="s">
        <v>55</v>
      </c>
      <c r="C27" s="24">
        <v>3</v>
      </c>
      <c r="D27" s="25">
        <v>412569498</v>
      </c>
      <c r="E27" s="25">
        <v>6454221</v>
      </c>
      <c r="F27" s="26">
        <f t="shared" si="0"/>
        <v>1.5643960669142826E-2</v>
      </c>
      <c r="G27" s="27">
        <v>419023719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2">
      <c r="A28" s="23" t="s">
        <v>56</v>
      </c>
      <c r="B28" s="24" t="s">
        <v>57</v>
      </c>
      <c r="C28" s="24">
        <v>3</v>
      </c>
      <c r="D28" s="25">
        <v>353374960</v>
      </c>
      <c r="E28" s="25">
        <v>3440567</v>
      </c>
      <c r="F28" s="26">
        <f t="shared" si="0"/>
        <v>9.7363067264301922E-3</v>
      </c>
      <c r="G28" s="27">
        <v>356815527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x14ac:dyDescent="0.2">
      <c r="A29" s="23" t="s">
        <v>58</v>
      </c>
      <c r="B29" s="24" t="s">
        <v>59</v>
      </c>
      <c r="C29" s="24">
        <v>3</v>
      </c>
      <c r="D29" s="25">
        <v>740888644</v>
      </c>
      <c r="E29" s="25">
        <v>2591395</v>
      </c>
      <c r="F29" s="26">
        <f t="shared" si="0"/>
        <v>3.4976848693607458E-3</v>
      </c>
      <c r="G29" s="27">
        <v>743480039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x14ac:dyDescent="0.2">
      <c r="A30" s="23" t="s">
        <v>60</v>
      </c>
      <c r="B30" s="24" t="s">
        <v>61</v>
      </c>
      <c r="C30" s="24">
        <v>3</v>
      </c>
      <c r="D30" s="25">
        <v>383195395</v>
      </c>
      <c r="E30" s="25">
        <v>5420368</v>
      </c>
      <c r="F30" s="26">
        <f t="shared" si="0"/>
        <v>1.4145180424206299E-2</v>
      </c>
      <c r="G30" s="27">
        <v>388615763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x14ac:dyDescent="0.2">
      <c r="A31" s="23" t="s">
        <v>62</v>
      </c>
      <c r="B31" s="24" t="s">
        <v>63</v>
      </c>
      <c r="C31" s="24">
        <v>3</v>
      </c>
      <c r="D31" s="25">
        <v>349755417</v>
      </c>
      <c r="E31" s="25">
        <v>5220686</v>
      </c>
      <c r="F31" s="26">
        <f t="shared" si="0"/>
        <v>1.4926676603839419E-2</v>
      </c>
      <c r="G31" s="27">
        <v>354976103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x14ac:dyDescent="0.2">
      <c r="A32" s="23" t="s">
        <v>64</v>
      </c>
      <c r="B32" s="24" t="s">
        <v>65</v>
      </c>
      <c r="C32" s="24">
        <v>3</v>
      </c>
      <c r="D32" s="25">
        <v>921457276</v>
      </c>
      <c r="E32" s="25">
        <v>3759646</v>
      </c>
      <c r="F32" s="26">
        <f t="shared" si="0"/>
        <v>4.0801088644287836E-3</v>
      </c>
      <c r="G32" s="27">
        <v>925216922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x14ac:dyDescent="0.2">
      <c r="A33" s="23" t="s">
        <v>66</v>
      </c>
      <c r="B33" s="24" t="s">
        <v>67</v>
      </c>
      <c r="C33" s="24">
        <v>3</v>
      </c>
      <c r="D33" s="25">
        <v>568928758</v>
      </c>
      <c r="E33" s="25">
        <v>94702</v>
      </c>
      <c r="F33" s="26">
        <f t="shared" si="0"/>
        <v>1.6645669368676913E-4</v>
      </c>
      <c r="G33" s="27">
        <v>569023460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x14ac:dyDescent="0.2">
      <c r="A34" s="23" t="s">
        <v>68</v>
      </c>
      <c r="B34" s="24" t="s">
        <v>69</v>
      </c>
      <c r="C34" s="24">
        <v>3</v>
      </c>
      <c r="D34" s="25">
        <v>519027164</v>
      </c>
      <c r="E34" s="25">
        <v>-1118073</v>
      </c>
      <c r="F34" s="26">
        <f t="shared" si="0"/>
        <v>-2.1541704896200771E-3</v>
      </c>
      <c r="G34" s="27">
        <v>517909091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x14ac:dyDescent="0.2">
      <c r="A35" s="23" t="s">
        <v>70</v>
      </c>
      <c r="B35" s="24" t="s">
        <v>71</v>
      </c>
      <c r="C35" s="24">
        <v>3</v>
      </c>
      <c r="D35" s="25">
        <v>1397154511</v>
      </c>
      <c r="E35" s="25">
        <v>22080145</v>
      </c>
      <c r="F35" s="26">
        <f t="shared" si="0"/>
        <v>1.5803652943292827E-2</v>
      </c>
      <c r="G35" s="27">
        <v>1419234656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x14ac:dyDescent="0.2">
      <c r="A36" s="23" t="s">
        <v>72</v>
      </c>
      <c r="B36" s="24" t="s">
        <v>73</v>
      </c>
      <c r="C36" s="24">
        <v>3</v>
      </c>
      <c r="D36" s="25">
        <v>925977453</v>
      </c>
      <c r="E36" s="25">
        <v>15038345</v>
      </c>
      <c r="F36" s="26">
        <f t="shared" si="0"/>
        <v>1.6240508828026506E-2</v>
      </c>
      <c r="G36" s="27">
        <v>941015798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x14ac:dyDescent="0.2">
      <c r="A37" s="23" t="s">
        <v>74</v>
      </c>
      <c r="B37" s="24" t="s">
        <v>75</v>
      </c>
      <c r="C37" s="24">
        <v>3</v>
      </c>
      <c r="D37" s="25">
        <v>1006088966</v>
      </c>
      <c r="E37" s="25">
        <v>5777116</v>
      </c>
      <c r="F37" s="26">
        <f t="shared" si="0"/>
        <v>5.7421522303028614E-3</v>
      </c>
      <c r="G37" s="27">
        <v>1011866082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x14ac:dyDescent="0.2">
      <c r="A38" s="23" t="s">
        <v>76</v>
      </c>
      <c r="B38" s="24" t="s">
        <v>77</v>
      </c>
      <c r="C38" s="24">
        <v>3</v>
      </c>
      <c r="D38" s="25">
        <v>412443441</v>
      </c>
      <c r="E38" s="25">
        <v>4000885</v>
      </c>
      <c r="F38" s="26">
        <f t="shared" si="0"/>
        <v>9.7004452060131079E-3</v>
      </c>
      <c r="G38" s="27">
        <v>416444326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x14ac:dyDescent="0.2">
      <c r="A39" s="23" t="s">
        <v>78</v>
      </c>
      <c r="B39" s="24" t="s">
        <v>79</v>
      </c>
      <c r="C39" s="24">
        <v>3</v>
      </c>
      <c r="D39" s="25">
        <v>672606134</v>
      </c>
      <c r="E39" s="25">
        <v>4221658</v>
      </c>
      <c r="F39" s="26">
        <f t="shared" si="0"/>
        <v>6.2765677959160573E-3</v>
      </c>
      <c r="G39" s="27">
        <v>676827792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x14ac:dyDescent="0.2">
      <c r="A40" s="23" t="s">
        <v>80</v>
      </c>
      <c r="B40" s="24" t="s">
        <v>81</v>
      </c>
      <c r="C40" s="24">
        <v>3</v>
      </c>
      <c r="D40" s="25">
        <v>955524789</v>
      </c>
      <c r="E40" s="25">
        <v>5074465</v>
      </c>
      <c r="F40" s="26">
        <f t="shared" si="0"/>
        <v>5.3106576181143955E-3</v>
      </c>
      <c r="G40" s="27">
        <v>960599254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x14ac:dyDescent="0.2">
      <c r="A41" s="23" t="s">
        <v>82</v>
      </c>
      <c r="B41" s="24" t="s">
        <v>83</v>
      </c>
      <c r="C41" s="24">
        <v>3</v>
      </c>
      <c r="D41" s="25">
        <v>533365134</v>
      </c>
      <c r="E41" s="25">
        <v>4888238</v>
      </c>
      <c r="F41" s="26">
        <f t="shared" si="0"/>
        <v>9.1648997813944099E-3</v>
      </c>
      <c r="G41" s="27">
        <v>538253372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x14ac:dyDescent="0.2">
      <c r="A42" s="23" t="s">
        <v>84</v>
      </c>
      <c r="B42" s="24" t="s">
        <v>85</v>
      </c>
      <c r="C42" s="24">
        <v>3</v>
      </c>
      <c r="D42" s="25">
        <v>1178196348</v>
      </c>
      <c r="E42" s="25">
        <v>33721425</v>
      </c>
      <c r="F42" s="26">
        <f t="shared" si="0"/>
        <v>2.8621226892480572E-2</v>
      </c>
      <c r="G42" s="27">
        <v>1211917773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x14ac:dyDescent="0.2">
      <c r="A43" s="23" t="s">
        <v>86</v>
      </c>
      <c r="B43" s="24" t="s">
        <v>87</v>
      </c>
      <c r="C43" s="24">
        <v>3</v>
      </c>
      <c r="D43" s="25">
        <v>722210217</v>
      </c>
      <c r="E43" s="25">
        <v>10089903</v>
      </c>
      <c r="F43" s="26">
        <f t="shared" si="0"/>
        <v>1.3970867155428238E-2</v>
      </c>
      <c r="G43" s="27">
        <v>732300120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x14ac:dyDescent="0.2">
      <c r="A44" s="23" t="s">
        <v>88</v>
      </c>
      <c r="B44" s="24" t="s">
        <v>89</v>
      </c>
      <c r="C44" s="24">
        <v>3</v>
      </c>
      <c r="D44" s="25">
        <v>1002017307</v>
      </c>
      <c r="E44" s="25">
        <v>27466613</v>
      </c>
      <c r="F44" s="26">
        <f t="shared" si="0"/>
        <v>2.7411315960433804E-2</v>
      </c>
      <c r="G44" s="27">
        <v>1029483920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x14ac:dyDescent="0.2">
      <c r="A45" s="23" t="s">
        <v>90</v>
      </c>
      <c r="B45" s="24" t="s">
        <v>91</v>
      </c>
      <c r="C45" s="24">
        <v>3</v>
      </c>
      <c r="D45" s="25">
        <v>196794067</v>
      </c>
      <c r="E45" s="25">
        <v>5871448</v>
      </c>
      <c r="F45" s="26">
        <f t="shared" si="0"/>
        <v>2.9835492957214001E-2</v>
      </c>
      <c r="G45" s="27">
        <v>202665515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A46" s="23" t="s">
        <v>92</v>
      </c>
      <c r="B46" s="24" t="s">
        <v>93</v>
      </c>
      <c r="C46" s="24">
        <v>3</v>
      </c>
      <c r="D46" s="25">
        <v>1323415574</v>
      </c>
      <c r="E46" s="25">
        <v>32003746</v>
      </c>
      <c r="F46" s="26">
        <f t="shared" si="0"/>
        <v>2.4182688060160308E-2</v>
      </c>
      <c r="G46" s="27">
        <v>1355419320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x14ac:dyDescent="0.2">
      <c r="A47" s="23" t="s">
        <v>94</v>
      </c>
      <c r="B47" s="24" t="s">
        <v>95</v>
      </c>
      <c r="C47" s="24">
        <v>3</v>
      </c>
      <c r="D47" s="25">
        <v>414349454</v>
      </c>
      <c r="E47" s="25">
        <v>4914089</v>
      </c>
      <c r="F47" s="26">
        <f t="shared" si="0"/>
        <v>1.1859769459235248E-2</v>
      </c>
      <c r="G47" s="27">
        <v>419263543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x14ac:dyDescent="0.2">
      <c r="A48" s="23" t="s">
        <v>96</v>
      </c>
      <c r="B48" s="24" t="s">
        <v>97</v>
      </c>
      <c r="C48" s="24">
        <v>3</v>
      </c>
      <c r="D48" s="25">
        <v>1384505333</v>
      </c>
      <c r="E48" s="25">
        <v>29208102</v>
      </c>
      <c r="F48" s="26">
        <f t="shared" si="0"/>
        <v>2.1096417112898183E-2</v>
      </c>
      <c r="G48" s="27">
        <v>1413713435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x14ac:dyDescent="0.2">
      <c r="A49" s="23" t="s">
        <v>98</v>
      </c>
      <c r="B49" s="24" t="s">
        <v>99</v>
      </c>
      <c r="C49" s="24">
        <v>3</v>
      </c>
      <c r="D49" s="25">
        <v>192470805</v>
      </c>
      <c r="E49" s="25">
        <v>4509272</v>
      </c>
      <c r="F49" s="26">
        <f t="shared" si="0"/>
        <v>2.3428342807627369E-2</v>
      </c>
      <c r="G49" s="27">
        <v>196980077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x14ac:dyDescent="0.2">
      <c r="A50" s="23" t="s">
        <v>100</v>
      </c>
      <c r="B50" s="24" t="s">
        <v>101</v>
      </c>
      <c r="C50" s="24">
        <v>3</v>
      </c>
      <c r="D50" s="25">
        <v>728033495</v>
      </c>
      <c r="E50" s="25">
        <v>-6707460</v>
      </c>
      <c r="F50" s="26">
        <f t="shared" si="0"/>
        <v>-9.2131200639333222E-3</v>
      </c>
      <c r="G50" s="27">
        <v>721326035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x14ac:dyDescent="0.2">
      <c r="A51" s="23" t="s">
        <v>102</v>
      </c>
      <c r="B51" s="24" t="s">
        <v>103</v>
      </c>
      <c r="C51" s="24">
        <v>3</v>
      </c>
      <c r="D51" s="25">
        <v>427639137</v>
      </c>
      <c r="E51" s="25">
        <v>-5386698</v>
      </c>
      <c r="F51" s="26">
        <f t="shared" si="0"/>
        <v>-1.2596363461466812E-2</v>
      </c>
      <c r="G51" s="27">
        <v>422252439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x14ac:dyDescent="0.2">
      <c r="A52" s="23" t="s">
        <v>104</v>
      </c>
      <c r="B52" s="24" t="s">
        <v>105</v>
      </c>
      <c r="C52" s="24">
        <v>3</v>
      </c>
      <c r="D52" s="25">
        <v>348941645</v>
      </c>
      <c r="E52" s="25">
        <v>-4248987</v>
      </c>
      <c r="F52" s="26">
        <f t="shared" si="0"/>
        <v>-1.2176783886027706E-2</v>
      </c>
      <c r="G52" s="27">
        <v>344692658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x14ac:dyDescent="0.2">
      <c r="A53" s="23" t="s">
        <v>106</v>
      </c>
      <c r="B53" s="24" t="s">
        <v>107</v>
      </c>
      <c r="C53" s="24">
        <v>3</v>
      </c>
      <c r="D53" s="25">
        <v>790746805</v>
      </c>
      <c r="E53" s="25">
        <v>11281517</v>
      </c>
      <c r="F53" s="26">
        <f t="shared" si="0"/>
        <v>1.4266914426546434E-2</v>
      </c>
      <c r="G53" s="27">
        <v>802028322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x14ac:dyDescent="0.2">
      <c r="A54" s="23" t="s">
        <v>108</v>
      </c>
      <c r="B54" s="24" t="s">
        <v>109</v>
      </c>
      <c r="C54" s="24">
        <v>3</v>
      </c>
      <c r="D54" s="25">
        <v>369006026</v>
      </c>
      <c r="E54" s="25">
        <v>8001500</v>
      </c>
      <c r="F54" s="26">
        <f t="shared" si="0"/>
        <v>2.1683927730762859E-2</v>
      </c>
      <c r="G54" s="27">
        <v>377007526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x14ac:dyDescent="0.2">
      <c r="A55" s="23" t="s">
        <v>110</v>
      </c>
      <c r="B55" s="24" t="s">
        <v>111</v>
      </c>
      <c r="C55" s="24">
        <v>3</v>
      </c>
      <c r="D55" s="25">
        <v>455193330</v>
      </c>
      <c r="E55" s="25">
        <v>7427</v>
      </c>
      <c r="F55" s="26">
        <f t="shared" si="0"/>
        <v>1.6316144175486929E-5</v>
      </c>
      <c r="G55" s="27">
        <v>455200757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x14ac:dyDescent="0.2">
      <c r="A56" s="23" t="s">
        <v>112</v>
      </c>
      <c r="B56" s="24" t="s">
        <v>113</v>
      </c>
      <c r="C56" s="24">
        <v>3</v>
      </c>
      <c r="D56" s="25">
        <v>422727122</v>
      </c>
      <c r="E56" s="25">
        <v>-437314</v>
      </c>
      <c r="F56" s="26">
        <f t="shared" si="0"/>
        <v>-1.0345066054219252E-3</v>
      </c>
      <c r="G56" s="27">
        <v>422289808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x14ac:dyDescent="0.2">
      <c r="A57" s="23" t="s">
        <v>114</v>
      </c>
      <c r="B57" s="24" t="s">
        <v>115</v>
      </c>
      <c r="C57" s="24">
        <v>3</v>
      </c>
      <c r="D57" s="25">
        <v>776281395</v>
      </c>
      <c r="E57" s="25">
        <v>1204207</v>
      </c>
      <c r="F57" s="26">
        <f t="shared" si="0"/>
        <v>1.5512506260696871E-3</v>
      </c>
      <c r="G57" s="27">
        <v>777485602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x14ac:dyDescent="0.2">
      <c r="A58" s="23" t="s">
        <v>116</v>
      </c>
      <c r="B58" s="24" t="s">
        <v>117</v>
      </c>
      <c r="C58" s="24">
        <v>3</v>
      </c>
      <c r="D58" s="25">
        <v>1475327274</v>
      </c>
      <c r="E58" s="25">
        <v>10232764</v>
      </c>
      <c r="F58" s="26">
        <f t="shared" si="0"/>
        <v>6.9359281701993399E-3</v>
      </c>
      <c r="G58" s="27">
        <v>1485560038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x14ac:dyDescent="0.2">
      <c r="A59" s="23" t="s">
        <v>118</v>
      </c>
      <c r="B59" s="24" t="s">
        <v>119</v>
      </c>
      <c r="C59" s="24">
        <v>3</v>
      </c>
      <c r="D59" s="25">
        <v>1464170460</v>
      </c>
      <c r="E59" s="25">
        <v>-3765258</v>
      </c>
      <c r="F59" s="26">
        <f t="shared" si="0"/>
        <v>-2.5715981184321942E-3</v>
      </c>
      <c r="G59" s="27">
        <v>1460405202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x14ac:dyDescent="0.2">
      <c r="A60" s="23" t="s">
        <v>120</v>
      </c>
      <c r="B60" s="24" t="s">
        <v>121</v>
      </c>
      <c r="C60" s="24">
        <v>3</v>
      </c>
      <c r="D60" s="25">
        <v>422103273</v>
      </c>
      <c r="E60" s="25">
        <v>-4633318</v>
      </c>
      <c r="F60" s="26">
        <f t="shared" si="0"/>
        <v>-1.0976740282229462E-2</v>
      </c>
      <c r="G60" s="27">
        <v>417469955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x14ac:dyDescent="0.2">
      <c r="A61" s="23" t="s">
        <v>122</v>
      </c>
      <c r="B61" s="24" t="s">
        <v>123</v>
      </c>
      <c r="C61" s="24">
        <v>3</v>
      </c>
      <c r="D61" s="25">
        <v>992321911</v>
      </c>
      <c r="E61" s="25">
        <v>-3815236</v>
      </c>
      <c r="F61" s="26">
        <f t="shared" si="0"/>
        <v>-3.8447563816818714E-3</v>
      </c>
      <c r="G61" s="27">
        <v>988506675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x14ac:dyDescent="0.2">
      <c r="A62" s="23" t="s">
        <v>124</v>
      </c>
      <c r="B62" s="24" t="s">
        <v>125</v>
      </c>
      <c r="C62" s="24">
        <v>3</v>
      </c>
      <c r="D62" s="25">
        <v>645600127</v>
      </c>
      <c r="E62" s="25">
        <v>-4232781</v>
      </c>
      <c r="F62" s="26">
        <f t="shared" si="0"/>
        <v>-6.5563509407426121E-3</v>
      </c>
      <c r="G62" s="27">
        <v>641367346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x14ac:dyDescent="0.2">
      <c r="A63" s="23" t="s">
        <v>126</v>
      </c>
      <c r="B63" s="24" t="s">
        <v>127</v>
      </c>
      <c r="C63" s="24">
        <v>3</v>
      </c>
      <c r="D63" s="25">
        <v>962132023</v>
      </c>
      <c r="E63" s="25">
        <v>-1299822</v>
      </c>
      <c r="F63" s="26">
        <f t="shared" si="0"/>
        <v>-1.3509809141858278E-3</v>
      </c>
      <c r="G63" s="27">
        <v>960832201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x14ac:dyDescent="0.2">
      <c r="A64" s="23" t="s">
        <v>128</v>
      </c>
      <c r="B64" s="24" t="s">
        <v>129</v>
      </c>
      <c r="C64" s="24">
        <v>3</v>
      </c>
      <c r="D64" s="25">
        <v>373674395</v>
      </c>
      <c r="E64" s="25">
        <v>-1874133</v>
      </c>
      <c r="F64" s="26">
        <f t="shared" si="0"/>
        <v>-5.0154172324277128E-3</v>
      </c>
      <c r="G64" s="27">
        <v>371800262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x14ac:dyDescent="0.2">
      <c r="A65" s="23" t="s">
        <v>130</v>
      </c>
      <c r="B65" s="24" t="s">
        <v>131</v>
      </c>
      <c r="C65" s="24">
        <v>3</v>
      </c>
      <c r="D65" s="25">
        <v>372607827</v>
      </c>
      <c r="E65" s="25">
        <v>-3124990</v>
      </c>
      <c r="F65" s="26">
        <f t="shared" si="0"/>
        <v>-8.3868071831996165E-3</v>
      </c>
      <c r="G65" s="27">
        <v>369482837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x14ac:dyDescent="0.2">
      <c r="A66" s="23" t="s">
        <v>132</v>
      </c>
      <c r="B66" s="24" t="s">
        <v>133</v>
      </c>
      <c r="C66" s="24">
        <v>3</v>
      </c>
      <c r="D66" s="25">
        <v>453303674</v>
      </c>
      <c r="E66" s="25">
        <v>1445179</v>
      </c>
      <c r="F66" s="26">
        <f t="shared" si="0"/>
        <v>3.1881034346083856E-3</v>
      </c>
      <c r="G66" s="27">
        <v>454748853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x14ac:dyDescent="0.2">
      <c r="A67" s="23" t="s">
        <v>134</v>
      </c>
      <c r="B67" s="24" t="s">
        <v>135</v>
      </c>
      <c r="C67" s="24">
        <v>3</v>
      </c>
      <c r="D67" s="25">
        <v>472463468</v>
      </c>
      <c r="E67" s="25">
        <v>-2921457</v>
      </c>
      <c r="F67" s="26">
        <f t="shared" si="0"/>
        <v>-6.1834558603375443E-3</v>
      </c>
      <c r="G67" s="27">
        <v>469542011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x14ac:dyDescent="0.2">
      <c r="A68" s="23" t="s">
        <v>136</v>
      </c>
      <c r="B68" s="24" t="s">
        <v>137</v>
      </c>
      <c r="C68" s="24">
        <v>3</v>
      </c>
      <c r="D68" s="25">
        <v>1322873668</v>
      </c>
      <c r="E68" s="25">
        <v>29582193</v>
      </c>
      <c r="F68" s="26">
        <f t="shared" si="0"/>
        <v>2.2362069572920095E-2</v>
      </c>
      <c r="G68" s="27">
        <v>1352455861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x14ac:dyDescent="0.2">
      <c r="A69" s="23" t="s">
        <v>138</v>
      </c>
      <c r="B69" s="24" t="s">
        <v>139</v>
      </c>
      <c r="C69" s="24">
        <v>3</v>
      </c>
      <c r="D69" s="25">
        <v>435581594</v>
      </c>
      <c r="E69" s="25">
        <v>7821568</v>
      </c>
      <c r="F69" s="26">
        <f t="shared" si="0"/>
        <v>1.795660814813952E-2</v>
      </c>
      <c r="G69" s="27">
        <v>443403162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x14ac:dyDescent="0.2">
      <c r="A70" s="23" t="s">
        <v>140</v>
      </c>
      <c r="B70" s="24" t="s">
        <v>141</v>
      </c>
      <c r="C70" s="24">
        <v>3</v>
      </c>
      <c r="D70" s="25">
        <v>628178161</v>
      </c>
      <c r="E70" s="25">
        <v>-2672098</v>
      </c>
      <c r="F70" s="26">
        <f t="shared" si="0"/>
        <v>-4.2537263564627484E-3</v>
      </c>
      <c r="G70" s="27">
        <v>625506063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x14ac:dyDescent="0.2">
      <c r="A71" s="23" t="s">
        <v>142</v>
      </c>
      <c r="B71" s="24" t="s">
        <v>143</v>
      </c>
      <c r="C71" s="24">
        <v>3</v>
      </c>
      <c r="D71" s="25">
        <v>275313428</v>
      </c>
      <c r="E71" s="25">
        <v>-860909</v>
      </c>
      <c r="F71" s="26">
        <f t="shared" si="0"/>
        <v>-3.127014204334414E-3</v>
      </c>
      <c r="G71" s="27">
        <v>274452519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x14ac:dyDescent="0.2">
      <c r="A72" s="23" t="s">
        <v>144</v>
      </c>
      <c r="B72" s="24" t="s">
        <v>145</v>
      </c>
      <c r="C72" s="24">
        <v>3</v>
      </c>
      <c r="D72" s="25">
        <v>1159732100</v>
      </c>
      <c r="E72" s="25">
        <v>6630398</v>
      </c>
      <c r="F72" s="26">
        <f t="shared" ref="F72:F135" si="1">+E72/D72</f>
        <v>5.7171807178571675E-3</v>
      </c>
      <c r="G72" s="27">
        <v>1166362498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x14ac:dyDescent="0.2">
      <c r="A73" s="23" t="s">
        <v>146</v>
      </c>
      <c r="B73" s="24" t="s">
        <v>147</v>
      </c>
      <c r="C73" s="24">
        <v>3</v>
      </c>
      <c r="D73" s="25">
        <v>349304096</v>
      </c>
      <c r="E73" s="25">
        <v>268166</v>
      </c>
      <c r="F73" s="26">
        <f t="shared" si="1"/>
        <v>7.6771501700340777E-4</v>
      </c>
      <c r="G73" s="27">
        <v>349572262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x14ac:dyDescent="0.2">
      <c r="A74" s="23" t="s">
        <v>148</v>
      </c>
      <c r="B74" s="24" t="s">
        <v>149</v>
      </c>
      <c r="C74" s="24">
        <v>3</v>
      </c>
      <c r="D74" s="25">
        <v>830954025</v>
      </c>
      <c r="E74" s="25">
        <v>230876</v>
      </c>
      <c r="F74" s="26">
        <f t="shared" si="1"/>
        <v>2.7784449326182637E-4</v>
      </c>
      <c r="G74" s="27">
        <v>831184901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x14ac:dyDescent="0.2">
      <c r="A75" s="23" t="s">
        <v>150</v>
      </c>
      <c r="B75" s="24" t="s">
        <v>151</v>
      </c>
      <c r="C75" s="24">
        <v>3</v>
      </c>
      <c r="D75" s="25">
        <v>887128297</v>
      </c>
      <c r="E75" s="25">
        <v>3095847</v>
      </c>
      <c r="F75" s="26">
        <f t="shared" si="1"/>
        <v>3.4897398837002718E-3</v>
      </c>
      <c r="G75" s="27">
        <v>890224144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x14ac:dyDescent="0.2">
      <c r="A76" s="23" t="s">
        <v>152</v>
      </c>
      <c r="B76" s="24" t="s">
        <v>153</v>
      </c>
      <c r="C76" s="24">
        <v>3</v>
      </c>
      <c r="D76" s="25">
        <v>387028475</v>
      </c>
      <c r="E76" s="25">
        <v>-1528300</v>
      </c>
      <c r="F76" s="26">
        <f t="shared" si="1"/>
        <v>-3.9488050588525822E-3</v>
      </c>
      <c r="G76" s="27">
        <v>385500175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x14ac:dyDescent="0.2">
      <c r="A77" s="23" t="s">
        <v>154</v>
      </c>
      <c r="B77" s="24" t="s">
        <v>155</v>
      </c>
      <c r="C77" s="24">
        <v>3</v>
      </c>
      <c r="D77" s="25">
        <v>476968512</v>
      </c>
      <c r="E77" s="25">
        <v>-5151787</v>
      </c>
      <c r="F77" s="26">
        <f t="shared" si="1"/>
        <v>-1.0801105042338728E-2</v>
      </c>
      <c r="G77" s="27">
        <v>471816725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x14ac:dyDescent="0.2">
      <c r="A78" s="23" t="s">
        <v>156</v>
      </c>
      <c r="B78" s="24" t="s">
        <v>157</v>
      </c>
      <c r="C78" s="24">
        <v>3</v>
      </c>
      <c r="D78" s="25">
        <v>467925055</v>
      </c>
      <c r="E78" s="25">
        <v>-1877734</v>
      </c>
      <c r="F78" s="26">
        <f t="shared" si="1"/>
        <v>-4.0128947572597926E-3</v>
      </c>
      <c r="G78" s="27">
        <v>466047321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x14ac:dyDescent="0.2">
      <c r="A79" s="23" t="s">
        <v>158</v>
      </c>
      <c r="B79" s="24" t="s">
        <v>159</v>
      </c>
      <c r="C79" s="24">
        <v>3</v>
      </c>
      <c r="D79" s="25">
        <v>437176322</v>
      </c>
      <c r="E79" s="25">
        <v>8288604</v>
      </c>
      <c r="F79" s="26">
        <f t="shared" si="1"/>
        <v>1.8959407412737234E-2</v>
      </c>
      <c r="G79" s="27">
        <v>445464926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x14ac:dyDescent="0.2">
      <c r="A80" s="23" t="s">
        <v>160</v>
      </c>
      <c r="B80" s="24" t="s">
        <v>161</v>
      </c>
      <c r="C80" s="24">
        <v>3</v>
      </c>
      <c r="D80" s="25">
        <v>348839830</v>
      </c>
      <c r="E80" s="25">
        <v>9909485</v>
      </c>
      <c r="F80" s="26">
        <f t="shared" si="1"/>
        <v>2.8406976921184716E-2</v>
      </c>
      <c r="G80" s="27">
        <v>358749315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x14ac:dyDescent="0.2">
      <c r="A81" s="23" t="s">
        <v>162</v>
      </c>
      <c r="B81" s="24" t="s">
        <v>163</v>
      </c>
      <c r="C81" s="24">
        <v>3</v>
      </c>
      <c r="D81" s="25">
        <v>467945286</v>
      </c>
      <c r="E81" s="25">
        <v>3945311</v>
      </c>
      <c r="F81" s="26">
        <f t="shared" si="1"/>
        <v>8.4311373958364869E-3</v>
      </c>
      <c r="G81" s="27">
        <v>471890597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x14ac:dyDescent="0.2">
      <c r="A82" s="23" t="s">
        <v>164</v>
      </c>
      <c r="B82" s="24" t="s">
        <v>165</v>
      </c>
      <c r="C82" s="24">
        <v>3</v>
      </c>
      <c r="D82" s="25">
        <v>3082438153</v>
      </c>
      <c r="E82" s="25">
        <v>33039237</v>
      </c>
      <c r="F82" s="26">
        <f t="shared" si="1"/>
        <v>1.0718540116642529E-2</v>
      </c>
      <c r="G82" s="27">
        <v>3115477390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x14ac:dyDescent="0.2">
      <c r="A83" s="23" t="s">
        <v>166</v>
      </c>
      <c r="B83" s="24" t="s">
        <v>167</v>
      </c>
      <c r="C83" s="24">
        <v>3</v>
      </c>
      <c r="D83" s="25">
        <v>515532294</v>
      </c>
      <c r="E83" s="25">
        <v>1841586</v>
      </c>
      <c r="F83" s="26">
        <f t="shared" si="1"/>
        <v>3.5722029859879155E-3</v>
      </c>
      <c r="G83" s="27">
        <v>517373880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x14ac:dyDescent="0.2">
      <c r="A84" s="23" t="s">
        <v>168</v>
      </c>
      <c r="B84" s="24" t="s">
        <v>169</v>
      </c>
      <c r="C84" s="24">
        <v>3</v>
      </c>
      <c r="D84" s="25">
        <v>925622499</v>
      </c>
      <c r="E84" s="25">
        <v>7004639</v>
      </c>
      <c r="F84" s="26">
        <f t="shared" si="1"/>
        <v>7.5674899946441337E-3</v>
      </c>
      <c r="G84" s="27">
        <v>932627138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x14ac:dyDescent="0.2">
      <c r="A85" s="23" t="s">
        <v>170</v>
      </c>
      <c r="B85" s="24" t="s">
        <v>171</v>
      </c>
      <c r="C85" s="24">
        <v>3</v>
      </c>
      <c r="D85" s="25">
        <v>1161286561</v>
      </c>
      <c r="E85" s="25">
        <v>9990539</v>
      </c>
      <c r="F85" s="26">
        <f t="shared" si="1"/>
        <v>8.6029920051748539E-3</v>
      </c>
      <c r="G85" s="27">
        <v>1171277100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x14ac:dyDescent="0.2">
      <c r="A86" s="23" t="s">
        <v>172</v>
      </c>
      <c r="B86" s="24" t="s">
        <v>173</v>
      </c>
      <c r="C86" s="24">
        <v>5</v>
      </c>
      <c r="D86" s="25">
        <v>28816312950</v>
      </c>
      <c r="E86" s="25">
        <v>471336236</v>
      </c>
      <c r="F86" s="26">
        <f t="shared" si="1"/>
        <v>1.6356576804875379E-2</v>
      </c>
      <c r="G86" s="27">
        <v>29287649186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x14ac:dyDescent="0.2">
      <c r="A87" s="23" t="s">
        <v>174</v>
      </c>
      <c r="B87" s="24" t="s">
        <v>175</v>
      </c>
      <c r="C87" s="24">
        <v>3</v>
      </c>
      <c r="D87" s="25">
        <v>8552750045</v>
      </c>
      <c r="E87" s="25">
        <v>155995115</v>
      </c>
      <c r="F87" s="26">
        <f t="shared" si="1"/>
        <v>1.8239176192363517E-2</v>
      </c>
      <c r="G87" s="27">
        <v>8708745160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x14ac:dyDescent="0.2">
      <c r="A88" s="23" t="s">
        <v>176</v>
      </c>
      <c r="B88" s="24" t="s">
        <v>177</v>
      </c>
      <c r="C88" s="24">
        <v>3</v>
      </c>
      <c r="D88" s="25">
        <v>1405719565</v>
      </c>
      <c r="E88" s="25">
        <v>21998709</v>
      </c>
      <c r="F88" s="26">
        <f t="shared" si="1"/>
        <v>1.5649429336924679E-2</v>
      </c>
      <c r="G88" s="27">
        <v>1427718274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x14ac:dyDescent="0.2">
      <c r="A89" s="23" t="s">
        <v>178</v>
      </c>
      <c r="B89" s="24" t="s">
        <v>179</v>
      </c>
      <c r="C89" s="24">
        <v>3</v>
      </c>
      <c r="D89" s="25">
        <v>13584955240</v>
      </c>
      <c r="E89" s="25">
        <v>219762414</v>
      </c>
      <c r="F89" s="26">
        <f t="shared" si="1"/>
        <v>1.6176896435619027E-2</v>
      </c>
      <c r="G89" s="27">
        <v>13804717654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x14ac:dyDescent="0.2">
      <c r="A90" s="23" t="s">
        <v>180</v>
      </c>
      <c r="B90" s="24" t="s">
        <v>181</v>
      </c>
      <c r="C90" s="24">
        <v>3</v>
      </c>
      <c r="D90" s="25">
        <v>2102130455</v>
      </c>
      <c r="E90" s="25">
        <v>29170962</v>
      </c>
      <c r="F90" s="26">
        <f t="shared" si="1"/>
        <v>1.3876856182077435E-2</v>
      </c>
      <c r="G90" s="27">
        <v>2131301417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x14ac:dyDescent="0.2">
      <c r="A91" s="23" t="s">
        <v>182</v>
      </c>
      <c r="B91" s="24" t="s">
        <v>183</v>
      </c>
      <c r="C91" s="24">
        <v>3</v>
      </c>
      <c r="D91" s="25">
        <v>2128252110</v>
      </c>
      <c r="E91" s="25">
        <v>42341894</v>
      </c>
      <c r="F91" s="26">
        <f t="shared" si="1"/>
        <v>1.9895149545981185E-2</v>
      </c>
      <c r="G91" s="27">
        <v>2170594004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x14ac:dyDescent="0.2">
      <c r="A92" s="23" t="s">
        <v>184</v>
      </c>
      <c r="B92" s="24" t="s">
        <v>185</v>
      </c>
      <c r="C92" s="24">
        <v>3</v>
      </c>
      <c r="D92" s="25">
        <v>4394386305</v>
      </c>
      <c r="E92" s="25">
        <v>73065207</v>
      </c>
      <c r="F92" s="26">
        <f t="shared" si="1"/>
        <v>1.6626942177765593E-2</v>
      </c>
      <c r="G92" s="27">
        <v>4467451512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x14ac:dyDescent="0.2">
      <c r="A93" s="23" t="s">
        <v>186</v>
      </c>
      <c r="B93" s="24" t="s">
        <v>187</v>
      </c>
      <c r="C93" s="24">
        <v>3</v>
      </c>
      <c r="D93" s="25">
        <v>1001657976</v>
      </c>
      <c r="E93" s="25">
        <v>13240386</v>
      </c>
      <c r="F93" s="26">
        <f t="shared" si="1"/>
        <v>1.3218470093827716E-2</v>
      </c>
      <c r="G93" s="27">
        <v>1014898362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x14ac:dyDescent="0.2">
      <c r="A94" s="23" t="s">
        <v>188</v>
      </c>
      <c r="B94" s="24" t="s">
        <v>189</v>
      </c>
      <c r="C94" s="24">
        <v>3</v>
      </c>
      <c r="D94" s="25">
        <v>707778171</v>
      </c>
      <c r="E94" s="25">
        <v>-2417578</v>
      </c>
      <c r="F94" s="26">
        <f t="shared" si="1"/>
        <v>-3.415728400586686E-3</v>
      </c>
      <c r="G94" s="27">
        <v>705360593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x14ac:dyDescent="0.2">
      <c r="A95" s="23" t="s">
        <v>190</v>
      </c>
      <c r="B95" s="24" t="s">
        <v>191</v>
      </c>
      <c r="C95" s="24">
        <v>3</v>
      </c>
      <c r="D95" s="25">
        <v>1177834267</v>
      </c>
      <c r="E95" s="25">
        <v>4806992</v>
      </c>
      <c r="F95" s="26">
        <f t="shared" si="1"/>
        <v>4.0812125565370394E-3</v>
      </c>
      <c r="G95" s="27">
        <v>1182641259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x14ac:dyDescent="0.2">
      <c r="A96" s="23" t="s">
        <v>192</v>
      </c>
      <c r="B96" s="24" t="s">
        <v>193</v>
      </c>
      <c r="C96" s="24">
        <v>3</v>
      </c>
      <c r="D96" s="25">
        <v>500897943</v>
      </c>
      <c r="E96" s="25">
        <v>2649176</v>
      </c>
      <c r="F96" s="26">
        <f t="shared" si="1"/>
        <v>5.2888538214659825E-3</v>
      </c>
      <c r="G96" s="27">
        <v>503547119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x14ac:dyDescent="0.2">
      <c r="A97" s="23" t="s">
        <v>194</v>
      </c>
      <c r="B97" s="24" t="s">
        <v>195</v>
      </c>
      <c r="C97" s="24">
        <v>3</v>
      </c>
      <c r="D97" s="25">
        <v>449361089</v>
      </c>
      <c r="E97" s="25">
        <v>-7486378</v>
      </c>
      <c r="F97" s="26">
        <f t="shared" si="1"/>
        <v>-1.6660049530901864E-2</v>
      </c>
      <c r="G97" s="27">
        <v>441874711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x14ac:dyDescent="0.2">
      <c r="A98" s="23" t="s">
        <v>196</v>
      </c>
      <c r="B98" s="24" t="s">
        <v>197</v>
      </c>
      <c r="C98" s="24">
        <v>3</v>
      </c>
      <c r="D98" s="25">
        <v>346632388</v>
      </c>
      <c r="E98" s="25">
        <v>281367</v>
      </c>
      <c r="F98" s="26">
        <f t="shared" si="1"/>
        <v>8.1171584000973393E-4</v>
      </c>
      <c r="G98" s="27">
        <v>346913755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x14ac:dyDescent="0.2">
      <c r="A99" s="23" t="s">
        <v>198</v>
      </c>
      <c r="B99" s="24" t="s">
        <v>199</v>
      </c>
      <c r="C99" s="24">
        <v>3</v>
      </c>
      <c r="D99" s="25">
        <v>428915759</v>
      </c>
      <c r="E99" s="25">
        <v>-1912589</v>
      </c>
      <c r="F99" s="26">
        <f t="shared" si="1"/>
        <v>-4.4591250376510416E-3</v>
      </c>
      <c r="G99" s="27">
        <v>427003170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x14ac:dyDescent="0.2">
      <c r="A100" s="23" t="s">
        <v>200</v>
      </c>
      <c r="B100" s="24" t="s">
        <v>201</v>
      </c>
      <c r="C100" s="24">
        <v>3</v>
      </c>
      <c r="D100" s="25">
        <v>284022914</v>
      </c>
      <c r="E100" s="25">
        <v>-1481772</v>
      </c>
      <c r="F100" s="26">
        <f t="shared" si="1"/>
        <v>-5.2170861115804195E-3</v>
      </c>
      <c r="G100" s="27">
        <v>282541142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x14ac:dyDescent="0.2">
      <c r="A101" s="23" t="s">
        <v>202</v>
      </c>
      <c r="B101" s="24" t="s">
        <v>203</v>
      </c>
      <c r="C101" s="24">
        <v>3</v>
      </c>
      <c r="D101" s="25">
        <v>485445719</v>
      </c>
      <c r="E101" s="25">
        <v>7431671</v>
      </c>
      <c r="F101" s="26">
        <f t="shared" si="1"/>
        <v>1.5308963925583613E-2</v>
      </c>
      <c r="G101" s="27">
        <v>492877390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x14ac:dyDescent="0.2">
      <c r="A102" s="23" t="s">
        <v>204</v>
      </c>
      <c r="B102" s="24" t="s">
        <v>205</v>
      </c>
      <c r="C102" s="24">
        <v>3</v>
      </c>
      <c r="D102" s="25">
        <v>339928018</v>
      </c>
      <c r="E102" s="25">
        <v>2817774</v>
      </c>
      <c r="F102" s="26">
        <f t="shared" si="1"/>
        <v>8.2893255359727368E-3</v>
      </c>
      <c r="G102" s="27">
        <v>342745792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x14ac:dyDescent="0.2">
      <c r="A103" s="23" t="s">
        <v>206</v>
      </c>
      <c r="B103" s="24" t="s">
        <v>207</v>
      </c>
      <c r="C103" s="24">
        <v>3</v>
      </c>
      <c r="D103" s="25">
        <v>790184341</v>
      </c>
      <c r="E103" s="25">
        <v>16721709</v>
      </c>
      <c r="F103" s="26">
        <f t="shared" si="1"/>
        <v>2.1161782298594046E-2</v>
      </c>
      <c r="G103" s="27">
        <v>806906050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x14ac:dyDescent="0.2">
      <c r="A104" s="23" t="s">
        <v>208</v>
      </c>
      <c r="B104" s="24" t="s">
        <v>209</v>
      </c>
      <c r="C104" s="24">
        <v>3</v>
      </c>
      <c r="D104" s="25">
        <v>401190794</v>
      </c>
      <c r="E104" s="25">
        <v>8938520</v>
      </c>
      <c r="F104" s="26">
        <f t="shared" si="1"/>
        <v>2.2279972855010228E-2</v>
      </c>
      <c r="G104" s="27">
        <v>410129314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x14ac:dyDescent="0.2">
      <c r="A105" s="23" t="s">
        <v>210</v>
      </c>
      <c r="B105" s="24" t="s">
        <v>211</v>
      </c>
      <c r="C105" s="24">
        <v>3</v>
      </c>
      <c r="D105" s="25">
        <v>1384439720</v>
      </c>
      <c r="E105" s="25">
        <v>21151883</v>
      </c>
      <c r="F105" s="26">
        <f t="shared" si="1"/>
        <v>1.5278298285171998E-2</v>
      </c>
      <c r="G105" s="27">
        <v>1405591603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x14ac:dyDescent="0.2">
      <c r="A106" s="23" t="s">
        <v>212</v>
      </c>
      <c r="B106" s="24" t="s">
        <v>213</v>
      </c>
      <c r="C106" s="24">
        <v>3</v>
      </c>
      <c r="D106" s="25">
        <v>586402600</v>
      </c>
      <c r="E106" s="25">
        <v>11637491</v>
      </c>
      <c r="F106" s="26">
        <f t="shared" si="1"/>
        <v>1.9845565145857131E-2</v>
      </c>
      <c r="G106" s="27">
        <v>598040091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x14ac:dyDescent="0.2">
      <c r="A107" s="23" t="s">
        <v>214</v>
      </c>
      <c r="B107" s="24" t="s">
        <v>215</v>
      </c>
      <c r="C107" s="24">
        <v>3</v>
      </c>
      <c r="D107" s="25">
        <v>599579338</v>
      </c>
      <c r="E107" s="25">
        <v>6470117</v>
      </c>
      <c r="F107" s="26">
        <f t="shared" si="1"/>
        <v>1.079109400531077E-2</v>
      </c>
      <c r="G107" s="27">
        <v>606049455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x14ac:dyDescent="0.2">
      <c r="A108" s="23" t="s">
        <v>216</v>
      </c>
      <c r="B108" s="24" t="s">
        <v>217</v>
      </c>
      <c r="C108" s="24">
        <v>3</v>
      </c>
      <c r="D108" s="25">
        <v>871564115</v>
      </c>
      <c r="E108" s="25">
        <v>-7274319</v>
      </c>
      <c r="F108" s="26">
        <f t="shared" si="1"/>
        <v>-8.3462809847328328E-3</v>
      </c>
      <c r="G108" s="27">
        <v>864289796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x14ac:dyDescent="0.2">
      <c r="A109" s="23" t="s">
        <v>218</v>
      </c>
      <c r="B109" s="24" t="s">
        <v>219</v>
      </c>
      <c r="C109" s="24">
        <v>3</v>
      </c>
      <c r="D109" s="25">
        <v>456980300</v>
      </c>
      <c r="E109" s="25">
        <v>15979574</v>
      </c>
      <c r="F109" s="26">
        <f t="shared" si="1"/>
        <v>3.4967752439218937E-2</v>
      </c>
      <c r="G109" s="27">
        <v>472959874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x14ac:dyDescent="0.2">
      <c r="A110" s="23" t="s">
        <v>220</v>
      </c>
      <c r="B110" s="24" t="s">
        <v>221</v>
      </c>
      <c r="C110" s="24">
        <v>3</v>
      </c>
      <c r="D110" s="25">
        <v>576555152</v>
      </c>
      <c r="E110" s="25">
        <v>11110239</v>
      </c>
      <c r="F110" s="26">
        <f t="shared" si="1"/>
        <v>1.9270036806470162E-2</v>
      </c>
      <c r="G110" s="27">
        <v>587665391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x14ac:dyDescent="0.2">
      <c r="A111" s="23" t="s">
        <v>222</v>
      </c>
      <c r="B111" s="24" t="s">
        <v>223</v>
      </c>
      <c r="C111" s="24">
        <v>3</v>
      </c>
      <c r="D111" s="25">
        <v>654484899</v>
      </c>
      <c r="E111" s="25">
        <v>9165772</v>
      </c>
      <c r="F111" s="26">
        <f t="shared" si="1"/>
        <v>1.4004558415334805E-2</v>
      </c>
      <c r="G111" s="27">
        <v>663650671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x14ac:dyDescent="0.2">
      <c r="A112" s="23" t="s">
        <v>224</v>
      </c>
      <c r="B112" s="24" t="s">
        <v>225</v>
      </c>
      <c r="C112" s="24">
        <v>3</v>
      </c>
      <c r="D112" s="25">
        <v>858553126</v>
      </c>
      <c r="E112" s="25">
        <v>-14507408</v>
      </c>
      <c r="F112" s="26">
        <f t="shared" si="1"/>
        <v>-1.6897507633092002E-2</v>
      </c>
      <c r="G112" s="27">
        <v>844045718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x14ac:dyDescent="0.2">
      <c r="A113" s="23" t="s">
        <v>226</v>
      </c>
      <c r="B113" s="24" t="s">
        <v>227</v>
      </c>
      <c r="C113" s="24">
        <v>3</v>
      </c>
      <c r="D113" s="25">
        <v>3960319194</v>
      </c>
      <c r="E113" s="25">
        <v>53949867</v>
      </c>
      <c r="F113" s="26">
        <f t="shared" si="1"/>
        <v>1.3622605743934892E-2</v>
      </c>
      <c r="G113" s="27">
        <v>4014269061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x14ac:dyDescent="0.2">
      <c r="A114" s="23" t="s">
        <v>228</v>
      </c>
      <c r="B114" s="24" t="s">
        <v>229</v>
      </c>
      <c r="C114" s="24">
        <v>3</v>
      </c>
      <c r="D114" s="25">
        <v>1034265938</v>
      </c>
      <c r="E114" s="25">
        <v>-1560275</v>
      </c>
      <c r="F114" s="26">
        <f t="shared" si="1"/>
        <v>-1.508582021967352E-3</v>
      </c>
      <c r="G114" s="27">
        <v>1032705663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x14ac:dyDescent="0.2">
      <c r="A115" s="23" t="s">
        <v>230</v>
      </c>
      <c r="B115" s="24" t="s">
        <v>231</v>
      </c>
      <c r="C115" s="24">
        <v>3</v>
      </c>
      <c r="D115" s="25">
        <v>794551048</v>
      </c>
      <c r="E115" s="25">
        <v>-1674065</v>
      </c>
      <c r="F115" s="26">
        <f t="shared" si="1"/>
        <v>-2.106931963923355E-3</v>
      </c>
      <c r="G115" s="27">
        <v>792876983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x14ac:dyDescent="0.2">
      <c r="A116" s="23" t="s">
        <v>232</v>
      </c>
      <c r="B116" s="24" t="s">
        <v>233</v>
      </c>
      <c r="C116" s="24">
        <v>3</v>
      </c>
      <c r="D116" s="25">
        <v>716950162</v>
      </c>
      <c r="E116" s="25">
        <v>3503003</v>
      </c>
      <c r="F116" s="26">
        <f t="shared" si="1"/>
        <v>4.8859783924562385E-3</v>
      </c>
      <c r="G116" s="27">
        <v>720453165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x14ac:dyDescent="0.2">
      <c r="A117" s="23" t="s">
        <v>234</v>
      </c>
      <c r="B117" s="24" t="s">
        <v>235</v>
      </c>
      <c r="C117" s="24">
        <v>3</v>
      </c>
      <c r="D117" s="25">
        <v>348315138</v>
      </c>
      <c r="E117" s="25">
        <v>-4077129</v>
      </c>
      <c r="F117" s="26">
        <f t="shared" si="1"/>
        <v>-1.1705287985502371E-2</v>
      </c>
      <c r="G117" s="27">
        <v>344238009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x14ac:dyDescent="0.2">
      <c r="A118" s="23" t="s">
        <v>236</v>
      </c>
      <c r="B118" s="24" t="s">
        <v>237</v>
      </c>
      <c r="C118" s="24">
        <v>3</v>
      </c>
      <c r="D118" s="25">
        <v>350817262</v>
      </c>
      <c r="E118" s="25">
        <v>-3796164</v>
      </c>
      <c r="F118" s="26">
        <f t="shared" si="1"/>
        <v>-1.0820915648101717E-2</v>
      </c>
      <c r="G118" s="27">
        <v>347021098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x14ac:dyDescent="0.2">
      <c r="A119" s="23" t="s">
        <v>238</v>
      </c>
      <c r="B119" s="24" t="s">
        <v>239</v>
      </c>
      <c r="C119" s="24">
        <v>3</v>
      </c>
      <c r="D119" s="25">
        <v>1774393691</v>
      </c>
      <c r="E119" s="25">
        <v>-15750117</v>
      </c>
      <c r="F119" s="26">
        <f t="shared" si="1"/>
        <v>-8.876337353929422E-3</v>
      </c>
      <c r="G119" s="27">
        <v>1758643574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x14ac:dyDescent="0.2">
      <c r="A120" s="23" t="s">
        <v>240</v>
      </c>
      <c r="B120" s="24" t="s">
        <v>241</v>
      </c>
      <c r="C120" s="24">
        <v>3</v>
      </c>
      <c r="D120" s="25">
        <v>383104939</v>
      </c>
      <c r="E120" s="25">
        <v>3775388</v>
      </c>
      <c r="F120" s="26">
        <f t="shared" si="1"/>
        <v>9.8547098083744625E-3</v>
      </c>
      <c r="G120" s="27">
        <v>386880327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x14ac:dyDescent="0.2">
      <c r="A121" s="23" t="s">
        <v>242</v>
      </c>
      <c r="B121" s="24" t="s">
        <v>243</v>
      </c>
      <c r="C121" s="24">
        <v>3</v>
      </c>
      <c r="D121" s="25">
        <v>386491594</v>
      </c>
      <c r="E121" s="25">
        <v>-103255</v>
      </c>
      <c r="F121" s="26">
        <f t="shared" si="1"/>
        <v>-2.6715975613172071E-4</v>
      </c>
      <c r="G121" s="27">
        <v>386388339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x14ac:dyDescent="0.2">
      <c r="A122" s="23" t="s">
        <v>244</v>
      </c>
      <c r="B122" s="24" t="s">
        <v>245</v>
      </c>
      <c r="C122" s="24">
        <v>3</v>
      </c>
      <c r="D122" s="25">
        <v>446595945</v>
      </c>
      <c r="E122" s="25">
        <v>-57937</v>
      </c>
      <c r="F122" s="26">
        <f t="shared" si="1"/>
        <v>-1.2973024195282382E-4</v>
      </c>
      <c r="G122" s="27">
        <v>446538008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x14ac:dyDescent="0.2">
      <c r="A123" s="23" t="s">
        <v>246</v>
      </c>
      <c r="B123" s="24" t="s">
        <v>247</v>
      </c>
      <c r="C123" s="24">
        <v>3</v>
      </c>
      <c r="D123" s="25">
        <v>1121613999</v>
      </c>
      <c r="E123" s="25">
        <v>30991936</v>
      </c>
      <c r="F123" s="26">
        <f t="shared" si="1"/>
        <v>2.7631552412533681E-2</v>
      </c>
      <c r="G123" s="27">
        <v>1152605935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x14ac:dyDescent="0.2">
      <c r="A124" s="23" t="s">
        <v>248</v>
      </c>
      <c r="B124" s="24" t="s">
        <v>249</v>
      </c>
      <c r="C124" s="24">
        <v>3</v>
      </c>
      <c r="D124" s="25">
        <v>180159202</v>
      </c>
      <c r="E124" s="25">
        <v>4631137</v>
      </c>
      <c r="F124" s="26">
        <f t="shared" si="1"/>
        <v>2.5705803248395828E-2</v>
      </c>
      <c r="G124" s="27">
        <v>184790339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x14ac:dyDescent="0.2">
      <c r="A125" s="23" t="s">
        <v>250</v>
      </c>
      <c r="B125" s="24" t="s">
        <v>251</v>
      </c>
      <c r="C125" s="24">
        <v>3</v>
      </c>
      <c r="D125" s="25">
        <v>277144408</v>
      </c>
      <c r="E125" s="25">
        <v>7892647</v>
      </c>
      <c r="F125" s="26">
        <f t="shared" si="1"/>
        <v>2.8478463833915783E-2</v>
      </c>
      <c r="G125" s="27">
        <v>285037055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x14ac:dyDescent="0.2">
      <c r="A126" s="23" t="s">
        <v>252</v>
      </c>
      <c r="B126" s="24" t="s">
        <v>253</v>
      </c>
      <c r="C126" s="24">
        <v>3</v>
      </c>
      <c r="D126" s="25">
        <v>979161452</v>
      </c>
      <c r="E126" s="25">
        <v>25192227</v>
      </c>
      <c r="F126" s="26">
        <f t="shared" si="1"/>
        <v>2.5728368849226309E-2</v>
      </c>
      <c r="G126" s="27">
        <v>1004353679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x14ac:dyDescent="0.2">
      <c r="A127" s="23" t="s">
        <v>254</v>
      </c>
      <c r="B127" s="24" t="s">
        <v>255</v>
      </c>
      <c r="C127" s="24">
        <v>3</v>
      </c>
      <c r="D127" s="25">
        <v>592109086</v>
      </c>
      <c r="E127" s="25">
        <v>6794580</v>
      </c>
      <c r="F127" s="26">
        <f t="shared" si="1"/>
        <v>1.1475216578588358E-2</v>
      </c>
      <c r="G127" s="27">
        <v>598903666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x14ac:dyDescent="0.2">
      <c r="A128" s="23" t="s">
        <v>256</v>
      </c>
      <c r="B128" s="24" t="s">
        <v>257</v>
      </c>
      <c r="C128" s="24">
        <v>3</v>
      </c>
      <c r="D128" s="25">
        <v>689566037</v>
      </c>
      <c r="E128" s="25">
        <v>-8463694</v>
      </c>
      <c r="F128" s="26">
        <f t="shared" si="1"/>
        <v>-1.2273942662289211E-2</v>
      </c>
      <c r="G128" s="27">
        <v>681102343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x14ac:dyDescent="0.2">
      <c r="A129" s="23" t="s">
        <v>258</v>
      </c>
      <c r="B129" s="24" t="s">
        <v>259</v>
      </c>
      <c r="C129" s="24">
        <v>3</v>
      </c>
      <c r="D129" s="25">
        <v>610780203</v>
      </c>
      <c r="E129" s="25">
        <v>-2192016</v>
      </c>
      <c r="F129" s="26">
        <f t="shared" si="1"/>
        <v>-3.5888786002450049E-3</v>
      </c>
      <c r="G129" s="27">
        <v>608588187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x14ac:dyDescent="0.2">
      <c r="A130" s="23" t="s">
        <v>260</v>
      </c>
      <c r="B130" s="24" t="s">
        <v>261</v>
      </c>
      <c r="C130" s="24">
        <v>3</v>
      </c>
      <c r="D130" s="25">
        <v>168258938</v>
      </c>
      <c r="E130" s="25">
        <v>-1911360</v>
      </c>
      <c r="F130" s="26">
        <f t="shared" si="1"/>
        <v>-1.1359634279874036E-2</v>
      </c>
      <c r="G130" s="27">
        <v>166347578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x14ac:dyDescent="0.2">
      <c r="A131" s="23" t="s">
        <v>262</v>
      </c>
      <c r="B131" s="24" t="s">
        <v>263</v>
      </c>
      <c r="C131" s="24">
        <v>3</v>
      </c>
      <c r="D131" s="25">
        <v>1175438218</v>
      </c>
      <c r="E131" s="25">
        <v>-6046177</v>
      </c>
      <c r="F131" s="26">
        <f t="shared" si="1"/>
        <v>-5.1437641786801248E-3</v>
      </c>
      <c r="G131" s="27">
        <v>1169392041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x14ac:dyDescent="0.2">
      <c r="A132" s="23" t="s">
        <v>264</v>
      </c>
      <c r="B132" s="24" t="s">
        <v>265</v>
      </c>
      <c r="C132" s="24">
        <v>3</v>
      </c>
      <c r="D132" s="25">
        <v>920256092</v>
      </c>
      <c r="E132" s="25">
        <v>-480739</v>
      </c>
      <c r="F132" s="26">
        <f t="shared" si="1"/>
        <v>-5.2239697642773115E-4</v>
      </c>
      <c r="G132" s="27">
        <v>919775353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x14ac:dyDescent="0.2">
      <c r="A133" s="23" t="s">
        <v>266</v>
      </c>
      <c r="B133" s="24" t="s">
        <v>267</v>
      </c>
      <c r="C133" s="24">
        <v>3</v>
      </c>
      <c r="D133" s="25">
        <v>431724166</v>
      </c>
      <c r="E133" s="25">
        <v>-4541173</v>
      </c>
      <c r="F133" s="26">
        <f t="shared" si="1"/>
        <v>-1.0518690769791192E-2</v>
      </c>
      <c r="G133" s="27">
        <v>427182993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x14ac:dyDescent="0.2">
      <c r="A134" s="23" t="s">
        <v>268</v>
      </c>
      <c r="B134" s="24" t="s">
        <v>269</v>
      </c>
      <c r="C134" s="24">
        <v>3</v>
      </c>
      <c r="D134" s="25">
        <v>331415224</v>
      </c>
      <c r="E134" s="25">
        <v>8786462</v>
      </c>
      <c r="F134" s="26">
        <f t="shared" si="1"/>
        <v>2.6511944424134241E-2</v>
      </c>
      <c r="G134" s="27">
        <v>340201686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x14ac:dyDescent="0.2">
      <c r="A135" s="23" t="s">
        <v>270</v>
      </c>
      <c r="B135" s="24" t="s">
        <v>271</v>
      </c>
      <c r="C135" s="24">
        <v>3</v>
      </c>
      <c r="D135" s="25">
        <v>759977776</v>
      </c>
      <c r="E135" s="25">
        <v>18662058</v>
      </c>
      <c r="F135" s="26">
        <f t="shared" si="1"/>
        <v>2.4556057544503775E-2</v>
      </c>
      <c r="G135" s="27">
        <v>778639834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x14ac:dyDescent="0.2">
      <c r="A136" s="23" t="s">
        <v>272</v>
      </c>
      <c r="B136" s="24" t="s">
        <v>273</v>
      </c>
      <c r="C136" s="24">
        <v>3</v>
      </c>
      <c r="D136" s="25">
        <v>733518805</v>
      </c>
      <c r="E136" s="25">
        <v>1379149</v>
      </c>
      <c r="F136" s="26">
        <f t="shared" ref="F136:F199" si="2">+E136/D136</f>
        <v>1.8801821992825392E-3</v>
      </c>
      <c r="G136" s="27">
        <v>734897954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x14ac:dyDescent="0.2">
      <c r="A137" s="23" t="s">
        <v>274</v>
      </c>
      <c r="B137" s="24" t="s">
        <v>275</v>
      </c>
      <c r="C137" s="24">
        <v>3</v>
      </c>
      <c r="D137" s="25">
        <v>532024643</v>
      </c>
      <c r="E137" s="25">
        <v>4870204</v>
      </c>
      <c r="F137" s="26">
        <f t="shared" si="2"/>
        <v>9.154094766245631E-3</v>
      </c>
      <c r="G137" s="27">
        <v>536894847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x14ac:dyDescent="0.2">
      <c r="A138" s="23" t="s">
        <v>276</v>
      </c>
      <c r="B138" s="24" t="s">
        <v>277</v>
      </c>
      <c r="C138" s="24">
        <v>3</v>
      </c>
      <c r="D138" s="25">
        <v>1271919123</v>
      </c>
      <c r="E138" s="25">
        <v>476709</v>
      </c>
      <c r="F138" s="26">
        <f t="shared" si="2"/>
        <v>3.7479505683947484E-4</v>
      </c>
      <c r="G138" s="27">
        <v>1272395832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x14ac:dyDescent="0.2">
      <c r="A139" s="23" t="s">
        <v>278</v>
      </c>
      <c r="B139" s="24" t="s">
        <v>279</v>
      </c>
      <c r="C139" s="24">
        <v>3</v>
      </c>
      <c r="D139" s="25">
        <v>1346599811</v>
      </c>
      <c r="E139" s="25">
        <v>18449898</v>
      </c>
      <c r="F139" s="26">
        <f t="shared" si="2"/>
        <v>1.3701099502085107E-2</v>
      </c>
      <c r="G139" s="27">
        <v>1365049709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x14ac:dyDescent="0.2">
      <c r="A140" s="23" t="s">
        <v>280</v>
      </c>
      <c r="B140" s="24" t="s">
        <v>281</v>
      </c>
      <c r="C140" s="24">
        <v>3</v>
      </c>
      <c r="D140" s="25">
        <v>497686838</v>
      </c>
      <c r="E140" s="25">
        <v>-1724929</v>
      </c>
      <c r="F140" s="26">
        <f t="shared" si="2"/>
        <v>-3.4658923409182059E-3</v>
      </c>
      <c r="G140" s="27">
        <v>495961909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x14ac:dyDescent="0.2">
      <c r="A141" s="23" t="s">
        <v>282</v>
      </c>
      <c r="B141" s="24" t="s">
        <v>283</v>
      </c>
      <c r="C141" s="24">
        <v>3</v>
      </c>
      <c r="D141" s="25">
        <v>506478005</v>
      </c>
      <c r="E141" s="25">
        <v>18940725</v>
      </c>
      <c r="F141" s="26">
        <f t="shared" si="2"/>
        <v>3.7396934936987043E-2</v>
      </c>
      <c r="G141" s="27">
        <v>525418730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x14ac:dyDescent="0.2">
      <c r="A142" s="23" t="s">
        <v>284</v>
      </c>
      <c r="B142" s="24" t="s">
        <v>285</v>
      </c>
      <c r="C142" s="24">
        <v>3</v>
      </c>
      <c r="D142" s="25">
        <v>588515512</v>
      </c>
      <c r="E142" s="25">
        <v>-3652837</v>
      </c>
      <c r="F142" s="26">
        <f t="shared" si="2"/>
        <v>-6.2068661326976204E-3</v>
      </c>
      <c r="G142" s="27">
        <v>584862675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x14ac:dyDescent="0.2">
      <c r="A143" s="23" t="s">
        <v>286</v>
      </c>
      <c r="B143" s="24" t="s">
        <v>287</v>
      </c>
      <c r="C143" s="24">
        <v>3</v>
      </c>
      <c r="D143" s="25">
        <v>523117572</v>
      </c>
      <c r="E143" s="25">
        <v>9945006</v>
      </c>
      <c r="F143" s="26">
        <f t="shared" si="2"/>
        <v>1.9011034100762342E-2</v>
      </c>
      <c r="G143" s="27">
        <v>533062578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x14ac:dyDescent="0.2">
      <c r="A144" s="23" t="s">
        <v>288</v>
      </c>
      <c r="B144" s="24" t="s">
        <v>289</v>
      </c>
      <c r="C144" s="24">
        <v>3</v>
      </c>
      <c r="D144" s="25">
        <v>636237080</v>
      </c>
      <c r="E144" s="25">
        <v>13113621</v>
      </c>
      <c r="F144" s="26">
        <f t="shared" si="2"/>
        <v>2.061121775549454E-2</v>
      </c>
      <c r="G144" s="27">
        <v>649350701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x14ac:dyDescent="0.2">
      <c r="A145" s="23" t="s">
        <v>290</v>
      </c>
      <c r="B145" s="24" t="s">
        <v>291</v>
      </c>
      <c r="C145" s="24">
        <v>3</v>
      </c>
      <c r="D145" s="25">
        <v>206199335</v>
      </c>
      <c r="E145" s="25">
        <v>2909354</v>
      </c>
      <c r="F145" s="26">
        <f t="shared" si="2"/>
        <v>1.4109424746689896E-2</v>
      </c>
      <c r="G145" s="27">
        <v>209108689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x14ac:dyDescent="0.2">
      <c r="A146" s="23" t="s">
        <v>292</v>
      </c>
      <c r="B146" s="24" t="s">
        <v>293</v>
      </c>
      <c r="C146" s="24">
        <v>3</v>
      </c>
      <c r="D146" s="25">
        <v>6835801</v>
      </c>
      <c r="E146" s="25">
        <v>108345</v>
      </c>
      <c r="F146" s="26">
        <f t="shared" si="2"/>
        <v>1.5849642199941161E-2</v>
      </c>
      <c r="G146" s="27">
        <v>6944146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x14ac:dyDescent="0.2">
      <c r="A147" s="23" t="s">
        <v>294</v>
      </c>
      <c r="B147" s="24" t="s">
        <v>295</v>
      </c>
      <c r="C147" s="24">
        <v>3</v>
      </c>
      <c r="D147" s="25">
        <v>374554632</v>
      </c>
      <c r="E147" s="25">
        <v>6863482</v>
      </c>
      <c r="F147" s="26">
        <f t="shared" si="2"/>
        <v>1.8324381581803533E-2</v>
      </c>
      <c r="G147" s="27">
        <v>381418114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x14ac:dyDescent="0.2">
      <c r="A148" s="23" t="s">
        <v>296</v>
      </c>
      <c r="B148" s="24" t="s">
        <v>297</v>
      </c>
      <c r="C148" s="24">
        <v>3</v>
      </c>
      <c r="D148" s="25">
        <v>329351362</v>
      </c>
      <c r="E148" s="25">
        <v>4610867</v>
      </c>
      <c r="F148" s="26">
        <f t="shared" si="2"/>
        <v>1.3999841907439872E-2</v>
      </c>
      <c r="G148" s="27">
        <v>333962229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x14ac:dyDescent="0.2">
      <c r="A149" s="23" t="s">
        <v>298</v>
      </c>
      <c r="B149" s="24" t="s">
        <v>299</v>
      </c>
      <c r="C149" s="24">
        <v>3</v>
      </c>
      <c r="D149" s="25">
        <v>654123818</v>
      </c>
      <c r="E149" s="25">
        <v>7544550</v>
      </c>
      <c r="F149" s="26">
        <f t="shared" si="2"/>
        <v>1.1533825542490795E-2</v>
      </c>
      <c r="G149" s="27">
        <v>661668368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x14ac:dyDescent="0.2">
      <c r="A150" s="23" t="s">
        <v>300</v>
      </c>
      <c r="B150" s="24" t="s">
        <v>301</v>
      </c>
      <c r="C150" s="24">
        <v>4</v>
      </c>
      <c r="D150" s="25">
        <v>28704532068</v>
      </c>
      <c r="E150" s="25">
        <v>700511996</v>
      </c>
      <c r="F150" s="26">
        <f t="shared" si="2"/>
        <v>2.4404229769031328E-2</v>
      </c>
      <c r="G150" s="27">
        <v>29405044064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x14ac:dyDescent="0.2">
      <c r="A151" s="23" t="s">
        <v>302</v>
      </c>
      <c r="B151" s="24" t="s">
        <v>303</v>
      </c>
      <c r="C151" s="24">
        <v>3</v>
      </c>
      <c r="D151" s="25">
        <v>2111942538</v>
      </c>
      <c r="E151" s="25">
        <v>47324244</v>
      </c>
      <c r="F151" s="26">
        <f t="shared" si="2"/>
        <v>2.2407922160995842E-2</v>
      </c>
      <c r="G151" s="27">
        <v>2159266782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x14ac:dyDescent="0.2">
      <c r="A152" s="23" t="s">
        <v>304</v>
      </c>
      <c r="B152" s="24" t="s">
        <v>305</v>
      </c>
      <c r="C152" s="24">
        <v>3</v>
      </c>
      <c r="D152" s="25">
        <v>444255962</v>
      </c>
      <c r="E152" s="25">
        <v>12181502</v>
      </c>
      <c r="F152" s="26">
        <f t="shared" si="2"/>
        <v>2.7420007927772053E-2</v>
      </c>
      <c r="G152" s="27">
        <v>456437464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x14ac:dyDescent="0.2">
      <c r="A153" s="23" t="s">
        <v>306</v>
      </c>
      <c r="B153" s="24" t="s">
        <v>307</v>
      </c>
      <c r="C153" s="24">
        <v>3</v>
      </c>
      <c r="D153" s="25">
        <v>1879368222</v>
      </c>
      <c r="E153" s="25">
        <v>50751565</v>
      </c>
      <c r="F153" s="26">
        <f t="shared" si="2"/>
        <v>2.7004588247209384E-2</v>
      </c>
      <c r="G153" s="27">
        <v>1930119787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x14ac:dyDescent="0.2">
      <c r="A154" s="23" t="s">
        <v>308</v>
      </c>
      <c r="B154" s="24" t="s">
        <v>309</v>
      </c>
      <c r="C154" s="24">
        <v>3</v>
      </c>
      <c r="D154" s="25">
        <v>854094753</v>
      </c>
      <c r="E154" s="25">
        <v>20898015</v>
      </c>
      <c r="F154" s="26">
        <f t="shared" si="2"/>
        <v>2.4468028783218621E-2</v>
      </c>
      <c r="G154" s="27">
        <v>874992768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x14ac:dyDescent="0.2">
      <c r="A155" s="23" t="s">
        <v>310</v>
      </c>
      <c r="B155" s="24" t="s">
        <v>311</v>
      </c>
      <c r="C155" s="24">
        <v>3</v>
      </c>
      <c r="D155" s="25">
        <v>2667835230</v>
      </c>
      <c r="E155" s="25">
        <v>24444560</v>
      </c>
      <c r="F155" s="26">
        <f t="shared" si="2"/>
        <v>9.162694804056546E-3</v>
      </c>
      <c r="G155" s="27">
        <v>2692279790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x14ac:dyDescent="0.2">
      <c r="A156" s="23" t="s">
        <v>312</v>
      </c>
      <c r="B156" s="24" t="s">
        <v>313</v>
      </c>
      <c r="C156" s="24">
        <v>3</v>
      </c>
      <c r="D156" s="25">
        <v>334278784</v>
      </c>
      <c r="E156" s="25">
        <v>5008990</v>
      </c>
      <c r="F156" s="26">
        <f t="shared" si="2"/>
        <v>1.4984468772029516E-2</v>
      </c>
      <c r="G156" s="27">
        <v>339287774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x14ac:dyDescent="0.2">
      <c r="A157" s="23" t="s">
        <v>314</v>
      </c>
      <c r="B157" s="24" t="s">
        <v>315</v>
      </c>
      <c r="C157" s="24">
        <v>3</v>
      </c>
      <c r="D157" s="25">
        <v>309731742</v>
      </c>
      <c r="E157" s="25">
        <v>4460083</v>
      </c>
      <c r="F157" s="26">
        <f t="shared" si="2"/>
        <v>1.4399825381797645E-2</v>
      </c>
      <c r="G157" s="27">
        <v>314191825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x14ac:dyDescent="0.2">
      <c r="A158" s="23" t="s">
        <v>316</v>
      </c>
      <c r="B158" s="24" t="s">
        <v>317</v>
      </c>
      <c r="C158" s="24">
        <v>3</v>
      </c>
      <c r="D158" s="25">
        <v>575193666</v>
      </c>
      <c r="E158" s="25">
        <v>8103143</v>
      </c>
      <c r="F158" s="26">
        <f t="shared" si="2"/>
        <v>1.4087677731833717E-2</v>
      </c>
      <c r="G158" s="27">
        <v>583296809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x14ac:dyDescent="0.2">
      <c r="A159" s="23" t="s">
        <v>318</v>
      </c>
      <c r="B159" s="24" t="s">
        <v>319</v>
      </c>
      <c r="C159" s="24">
        <v>3</v>
      </c>
      <c r="D159" s="25">
        <v>427754482</v>
      </c>
      <c r="E159" s="25">
        <v>5797664</v>
      </c>
      <c r="F159" s="26">
        <f t="shared" si="2"/>
        <v>1.3553718883067133E-2</v>
      </c>
      <c r="G159" s="27">
        <v>433552146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x14ac:dyDescent="0.2">
      <c r="A160" s="23" t="s">
        <v>320</v>
      </c>
      <c r="B160" s="24" t="s">
        <v>321</v>
      </c>
      <c r="C160" s="24">
        <v>3</v>
      </c>
      <c r="D160" s="25">
        <v>507002947</v>
      </c>
      <c r="E160" s="25">
        <v>3233667</v>
      </c>
      <c r="F160" s="26">
        <f t="shared" si="2"/>
        <v>6.3780043471818324E-3</v>
      </c>
      <c r="G160" s="27">
        <v>510236614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x14ac:dyDescent="0.2">
      <c r="A161" s="23" t="s">
        <v>322</v>
      </c>
      <c r="B161" s="24" t="s">
        <v>323</v>
      </c>
      <c r="C161" s="24">
        <v>3</v>
      </c>
      <c r="D161" s="25">
        <v>395629172</v>
      </c>
      <c r="E161" s="25">
        <v>11378423</v>
      </c>
      <c r="F161" s="26">
        <f t="shared" si="2"/>
        <v>2.8760323568859578E-2</v>
      </c>
      <c r="G161" s="27">
        <v>407007595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x14ac:dyDescent="0.2">
      <c r="A162" s="23" t="s">
        <v>324</v>
      </c>
      <c r="B162" s="24" t="s">
        <v>325</v>
      </c>
      <c r="C162" s="24">
        <v>3</v>
      </c>
      <c r="D162" s="25">
        <v>331777488</v>
      </c>
      <c r="E162" s="25">
        <v>1845702</v>
      </c>
      <c r="F162" s="26">
        <f t="shared" si="2"/>
        <v>5.5630718380748007E-3</v>
      </c>
      <c r="G162" s="27">
        <v>333623190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x14ac:dyDescent="0.2">
      <c r="A163" s="23" t="s">
        <v>326</v>
      </c>
      <c r="B163" s="24" t="s">
        <v>327</v>
      </c>
      <c r="C163" s="24">
        <v>3</v>
      </c>
      <c r="D163" s="25">
        <v>823112445</v>
      </c>
      <c r="E163" s="25">
        <v>7909467</v>
      </c>
      <c r="F163" s="26">
        <f t="shared" si="2"/>
        <v>9.6092180941329351E-3</v>
      </c>
      <c r="G163" s="27">
        <v>831021912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x14ac:dyDescent="0.2">
      <c r="A164" s="23" t="s">
        <v>328</v>
      </c>
      <c r="B164" s="24" t="s">
        <v>329</v>
      </c>
      <c r="C164" s="24">
        <v>3</v>
      </c>
      <c r="D164" s="25">
        <v>3079418538</v>
      </c>
      <c r="E164" s="25">
        <v>17658738</v>
      </c>
      <c r="F164" s="26">
        <f t="shared" si="2"/>
        <v>5.7344390774074112E-3</v>
      </c>
      <c r="G164" s="27">
        <v>3097077276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x14ac:dyDescent="0.2">
      <c r="A165" s="23" t="s">
        <v>330</v>
      </c>
      <c r="B165" s="24" t="s">
        <v>331</v>
      </c>
      <c r="C165" s="24">
        <v>3</v>
      </c>
      <c r="D165" s="25">
        <v>673552156</v>
      </c>
      <c r="E165" s="25">
        <v>7821155</v>
      </c>
      <c r="F165" s="26">
        <f t="shared" si="2"/>
        <v>1.1611803080621421E-2</v>
      </c>
      <c r="G165" s="27">
        <v>681373311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x14ac:dyDescent="0.2">
      <c r="A166" s="23" t="s">
        <v>332</v>
      </c>
      <c r="B166" s="24" t="s">
        <v>333</v>
      </c>
      <c r="C166" s="24">
        <v>3</v>
      </c>
      <c r="D166" s="25">
        <v>631982175</v>
      </c>
      <c r="E166" s="25">
        <v>4911864</v>
      </c>
      <c r="F166" s="26">
        <f t="shared" si="2"/>
        <v>7.7721559156316393E-3</v>
      </c>
      <c r="G166" s="27">
        <v>636894039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x14ac:dyDescent="0.2">
      <c r="A167" s="23" t="s">
        <v>334</v>
      </c>
      <c r="B167" s="24" t="s">
        <v>335</v>
      </c>
      <c r="C167" s="24">
        <v>3</v>
      </c>
      <c r="D167" s="25">
        <v>708385431</v>
      </c>
      <c r="E167" s="25">
        <v>15162371</v>
      </c>
      <c r="F167" s="26">
        <f t="shared" si="2"/>
        <v>2.1404125969383465E-2</v>
      </c>
      <c r="G167" s="27">
        <v>723547802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x14ac:dyDescent="0.2">
      <c r="A168" s="23" t="s">
        <v>336</v>
      </c>
      <c r="B168" s="24" t="s">
        <v>337</v>
      </c>
      <c r="C168" s="24">
        <v>3</v>
      </c>
      <c r="D168" s="25">
        <v>332208196</v>
      </c>
      <c r="E168" s="25">
        <v>13278168</v>
      </c>
      <c r="F168" s="26">
        <f t="shared" si="2"/>
        <v>3.9969417250620753E-2</v>
      </c>
      <c r="G168" s="27">
        <v>345486364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x14ac:dyDescent="0.2">
      <c r="A169" s="23" t="s">
        <v>338</v>
      </c>
      <c r="B169" s="24" t="s">
        <v>339</v>
      </c>
      <c r="C169" s="24">
        <v>3</v>
      </c>
      <c r="D169" s="25">
        <v>1066910583</v>
      </c>
      <c r="E169" s="25">
        <v>-9723970</v>
      </c>
      <c r="F169" s="26">
        <f t="shared" si="2"/>
        <v>-9.1141377308842381E-3</v>
      </c>
      <c r="G169" s="27">
        <v>1057186613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x14ac:dyDescent="0.2">
      <c r="A170" s="23" t="s">
        <v>340</v>
      </c>
      <c r="B170" s="24" t="s">
        <v>341</v>
      </c>
      <c r="C170" s="24">
        <v>3</v>
      </c>
      <c r="D170" s="25">
        <v>308876429</v>
      </c>
      <c r="E170" s="25">
        <v>-3506156</v>
      </c>
      <c r="F170" s="26">
        <f t="shared" si="2"/>
        <v>-1.1351322635240645E-2</v>
      </c>
      <c r="G170" s="27">
        <v>305370273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x14ac:dyDescent="0.2">
      <c r="A171" s="23" t="s">
        <v>342</v>
      </c>
      <c r="B171" s="24" t="s">
        <v>343</v>
      </c>
      <c r="C171" s="24">
        <v>3</v>
      </c>
      <c r="D171" s="25">
        <v>320070950</v>
      </c>
      <c r="E171" s="25">
        <v>1080523</v>
      </c>
      <c r="F171" s="26">
        <f t="shared" si="2"/>
        <v>3.3758858778030307E-3</v>
      </c>
      <c r="G171" s="27">
        <v>321151473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x14ac:dyDescent="0.2">
      <c r="A172" s="23" t="s">
        <v>344</v>
      </c>
      <c r="B172" s="24" t="s">
        <v>345</v>
      </c>
      <c r="C172" s="24">
        <v>3</v>
      </c>
      <c r="D172" s="25">
        <v>635535711</v>
      </c>
      <c r="E172" s="25">
        <v>2930772</v>
      </c>
      <c r="F172" s="26">
        <f t="shared" si="2"/>
        <v>4.6114985346590543E-3</v>
      </c>
      <c r="G172" s="27">
        <v>638466483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x14ac:dyDescent="0.2">
      <c r="A173" s="23" t="s">
        <v>346</v>
      </c>
      <c r="B173" s="24" t="s">
        <v>347</v>
      </c>
      <c r="C173" s="24">
        <v>3</v>
      </c>
      <c r="D173" s="25">
        <v>529558983</v>
      </c>
      <c r="E173" s="25">
        <v>-4056978</v>
      </c>
      <c r="F173" s="26">
        <f t="shared" si="2"/>
        <v>-7.6610502894632233E-3</v>
      </c>
      <c r="G173" s="27">
        <v>525502005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x14ac:dyDescent="0.2">
      <c r="A174" s="23" t="s">
        <v>348</v>
      </c>
      <c r="B174" s="24" t="s">
        <v>349</v>
      </c>
      <c r="C174" s="24">
        <v>3</v>
      </c>
      <c r="D174" s="25">
        <v>1027194990</v>
      </c>
      <c r="E174" s="25">
        <v>-3086502</v>
      </c>
      <c r="F174" s="26">
        <f t="shared" si="2"/>
        <v>-3.0047868516181139E-3</v>
      </c>
      <c r="G174" s="27">
        <v>1024108488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x14ac:dyDescent="0.2">
      <c r="A175" s="23" t="s">
        <v>350</v>
      </c>
      <c r="B175" s="24" t="s">
        <v>351</v>
      </c>
      <c r="C175" s="24">
        <v>3</v>
      </c>
      <c r="D175" s="25">
        <v>465850857</v>
      </c>
      <c r="E175" s="25">
        <v>8458182</v>
      </c>
      <c r="F175" s="26">
        <f t="shared" si="2"/>
        <v>1.8156416099498557E-2</v>
      </c>
      <c r="G175" s="27">
        <v>474309039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x14ac:dyDescent="0.2">
      <c r="A176" s="23" t="s">
        <v>352</v>
      </c>
      <c r="B176" s="24" t="s">
        <v>353</v>
      </c>
      <c r="C176" s="24">
        <v>3</v>
      </c>
      <c r="D176" s="25">
        <v>669473372</v>
      </c>
      <c r="E176" s="25">
        <v>7186430</v>
      </c>
      <c r="F176" s="26">
        <f t="shared" si="2"/>
        <v>1.07344523330795E-2</v>
      </c>
      <c r="G176" s="27">
        <v>676659802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x14ac:dyDescent="0.2">
      <c r="A177" s="23" t="s">
        <v>354</v>
      </c>
      <c r="B177" s="24" t="s">
        <v>355</v>
      </c>
      <c r="C177" s="24">
        <v>3</v>
      </c>
      <c r="D177" s="25">
        <v>518240841</v>
      </c>
      <c r="E177" s="25">
        <v>-3059161</v>
      </c>
      <c r="F177" s="26">
        <f t="shared" si="2"/>
        <v>-5.9029716648673009E-3</v>
      </c>
      <c r="G177" s="27">
        <v>515181680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x14ac:dyDescent="0.2">
      <c r="A178" s="23" t="s">
        <v>356</v>
      </c>
      <c r="B178" s="24" t="s">
        <v>357</v>
      </c>
      <c r="C178" s="24">
        <v>3</v>
      </c>
      <c r="D178" s="25">
        <v>1492033460</v>
      </c>
      <c r="E178" s="25">
        <v>24147323</v>
      </c>
      <c r="F178" s="26">
        <f t="shared" si="2"/>
        <v>1.6184169891203377E-2</v>
      </c>
      <c r="G178" s="27">
        <v>1516180783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x14ac:dyDescent="0.2">
      <c r="A179" s="23" t="s">
        <v>358</v>
      </c>
      <c r="B179" s="24" t="s">
        <v>359</v>
      </c>
      <c r="C179" s="24">
        <v>3</v>
      </c>
      <c r="D179" s="25">
        <v>912981598</v>
      </c>
      <c r="E179" s="25">
        <v>24381828</v>
      </c>
      <c r="F179" s="26">
        <f t="shared" si="2"/>
        <v>2.6705716800219669E-2</v>
      </c>
      <c r="G179" s="27">
        <v>937363426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x14ac:dyDescent="0.2">
      <c r="A180" s="23" t="s">
        <v>360</v>
      </c>
      <c r="B180" s="24" t="s">
        <v>361</v>
      </c>
      <c r="C180" s="24">
        <v>3</v>
      </c>
      <c r="D180" s="25">
        <v>1028902129</v>
      </c>
      <c r="E180" s="25">
        <v>26602508</v>
      </c>
      <c r="F180" s="26">
        <f t="shared" si="2"/>
        <v>2.5855236615998877E-2</v>
      </c>
      <c r="G180" s="27">
        <v>1055504637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x14ac:dyDescent="0.2">
      <c r="A181" s="23" t="s">
        <v>362</v>
      </c>
      <c r="B181" s="24" t="s">
        <v>363</v>
      </c>
      <c r="C181" s="24">
        <v>3</v>
      </c>
      <c r="D181" s="25">
        <v>664899720</v>
      </c>
      <c r="E181" s="25">
        <v>18077905</v>
      </c>
      <c r="F181" s="26">
        <f t="shared" si="2"/>
        <v>2.7188919556170064E-2</v>
      </c>
      <c r="G181" s="27">
        <v>682977625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x14ac:dyDescent="0.2">
      <c r="A182" s="23" t="s">
        <v>364</v>
      </c>
      <c r="B182" s="24" t="s">
        <v>365</v>
      </c>
      <c r="C182" s="24">
        <v>3</v>
      </c>
      <c r="D182" s="25">
        <v>352871041</v>
      </c>
      <c r="E182" s="25">
        <v>-9606727</v>
      </c>
      <c r="F182" s="26">
        <f t="shared" si="2"/>
        <v>-2.7224469802836555E-2</v>
      </c>
      <c r="G182" s="27">
        <v>343264314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x14ac:dyDescent="0.2">
      <c r="A183" s="23" t="s">
        <v>366</v>
      </c>
      <c r="B183" s="24" t="s">
        <v>367</v>
      </c>
      <c r="C183" s="24">
        <v>3</v>
      </c>
      <c r="D183" s="25">
        <v>457820451</v>
      </c>
      <c r="E183" s="25">
        <v>-3508678</v>
      </c>
      <c r="F183" s="26">
        <f t="shared" si="2"/>
        <v>-7.6638734515597252E-3</v>
      </c>
      <c r="G183" s="27">
        <v>454311773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x14ac:dyDescent="0.2">
      <c r="A184" s="23" t="s">
        <v>368</v>
      </c>
      <c r="B184" s="24" t="s">
        <v>369</v>
      </c>
      <c r="C184" s="24">
        <v>3</v>
      </c>
      <c r="D184" s="25">
        <v>1102002284</v>
      </c>
      <c r="E184" s="25">
        <v>-16225119</v>
      </c>
      <c r="F184" s="26">
        <f t="shared" si="2"/>
        <v>-1.472330796004049E-2</v>
      </c>
      <c r="G184" s="27">
        <v>1085777165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x14ac:dyDescent="0.2">
      <c r="A185" s="23" t="s">
        <v>370</v>
      </c>
      <c r="B185" s="24" t="s">
        <v>371</v>
      </c>
      <c r="C185" s="24">
        <v>3</v>
      </c>
      <c r="D185" s="25">
        <v>1184624138</v>
      </c>
      <c r="E185" s="25">
        <v>22089104</v>
      </c>
      <c r="F185" s="26">
        <f t="shared" si="2"/>
        <v>1.864650845059853E-2</v>
      </c>
      <c r="G185" s="27">
        <v>1206713242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x14ac:dyDescent="0.2">
      <c r="A186" s="23" t="s">
        <v>372</v>
      </c>
      <c r="B186" s="24" t="s">
        <v>373</v>
      </c>
      <c r="C186" s="24">
        <v>3</v>
      </c>
      <c r="D186" s="25">
        <v>581595117</v>
      </c>
      <c r="E186" s="25">
        <v>11027182</v>
      </c>
      <c r="F186" s="26">
        <f t="shared" si="2"/>
        <v>1.8960238278616773E-2</v>
      </c>
      <c r="G186" s="27">
        <v>592622299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x14ac:dyDescent="0.2">
      <c r="A187" s="23" t="s">
        <v>374</v>
      </c>
      <c r="B187" s="24" t="s">
        <v>375</v>
      </c>
      <c r="C187" s="24">
        <v>3</v>
      </c>
      <c r="D187" s="25">
        <v>493913516</v>
      </c>
      <c r="E187" s="25">
        <v>11735203</v>
      </c>
      <c r="F187" s="26">
        <f t="shared" si="2"/>
        <v>2.3759631230662655E-2</v>
      </c>
      <c r="G187" s="27">
        <v>505648719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x14ac:dyDescent="0.2">
      <c r="A188" s="23" t="s">
        <v>376</v>
      </c>
      <c r="B188" s="24" t="s">
        <v>377</v>
      </c>
      <c r="C188" s="24">
        <v>3</v>
      </c>
      <c r="D188" s="25">
        <v>856888384</v>
      </c>
      <c r="E188" s="25">
        <v>14666354</v>
      </c>
      <c r="F188" s="26">
        <f t="shared" si="2"/>
        <v>1.7115827771566571E-2</v>
      </c>
      <c r="G188" s="27">
        <v>871554738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x14ac:dyDescent="0.2">
      <c r="A189" s="23" t="s">
        <v>378</v>
      </c>
      <c r="B189" s="24" t="s">
        <v>379</v>
      </c>
      <c r="C189" s="24">
        <v>3</v>
      </c>
      <c r="D189" s="25">
        <v>746523655</v>
      </c>
      <c r="E189" s="25">
        <v>17270081</v>
      </c>
      <c r="F189" s="26">
        <f t="shared" si="2"/>
        <v>2.3134003704142501E-2</v>
      </c>
      <c r="G189" s="27">
        <v>763793736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x14ac:dyDescent="0.2">
      <c r="A190" s="23" t="s">
        <v>380</v>
      </c>
      <c r="B190" s="24" t="s">
        <v>381</v>
      </c>
      <c r="C190" s="24">
        <v>3</v>
      </c>
      <c r="D190" s="25">
        <v>401426891</v>
      </c>
      <c r="E190" s="25">
        <v>8169693</v>
      </c>
      <c r="F190" s="26">
        <f t="shared" si="2"/>
        <v>2.0351633592977206E-2</v>
      </c>
      <c r="G190" s="27">
        <v>409596584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x14ac:dyDescent="0.2">
      <c r="A191" s="23" t="s">
        <v>382</v>
      </c>
      <c r="B191" s="24" t="s">
        <v>383</v>
      </c>
      <c r="C191" s="24">
        <v>3</v>
      </c>
      <c r="D191" s="25">
        <v>2429291216</v>
      </c>
      <c r="E191" s="25">
        <v>13853302</v>
      </c>
      <c r="F191" s="26">
        <f t="shared" si="2"/>
        <v>5.7026106663368428E-3</v>
      </c>
      <c r="G191" s="27">
        <v>2443144518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x14ac:dyDescent="0.2">
      <c r="A192" s="23" t="s">
        <v>384</v>
      </c>
      <c r="B192" s="24" t="s">
        <v>385</v>
      </c>
      <c r="C192" s="24">
        <v>3</v>
      </c>
      <c r="D192" s="25">
        <v>1649361717</v>
      </c>
      <c r="E192" s="25">
        <v>2733941</v>
      </c>
      <c r="F192" s="26">
        <f t="shared" si="2"/>
        <v>1.6575751527522571E-3</v>
      </c>
      <c r="G192" s="27">
        <v>1652095658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x14ac:dyDescent="0.2">
      <c r="A193" s="23" t="s">
        <v>386</v>
      </c>
      <c r="B193" s="24" t="s">
        <v>387</v>
      </c>
      <c r="C193" s="24">
        <v>3</v>
      </c>
      <c r="D193" s="25">
        <v>973334809</v>
      </c>
      <c r="E193" s="25">
        <v>1899749</v>
      </c>
      <c r="F193" s="26">
        <f t="shared" si="2"/>
        <v>1.9517939587014195E-3</v>
      </c>
      <c r="G193" s="27">
        <v>975234558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x14ac:dyDescent="0.2">
      <c r="A194" s="23" t="s">
        <v>388</v>
      </c>
      <c r="B194" s="24" t="s">
        <v>389</v>
      </c>
      <c r="C194" s="24">
        <v>3</v>
      </c>
      <c r="D194" s="25">
        <v>814926427</v>
      </c>
      <c r="E194" s="25">
        <v>-6870782</v>
      </c>
      <c r="F194" s="26">
        <f t="shared" si="2"/>
        <v>-8.4311684740590691E-3</v>
      </c>
      <c r="G194" s="27">
        <v>808055645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x14ac:dyDescent="0.2">
      <c r="A195" s="23" t="s">
        <v>390</v>
      </c>
      <c r="B195" s="24" t="s">
        <v>391</v>
      </c>
      <c r="C195" s="24">
        <v>3</v>
      </c>
      <c r="D195" s="25">
        <v>528899076</v>
      </c>
      <c r="E195" s="25">
        <v>-2948193</v>
      </c>
      <c r="F195" s="26">
        <f t="shared" si="2"/>
        <v>-5.5742071290742811E-3</v>
      </c>
      <c r="G195" s="27">
        <v>525950883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x14ac:dyDescent="0.2">
      <c r="A196" s="23" t="s">
        <v>392</v>
      </c>
      <c r="B196" s="24" t="s">
        <v>393</v>
      </c>
      <c r="C196" s="24">
        <v>3</v>
      </c>
      <c r="D196" s="25">
        <v>791431154</v>
      </c>
      <c r="E196" s="25">
        <v>2324757</v>
      </c>
      <c r="F196" s="26">
        <f t="shared" si="2"/>
        <v>2.9374090067725588E-3</v>
      </c>
      <c r="G196" s="27">
        <v>793755911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x14ac:dyDescent="0.2">
      <c r="A197" s="23" t="s">
        <v>394</v>
      </c>
      <c r="B197" s="24" t="s">
        <v>395</v>
      </c>
      <c r="C197" s="24">
        <v>3</v>
      </c>
      <c r="D197" s="25">
        <v>860048961</v>
      </c>
      <c r="E197" s="25">
        <v>-7809635</v>
      </c>
      <c r="F197" s="26">
        <f t="shared" si="2"/>
        <v>-9.0804539673177975E-3</v>
      </c>
      <c r="G197" s="27">
        <v>852239326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x14ac:dyDescent="0.2">
      <c r="A198" s="23" t="s">
        <v>396</v>
      </c>
      <c r="B198" s="24" t="s">
        <v>397</v>
      </c>
      <c r="C198" s="24">
        <v>3</v>
      </c>
      <c r="D198" s="25">
        <v>872027524</v>
      </c>
      <c r="E198" s="25">
        <v>20418884</v>
      </c>
      <c r="F198" s="26">
        <f t="shared" si="2"/>
        <v>2.3415412286917677E-2</v>
      </c>
      <c r="G198" s="27">
        <v>892446408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x14ac:dyDescent="0.2">
      <c r="A199" s="23" t="s">
        <v>398</v>
      </c>
      <c r="B199" s="24" t="s">
        <v>399</v>
      </c>
      <c r="C199" s="24">
        <v>3</v>
      </c>
      <c r="D199" s="25">
        <v>684207886</v>
      </c>
      <c r="E199" s="25">
        <v>17914184</v>
      </c>
      <c r="F199" s="26">
        <f t="shared" si="2"/>
        <v>2.6182369958828566E-2</v>
      </c>
      <c r="G199" s="27">
        <v>702122070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x14ac:dyDescent="0.2">
      <c r="A200" s="23" t="s">
        <v>400</v>
      </c>
      <c r="B200" s="24" t="s">
        <v>401</v>
      </c>
      <c r="C200" s="24">
        <v>3</v>
      </c>
      <c r="D200" s="25">
        <v>958046107</v>
      </c>
      <c r="E200" s="25">
        <v>3334436</v>
      </c>
      <c r="F200" s="26">
        <f t="shared" ref="F200:F251" si="3">+E200/D200</f>
        <v>3.4804546207503144E-3</v>
      </c>
      <c r="G200" s="27">
        <v>961380543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x14ac:dyDescent="0.2">
      <c r="A201" s="23" t="s">
        <v>402</v>
      </c>
      <c r="B201" s="24" t="s">
        <v>403</v>
      </c>
      <c r="C201" s="24">
        <v>3</v>
      </c>
      <c r="D201" s="25">
        <v>826042063</v>
      </c>
      <c r="E201" s="25">
        <v>-1298561</v>
      </c>
      <c r="F201" s="26">
        <f t="shared" si="3"/>
        <v>-1.5720276946720084E-3</v>
      </c>
      <c r="G201" s="27">
        <v>824743502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x14ac:dyDescent="0.2">
      <c r="A202" s="23" t="s">
        <v>404</v>
      </c>
      <c r="B202" s="24" t="s">
        <v>405</v>
      </c>
      <c r="C202" s="24">
        <v>3</v>
      </c>
      <c r="D202" s="25">
        <v>663394920</v>
      </c>
      <c r="E202" s="25">
        <v>-1730320</v>
      </c>
      <c r="F202" s="26">
        <f t="shared" si="3"/>
        <v>-2.6082804492985868E-3</v>
      </c>
      <c r="G202" s="27">
        <v>661664600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x14ac:dyDescent="0.2">
      <c r="A203" s="23" t="s">
        <v>406</v>
      </c>
      <c r="B203" s="24" t="s">
        <v>407</v>
      </c>
      <c r="C203" s="24">
        <v>3</v>
      </c>
      <c r="D203" s="25">
        <v>1273688905</v>
      </c>
      <c r="E203" s="25">
        <v>22591770</v>
      </c>
      <c r="F203" s="26">
        <f t="shared" si="3"/>
        <v>1.7737274707594317E-2</v>
      </c>
      <c r="G203" s="27">
        <v>1296280675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x14ac:dyDescent="0.2">
      <c r="A204" s="23" t="s">
        <v>408</v>
      </c>
      <c r="B204" s="24" t="s">
        <v>409</v>
      </c>
      <c r="C204" s="24">
        <v>3</v>
      </c>
      <c r="D204" s="25">
        <v>404981844</v>
      </c>
      <c r="E204" s="25">
        <v>-7582538</v>
      </c>
      <c r="F204" s="26">
        <f t="shared" si="3"/>
        <v>-1.8723155401504862E-2</v>
      </c>
      <c r="G204" s="27">
        <v>397399306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x14ac:dyDescent="0.2">
      <c r="A205" s="23" t="s">
        <v>410</v>
      </c>
      <c r="B205" s="24" t="s">
        <v>411</v>
      </c>
      <c r="C205" s="24">
        <v>3</v>
      </c>
      <c r="D205" s="25">
        <v>459891612</v>
      </c>
      <c r="E205" s="25">
        <v>-7598037</v>
      </c>
      <c r="F205" s="26">
        <f t="shared" si="3"/>
        <v>-1.6521364603623169E-2</v>
      </c>
      <c r="G205" s="27">
        <v>452293575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x14ac:dyDescent="0.2">
      <c r="A206" s="23" t="s">
        <v>412</v>
      </c>
      <c r="B206" s="24" t="s">
        <v>413</v>
      </c>
      <c r="C206" s="24">
        <v>3</v>
      </c>
      <c r="D206" s="25">
        <v>717165327</v>
      </c>
      <c r="E206" s="25">
        <v>-5253290</v>
      </c>
      <c r="F206" s="26">
        <f t="shared" si="3"/>
        <v>-7.3250752681745307E-3</v>
      </c>
      <c r="G206" s="27">
        <v>711912037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x14ac:dyDescent="0.2">
      <c r="A207" s="23" t="s">
        <v>414</v>
      </c>
      <c r="B207" s="24" t="s">
        <v>415</v>
      </c>
      <c r="C207" s="24">
        <v>3</v>
      </c>
      <c r="D207" s="25">
        <v>3964444976</v>
      </c>
      <c r="E207" s="25">
        <v>26672554</v>
      </c>
      <c r="F207" s="26">
        <f t="shared" si="3"/>
        <v>6.7279415306481984E-3</v>
      </c>
      <c r="G207" s="27">
        <v>3991117530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x14ac:dyDescent="0.2">
      <c r="A208" s="23" t="s">
        <v>416</v>
      </c>
      <c r="B208" s="24" t="s">
        <v>417</v>
      </c>
      <c r="C208" s="24">
        <v>3</v>
      </c>
      <c r="D208" s="25">
        <v>7823823783</v>
      </c>
      <c r="E208" s="25">
        <v>69583190</v>
      </c>
      <c r="F208" s="26">
        <f t="shared" si="3"/>
        <v>8.8937573148303618E-3</v>
      </c>
      <c r="G208" s="27">
        <v>7893406973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x14ac:dyDescent="0.2">
      <c r="A209" s="23" t="s">
        <v>418</v>
      </c>
      <c r="B209" s="24" t="s">
        <v>419</v>
      </c>
      <c r="C209" s="24">
        <v>3</v>
      </c>
      <c r="D209" s="25">
        <v>3997301061</v>
      </c>
      <c r="E209" s="25">
        <v>23406493</v>
      </c>
      <c r="F209" s="26">
        <f t="shared" si="3"/>
        <v>5.8555742094002858E-3</v>
      </c>
      <c r="G209" s="27">
        <v>4020707554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x14ac:dyDescent="0.2">
      <c r="A210" s="23" t="s">
        <v>420</v>
      </c>
      <c r="B210" s="24" t="s">
        <v>421</v>
      </c>
      <c r="C210" s="24">
        <v>3</v>
      </c>
      <c r="D210" s="25">
        <v>2566078300</v>
      </c>
      <c r="E210" s="25">
        <v>39540192</v>
      </c>
      <c r="F210" s="26">
        <f t="shared" si="3"/>
        <v>1.5408801828065808E-2</v>
      </c>
      <c r="G210" s="27">
        <v>2605618492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x14ac:dyDescent="0.2">
      <c r="A211" s="23" t="s">
        <v>422</v>
      </c>
      <c r="B211" s="24" t="s">
        <v>423</v>
      </c>
      <c r="C211" s="24">
        <v>3</v>
      </c>
      <c r="D211" s="25">
        <v>1191315989</v>
      </c>
      <c r="E211" s="25">
        <v>24507788</v>
      </c>
      <c r="F211" s="26">
        <f t="shared" si="3"/>
        <v>2.0572029777399387E-2</v>
      </c>
      <c r="G211" s="27">
        <v>1215823777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x14ac:dyDescent="0.2">
      <c r="A212" s="23" t="s">
        <v>424</v>
      </c>
      <c r="B212" s="24" t="s">
        <v>425</v>
      </c>
      <c r="C212" s="24">
        <v>3</v>
      </c>
      <c r="D212" s="25">
        <v>384481740</v>
      </c>
      <c r="E212" s="25">
        <v>9073174</v>
      </c>
      <c r="F212" s="26">
        <f t="shared" si="3"/>
        <v>2.3598452295809938E-2</v>
      </c>
      <c r="G212" s="27">
        <v>393554914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x14ac:dyDescent="0.2">
      <c r="A213" s="23" t="s">
        <v>426</v>
      </c>
      <c r="B213" s="24" t="s">
        <v>427</v>
      </c>
      <c r="C213" s="24">
        <v>3</v>
      </c>
      <c r="D213" s="25">
        <v>1192482592</v>
      </c>
      <c r="E213" s="25">
        <v>22187876</v>
      </c>
      <c r="F213" s="26">
        <f t="shared" si="3"/>
        <v>1.8606456940211669E-2</v>
      </c>
      <c r="G213" s="27">
        <v>1214670468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x14ac:dyDescent="0.2">
      <c r="A214" s="23" t="s">
        <v>428</v>
      </c>
      <c r="B214" s="24" t="s">
        <v>429</v>
      </c>
      <c r="C214" s="24">
        <v>3</v>
      </c>
      <c r="D214" s="25">
        <v>474289073</v>
      </c>
      <c r="E214" s="25">
        <v>6459788</v>
      </c>
      <c r="F214" s="26">
        <f t="shared" si="3"/>
        <v>1.3619938488441626E-2</v>
      </c>
      <c r="G214" s="27">
        <v>480748861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x14ac:dyDescent="0.2">
      <c r="A215" s="23" t="s">
        <v>430</v>
      </c>
      <c r="B215" s="24" t="s">
        <v>431</v>
      </c>
      <c r="C215" s="24">
        <v>3</v>
      </c>
      <c r="D215" s="25">
        <v>332802310</v>
      </c>
      <c r="E215" s="25">
        <v>5796003</v>
      </c>
      <c r="F215" s="26">
        <f t="shared" si="3"/>
        <v>1.7415753514451265E-2</v>
      </c>
      <c r="G215" s="27">
        <v>338598313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x14ac:dyDescent="0.2">
      <c r="A216" s="23" t="s">
        <v>432</v>
      </c>
      <c r="B216" s="24" t="s">
        <v>433</v>
      </c>
      <c r="C216" s="24">
        <v>3</v>
      </c>
      <c r="D216" s="25">
        <v>51258744</v>
      </c>
      <c r="E216" s="25">
        <v>510729</v>
      </c>
      <c r="F216" s="26">
        <f t="shared" si="3"/>
        <v>9.9637439419116465E-3</v>
      </c>
      <c r="G216" s="27">
        <v>51769473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x14ac:dyDescent="0.2">
      <c r="A217" s="23" t="s">
        <v>434</v>
      </c>
      <c r="B217" s="24" t="s">
        <v>435</v>
      </c>
      <c r="C217" s="24">
        <v>3</v>
      </c>
      <c r="D217" s="25">
        <v>404415999</v>
      </c>
      <c r="E217" s="25">
        <v>1452633</v>
      </c>
      <c r="F217" s="26">
        <f t="shared" si="3"/>
        <v>3.5919276279670629E-3</v>
      </c>
      <c r="G217" s="27">
        <v>405868632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x14ac:dyDescent="0.2">
      <c r="A218" s="23" t="s">
        <v>436</v>
      </c>
      <c r="B218" s="24" t="s">
        <v>437</v>
      </c>
      <c r="C218" s="24">
        <v>3</v>
      </c>
      <c r="D218" s="25">
        <v>859140497</v>
      </c>
      <c r="E218" s="25">
        <v>19874084</v>
      </c>
      <c r="F218" s="26">
        <f t="shared" si="3"/>
        <v>2.31325191507065E-2</v>
      </c>
      <c r="G218" s="27">
        <v>879014581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x14ac:dyDescent="0.2">
      <c r="A219" s="23" t="s">
        <v>438</v>
      </c>
      <c r="B219" s="24" t="s">
        <v>439</v>
      </c>
      <c r="C219" s="24">
        <v>3</v>
      </c>
      <c r="D219" s="25">
        <v>325038358</v>
      </c>
      <c r="E219" s="25">
        <v>3826370</v>
      </c>
      <c r="F219" s="26">
        <f t="shared" si="3"/>
        <v>1.1772056761374607E-2</v>
      </c>
      <c r="G219" s="27">
        <v>328864728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x14ac:dyDescent="0.2">
      <c r="A220" s="23" t="s">
        <v>440</v>
      </c>
      <c r="B220" s="24" t="s">
        <v>441</v>
      </c>
      <c r="C220" s="24">
        <v>3</v>
      </c>
      <c r="D220" s="25">
        <v>1682125014</v>
      </c>
      <c r="E220" s="25">
        <v>43075023</v>
      </c>
      <c r="F220" s="26">
        <f t="shared" si="3"/>
        <v>2.5607503985432083E-2</v>
      </c>
      <c r="G220" s="27">
        <v>1725200037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x14ac:dyDescent="0.2">
      <c r="A221" s="23" t="s">
        <v>442</v>
      </c>
      <c r="B221" s="24" t="s">
        <v>443</v>
      </c>
      <c r="C221" s="24">
        <v>3</v>
      </c>
      <c r="D221" s="25">
        <v>717692480</v>
      </c>
      <c r="E221" s="25">
        <v>12169272</v>
      </c>
      <c r="F221" s="26">
        <f t="shared" si="3"/>
        <v>1.6956109112359657E-2</v>
      </c>
      <c r="G221" s="27">
        <v>729861752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x14ac:dyDescent="0.2">
      <c r="A222" s="23" t="s">
        <v>444</v>
      </c>
      <c r="B222" s="24" t="s">
        <v>445</v>
      </c>
      <c r="C222" s="24">
        <v>3</v>
      </c>
      <c r="D222" s="25">
        <v>1764502611</v>
      </c>
      <c r="E222" s="25">
        <v>28256750</v>
      </c>
      <c r="F222" s="26">
        <f t="shared" si="3"/>
        <v>1.6014002939891372E-2</v>
      </c>
      <c r="G222" s="27">
        <v>1792759361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x14ac:dyDescent="0.2">
      <c r="A223" s="23" t="s">
        <v>446</v>
      </c>
      <c r="B223" s="24" t="s">
        <v>447</v>
      </c>
      <c r="C223" s="24">
        <v>3</v>
      </c>
      <c r="D223" s="25">
        <v>1560642235</v>
      </c>
      <c r="E223" s="25">
        <v>3226092</v>
      </c>
      <c r="F223" s="26">
        <f t="shared" si="3"/>
        <v>2.0671566664348284E-3</v>
      </c>
      <c r="G223" s="27">
        <v>1563868327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x14ac:dyDescent="0.2">
      <c r="A224" s="23" t="s">
        <v>448</v>
      </c>
      <c r="B224" s="24" t="s">
        <v>449</v>
      </c>
      <c r="C224" s="24">
        <v>3</v>
      </c>
      <c r="D224" s="25">
        <v>177574619</v>
      </c>
      <c r="E224" s="25">
        <v>3268105</v>
      </c>
      <c r="F224" s="26">
        <f t="shared" si="3"/>
        <v>1.8404122269297957E-2</v>
      </c>
      <c r="G224" s="27">
        <v>180842724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x14ac:dyDescent="0.2">
      <c r="A225" s="23" t="s">
        <v>450</v>
      </c>
      <c r="B225" s="24" t="s">
        <v>451</v>
      </c>
      <c r="C225" s="24">
        <v>3</v>
      </c>
      <c r="D225" s="25">
        <v>937087927</v>
      </c>
      <c r="E225" s="25">
        <v>26353895</v>
      </c>
      <c r="F225" s="26">
        <f t="shared" si="3"/>
        <v>2.812318272455985E-2</v>
      </c>
      <c r="G225" s="27">
        <v>963441822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x14ac:dyDescent="0.2">
      <c r="A226" s="23" t="s">
        <v>452</v>
      </c>
      <c r="B226" s="24" t="s">
        <v>453</v>
      </c>
      <c r="C226" s="24">
        <v>3</v>
      </c>
      <c r="D226" s="25">
        <v>645441655</v>
      </c>
      <c r="E226" s="25">
        <v>-15140059</v>
      </c>
      <c r="F226" s="26">
        <f t="shared" si="3"/>
        <v>-2.3456897897301036E-2</v>
      </c>
      <c r="G226" s="27">
        <v>630301596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x14ac:dyDescent="0.2">
      <c r="A227" s="23" t="s">
        <v>454</v>
      </c>
      <c r="B227" s="24" t="s">
        <v>455</v>
      </c>
      <c r="C227" s="24">
        <v>3</v>
      </c>
      <c r="D227" s="25">
        <v>274019364</v>
      </c>
      <c r="E227" s="25">
        <v>-4248992</v>
      </c>
      <c r="F227" s="26">
        <f t="shared" si="3"/>
        <v>-1.5506174227891427E-2</v>
      </c>
      <c r="G227" s="27">
        <v>269770372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x14ac:dyDescent="0.2">
      <c r="A228" s="23" t="s">
        <v>456</v>
      </c>
      <c r="B228" s="24" t="s">
        <v>457</v>
      </c>
      <c r="C228" s="24">
        <v>3</v>
      </c>
      <c r="D228" s="25">
        <v>552600768</v>
      </c>
      <c r="E228" s="25">
        <v>6436475</v>
      </c>
      <c r="F228" s="26">
        <f t="shared" si="3"/>
        <v>1.1647604152443017E-2</v>
      </c>
      <c r="G228" s="27">
        <v>559037243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x14ac:dyDescent="0.2">
      <c r="A229" s="23" t="s">
        <v>458</v>
      </c>
      <c r="B229" s="24" t="s">
        <v>459</v>
      </c>
      <c r="C229" s="24">
        <v>3</v>
      </c>
      <c r="D229" s="25">
        <v>638064607</v>
      </c>
      <c r="E229" s="25">
        <v>-4075144</v>
      </c>
      <c r="F229" s="26">
        <f t="shared" si="3"/>
        <v>-6.3867262896153713E-3</v>
      </c>
      <c r="G229" s="27">
        <v>633989463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x14ac:dyDescent="0.2">
      <c r="A230" s="23" t="s">
        <v>460</v>
      </c>
      <c r="B230" s="24" t="s">
        <v>461</v>
      </c>
      <c r="C230" s="24">
        <v>3</v>
      </c>
      <c r="D230" s="25">
        <v>518122935</v>
      </c>
      <c r="E230" s="25">
        <v>447609</v>
      </c>
      <c r="F230" s="26">
        <f t="shared" si="3"/>
        <v>8.6390501126918848E-4</v>
      </c>
      <c r="G230" s="27">
        <v>518570544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x14ac:dyDescent="0.2">
      <c r="A231" s="23" t="s">
        <v>462</v>
      </c>
      <c r="B231" s="24" t="s">
        <v>463</v>
      </c>
      <c r="C231" s="24">
        <v>3</v>
      </c>
      <c r="D231" s="25">
        <v>846218888</v>
      </c>
      <c r="E231" s="25">
        <v>-705678</v>
      </c>
      <c r="F231" s="26">
        <f t="shared" si="3"/>
        <v>-8.3391898952744719E-4</v>
      </c>
      <c r="G231" s="27">
        <v>845513210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x14ac:dyDescent="0.2">
      <c r="A232" s="23" t="s">
        <v>464</v>
      </c>
      <c r="B232" s="24" t="s">
        <v>465</v>
      </c>
      <c r="C232" s="24">
        <v>3</v>
      </c>
      <c r="D232" s="25">
        <v>854565362</v>
      </c>
      <c r="E232" s="25">
        <v>2401773</v>
      </c>
      <c r="F232" s="26">
        <f t="shared" si="3"/>
        <v>2.8105199517787149E-3</v>
      </c>
      <c r="G232" s="27">
        <v>856967135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x14ac:dyDescent="0.2">
      <c r="A233" s="23" t="s">
        <v>466</v>
      </c>
      <c r="B233" s="24" t="s">
        <v>467</v>
      </c>
      <c r="C233" s="24">
        <v>3</v>
      </c>
      <c r="D233" s="25">
        <v>335661619</v>
      </c>
      <c r="E233" s="25">
        <v>9984107</v>
      </c>
      <c r="F233" s="26">
        <f t="shared" si="3"/>
        <v>2.9744559505327298E-2</v>
      </c>
      <c r="G233" s="27">
        <v>345645726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x14ac:dyDescent="0.2">
      <c r="A234" s="23" t="s">
        <v>468</v>
      </c>
      <c r="B234" s="24" t="s">
        <v>469</v>
      </c>
      <c r="C234" s="24">
        <v>3</v>
      </c>
      <c r="D234" s="25">
        <v>617788530</v>
      </c>
      <c r="E234" s="25">
        <v>-11017205</v>
      </c>
      <c r="F234" s="26">
        <f t="shared" si="3"/>
        <v>-1.7833294833104137E-2</v>
      </c>
      <c r="G234" s="27">
        <v>606771325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x14ac:dyDescent="0.2">
      <c r="A235" s="23" t="s">
        <v>470</v>
      </c>
      <c r="B235" s="24" t="s">
        <v>471</v>
      </c>
      <c r="C235" s="24">
        <v>3</v>
      </c>
      <c r="D235" s="25">
        <v>169291071</v>
      </c>
      <c r="E235" s="25">
        <v>-4680706</v>
      </c>
      <c r="F235" s="26">
        <f t="shared" si="3"/>
        <v>-2.7648865190297012E-2</v>
      </c>
      <c r="G235" s="27">
        <v>164610365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x14ac:dyDescent="0.2">
      <c r="A236" s="23" t="s">
        <v>472</v>
      </c>
      <c r="B236" s="24" t="s">
        <v>473</v>
      </c>
      <c r="C236" s="24">
        <v>3</v>
      </c>
      <c r="D236" s="25">
        <v>18271085</v>
      </c>
      <c r="E236" s="25">
        <v>-629349</v>
      </c>
      <c r="F236" s="26">
        <f t="shared" si="3"/>
        <v>-3.4445080847689123E-2</v>
      </c>
      <c r="G236" s="27">
        <v>17641736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x14ac:dyDescent="0.2">
      <c r="A237" s="23" t="s">
        <v>474</v>
      </c>
      <c r="B237" s="24" t="s">
        <v>475</v>
      </c>
      <c r="C237" s="24">
        <v>3</v>
      </c>
      <c r="D237" s="25">
        <v>107692818</v>
      </c>
      <c r="E237" s="25">
        <v>-2553869</v>
      </c>
      <c r="F237" s="26">
        <f t="shared" si="3"/>
        <v>-2.3714385484833352E-2</v>
      </c>
      <c r="G237" s="27">
        <v>105138949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x14ac:dyDescent="0.2">
      <c r="A238" s="23" t="s">
        <v>476</v>
      </c>
      <c r="B238" s="24" t="s">
        <v>477</v>
      </c>
      <c r="C238" s="24">
        <v>3</v>
      </c>
      <c r="D238" s="25">
        <v>807565377</v>
      </c>
      <c r="E238" s="25">
        <v>911953</v>
      </c>
      <c r="F238" s="26">
        <f t="shared" si="3"/>
        <v>1.1292621327920055E-3</v>
      </c>
      <c r="G238" s="27">
        <v>808477330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x14ac:dyDescent="0.2">
      <c r="A239" s="23" t="s">
        <v>478</v>
      </c>
      <c r="B239" s="24" t="s">
        <v>479</v>
      </c>
      <c r="C239" s="24">
        <v>3</v>
      </c>
      <c r="D239" s="25">
        <v>162515721</v>
      </c>
      <c r="E239" s="25">
        <v>-991522</v>
      </c>
      <c r="F239" s="26">
        <f t="shared" si="3"/>
        <v>-6.101083599167615E-3</v>
      </c>
      <c r="G239" s="27">
        <v>161524199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x14ac:dyDescent="0.2">
      <c r="A240" s="23" t="s">
        <v>480</v>
      </c>
      <c r="B240" s="24" t="s">
        <v>481</v>
      </c>
      <c r="C240" s="24">
        <v>3</v>
      </c>
      <c r="D240" s="25">
        <v>2283912458</v>
      </c>
      <c r="E240" s="25">
        <v>26577368</v>
      </c>
      <c r="F240" s="26">
        <f t="shared" si="3"/>
        <v>1.163677176281684E-2</v>
      </c>
      <c r="G240" s="27">
        <v>2310489811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x14ac:dyDescent="0.2">
      <c r="A241" s="23" t="s">
        <v>482</v>
      </c>
      <c r="B241" s="24" t="s">
        <v>483</v>
      </c>
      <c r="C241" s="24">
        <v>3</v>
      </c>
      <c r="D241" s="25">
        <v>544846565</v>
      </c>
      <c r="E241" s="25">
        <v>9918893</v>
      </c>
      <c r="F241" s="26">
        <f t="shared" si="3"/>
        <v>1.820492894178382E-2</v>
      </c>
      <c r="G241" s="27">
        <v>554765458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x14ac:dyDescent="0.2">
      <c r="A242" s="23" t="s">
        <v>484</v>
      </c>
      <c r="B242" s="24" t="s">
        <v>485</v>
      </c>
      <c r="C242" s="24">
        <v>3</v>
      </c>
      <c r="D242" s="25">
        <v>770576664</v>
      </c>
      <c r="E242" s="25">
        <v>15697498</v>
      </c>
      <c r="F242" s="26">
        <f t="shared" si="3"/>
        <v>2.0371104827539913E-2</v>
      </c>
      <c r="G242" s="27">
        <v>786274162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x14ac:dyDescent="0.2">
      <c r="A243" s="23" t="s">
        <v>486</v>
      </c>
      <c r="B243" s="24" t="s">
        <v>487</v>
      </c>
      <c r="C243" s="24">
        <v>3</v>
      </c>
      <c r="D243" s="25">
        <v>1065954103</v>
      </c>
      <c r="E243" s="25">
        <v>-13100342</v>
      </c>
      <c r="F243" s="26">
        <f t="shared" si="3"/>
        <v>-1.2289780547896629E-2</v>
      </c>
      <c r="G243" s="27">
        <v>1052853761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x14ac:dyDescent="0.2">
      <c r="A244" s="23" t="s">
        <v>488</v>
      </c>
      <c r="B244" s="24" t="s">
        <v>489</v>
      </c>
      <c r="C244" s="24">
        <v>3</v>
      </c>
      <c r="D244" s="25">
        <v>537190115</v>
      </c>
      <c r="E244" s="25">
        <v>837562</v>
      </c>
      <c r="F244" s="26">
        <f t="shared" si="3"/>
        <v>1.5591537830140453E-3</v>
      </c>
      <c r="G244" s="27">
        <v>538027677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x14ac:dyDescent="0.2">
      <c r="A245" s="23" t="s">
        <v>490</v>
      </c>
      <c r="B245" s="24" t="s">
        <v>491</v>
      </c>
      <c r="C245" s="24">
        <v>3</v>
      </c>
      <c r="D245" s="25">
        <v>465887120</v>
      </c>
      <c r="E245" s="25">
        <v>-9108608</v>
      </c>
      <c r="F245" s="26">
        <f t="shared" si="3"/>
        <v>-1.9551104997279169E-2</v>
      </c>
      <c r="G245" s="27">
        <v>456778512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x14ac:dyDescent="0.2">
      <c r="A246" s="23" t="s">
        <v>492</v>
      </c>
      <c r="B246" s="24" t="s">
        <v>493</v>
      </c>
      <c r="C246" s="24">
        <v>3</v>
      </c>
      <c r="D246" s="25">
        <v>396157487</v>
      </c>
      <c r="E246" s="25">
        <v>-10810329</v>
      </c>
      <c r="F246" s="26">
        <f t="shared" si="3"/>
        <v>-2.7287958336629899E-2</v>
      </c>
      <c r="G246" s="27">
        <v>385347158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x14ac:dyDescent="0.2">
      <c r="A247" s="23" t="s">
        <v>494</v>
      </c>
      <c r="B247" s="24" t="s">
        <v>495</v>
      </c>
      <c r="C247" s="24">
        <v>3</v>
      </c>
      <c r="D247" s="25">
        <v>373615239</v>
      </c>
      <c r="E247" s="25">
        <v>-4527997</v>
      </c>
      <c r="F247" s="26">
        <f t="shared" si="3"/>
        <v>-1.2119411970773495E-2</v>
      </c>
      <c r="G247" s="27">
        <v>369087242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x14ac:dyDescent="0.2">
      <c r="A248" s="23" t="s">
        <v>496</v>
      </c>
      <c r="B248" s="24" t="s">
        <v>497</v>
      </c>
      <c r="C248" s="24">
        <v>3</v>
      </c>
      <c r="D248" s="25">
        <v>623252920</v>
      </c>
      <c r="E248" s="25">
        <v>23052403</v>
      </c>
      <c r="F248" s="26">
        <f t="shared" si="3"/>
        <v>3.698723625715223E-2</v>
      </c>
      <c r="G248" s="27">
        <v>646305323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x14ac:dyDescent="0.2">
      <c r="A249" s="23" t="s">
        <v>498</v>
      </c>
      <c r="B249" s="24" t="s">
        <v>499</v>
      </c>
      <c r="C249" s="24">
        <v>3</v>
      </c>
      <c r="D249" s="25">
        <v>1231440969</v>
      </c>
      <c r="E249" s="25">
        <v>-9894781</v>
      </c>
      <c r="F249" s="26">
        <f t="shared" si="3"/>
        <v>-8.0351240937152867E-3</v>
      </c>
      <c r="G249" s="27">
        <v>1221546188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x14ac:dyDescent="0.2">
      <c r="A250" s="23" t="s">
        <v>500</v>
      </c>
      <c r="B250" s="24" t="s">
        <v>501</v>
      </c>
      <c r="C250" s="24">
        <v>3</v>
      </c>
      <c r="D250" s="25">
        <v>361190198</v>
      </c>
      <c r="E250" s="25">
        <v>-3860937</v>
      </c>
      <c r="F250" s="26">
        <f t="shared" si="3"/>
        <v>-1.0689484436119719E-2</v>
      </c>
      <c r="G250" s="27">
        <v>357329261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x14ac:dyDescent="0.2">
      <c r="A251" s="23" t="s">
        <v>502</v>
      </c>
      <c r="B251" s="24" t="s">
        <v>503</v>
      </c>
      <c r="C251" s="24">
        <v>3</v>
      </c>
      <c r="D251" s="25">
        <v>812140998</v>
      </c>
      <c r="E251" s="25">
        <v>-8274361</v>
      </c>
      <c r="F251" s="26">
        <f t="shared" si="3"/>
        <v>-1.0188330622855712E-2</v>
      </c>
      <c r="G251" s="27">
        <v>803866637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3.5" thickBot="1" x14ac:dyDescent="0.25">
      <c r="A252" s="28" t="s">
        <v>504</v>
      </c>
      <c r="B252" s="29"/>
      <c r="C252" s="30"/>
      <c r="D252" s="31">
        <f>SUM(D8:D251)</f>
        <v>285223594250</v>
      </c>
      <c r="E252" s="31">
        <f>SUM(E8:E251)</f>
        <v>3329208367</v>
      </c>
      <c r="F252" s="32">
        <f>+E252/D252</f>
        <v>1.1672275485323038E-2</v>
      </c>
      <c r="G252" s="31">
        <f>SUM(G8:G251)</f>
        <v>288552802602</v>
      </c>
    </row>
    <row r="253" spans="1:18" ht="13.5" thickTop="1" x14ac:dyDescent="0.2"/>
    <row r="254" spans="1:18" x14ac:dyDescent="0.2">
      <c r="D254" s="33"/>
      <c r="E254" s="33"/>
      <c r="F254" s="33"/>
      <c r="G254" s="33"/>
    </row>
  </sheetData>
  <hyperlinks>
    <hyperlink ref="A3" r:id="rId1" display="Certified to Dept. of Education October 7, 2011, pursuant to Neb. Rev. Stat. § 79-1016" xr:uid="{2676EB74-0022-490F-A5BE-46465438EA18}"/>
  </hyperlinks>
  <printOptions horizontalCentered="1"/>
  <pageMargins left="0.45" right="0.45" top="0.75" bottom="0.75" header="0.3" footer="0.3"/>
  <pageSetup scale="88" fitToHeight="0" orientation="portrait" r:id="rId2"/>
  <headerFooter>
    <oddFooter>&amp;L&amp;9Note: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DAB3-39AA-43CD-9893-952734ABE612}">
  <sheetPr>
    <pageSetUpPr fitToPage="1"/>
  </sheetPr>
  <dimension ref="A1:AN258"/>
  <sheetViews>
    <sheetView topLeftCell="A232" workbookViewId="0">
      <selection activeCell="F270" sqref="F270"/>
    </sheetView>
  </sheetViews>
  <sheetFormatPr defaultRowHeight="12.75" x14ac:dyDescent="0.2"/>
  <cols>
    <col min="1" max="1" width="7.85546875" style="22" customWidth="1"/>
    <col min="2" max="2" width="33.140625" style="22" customWidth="1"/>
    <col min="3" max="3" width="4.42578125" style="36" bestFit="1" customWidth="1"/>
    <col min="4" max="4" width="3.5703125" style="36" bestFit="1" customWidth="1"/>
    <col min="5" max="5" width="7.140625" style="36" bestFit="1" customWidth="1"/>
    <col min="6" max="6" width="14" style="22" bestFit="1" customWidth="1"/>
    <col min="7" max="7" width="7.7109375" style="22" bestFit="1" customWidth="1"/>
    <col min="8" max="8" width="15.5703125" style="22" bestFit="1" customWidth="1"/>
    <col min="9" max="9" width="9.28515625" style="22" customWidth="1"/>
    <col min="10" max="10" width="17.28515625" style="22" bestFit="1" customWidth="1"/>
    <col min="11" max="12" width="16.7109375" style="22" customWidth="1"/>
    <col min="13" max="13" width="13.28515625" style="37" customWidth="1"/>
    <col min="14" max="14" width="8.7109375" style="22" bestFit="1" customWidth="1"/>
    <col min="15" max="15" width="14.42578125" style="22" bestFit="1" customWidth="1"/>
    <col min="16" max="16" width="16.5703125" style="22" bestFit="1" customWidth="1"/>
    <col min="17" max="17" width="14.42578125" style="22" bestFit="1" customWidth="1"/>
    <col min="18" max="18" width="10.5703125" style="37" bestFit="1" customWidth="1"/>
    <col min="19" max="19" width="7.85546875" style="22" bestFit="1" customWidth="1"/>
    <col min="20" max="20" width="15.42578125" style="22" bestFit="1" customWidth="1"/>
    <col min="21" max="21" width="16.7109375" style="22" customWidth="1"/>
    <col min="22" max="22" width="15.42578125" style="22" bestFit="1" customWidth="1"/>
    <col min="23" max="23" width="11.85546875" style="37" bestFit="1" customWidth="1"/>
    <col min="24" max="24" width="7.85546875" style="22" bestFit="1" customWidth="1"/>
    <col min="25" max="25" width="15.140625" style="22" customWidth="1"/>
    <col min="26" max="26" width="16.5703125" style="22" bestFit="1" customWidth="1"/>
    <col min="27" max="27" width="15.28515625" style="22" customWidth="1"/>
    <col min="28" max="28" width="9" style="37" bestFit="1" customWidth="1"/>
    <col min="29" max="29" width="11.140625" style="22" customWidth="1"/>
    <col min="30" max="30" width="17.5703125" style="22" bestFit="1" customWidth="1"/>
    <col min="31" max="31" width="8.7109375" style="22" bestFit="1" customWidth="1"/>
    <col min="32" max="32" width="11.140625" style="22" bestFit="1" customWidth="1"/>
    <col min="33" max="33" width="15.140625" style="22" bestFit="1" customWidth="1"/>
    <col min="34" max="35" width="18.28515625" style="22" bestFit="1" customWidth="1"/>
    <col min="36" max="36" width="9" style="37" bestFit="1" customWidth="1"/>
    <col min="37" max="37" width="15.5703125" style="22" customWidth="1"/>
    <col min="38" max="38" width="16" style="22" customWidth="1"/>
    <col min="39" max="39" width="11.85546875" bestFit="1" customWidth="1"/>
    <col min="257" max="257" width="7.85546875" customWidth="1"/>
    <col min="258" max="258" width="33.140625" customWidth="1"/>
    <col min="259" max="259" width="4.42578125" bestFit="1" customWidth="1"/>
    <col min="260" max="260" width="3.5703125" bestFit="1" customWidth="1"/>
    <col min="261" max="261" width="7.140625" bestFit="1" customWidth="1"/>
    <col min="262" max="262" width="14" bestFit="1" customWidth="1"/>
    <col min="263" max="263" width="7.7109375" bestFit="1" customWidth="1"/>
    <col min="264" max="264" width="15.5703125" bestFit="1" customWidth="1"/>
    <col min="265" max="265" width="9.28515625" customWidth="1"/>
    <col min="266" max="266" width="17.28515625" bestFit="1" customWidth="1"/>
    <col min="267" max="268" width="16.7109375" customWidth="1"/>
    <col min="269" max="269" width="13.28515625" customWidth="1"/>
    <col min="270" max="270" width="8.7109375" bestFit="1" customWidth="1"/>
    <col min="271" max="271" width="14.42578125" bestFit="1" customWidth="1"/>
    <col min="272" max="272" width="16.5703125" bestFit="1" customWidth="1"/>
    <col min="273" max="273" width="14.42578125" bestFit="1" customWidth="1"/>
    <col min="274" max="274" width="10.5703125" bestFit="1" customWidth="1"/>
    <col min="275" max="275" width="7.85546875" bestFit="1" customWidth="1"/>
    <col min="276" max="276" width="15.42578125" bestFit="1" customWidth="1"/>
    <col min="277" max="277" width="16.7109375" customWidth="1"/>
    <col min="278" max="278" width="15.42578125" bestFit="1" customWidth="1"/>
    <col min="279" max="279" width="11.85546875" bestFit="1" customWidth="1"/>
    <col min="280" max="280" width="7.85546875" bestFit="1" customWidth="1"/>
    <col min="281" max="281" width="15.140625" customWidth="1"/>
    <col min="282" max="282" width="16.5703125" bestFit="1" customWidth="1"/>
    <col min="283" max="283" width="15.28515625" customWidth="1"/>
    <col min="284" max="284" width="9" bestFit="1" customWidth="1"/>
    <col min="285" max="285" width="11.140625" customWidth="1"/>
    <col min="286" max="286" width="17.5703125" bestFit="1" customWidth="1"/>
    <col min="287" max="287" width="8.7109375" bestFit="1" customWidth="1"/>
    <col min="288" max="288" width="11.140625" bestFit="1" customWidth="1"/>
    <col min="289" max="289" width="15.140625" bestFit="1" customWidth="1"/>
    <col min="290" max="291" width="18.28515625" bestFit="1" customWidth="1"/>
    <col min="292" max="292" width="9" bestFit="1" customWidth="1"/>
    <col min="293" max="293" width="15.5703125" customWidth="1"/>
    <col min="294" max="294" width="16" customWidth="1"/>
    <col min="295" max="295" width="11.85546875" bestFit="1" customWidth="1"/>
    <col min="513" max="513" width="7.85546875" customWidth="1"/>
    <col min="514" max="514" width="33.140625" customWidth="1"/>
    <col min="515" max="515" width="4.42578125" bestFit="1" customWidth="1"/>
    <col min="516" max="516" width="3.5703125" bestFit="1" customWidth="1"/>
    <col min="517" max="517" width="7.140625" bestFit="1" customWidth="1"/>
    <col min="518" max="518" width="14" bestFit="1" customWidth="1"/>
    <col min="519" max="519" width="7.7109375" bestFit="1" customWidth="1"/>
    <col min="520" max="520" width="15.5703125" bestFit="1" customWidth="1"/>
    <col min="521" max="521" width="9.28515625" customWidth="1"/>
    <col min="522" max="522" width="17.28515625" bestFit="1" customWidth="1"/>
    <col min="523" max="524" width="16.7109375" customWidth="1"/>
    <col min="525" max="525" width="13.28515625" customWidth="1"/>
    <col min="526" max="526" width="8.7109375" bestFit="1" customWidth="1"/>
    <col min="527" max="527" width="14.42578125" bestFit="1" customWidth="1"/>
    <col min="528" max="528" width="16.5703125" bestFit="1" customWidth="1"/>
    <col min="529" max="529" width="14.42578125" bestFit="1" customWidth="1"/>
    <col min="530" max="530" width="10.5703125" bestFit="1" customWidth="1"/>
    <col min="531" max="531" width="7.85546875" bestFit="1" customWidth="1"/>
    <col min="532" max="532" width="15.42578125" bestFit="1" customWidth="1"/>
    <col min="533" max="533" width="16.7109375" customWidth="1"/>
    <col min="534" max="534" width="15.42578125" bestFit="1" customWidth="1"/>
    <col min="535" max="535" width="11.85546875" bestFit="1" customWidth="1"/>
    <col min="536" max="536" width="7.85546875" bestFit="1" customWidth="1"/>
    <col min="537" max="537" width="15.140625" customWidth="1"/>
    <col min="538" max="538" width="16.5703125" bestFit="1" customWidth="1"/>
    <col min="539" max="539" width="15.28515625" customWidth="1"/>
    <col min="540" max="540" width="9" bestFit="1" customWidth="1"/>
    <col min="541" max="541" width="11.140625" customWidth="1"/>
    <col min="542" max="542" width="17.5703125" bestFit="1" customWidth="1"/>
    <col min="543" max="543" width="8.7109375" bestFit="1" customWidth="1"/>
    <col min="544" max="544" width="11.140625" bestFit="1" customWidth="1"/>
    <col min="545" max="545" width="15.140625" bestFit="1" customWidth="1"/>
    <col min="546" max="547" width="18.28515625" bestFit="1" customWidth="1"/>
    <col min="548" max="548" width="9" bestFit="1" customWidth="1"/>
    <col min="549" max="549" width="15.5703125" customWidth="1"/>
    <col min="550" max="550" width="16" customWidth="1"/>
    <col min="551" max="551" width="11.85546875" bestFit="1" customWidth="1"/>
    <col min="769" max="769" width="7.85546875" customWidth="1"/>
    <col min="770" max="770" width="33.140625" customWidth="1"/>
    <col min="771" max="771" width="4.42578125" bestFit="1" customWidth="1"/>
    <col min="772" max="772" width="3.5703125" bestFit="1" customWidth="1"/>
    <col min="773" max="773" width="7.140625" bestFit="1" customWidth="1"/>
    <col min="774" max="774" width="14" bestFit="1" customWidth="1"/>
    <col min="775" max="775" width="7.7109375" bestFit="1" customWidth="1"/>
    <col min="776" max="776" width="15.5703125" bestFit="1" customWidth="1"/>
    <col min="777" max="777" width="9.28515625" customWidth="1"/>
    <col min="778" max="778" width="17.28515625" bestFit="1" customWidth="1"/>
    <col min="779" max="780" width="16.7109375" customWidth="1"/>
    <col min="781" max="781" width="13.28515625" customWidth="1"/>
    <col min="782" max="782" width="8.7109375" bestFit="1" customWidth="1"/>
    <col min="783" max="783" width="14.42578125" bestFit="1" customWidth="1"/>
    <col min="784" max="784" width="16.5703125" bestFit="1" customWidth="1"/>
    <col min="785" max="785" width="14.42578125" bestFit="1" customWidth="1"/>
    <col min="786" max="786" width="10.5703125" bestFit="1" customWidth="1"/>
    <col min="787" max="787" width="7.85546875" bestFit="1" customWidth="1"/>
    <col min="788" max="788" width="15.42578125" bestFit="1" customWidth="1"/>
    <col min="789" max="789" width="16.7109375" customWidth="1"/>
    <col min="790" max="790" width="15.42578125" bestFit="1" customWidth="1"/>
    <col min="791" max="791" width="11.85546875" bestFit="1" customWidth="1"/>
    <col min="792" max="792" width="7.85546875" bestFit="1" customWidth="1"/>
    <col min="793" max="793" width="15.140625" customWidth="1"/>
    <col min="794" max="794" width="16.5703125" bestFit="1" customWidth="1"/>
    <col min="795" max="795" width="15.28515625" customWidth="1"/>
    <col min="796" max="796" width="9" bestFit="1" customWidth="1"/>
    <col min="797" max="797" width="11.140625" customWidth="1"/>
    <col min="798" max="798" width="17.5703125" bestFit="1" customWidth="1"/>
    <col min="799" max="799" width="8.7109375" bestFit="1" customWidth="1"/>
    <col min="800" max="800" width="11.140625" bestFit="1" customWidth="1"/>
    <col min="801" max="801" width="15.140625" bestFit="1" customWidth="1"/>
    <col min="802" max="803" width="18.28515625" bestFit="1" customWidth="1"/>
    <col min="804" max="804" width="9" bestFit="1" customWidth="1"/>
    <col min="805" max="805" width="15.5703125" customWidth="1"/>
    <col min="806" max="806" width="16" customWidth="1"/>
    <col min="807" max="807" width="11.85546875" bestFit="1" customWidth="1"/>
    <col min="1025" max="1025" width="7.85546875" customWidth="1"/>
    <col min="1026" max="1026" width="33.140625" customWidth="1"/>
    <col min="1027" max="1027" width="4.42578125" bestFit="1" customWidth="1"/>
    <col min="1028" max="1028" width="3.5703125" bestFit="1" customWidth="1"/>
    <col min="1029" max="1029" width="7.140625" bestFit="1" customWidth="1"/>
    <col min="1030" max="1030" width="14" bestFit="1" customWidth="1"/>
    <col min="1031" max="1031" width="7.7109375" bestFit="1" customWidth="1"/>
    <col min="1032" max="1032" width="15.5703125" bestFit="1" customWidth="1"/>
    <col min="1033" max="1033" width="9.28515625" customWidth="1"/>
    <col min="1034" max="1034" width="17.28515625" bestFit="1" customWidth="1"/>
    <col min="1035" max="1036" width="16.7109375" customWidth="1"/>
    <col min="1037" max="1037" width="13.28515625" customWidth="1"/>
    <col min="1038" max="1038" width="8.7109375" bestFit="1" customWidth="1"/>
    <col min="1039" max="1039" width="14.42578125" bestFit="1" customWidth="1"/>
    <col min="1040" max="1040" width="16.5703125" bestFit="1" customWidth="1"/>
    <col min="1041" max="1041" width="14.42578125" bestFit="1" customWidth="1"/>
    <col min="1042" max="1042" width="10.5703125" bestFit="1" customWidth="1"/>
    <col min="1043" max="1043" width="7.85546875" bestFit="1" customWidth="1"/>
    <col min="1044" max="1044" width="15.42578125" bestFit="1" customWidth="1"/>
    <col min="1045" max="1045" width="16.7109375" customWidth="1"/>
    <col min="1046" max="1046" width="15.42578125" bestFit="1" customWidth="1"/>
    <col min="1047" max="1047" width="11.85546875" bestFit="1" customWidth="1"/>
    <col min="1048" max="1048" width="7.85546875" bestFit="1" customWidth="1"/>
    <col min="1049" max="1049" width="15.140625" customWidth="1"/>
    <col min="1050" max="1050" width="16.5703125" bestFit="1" customWidth="1"/>
    <col min="1051" max="1051" width="15.28515625" customWidth="1"/>
    <col min="1052" max="1052" width="9" bestFit="1" customWidth="1"/>
    <col min="1053" max="1053" width="11.140625" customWidth="1"/>
    <col min="1054" max="1054" width="17.5703125" bestFit="1" customWidth="1"/>
    <col min="1055" max="1055" width="8.7109375" bestFit="1" customWidth="1"/>
    <col min="1056" max="1056" width="11.140625" bestFit="1" customWidth="1"/>
    <col min="1057" max="1057" width="15.140625" bestFit="1" customWidth="1"/>
    <col min="1058" max="1059" width="18.28515625" bestFit="1" customWidth="1"/>
    <col min="1060" max="1060" width="9" bestFit="1" customWidth="1"/>
    <col min="1061" max="1061" width="15.5703125" customWidth="1"/>
    <col min="1062" max="1062" width="16" customWidth="1"/>
    <col min="1063" max="1063" width="11.85546875" bestFit="1" customWidth="1"/>
    <col min="1281" max="1281" width="7.85546875" customWidth="1"/>
    <col min="1282" max="1282" width="33.140625" customWidth="1"/>
    <col min="1283" max="1283" width="4.42578125" bestFit="1" customWidth="1"/>
    <col min="1284" max="1284" width="3.5703125" bestFit="1" customWidth="1"/>
    <col min="1285" max="1285" width="7.140625" bestFit="1" customWidth="1"/>
    <col min="1286" max="1286" width="14" bestFit="1" customWidth="1"/>
    <col min="1287" max="1287" width="7.7109375" bestFit="1" customWidth="1"/>
    <col min="1288" max="1288" width="15.5703125" bestFit="1" customWidth="1"/>
    <col min="1289" max="1289" width="9.28515625" customWidth="1"/>
    <col min="1290" max="1290" width="17.28515625" bestFit="1" customWidth="1"/>
    <col min="1291" max="1292" width="16.7109375" customWidth="1"/>
    <col min="1293" max="1293" width="13.28515625" customWidth="1"/>
    <col min="1294" max="1294" width="8.7109375" bestFit="1" customWidth="1"/>
    <col min="1295" max="1295" width="14.42578125" bestFit="1" customWidth="1"/>
    <col min="1296" max="1296" width="16.5703125" bestFit="1" customWidth="1"/>
    <col min="1297" max="1297" width="14.42578125" bestFit="1" customWidth="1"/>
    <col min="1298" max="1298" width="10.5703125" bestFit="1" customWidth="1"/>
    <col min="1299" max="1299" width="7.85546875" bestFit="1" customWidth="1"/>
    <col min="1300" max="1300" width="15.42578125" bestFit="1" customWidth="1"/>
    <col min="1301" max="1301" width="16.7109375" customWidth="1"/>
    <col min="1302" max="1302" width="15.42578125" bestFit="1" customWidth="1"/>
    <col min="1303" max="1303" width="11.85546875" bestFit="1" customWidth="1"/>
    <col min="1304" max="1304" width="7.85546875" bestFit="1" customWidth="1"/>
    <col min="1305" max="1305" width="15.140625" customWidth="1"/>
    <col min="1306" max="1306" width="16.5703125" bestFit="1" customWidth="1"/>
    <col min="1307" max="1307" width="15.28515625" customWidth="1"/>
    <col min="1308" max="1308" width="9" bestFit="1" customWidth="1"/>
    <col min="1309" max="1309" width="11.140625" customWidth="1"/>
    <col min="1310" max="1310" width="17.5703125" bestFit="1" customWidth="1"/>
    <col min="1311" max="1311" width="8.7109375" bestFit="1" customWidth="1"/>
    <col min="1312" max="1312" width="11.140625" bestFit="1" customWidth="1"/>
    <col min="1313" max="1313" width="15.140625" bestFit="1" customWidth="1"/>
    <col min="1314" max="1315" width="18.28515625" bestFit="1" customWidth="1"/>
    <col min="1316" max="1316" width="9" bestFit="1" customWidth="1"/>
    <col min="1317" max="1317" width="15.5703125" customWidth="1"/>
    <col min="1318" max="1318" width="16" customWidth="1"/>
    <col min="1319" max="1319" width="11.85546875" bestFit="1" customWidth="1"/>
    <col min="1537" max="1537" width="7.85546875" customWidth="1"/>
    <col min="1538" max="1538" width="33.140625" customWidth="1"/>
    <col min="1539" max="1539" width="4.42578125" bestFit="1" customWidth="1"/>
    <col min="1540" max="1540" width="3.5703125" bestFit="1" customWidth="1"/>
    <col min="1541" max="1541" width="7.140625" bestFit="1" customWidth="1"/>
    <col min="1542" max="1542" width="14" bestFit="1" customWidth="1"/>
    <col min="1543" max="1543" width="7.7109375" bestFit="1" customWidth="1"/>
    <col min="1544" max="1544" width="15.5703125" bestFit="1" customWidth="1"/>
    <col min="1545" max="1545" width="9.28515625" customWidth="1"/>
    <col min="1546" max="1546" width="17.28515625" bestFit="1" customWidth="1"/>
    <col min="1547" max="1548" width="16.7109375" customWidth="1"/>
    <col min="1549" max="1549" width="13.28515625" customWidth="1"/>
    <col min="1550" max="1550" width="8.7109375" bestFit="1" customWidth="1"/>
    <col min="1551" max="1551" width="14.42578125" bestFit="1" customWidth="1"/>
    <col min="1552" max="1552" width="16.5703125" bestFit="1" customWidth="1"/>
    <col min="1553" max="1553" width="14.42578125" bestFit="1" customWidth="1"/>
    <col min="1554" max="1554" width="10.5703125" bestFit="1" customWidth="1"/>
    <col min="1555" max="1555" width="7.85546875" bestFit="1" customWidth="1"/>
    <col min="1556" max="1556" width="15.42578125" bestFit="1" customWidth="1"/>
    <col min="1557" max="1557" width="16.7109375" customWidth="1"/>
    <col min="1558" max="1558" width="15.42578125" bestFit="1" customWidth="1"/>
    <col min="1559" max="1559" width="11.85546875" bestFit="1" customWidth="1"/>
    <col min="1560" max="1560" width="7.85546875" bestFit="1" customWidth="1"/>
    <col min="1561" max="1561" width="15.140625" customWidth="1"/>
    <col min="1562" max="1562" width="16.5703125" bestFit="1" customWidth="1"/>
    <col min="1563" max="1563" width="15.28515625" customWidth="1"/>
    <col min="1564" max="1564" width="9" bestFit="1" customWidth="1"/>
    <col min="1565" max="1565" width="11.140625" customWidth="1"/>
    <col min="1566" max="1566" width="17.5703125" bestFit="1" customWidth="1"/>
    <col min="1567" max="1567" width="8.7109375" bestFit="1" customWidth="1"/>
    <col min="1568" max="1568" width="11.140625" bestFit="1" customWidth="1"/>
    <col min="1569" max="1569" width="15.140625" bestFit="1" customWidth="1"/>
    <col min="1570" max="1571" width="18.28515625" bestFit="1" customWidth="1"/>
    <col min="1572" max="1572" width="9" bestFit="1" customWidth="1"/>
    <col min="1573" max="1573" width="15.5703125" customWidth="1"/>
    <col min="1574" max="1574" width="16" customWidth="1"/>
    <col min="1575" max="1575" width="11.85546875" bestFit="1" customWidth="1"/>
    <col min="1793" max="1793" width="7.85546875" customWidth="1"/>
    <col min="1794" max="1794" width="33.140625" customWidth="1"/>
    <col min="1795" max="1795" width="4.42578125" bestFit="1" customWidth="1"/>
    <col min="1796" max="1796" width="3.5703125" bestFit="1" customWidth="1"/>
    <col min="1797" max="1797" width="7.140625" bestFit="1" customWidth="1"/>
    <col min="1798" max="1798" width="14" bestFit="1" customWidth="1"/>
    <col min="1799" max="1799" width="7.7109375" bestFit="1" customWidth="1"/>
    <col min="1800" max="1800" width="15.5703125" bestFit="1" customWidth="1"/>
    <col min="1801" max="1801" width="9.28515625" customWidth="1"/>
    <col min="1802" max="1802" width="17.28515625" bestFit="1" customWidth="1"/>
    <col min="1803" max="1804" width="16.7109375" customWidth="1"/>
    <col min="1805" max="1805" width="13.28515625" customWidth="1"/>
    <col min="1806" max="1806" width="8.7109375" bestFit="1" customWidth="1"/>
    <col min="1807" max="1807" width="14.42578125" bestFit="1" customWidth="1"/>
    <col min="1808" max="1808" width="16.5703125" bestFit="1" customWidth="1"/>
    <col min="1809" max="1809" width="14.42578125" bestFit="1" customWidth="1"/>
    <col min="1810" max="1810" width="10.5703125" bestFit="1" customWidth="1"/>
    <col min="1811" max="1811" width="7.85546875" bestFit="1" customWidth="1"/>
    <col min="1812" max="1812" width="15.42578125" bestFit="1" customWidth="1"/>
    <col min="1813" max="1813" width="16.7109375" customWidth="1"/>
    <col min="1814" max="1814" width="15.42578125" bestFit="1" customWidth="1"/>
    <col min="1815" max="1815" width="11.85546875" bestFit="1" customWidth="1"/>
    <col min="1816" max="1816" width="7.85546875" bestFit="1" customWidth="1"/>
    <col min="1817" max="1817" width="15.140625" customWidth="1"/>
    <col min="1818" max="1818" width="16.5703125" bestFit="1" customWidth="1"/>
    <col min="1819" max="1819" width="15.28515625" customWidth="1"/>
    <col min="1820" max="1820" width="9" bestFit="1" customWidth="1"/>
    <col min="1821" max="1821" width="11.140625" customWidth="1"/>
    <col min="1822" max="1822" width="17.5703125" bestFit="1" customWidth="1"/>
    <col min="1823" max="1823" width="8.7109375" bestFit="1" customWidth="1"/>
    <col min="1824" max="1824" width="11.140625" bestFit="1" customWidth="1"/>
    <col min="1825" max="1825" width="15.140625" bestFit="1" customWidth="1"/>
    <col min="1826" max="1827" width="18.28515625" bestFit="1" customWidth="1"/>
    <col min="1828" max="1828" width="9" bestFit="1" customWidth="1"/>
    <col min="1829" max="1829" width="15.5703125" customWidth="1"/>
    <col min="1830" max="1830" width="16" customWidth="1"/>
    <col min="1831" max="1831" width="11.85546875" bestFit="1" customWidth="1"/>
    <col min="2049" max="2049" width="7.85546875" customWidth="1"/>
    <col min="2050" max="2050" width="33.140625" customWidth="1"/>
    <col min="2051" max="2051" width="4.42578125" bestFit="1" customWidth="1"/>
    <col min="2052" max="2052" width="3.5703125" bestFit="1" customWidth="1"/>
    <col min="2053" max="2053" width="7.140625" bestFit="1" customWidth="1"/>
    <col min="2054" max="2054" width="14" bestFit="1" customWidth="1"/>
    <col min="2055" max="2055" width="7.7109375" bestFit="1" customWidth="1"/>
    <col min="2056" max="2056" width="15.5703125" bestFit="1" customWidth="1"/>
    <col min="2057" max="2057" width="9.28515625" customWidth="1"/>
    <col min="2058" max="2058" width="17.28515625" bestFit="1" customWidth="1"/>
    <col min="2059" max="2060" width="16.7109375" customWidth="1"/>
    <col min="2061" max="2061" width="13.28515625" customWidth="1"/>
    <col min="2062" max="2062" width="8.7109375" bestFit="1" customWidth="1"/>
    <col min="2063" max="2063" width="14.42578125" bestFit="1" customWidth="1"/>
    <col min="2064" max="2064" width="16.5703125" bestFit="1" customWidth="1"/>
    <col min="2065" max="2065" width="14.42578125" bestFit="1" customWidth="1"/>
    <col min="2066" max="2066" width="10.5703125" bestFit="1" customWidth="1"/>
    <col min="2067" max="2067" width="7.85546875" bestFit="1" customWidth="1"/>
    <col min="2068" max="2068" width="15.42578125" bestFit="1" customWidth="1"/>
    <col min="2069" max="2069" width="16.7109375" customWidth="1"/>
    <col min="2070" max="2070" width="15.42578125" bestFit="1" customWidth="1"/>
    <col min="2071" max="2071" width="11.85546875" bestFit="1" customWidth="1"/>
    <col min="2072" max="2072" width="7.85546875" bestFit="1" customWidth="1"/>
    <col min="2073" max="2073" width="15.140625" customWidth="1"/>
    <col min="2074" max="2074" width="16.5703125" bestFit="1" customWidth="1"/>
    <col min="2075" max="2075" width="15.28515625" customWidth="1"/>
    <col min="2076" max="2076" width="9" bestFit="1" customWidth="1"/>
    <col min="2077" max="2077" width="11.140625" customWidth="1"/>
    <col min="2078" max="2078" width="17.5703125" bestFit="1" customWidth="1"/>
    <col min="2079" max="2079" width="8.7109375" bestFit="1" customWidth="1"/>
    <col min="2080" max="2080" width="11.140625" bestFit="1" customWidth="1"/>
    <col min="2081" max="2081" width="15.140625" bestFit="1" customWidth="1"/>
    <col min="2082" max="2083" width="18.28515625" bestFit="1" customWidth="1"/>
    <col min="2084" max="2084" width="9" bestFit="1" customWidth="1"/>
    <col min="2085" max="2085" width="15.5703125" customWidth="1"/>
    <col min="2086" max="2086" width="16" customWidth="1"/>
    <col min="2087" max="2087" width="11.85546875" bestFit="1" customWidth="1"/>
    <col min="2305" max="2305" width="7.85546875" customWidth="1"/>
    <col min="2306" max="2306" width="33.140625" customWidth="1"/>
    <col min="2307" max="2307" width="4.42578125" bestFit="1" customWidth="1"/>
    <col min="2308" max="2308" width="3.5703125" bestFit="1" customWidth="1"/>
    <col min="2309" max="2309" width="7.140625" bestFit="1" customWidth="1"/>
    <col min="2310" max="2310" width="14" bestFit="1" customWidth="1"/>
    <col min="2311" max="2311" width="7.7109375" bestFit="1" customWidth="1"/>
    <col min="2312" max="2312" width="15.5703125" bestFit="1" customWidth="1"/>
    <col min="2313" max="2313" width="9.28515625" customWidth="1"/>
    <col min="2314" max="2314" width="17.28515625" bestFit="1" customWidth="1"/>
    <col min="2315" max="2316" width="16.7109375" customWidth="1"/>
    <col min="2317" max="2317" width="13.28515625" customWidth="1"/>
    <col min="2318" max="2318" width="8.7109375" bestFit="1" customWidth="1"/>
    <col min="2319" max="2319" width="14.42578125" bestFit="1" customWidth="1"/>
    <col min="2320" max="2320" width="16.5703125" bestFit="1" customWidth="1"/>
    <col min="2321" max="2321" width="14.42578125" bestFit="1" customWidth="1"/>
    <col min="2322" max="2322" width="10.5703125" bestFit="1" customWidth="1"/>
    <col min="2323" max="2323" width="7.85546875" bestFit="1" customWidth="1"/>
    <col min="2324" max="2324" width="15.42578125" bestFit="1" customWidth="1"/>
    <col min="2325" max="2325" width="16.7109375" customWidth="1"/>
    <col min="2326" max="2326" width="15.42578125" bestFit="1" customWidth="1"/>
    <col min="2327" max="2327" width="11.85546875" bestFit="1" customWidth="1"/>
    <col min="2328" max="2328" width="7.85546875" bestFit="1" customWidth="1"/>
    <col min="2329" max="2329" width="15.140625" customWidth="1"/>
    <col min="2330" max="2330" width="16.5703125" bestFit="1" customWidth="1"/>
    <col min="2331" max="2331" width="15.28515625" customWidth="1"/>
    <col min="2332" max="2332" width="9" bestFit="1" customWidth="1"/>
    <col min="2333" max="2333" width="11.140625" customWidth="1"/>
    <col min="2334" max="2334" width="17.5703125" bestFit="1" customWidth="1"/>
    <col min="2335" max="2335" width="8.7109375" bestFit="1" customWidth="1"/>
    <col min="2336" max="2336" width="11.140625" bestFit="1" customWidth="1"/>
    <col min="2337" max="2337" width="15.140625" bestFit="1" customWidth="1"/>
    <col min="2338" max="2339" width="18.28515625" bestFit="1" customWidth="1"/>
    <col min="2340" max="2340" width="9" bestFit="1" customWidth="1"/>
    <col min="2341" max="2341" width="15.5703125" customWidth="1"/>
    <col min="2342" max="2342" width="16" customWidth="1"/>
    <col min="2343" max="2343" width="11.85546875" bestFit="1" customWidth="1"/>
    <col min="2561" max="2561" width="7.85546875" customWidth="1"/>
    <col min="2562" max="2562" width="33.140625" customWidth="1"/>
    <col min="2563" max="2563" width="4.42578125" bestFit="1" customWidth="1"/>
    <col min="2564" max="2564" width="3.5703125" bestFit="1" customWidth="1"/>
    <col min="2565" max="2565" width="7.140625" bestFit="1" customWidth="1"/>
    <col min="2566" max="2566" width="14" bestFit="1" customWidth="1"/>
    <col min="2567" max="2567" width="7.7109375" bestFit="1" customWidth="1"/>
    <col min="2568" max="2568" width="15.5703125" bestFit="1" customWidth="1"/>
    <col min="2569" max="2569" width="9.28515625" customWidth="1"/>
    <col min="2570" max="2570" width="17.28515625" bestFit="1" customWidth="1"/>
    <col min="2571" max="2572" width="16.7109375" customWidth="1"/>
    <col min="2573" max="2573" width="13.28515625" customWidth="1"/>
    <col min="2574" max="2574" width="8.7109375" bestFit="1" customWidth="1"/>
    <col min="2575" max="2575" width="14.42578125" bestFit="1" customWidth="1"/>
    <col min="2576" max="2576" width="16.5703125" bestFit="1" customWidth="1"/>
    <col min="2577" max="2577" width="14.42578125" bestFit="1" customWidth="1"/>
    <col min="2578" max="2578" width="10.5703125" bestFit="1" customWidth="1"/>
    <col min="2579" max="2579" width="7.85546875" bestFit="1" customWidth="1"/>
    <col min="2580" max="2580" width="15.42578125" bestFit="1" customWidth="1"/>
    <col min="2581" max="2581" width="16.7109375" customWidth="1"/>
    <col min="2582" max="2582" width="15.42578125" bestFit="1" customWidth="1"/>
    <col min="2583" max="2583" width="11.85546875" bestFit="1" customWidth="1"/>
    <col min="2584" max="2584" width="7.85546875" bestFit="1" customWidth="1"/>
    <col min="2585" max="2585" width="15.140625" customWidth="1"/>
    <col min="2586" max="2586" width="16.5703125" bestFit="1" customWidth="1"/>
    <col min="2587" max="2587" width="15.28515625" customWidth="1"/>
    <col min="2588" max="2588" width="9" bestFit="1" customWidth="1"/>
    <col min="2589" max="2589" width="11.140625" customWidth="1"/>
    <col min="2590" max="2590" width="17.5703125" bestFit="1" customWidth="1"/>
    <col min="2591" max="2591" width="8.7109375" bestFit="1" customWidth="1"/>
    <col min="2592" max="2592" width="11.140625" bestFit="1" customWidth="1"/>
    <col min="2593" max="2593" width="15.140625" bestFit="1" customWidth="1"/>
    <col min="2594" max="2595" width="18.28515625" bestFit="1" customWidth="1"/>
    <col min="2596" max="2596" width="9" bestFit="1" customWidth="1"/>
    <col min="2597" max="2597" width="15.5703125" customWidth="1"/>
    <col min="2598" max="2598" width="16" customWidth="1"/>
    <col min="2599" max="2599" width="11.85546875" bestFit="1" customWidth="1"/>
    <col min="2817" max="2817" width="7.85546875" customWidth="1"/>
    <col min="2818" max="2818" width="33.140625" customWidth="1"/>
    <col min="2819" max="2819" width="4.42578125" bestFit="1" customWidth="1"/>
    <col min="2820" max="2820" width="3.5703125" bestFit="1" customWidth="1"/>
    <col min="2821" max="2821" width="7.140625" bestFit="1" customWidth="1"/>
    <col min="2822" max="2822" width="14" bestFit="1" customWidth="1"/>
    <col min="2823" max="2823" width="7.7109375" bestFit="1" customWidth="1"/>
    <col min="2824" max="2824" width="15.5703125" bestFit="1" customWidth="1"/>
    <col min="2825" max="2825" width="9.28515625" customWidth="1"/>
    <col min="2826" max="2826" width="17.28515625" bestFit="1" customWidth="1"/>
    <col min="2827" max="2828" width="16.7109375" customWidth="1"/>
    <col min="2829" max="2829" width="13.28515625" customWidth="1"/>
    <col min="2830" max="2830" width="8.7109375" bestFit="1" customWidth="1"/>
    <col min="2831" max="2831" width="14.42578125" bestFit="1" customWidth="1"/>
    <col min="2832" max="2832" width="16.5703125" bestFit="1" customWidth="1"/>
    <col min="2833" max="2833" width="14.42578125" bestFit="1" customWidth="1"/>
    <col min="2834" max="2834" width="10.5703125" bestFit="1" customWidth="1"/>
    <col min="2835" max="2835" width="7.85546875" bestFit="1" customWidth="1"/>
    <col min="2836" max="2836" width="15.42578125" bestFit="1" customWidth="1"/>
    <col min="2837" max="2837" width="16.7109375" customWidth="1"/>
    <col min="2838" max="2838" width="15.42578125" bestFit="1" customWidth="1"/>
    <col min="2839" max="2839" width="11.85546875" bestFit="1" customWidth="1"/>
    <col min="2840" max="2840" width="7.85546875" bestFit="1" customWidth="1"/>
    <col min="2841" max="2841" width="15.140625" customWidth="1"/>
    <col min="2842" max="2842" width="16.5703125" bestFit="1" customWidth="1"/>
    <col min="2843" max="2843" width="15.28515625" customWidth="1"/>
    <col min="2844" max="2844" width="9" bestFit="1" customWidth="1"/>
    <col min="2845" max="2845" width="11.140625" customWidth="1"/>
    <col min="2846" max="2846" width="17.5703125" bestFit="1" customWidth="1"/>
    <col min="2847" max="2847" width="8.7109375" bestFit="1" customWidth="1"/>
    <col min="2848" max="2848" width="11.140625" bestFit="1" customWidth="1"/>
    <col min="2849" max="2849" width="15.140625" bestFit="1" customWidth="1"/>
    <col min="2850" max="2851" width="18.28515625" bestFit="1" customWidth="1"/>
    <col min="2852" max="2852" width="9" bestFit="1" customWidth="1"/>
    <col min="2853" max="2853" width="15.5703125" customWidth="1"/>
    <col min="2854" max="2854" width="16" customWidth="1"/>
    <col min="2855" max="2855" width="11.85546875" bestFit="1" customWidth="1"/>
    <col min="3073" max="3073" width="7.85546875" customWidth="1"/>
    <col min="3074" max="3074" width="33.140625" customWidth="1"/>
    <col min="3075" max="3075" width="4.42578125" bestFit="1" customWidth="1"/>
    <col min="3076" max="3076" width="3.5703125" bestFit="1" customWidth="1"/>
    <col min="3077" max="3077" width="7.140625" bestFit="1" customWidth="1"/>
    <col min="3078" max="3078" width="14" bestFit="1" customWidth="1"/>
    <col min="3079" max="3079" width="7.7109375" bestFit="1" customWidth="1"/>
    <col min="3080" max="3080" width="15.5703125" bestFit="1" customWidth="1"/>
    <col min="3081" max="3081" width="9.28515625" customWidth="1"/>
    <col min="3082" max="3082" width="17.28515625" bestFit="1" customWidth="1"/>
    <col min="3083" max="3084" width="16.7109375" customWidth="1"/>
    <col min="3085" max="3085" width="13.28515625" customWidth="1"/>
    <col min="3086" max="3086" width="8.7109375" bestFit="1" customWidth="1"/>
    <col min="3087" max="3087" width="14.42578125" bestFit="1" customWidth="1"/>
    <col min="3088" max="3088" width="16.5703125" bestFit="1" customWidth="1"/>
    <col min="3089" max="3089" width="14.42578125" bestFit="1" customWidth="1"/>
    <col min="3090" max="3090" width="10.5703125" bestFit="1" customWidth="1"/>
    <col min="3091" max="3091" width="7.85546875" bestFit="1" customWidth="1"/>
    <col min="3092" max="3092" width="15.42578125" bestFit="1" customWidth="1"/>
    <col min="3093" max="3093" width="16.7109375" customWidth="1"/>
    <col min="3094" max="3094" width="15.42578125" bestFit="1" customWidth="1"/>
    <col min="3095" max="3095" width="11.85546875" bestFit="1" customWidth="1"/>
    <col min="3096" max="3096" width="7.85546875" bestFit="1" customWidth="1"/>
    <col min="3097" max="3097" width="15.140625" customWidth="1"/>
    <col min="3098" max="3098" width="16.5703125" bestFit="1" customWidth="1"/>
    <col min="3099" max="3099" width="15.28515625" customWidth="1"/>
    <col min="3100" max="3100" width="9" bestFit="1" customWidth="1"/>
    <col min="3101" max="3101" width="11.140625" customWidth="1"/>
    <col min="3102" max="3102" width="17.5703125" bestFit="1" customWidth="1"/>
    <col min="3103" max="3103" width="8.7109375" bestFit="1" customWidth="1"/>
    <col min="3104" max="3104" width="11.140625" bestFit="1" customWidth="1"/>
    <col min="3105" max="3105" width="15.140625" bestFit="1" customWidth="1"/>
    <col min="3106" max="3107" width="18.28515625" bestFit="1" customWidth="1"/>
    <col min="3108" max="3108" width="9" bestFit="1" customWidth="1"/>
    <col min="3109" max="3109" width="15.5703125" customWidth="1"/>
    <col min="3110" max="3110" width="16" customWidth="1"/>
    <col min="3111" max="3111" width="11.85546875" bestFit="1" customWidth="1"/>
    <col min="3329" max="3329" width="7.85546875" customWidth="1"/>
    <col min="3330" max="3330" width="33.140625" customWidth="1"/>
    <col min="3331" max="3331" width="4.42578125" bestFit="1" customWidth="1"/>
    <col min="3332" max="3332" width="3.5703125" bestFit="1" customWidth="1"/>
    <col min="3333" max="3333" width="7.140625" bestFit="1" customWidth="1"/>
    <col min="3334" max="3334" width="14" bestFit="1" customWidth="1"/>
    <col min="3335" max="3335" width="7.7109375" bestFit="1" customWidth="1"/>
    <col min="3336" max="3336" width="15.5703125" bestFit="1" customWidth="1"/>
    <col min="3337" max="3337" width="9.28515625" customWidth="1"/>
    <col min="3338" max="3338" width="17.28515625" bestFit="1" customWidth="1"/>
    <col min="3339" max="3340" width="16.7109375" customWidth="1"/>
    <col min="3341" max="3341" width="13.28515625" customWidth="1"/>
    <col min="3342" max="3342" width="8.7109375" bestFit="1" customWidth="1"/>
    <col min="3343" max="3343" width="14.42578125" bestFit="1" customWidth="1"/>
    <col min="3344" max="3344" width="16.5703125" bestFit="1" customWidth="1"/>
    <col min="3345" max="3345" width="14.42578125" bestFit="1" customWidth="1"/>
    <col min="3346" max="3346" width="10.5703125" bestFit="1" customWidth="1"/>
    <col min="3347" max="3347" width="7.85546875" bestFit="1" customWidth="1"/>
    <col min="3348" max="3348" width="15.42578125" bestFit="1" customWidth="1"/>
    <col min="3349" max="3349" width="16.7109375" customWidth="1"/>
    <col min="3350" max="3350" width="15.42578125" bestFit="1" customWidth="1"/>
    <col min="3351" max="3351" width="11.85546875" bestFit="1" customWidth="1"/>
    <col min="3352" max="3352" width="7.85546875" bestFit="1" customWidth="1"/>
    <col min="3353" max="3353" width="15.140625" customWidth="1"/>
    <col min="3354" max="3354" width="16.5703125" bestFit="1" customWidth="1"/>
    <col min="3355" max="3355" width="15.28515625" customWidth="1"/>
    <col min="3356" max="3356" width="9" bestFit="1" customWidth="1"/>
    <col min="3357" max="3357" width="11.140625" customWidth="1"/>
    <col min="3358" max="3358" width="17.5703125" bestFit="1" customWidth="1"/>
    <col min="3359" max="3359" width="8.7109375" bestFit="1" customWidth="1"/>
    <col min="3360" max="3360" width="11.140625" bestFit="1" customWidth="1"/>
    <col min="3361" max="3361" width="15.140625" bestFit="1" customWidth="1"/>
    <col min="3362" max="3363" width="18.28515625" bestFit="1" customWidth="1"/>
    <col min="3364" max="3364" width="9" bestFit="1" customWidth="1"/>
    <col min="3365" max="3365" width="15.5703125" customWidth="1"/>
    <col min="3366" max="3366" width="16" customWidth="1"/>
    <col min="3367" max="3367" width="11.85546875" bestFit="1" customWidth="1"/>
    <col min="3585" max="3585" width="7.85546875" customWidth="1"/>
    <col min="3586" max="3586" width="33.140625" customWidth="1"/>
    <col min="3587" max="3587" width="4.42578125" bestFit="1" customWidth="1"/>
    <col min="3588" max="3588" width="3.5703125" bestFit="1" customWidth="1"/>
    <col min="3589" max="3589" width="7.140625" bestFit="1" customWidth="1"/>
    <col min="3590" max="3590" width="14" bestFit="1" customWidth="1"/>
    <col min="3591" max="3591" width="7.7109375" bestFit="1" customWidth="1"/>
    <col min="3592" max="3592" width="15.5703125" bestFit="1" customWidth="1"/>
    <col min="3593" max="3593" width="9.28515625" customWidth="1"/>
    <col min="3594" max="3594" width="17.28515625" bestFit="1" customWidth="1"/>
    <col min="3595" max="3596" width="16.7109375" customWidth="1"/>
    <col min="3597" max="3597" width="13.28515625" customWidth="1"/>
    <col min="3598" max="3598" width="8.7109375" bestFit="1" customWidth="1"/>
    <col min="3599" max="3599" width="14.42578125" bestFit="1" customWidth="1"/>
    <col min="3600" max="3600" width="16.5703125" bestFit="1" customWidth="1"/>
    <col min="3601" max="3601" width="14.42578125" bestFit="1" customWidth="1"/>
    <col min="3602" max="3602" width="10.5703125" bestFit="1" customWidth="1"/>
    <col min="3603" max="3603" width="7.85546875" bestFit="1" customWidth="1"/>
    <col min="3604" max="3604" width="15.42578125" bestFit="1" customWidth="1"/>
    <col min="3605" max="3605" width="16.7109375" customWidth="1"/>
    <col min="3606" max="3606" width="15.42578125" bestFit="1" customWidth="1"/>
    <col min="3607" max="3607" width="11.85546875" bestFit="1" customWidth="1"/>
    <col min="3608" max="3608" width="7.85546875" bestFit="1" customWidth="1"/>
    <col min="3609" max="3609" width="15.140625" customWidth="1"/>
    <col min="3610" max="3610" width="16.5703125" bestFit="1" customWidth="1"/>
    <col min="3611" max="3611" width="15.28515625" customWidth="1"/>
    <col min="3612" max="3612" width="9" bestFit="1" customWidth="1"/>
    <col min="3613" max="3613" width="11.140625" customWidth="1"/>
    <col min="3614" max="3614" width="17.5703125" bestFit="1" customWidth="1"/>
    <col min="3615" max="3615" width="8.7109375" bestFit="1" customWidth="1"/>
    <col min="3616" max="3616" width="11.140625" bestFit="1" customWidth="1"/>
    <col min="3617" max="3617" width="15.140625" bestFit="1" customWidth="1"/>
    <col min="3618" max="3619" width="18.28515625" bestFit="1" customWidth="1"/>
    <col min="3620" max="3620" width="9" bestFit="1" customWidth="1"/>
    <col min="3621" max="3621" width="15.5703125" customWidth="1"/>
    <col min="3622" max="3622" width="16" customWidth="1"/>
    <col min="3623" max="3623" width="11.85546875" bestFit="1" customWidth="1"/>
    <col min="3841" max="3841" width="7.85546875" customWidth="1"/>
    <col min="3842" max="3842" width="33.140625" customWidth="1"/>
    <col min="3843" max="3843" width="4.42578125" bestFit="1" customWidth="1"/>
    <col min="3844" max="3844" width="3.5703125" bestFit="1" customWidth="1"/>
    <col min="3845" max="3845" width="7.140625" bestFit="1" customWidth="1"/>
    <col min="3846" max="3846" width="14" bestFit="1" customWidth="1"/>
    <col min="3847" max="3847" width="7.7109375" bestFit="1" customWidth="1"/>
    <col min="3848" max="3848" width="15.5703125" bestFit="1" customWidth="1"/>
    <col min="3849" max="3849" width="9.28515625" customWidth="1"/>
    <col min="3850" max="3850" width="17.28515625" bestFit="1" customWidth="1"/>
    <col min="3851" max="3852" width="16.7109375" customWidth="1"/>
    <col min="3853" max="3853" width="13.28515625" customWidth="1"/>
    <col min="3854" max="3854" width="8.7109375" bestFit="1" customWidth="1"/>
    <col min="3855" max="3855" width="14.42578125" bestFit="1" customWidth="1"/>
    <col min="3856" max="3856" width="16.5703125" bestFit="1" customWidth="1"/>
    <col min="3857" max="3857" width="14.42578125" bestFit="1" customWidth="1"/>
    <col min="3858" max="3858" width="10.5703125" bestFit="1" customWidth="1"/>
    <col min="3859" max="3859" width="7.85546875" bestFit="1" customWidth="1"/>
    <col min="3860" max="3860" width="15.42578125" bestFit="1" customWidth="1"/>
    <col min="3861" max="3861" width="16.7109375" customWidth="1"/>
    <col min="3862" max="3862" width="15.42578125" bestFit="1" customWidth="1"/>
    <col min="3863" max="3863" width="11.85546875" bestFit="1" customWidth="1"/>
    <col min="3864" max="3864" width="7.85546875" bestFit="1" customWidth="1"/>
    <col min="3865" max="3865" width="15.140625" customWidth="1"/>
    <col min="3866" max="3866" width="16.5703125" bestFit="1" customWidth="1"/>
    <col min="3867" max="3867" width="15.28515625" customWidth="1"/>
    <col min="3868" max="3868" width="9" bestFit="1" customWidth="1"/>
    <col min="3869" max="3869" width="11.140625" customWidth="1"/>
    <col min="3870" max="3870" width="17.5703125" bestFit="1" customWidth="1"/>
    <col min="3871" max="3871" width="8.7109375" bestFit="1" customWidth="1"/>
    <col min="3872" max="3872" width="11.140625" bestFit="1" customWidth="1"/>
    <col min="3873" max="3873" width="15.140625" bestFit="1" customWidth="1"/>
    <col min="3874" max="3875" width="18.28515625" bestFit="1" customWidth="1"/>
    <col min="3876" max="3876" width="9" bestFit="1" customWidth="1"/>
    <col min="3877" max="3877" width="15.5703125" customWidth="1"/>
    <col min="3878" max="3878" width="16" customWidth="1"/>
    <col min="3879" max="3879" width="11.85546875" bestFit="1" customWidth="1"/>
    <col min="4097" max="4097" width="7.85546875" customWidth="1"/>
    <col min="4098" max="4098" width="33.140625" customWidth="1"/>
    <col min="4099" max="4099" width="4.42578125" bestFit="1" customWidth="1"/>
    <col min="4100" max="4100" width="3.5703125" bestFit="1" customWidth="1"/>
    <col min="4101" max="4101" width="7.140625" bestFit="1" customWidth="1"/>
    <col min="4102" max="4102" width="14" bestFit="1" customWidth="1"/>
    <col min="4103" max="4103" width="7.7109375" bestFit="1" customWidth="1"/>
    <col min="4104" max="4104" width="15.5703125" bestFit="1" customWidth="1"/>
    <col min="4105" max="4105" width="9.28515625" customWidth="1"/>
    <col min="4106" max="4106" width="17.28515625" bestFit="1" customWidth="1"/>
    <col min="4107" max="4108" width="16.7109375" customWidth="1"/>
    <col min="4109" max="4109" width="13.28515625" customWidth="1"/>
    <col min="4110" max="4110" width="8.7109375" bestFit="1" customWidth="1"/>
    <col min="4111" max="4111" width="14.42578125" bestFit="1" customWidth="1"/>
    <col min="4112" max="4112" width="16.5703125" bestFit="1" customWidth="1"/>
    <col min="4113" max="4113" width="14.42578125" bestFit="1" customWidth="1"/>
    <col min="4114" max="4114" width="10.5703125" bestFit="1" customWidth="1"/>
    <col min="4115" max="4115" width="7.85546875" bestFit="1" customWidth="1"/>
    <col min="4116" max="4116" width="15.42578125" bestFit="1" customWidth="1"/>
    <col min="4117" max="4117" width="16.7109375" customWidth="1"/>
    <col min="4118" max="4118" width="15.42578125" bestFit="1" customWidth="1"/>
    <col min="4119" max="4119" width="11.85546875" bestFit="1" customWidth="1"/>
    <col min="4120" max="4120" width="7.85546875" bestFit="1" customWidth="1"/>
    <col min="4121" max="4121" width="15.140625" customWidth="1"/>
    <col min="4122" max="4122" width="16.5703125" bestFit="1" customWidth="1"/>
    <col min="4123" max="4123" width="15.28515625" customWidth="1"/>
    <col min="4124" max="4124" width="9" bestFit="1" customWidth="1"/>
    <col min="4125" max="4125" width="11.140625" customWidth="1"/>
    <col min="4126" max="4126" width="17.5703125" bestFit="1" customWidth="1"/>
    <col min="4127" max="4127" width="8.7109375" bestFit="1" customWidth="1"/>
    <col min="4128" max="4128" width="11.140625" bestFit="1" customWidth="1"/>
    <col min="4129" max="4129" width="15.140625" bestFit="1" customWidth="1"/>
    <col min="4130" max="4131" width="18.28515625" bestFit="1" customWidth="1"/>
    <col min="4132" max="4132" width="9" bestFit="1" customWidth="1"/>
    <col min="4133" max="4133" width="15.5703125" customWidth="1"/>
    <col min="4134" max="4134" width="16" customWidth="1"/>
    <col min="4135" max="4135" width="11.85546875" bestFit="1" customWidth="1"/>
    <col min="4353" max="4353" width="7.85546875" customWidth="1"/>
    <col min="4354" max="4354" width="33.140625" customWidth="1"/>
    <col min="4355" max="4355" width="4.42578125" bestFit="1" customWidth="1"/>
    <col min="4356" max="4356" width="3.5703125" bestFit="1" customWidth="1"/>
    <col min="4357" max="4357" width="7.140625" bestFit="1" customWidth="1"/>
    <col min="4358" max="4358" width="14" bestFit="1" customWidth="1"/>
    <col min="4359" max="4359" width="7.7109375" bestFit="1" customWidth="1"/>
    <col min="4360" max="4360" width="15.5703125" bestFit="1" customWidth="1"/>
    <col min="4361" max="4361" width="9.28515625" customWidth="1"/>
    <col min="4362" max="4362" width="17.28515625" bestFit="1" customWidth="1"/>
    <col min="4363" max="4364" width="16.7109375" customWidth="1"/>
    <col min="4365" max="4365" width="13.28515625" customWidth="1"/>
    <col min="4366" max="4366" width="8.7109375" bestFit="1" customWidth="1"/>
    <col min="4367" max="4367" width="14.42578125" bestFit="1" customWidth="1"/>
    <col min="4368" max="4368" width="16.5703125" bestFit="1" customWidth="1"/>
    <col min="4369" max="4369" width="14.42578125" bestFit="1" customWidth="1"/>
    <col min="4370" max="4370" width="10.5703125" bestFit="1" customWidth="1"/>
    <col min="4371" max="4371" width="7.85546875" bestFit="1" customWidth="1"/>
    <col min="4372" max="4372" width="15.42578125" bestFit="1" customWidth="1"/>
    <col min="4373" max="4373" width="16.7109375" customWidth="1"/>
    <col min="4374" max="4374" width="15.42578125" bestFit="1" customWidth="1"/>
    <col min="4375" max="4375" width="11.85546875" bestFit="1" customWidth="1"/>
    <col min="4376" max="4376" width="7.85546875" bestFit="1" customWidth="1"/>
    <col min="4377" max="4377" width="15.140625" customWidth="1"/>
    <col min="4378" max="4378" width="16.5703125" bestFit="1" customWidth="1"/>
    <col min="4379" max="4379" width="15.28515625" customWidth="1"/>
    <col min="4380" max="4380" width="9" bestFit="1" customWidth="1"/>
    <col min="4381" max="4381" width="11.140625" customWidth="1"/>
    <col min="4382" max="4382" width="17.5703125" bestFit="1" customWidth="1"/>
    <col min="4383" max="4383" width="8.7109375" bestFit="1" customWidth="1"/>
    <col min="4384" max="4384" width="11.140625" bestFit="1" customWidth="1"/>
    <col min="4385" max="4385" width="15.140625" bestFit="1" customWidth="1"/>
    <col min="4386" max="4387" width="18.28515625" bestFit="1" customWidth="1"/>
    <col min="4388" max="4388" width="9" bestFit="1" customWidth="1"/>
    <col min="4389" max="4389" width="15.5703125" customWidth="1"/>
    <col min="4390" max="4390" width="16" customWidth="1"/>
    <col min="4391" max="4391" width="11.85546875" bestFit="1" customWidth="1"/>
    <col min="4609" max="4609" width="7.85546875" customWidth="1"/>
    <col min="4610" max="4610" width="33.140625" customWidth="1"/>
    <col min="4611" max="4611" width="4.42578125" bestFit="1" customWidth="1"/>
    <col min="4612" max="4612" width="3.5703125" bestFit="1" customWidth="1"/>
    <col min="4613" max="4613" width="7.140625" bestFit="1" customWidth="1"/>
    <col min="4614" max="4614" width="14" bestFit="1" customWidth="1"/>
    <col min="4615" max="4615" width="7.7109375" bestFit="1" customWidth="1"/>
    <col min="4616" max="4616" width="15.5703125" bestFit="1" customWidth="1"/>
    <col min="4617" max="4617" width="9.28515625" customWidth="1"/>
    <col min="4618" max="4618" width="17.28515625" bestFit="1" customWidth="1"/>
    <col min="4619" max="4620" width="16.7109375" customWidth="1"/>
    <col min="4621" max="4621" width="13.28515625" customWidth="1"/>
    <col min="4622" max="4622" width="8.7109375" bestFit="1" customWidth="1"/>
    <col min="4623" max="4623" width="14.42578125" bestFit="1" customWidth="1"/>
    <col min="4624" max="4624" width="16.5703125" bestFit="1" customWidth="1"/>
    <col min="4625" max="4625" width="14.42578125" bestFit="1" customWidth="1"/>
    <col min="4626" max="4626" width="10.5703125" bestFit="1" customWidth="1"/>
    <col min="4627" max="4627" width="7.85546875" bestFit="1" customWidth="1"/>
    <col min="4628" max="4628" width="15.42578125" bestFit="1" customWidth="1"/>
    <col min="4629" max="4629" width="16.7109375" customWidth="1"/>
    <col min="4630" max="4630" width="15.42578125" bestFit="1" customWidth="1"/>
    <col min="4631" max="4631" width="11.85546875" bestFit="1" customWidth="1"/>
    <col min="4632" max="4632" width="7.85546875" bestFit="1" customWidth="1"/>
    <col min="4633" max="4633" width="15.140625" customWidth="1"/>
    <col min="4634" max="4634" width="16.5703125" bestFit="1" customWidth="1"/>
    <col min="4635" max="4635" width="15.28515625" customWidth="1"/>
    <col min="4636" max="4636" width="9" bestFit="1" customWidth="1"/>
    <col min="4637" max="4637" width="11.140625" customWidth="1"/>
    <col min="4638" max="4638" width="17.5703125" bestFit="1" customWidth="1"/>
    <col min="4639" max="4639" width="8.7109375" bestFit="1" customWidth="1"/>
    <col min="4640" max="4640" width="11.140625" bestFit="1" customWidth="1"/>
    <col min="4641" max="4641" width="15.140625" bestFit="1" customWidth="1"/>
    <col min="4642" max="4643" width="18.28515625" bestFit="1" customWidth="1"/>
    <col min="4644" max="4644" width="9" bestFit="1" customWidth="1"/>
    <col min="4645" max="4645" width="15.5703125" customWidth="1"/>
    <col min="4646" max="4646" width="16" customWidth="1"/>
    <col min="4647" max="4647" width="11.85546875" bestFit="1" customWidth="1"/>
    <col min="4865" max="4865" width="7.85546875" customWidth="1"/>
    <col min="4866" max="4866" width="33.140625" customWidth="1"/>
    <col min="4867" max="4867" width="4.42578125" bestFit="1" customWidth="1"/>
    <col min="4868" max="4868" width="3.5703125" bestFit="1" customWidth="1"/>
    <col min="4869" max="4869" width="7.140625" bestFit="1" customWidth="1"/>
    <col min="4870" max="4870" width="14" bestFit="1" customWidth="1"/>
    <col min="4871" max="4871" width="7.7109375" bestFit="1" customWidth="1"/>
    <col min="4872" max="4872" width="15.5703125" bestFit="1" customWidth="1"/>
    <col min="4873" max="4873" width="9.28515625" customWidth="1"/>
    <col min="4874" max="4874" width="17.28515625" bestFit="1" customWidth="1"/>
    <col min="4875" max="4876" width="16.7109375" customWidth="1"/>
    <col min="4877" max="4877" width="13.28515625" customWidth="1"/>
    <col min="4878" max="4878" width="8.7109375" bestFit="1" customWidth="1"/>
    <col min="4879" max="4879" width="14.42578125" bestFit="1" customWidth="1"/>
    <col min="4880" max="4880" width="16.5703125" bestFit="1" customWidth="1"/>
    <col min="4881" max="4881" width="14.42578125" bestFit="1" customWidth="1"/>
    <col min="4882" max="4882" width="10.5703125" bestFit="1" customWidth="1"/>
    <col min="4883" max="4883" width="7.85546875" bestFit="1" customWidth="1"/>
    <col min="4884" max="4884" width="15.42578125" bestFit="1" customWidth="1"/>
    <col min="4885" max="4885" width="16.7109375" customWidth="1"/>
    <col min="4886" max="4886" width="15.42578125" bestFit="1" customWidth="1"/>
    <col min="4887" max="4887" width="11.85546875" bestFit="1" customWidth="1"/>
    <col min="4888" max="4888" width="7.85546875" bestFit="1" customWidth="1"/>
    <col min="4889" max="4889" width="15.140625" customWidth="1"/>
    <col min="4890" max="4890" width="16.5703125" bestFit="1" customWidth="1"/>
    <col min="4891" max="4891" width="15.28515625" customWidth="1"/>
    <col min="4892" max="4892" width="9" bestFit="1" customWidth="1"/>
    <col min="4893" max="4893" width="11.140625" customWidth="1"/>
    <col min="4894" max="4894" width="17.5703125" bestFit="1" customWidth="1"/>
    <col min="4895" max="4895" width="8.7109375" bestFit="1" customWidth="1"/>
    <col min="4896" max="4896" width="11.140625" bestFit="1" customWidth="1"/>
    <col min="4897" max="4897" width="15.140625" bestFit="1" customWidth="1"/>
    <col min="4898" max="4899" width="18.28515625" bestFit="1" customWidth="1"/>
    <col min="4900" max="4900" width="9" bestFit="1" customWidth="1"/>
    <col min="4901" max="4901" width="15.5703125" customWidth="1"/>
    <col min="4902" max="4902" width="16" customWidth="1"/>
    <col min="4903" max="4903" width="11.85546875" bestFit="1" customWidth="1"/>
    <col min="5121" max="5121" width="7.85546875" customWidth="1"/>
    <col min="5122" max="5122" width="33.140625" customWidth="1"/>
    <col min="5123" max="5123" width="4.42578125" bestFit="1" customWidth="1"/>
    <col min="5124" max="5124" width="3.5703125" bestFit="1" customWidth="1"/>
    <col min="5125" max="5125" width="7.140625" bestFit="1" customWidth="1"/>
    <col min="5126" max="5126" width="14" bestFit="1" customWidth="1"/>
    <col min="5127" max="5127" width="7.7109375" bestFit="1" customWidth="1"/>
    <col min="5128" max="5128" width="15.5703125" bestFit="1" customWidth="1"/>
    <col min="5129" max="5129" width="9.28515625" customWidth="1"/>
    <col min="5130" max="5130" width="17.28515625" bestFit="1" customWidth="1"/>
    <col min="5131" max="5132" width="16.7109375" customWidth="1"/>
    <col min="5133" max="5133" width="13.28515625" customWidth="1"/>
    <col min="5134" max="5134" width="8.7109375" bestFit="1" customWidth="1"/>
    <col min="5135" max="5135" width="14.42578125" bestFit="1" customWidth="1"/>
    <col min="5136" max="5136" width="16.5703125" bestFit="1" customWidth="1"/>
    <col min="5137" max="5137" width="14.42578125" bestFit="1" customWidth="1"/>
    <col min="5138" max="5138" width="10.5703125" bestFit="1" customWidth="1"/>
    <col min="5139" max="5139" width="7.85546875" bestFit="1" customWidth="1"/>
    <col min="5140" max="5140" width="15.42578125" bestFit="1" customWidth="1"/>
    <col min="5141" max="5141" width="16.7109375" customWidth="1"/>
    <col min="5142" max="5142" width="15.42578125" bestFit="1" customWidth="1"/>
    <col min="5143" max="5143" width="11.85546875" bestFit="1" customWidth="1"/>
    <col min="5144" max="5144" width="7.85546875" bestFit="1" customWidth="1"/>
    <col min="5145" max="5145" width="15.140625" customWidth="1"/>
    <col min="5146" max="5146" width="16.5703125" bestFit="1" customWidth="1"/>
    <col min="5147" max="5147" width="15.28515625" customWidth="1"/>
    <col min="5148" max="5148" width="9" bestFit="1" customWidth="1"/>
    <col min="5149" max="5149" width="11.140625" customWidth="1"/>
    <col min="5150" max="5150" width="17.5703125" bestFit="1" customWidth="1"/>
    <col min="5151" max="5151" width="8.7109375" bestFit="1" customWidth="1"/>
    <col min="5152" max="5152" width="11.140625" bestFit="1" customWidth="1"/>
    <col min="5153" max="5153" width="15.140625" bestFit="1" customWidth="1"/>
    <col min="5154" max="5155" width="18.28515625" bestFit="1" customWidth="1"/>
    <col min="5156" max="5156" width="9" bestFit="1" customWidth="1"/>
    <col min="5157" max="5157" width="15.5703125" customWidth="1"/>
    <col min="5158" max="5158" width="16" customWidth="1"/>
    <col min="5159" max="5159" width="11.85546875" bestFit="1" customWidth="1"/>
    <col min="5377" max="5377" width="7.85546875" customWidth="1"/>
    <col min="5378" max="5378" width="33.140625" customWidth="1"/>
    <col min="5379" max="5379" width="4.42578125" bestFit="1" customWidth="1"/>
    <col min="5380" max="5380" width="3.5703125" bestFit="1" customWidth="1"/>
    <col min="5381" max="5381" width="7.140625" bestFit="1" customWidth="1"/>
    <col min="5382" max="5382" width="14" bestFit="1" customWidth="1"/>
    <col min="5383" max="5383" width="7.7109375" bestFit="1" customWidth="1"/>
    <col min="5384" max="5384" width="15.5703125" bestFit="1" customWidth="1"/>
    <col min="5385" max="5385" width="9.28515625" customWidth="1"/>
    <col min="5386" max="5386" width="17.28515625" bestFit="1" customWidth="1"/>
    <col min="5387" max="5388" width="16.7109375" customWidth="1"/>
    <col min="5389" max="5389" width="13.28515625" customWidth="1"/>
    <col min="5390" max="5390" width="8.7109375" bestFit="1" customWidth="1"/>
    <col min="5391" max="5391" width="14.42578125" bestFit="1" customWidth="1"/>
    <col min="5392" max="5392" width="16.5703125" bestFit="1" customWidth="1"/>
    <col min="5393" max="5393" width="14.42578125" bestFit="1" customWidth="1"/>
    <col min="5394" max="5394" width="10.5703125" bestFit="1" customWidth="1"/>
    <col min="5395" max="5395" width="7.85546875" bestFit="1" customWidth="1"/>
    <col min="5396" max="5396" width="15.42578125" bestFit="1" customWidth="1"/>
    <col min="5397" max="5397" width="16.7109375" customWidth="1"/>
    <col min="5398" max="5398" width="15.42578125" bestFit="1" customWidth="1"/>
    <col min="5399" max="5399" width="11.85546875" bestFit="1" customWidth="1"/>
    <col min="5400" max="5400" width="7.85546875" bestFit="1" customWidth="1"/>
    <col min="5401" max="5401" width="15.140625" customWidth="1"/>
    <col min="5402" max="5402" width="16.5703125" bestFit="1" customWidth="1"/>
    <col min="5403" max="5403" width="15.28515625" customWidth="1"/>
    <col min="5404" max="5404" width="9" bestFit="1" customWidth="1"/>
    <col min="5405" max="5405" width="11.140625" customWidth="1"/>
    <col min="5406" max="5406" width="17.5703125" bestFit="1" customWidth="1"/>
    <col min="5407" max="5407" width="8.7109375" bestFit="1" customWidth="1"/>
    <col min="5408" max="5408" width="11.140625" bestFit="1" customWidth="1"/>
    <col min="5409" max="5409" width="15.140625" bestFit="1" customWidth="1"/>
    <col min="5410" max="5411" width="18.28515625" bestFit="1" customWidth="1"/>
    <col min="5412" max="5412" width="9" bestFit="1" customWidth="1"/>
    <col min="5413" max="5413" width="15.5703125" customWidth="1"/>
    <col min="5414" max="5414" width="16" customWidth="1"/>
    <col min="5415" max="5415" width="11.85546875" bestFit="1" customWidth="1"/>
    <col min="5633" max="5633" width="7.85546875" customWidth="1"/>
    <col min="5634" max="5634" width="33.140625" customWidth="1"/>
    <col min="5635" max="5635" width="4.42578125" bestFit="1" customWidth="1"/>
    <col min="5636" max="5636" width="3.5703125" bestFit="1" customWidth="1"/>
    <col min="5637" max="5637" width="7.140625" bestFit="1" customWidth="1"/>
    <col min="5638" max="5638" width="14" bestFit="1" customWidth="1"/>
    <col min="5639" max="5639" width="7.7109375" bestFit="1" customWidth="1"/>
    <col min="5640" max="5640" width="15.5703125" bestFit="1" customWidth="1"/>
    <col min="5641" max="5641" width="9.28515625" customWidth="1"/>
    <col min="5642" max="5642" width="17.28515625" bestFit="1" customWidth="1"/>
    <col min="5643" max="5644" width="16.7109375" customWidth="1"/>
    <col min="5645" max="5645" width="13.28515625" customWidth="1"/>
    <col min="5646" max="5646" width="8.7109375" bestFit="1" customWidth="1"/>
    <col min="5647" max="5647" width="14.42578125" bestFit="1" customWidth="1"/>
    <col min="5648" max="5648" width="16.5703125" bestFit="1" customWidth="1"/>
    <col min="5649" max="5649" width="14.42578125" bestFit="1" customWidth="1"/>
    <col min="5650" max="5650" width="10.5703125" bestFit="1" customWidth="1"/>
    <col min="5651" max="5651" width="7.85546875" bestFit="1" customWidth="1"/>
    <col min="5652" max="5652" width="15.42578125" bestFit="1" customWidth="1"/>
    <col min="5653" max="5653" width="16.7109375" customWidth="1"/>
    <col min="5654" max="5654" width="15.42578125" bestFit="1" customWidth="1"/>
    <col min="5655" max="5655" width="11.85546875" bestFit="1" customWidth="1"/>
    <col min="5656" max="5656" width="7.85546875" bestFit="1" customWidth="1"/>
    <col min="5657" max="5657" width="15.140625" customWidth="1"/>
    <col min="5658" max="5658" width="16.5703125" bestFit="1" customWidth="1"/>
    <col min="5659" max="5659" width="15.28515625" customWidth="1"/>
    <col min="5660" max="5660" width="9" bestFit="1" customWidth="1"/>
    <col min="5661" max="5661" width="11.140625" customWidth="1"/>
    <col min="5662" max="5662" width="17.5703125" bestFit="1" customWidth="1"/>
    <col min="5663" max="5663" width="8.7109375" bestFit="1" customWidth="1"/>
    <col min="5664" max="5664" width="11.140625" bestFit="1" customWidth="1"/>
    <col min="5665" max="5665" width="15.140625" bestFit="1" customWidth="1"/>
    <col min="5666" max="5667" width="18.28515625" bestFit="1" customWidth="1"/>
    <col min="5668" max="5668" width="9" bestFit="1" customWidth="1"/>
    <col min="5669" max="5669" width="15.5703125" customWidth="1"/>
    <col min="5670" max="5670" width="16" customWidth="1"/>
    <col min="5671" max="5671" width="11.85546875" bestFit="1" customWidth="1"/>
    <col min="5889" max="5889" width="7.85546875" customWidth="1"/>
    <col min="5890" max="5890" width="33.140625" customWidth="1"/>
    <col min="5891" max="5891" width="4.42578125" bestFit="1" customWidth="1"/>
    <col min="5892" max="5892" width="3.5703125" bestFit="1" customWidth="1"/>
    <col min="5893" max="5893" width="7.140625" bestFit="1" customWidth="1"/>
    <col min="5894" max="5894" width="14" bestFit="1" customWidth="1"/>
    <col min="5895" max="5895" width="7.7109375" bestFit="1" customWidth="1"/>
    <col min="5896" max="5896" width="15.5703125" bestFit="1" customWidth="1"/>
    <col min="5897" max="5897" width="9.28515625" customWidth="1"/>
    <col min="5898" max="5898" width="17.28515625" bestFit="1" customWidth="1"/>
    <col min="5899" max="5900" width="16.7109375" customWidth="1"/>
    <col min="5901" max="5901" width="13.28515625" customWidth="1"/>
    <col min="5902" max="5902" width="8.7109375" bestFit="1" customWidth="1"/>
    <col min="5903" max="5903" width="14.42578125" bestFit="1" customWidth="1"/>
    <col min="5904" max="5904" width="16.5703125" bestFit="1" customWidth="1"/>
    <col min="5905" max="5905" width="14.42578125" bestFit="1" customWidth="1"/>
    <col min="5906" max="5906" width="10.5703125" bestFit="1" customWidth="1"/>
    <col min="5907" max="5907" width="7.85546875" bestFit="1" customWidth="1"/>
    <col min="5908" max="5908" width="15.42578125" bestFit="1" customWidth="1"/>
    <col min="5909" max="5909" width="16.7109375" customWidth="1"/>
    <col min="5910" max="5910" width="15.42578125" bestFit="1" customWidth="1"/>
    <col min="5911" max="5911" width="11.85546875" bestFit="1" customWidth="1"/>
    <col min="5912" max="5912" width="7.85546875" bestFit="1" customWidth="1"/>
    <col min="5913" max="5913" width="15.140625" customWidth="1"/>
    <col min="5914" max="5914" width="16.5703125" bestFit="1" customWidth="1"/>
    <col min="5915" max="5915" width="15.28515625" customWidth="1"/>
    <col min="5916" max="5916" width="9" bestFit="1" customWidth="1"/>
    <col min="5917" max="5917" width="11.140625" customWidth="1"/>
    <col min="5918" max="5918" width="17.5703125" bestFit="1" customWidth="1"/>
    <col min="5919" max="5919" width="8.7109375" bestFit="1" customWidth="1"/>
    <col min="5920" max="5920" width="11.140625" bestFit="1" customWidth="1"/>
    <col min="5921" max="5921" width="15.140625" bestFit="1" customWidth="1"/>
    <col min="5922" max="5923" width="18.28515625" bestFit="1" customWidth="1"/>
    <col min="5924" max="5924" width="9" bestFit="1" customWidth="1"/>
    <col min="5925" max="5925" width="15.5703125" customWidth="1"/>
    <col min="5926" max="5926" width="16" customWidth="1"/>
    <col min="5927" max="5927" width="11.85546875" bestFit="1" customWidth="1"/>
    <col min="6145" max="6145" width="7.85546875" customWidth="1"/>
    <col min="6146" max="6146" width="33.140625" customWidth="1"/>
    <col min="6147" max="6147" width="4.42578125" bestFit="1" customWidth="1"/>
    <col min="6148" max="6148" width="3.5703125" bestFit="1" customWidth="1"/>
    <col min="6149" max="6149" width="7.140625" bestFit="1" customWidth="1"/>
    <col min="6150" max="6150" width="14" bestFit="1" customWidth="1"/>
    <col min="6151" max="6151" width="7.7109375" bestFit="1" customWidth="1"/>
    <col min="6152" max="6152" width="15.5703125" bestFit="1" customWidth="1"/>
    <col min="6153" max="6153" width="9.28515625" customWidth="1"/>
    <col min="6154" max="6154" width="17.28515625" bestFit="1" customWidth="1"/>
    <col min="6155" max="6156" width="16.7109375" customWidth="1"/>
    <col min="6157" max="6157" width="13.28515625" customWidth="1"/>
    <col min="6158" max="6158" width="8.7109375" bestFit="1" customWidth="1"/>
    <col min="6159" max="6159" width="14.42578125" bestFit="1" customWidth="1"/>
    <col min="6160" max="6160" width="16.5703125" bestFit="1" customWidth="1"/>
    <col min="6161" max="6161" width="14.42578125" bestFit="1" customWidth="1"/>
    <col min="6162" max="6162" width="10.5703125" bestFit="1" customWidth="1"/>
    <col min="6163" max="6163" width="7.85546875" bestFit="1" customWidth="1"/>
    <col min="6164" max="6164" width="15.42578125" bestFit="1" customWidth="1"/>
    <col min="6165" max="6165" width="16.7109375" customWidth="1"/>
    <col min="6166" max="6166" width="15.42578125" bestFit="1" customWidth="1"/>
    <col min="6167" max="6167" width="11.85546875" bestFit="1" customWidth="1"/>
    <col min="6168" max="6168" width="7.85546875" bestFit="1" customWidth="1"/>
    <col min="6169" max="6169" width="15.140625" customWidth="1"/>
    <col min="6170" max="6170" width="16.5703125" bestFit="1" customWidth="1"/>
    <col min="6171" max="6171" width="15.28515625" customWidth="1"/>
    <col min="6172" max="6172" width="9" bestFit="1" customWidth="1"/>
    <col min="6173" max="6173" width="11.140625" customWidth="1"/>
    <col min="6174" max="6174" width="17.5703125" bestFit="1" customWidth="1"/>
    <col min="6175" max="6175" width="8.7109375" bestFit="1" customWidth="1"/>
    <col min="6176" max="6176" width="11.140625" bestFit="1" customWidth="1"/>
    <col min="6177" max="6177" width="15.140625" bestFit="1" customWidth="1"/>
    <col min="6178" max="6179" width="18.28515625" bestFit="1" customWidth="1"/>
    <col min="6180" max="6180" width="9" bestFit="1" customWidth="1"/>
    <col min="6181" max="6181" width="15.5703125" customWidth="1"/>
    <col min="6182" max="6182" width="16" customWidth="1"/>
    <col min="6183" max="6183" width="11.85546875" bestFit="1" customWidth="1"/>
    <col min="6401" max="6401" width="7.85546875" customWidth="1"/>
    <col min="6402" max="6402" width="33.140625" customWidth="1"/>
    <col min="6403" max="6403" width="4.42578125" bestFit="1" customWidth="1"/>
    <col min="6404" max="6404" width="3.5703125" bestFit="1" customWidth="1"/>
    <col min="6405" max="6405" width="7.140625" bestFit="1" customWidth="1"/>
    <col min="6406" max="6406" width="14" bestFit="1" customWidth="1"/>
    <col min="6407" max="6407" width="7.7109375" bestFit="1" customWidth="1"/>
    <col min="6408" max="6408" width="15.5703125" bestFit="1" customWidth="1"/>
    <col min="6409" max="6409" width="9.28515625" customWidth="1"/>
    <col min="6410" max="6410" width="17.28515625" bestFit="1" customWidth="1"/>
    <col min="6411" max="6412" width="16.7109375" customWidth="1"/>
    <col min="6413" max="6413" width="13.28515625" customWidth="1"/>
    <col min="6414" max="6414" width="8.7109375" bestFit="1" customWidth="1"/>
    <col min="6415" max="6415" width="14.42578125" bestFit="1" customWidth="1"/>
    <col min="6416" max="6416" width="16.5703125" bestFit="1" customWidth="1"/>
    <col min="6417" max="6417" width="14.42578125" bestFit="1" customWidth="1"/>
    <col min="6418" max="6418" width="10.5703125" bestFit="1" customWidth="1"/>
    <col min="6419" max="6419" width="7.85546875" bestFit="1" customWidth="1"/>
    <col min="6420" max="6420" width="15.42578125" bestFit="1" customWidth="1"/>
    <col min="6421" max="6421" width="16.7109375" customWidth="1"/>
    <col min="6422" max="6422" width="15.42578125" bestFit="1" customWidth="1"/>
    <col min="6423" max="6423" width="11.85546875" bestFit="1" customWidth="1"/>
    <col min="6424" max="6424" width="7.85546875" bestFit="1" customWidth="1"/>
    <col min="6425" max="6425" width="15.140625" customWidth="1"/>
    <col min="6426" max="6426" width="16.5703125" bestFit="1" customWidth="1"/>
    <col min="6427" max="6427" width="15.28515625" customWidth="1"/>
    <col min="6428" max="6428" width="9" bestFit="1" customWidth="1"/>
    <col min="6429" max="6429" width="11.140625" customWidth="1"/>
    <col min="6430" max="6430" width="17.5703125" bestFit="1" customWidth="1"/>
    <col min="6431" max="6431" width="8.7109375" bestFit="1" customWidth="1"/>
    <col min="6432" max="6432" width="11.140625" bestFit="1" customWidth="1"/>
    <col min="6433" max="6433" width="15.140625" bestFit="1" customWidth="1"/>
    <col min="6434" max="6435" width="18.28515625" bestFit="1" customWidth="1"/>
    <col min="6436" max="6436" width="9" bestFit="1" customWidth="1"/>
    <col min="6437" max="6437" width="15.5703125" customWidth="1"/>
    <col min="6438" max="6438" width="16" customWidth="1"/>
    <col min="6439" max="6439" width="11.85546875" bestFit="1" customWidth="1"/>
    <col min="6657" max="6657" width="7.85546875" customWidth="1"/>
    <col min="6658" max="6658" width="33.140625" customWidth="1"/>
    <col min="6659" max="6659" width="4.42578125" bestFit="1" customWidth="1"/>
    <col min="6660" max="6660" width="3.5703125" bestFit="1" customWidth="1"/>
    <col min="6661" max="6661" width="7.140625" bestFit="1" customWidth="1"/>
    <col min="6662" max="6662" width="14" bestFit="1" customWidth="1"/>
    <col min="6663" max="6663" width="7.7109375" bestFit="1" customWidth="1"/>
    <col min="6664" max="6664" width="15.5703125" bestFit="1" customWidth="1"/>
    <col min="6665" max="6665" width="9.28515625" customWidth="1"/>
    <col min="6666" max="6666" width="17.28515625" bestFit="1" customWidth="1"/>
    <col min="6667" max="6668" width="16.7109375" customWidth="1"/>
    <col min="6669" max="6669" width="13.28515625" customWidth="1"/>
    <col min="6670" max="6670" width="8.7109375" bestFit="1" customWidth="1"/>
    <col min="6671" max="6671" width="14.42578125" bestFit="1" customWidth="1"/>
    <col min="6672" max="6672" width="16.5703125" bestFit="1" customWidth="1"/>
    <col min="6673" max="6673" width="14.42578125" bestFit="1" customWidth="1"/>
    <col min="6674" max="6674" width="10.5703125" bestFit="1" customWidth="1"/>
    <col min="6675" max="6675" width="7.85546875" bestFit="1" customWidth="1"/>
    <col min="6676" max="6676" width="15.42578125" bestFit="1" customWidth="1"/>
    <col min="6677" max="6677" width="16.7109375" customWidth="1"/>
    <col min="6678" max="6678" width="15.42578125" bestFit="1" customWidth="1"/>
    <col min="6679" max="6679" width="11.85546875" bestFit="1" customWidth="1"/>
    <col min="6680" max="6680" width="7.85546875" bestFit="1" customWidth="1"/>
    <col min="6681" max="6681" width="15.140625" customWidth="1"/>
    <col min="6682" max="6682" width="16.5703125" bestFit="1" customWidth="1"/>
    <col min="6683" max="6683" width="15.28515625" customWidth="1"/>
    <col min="6684" max="6684" width="9" bestFit="1" customWidth="1"/>
    <col min="6685" max="6685" width="11.140625" customWidth="1"/>
    <col min="6686" max="6686" width="17.5703125" bestFit="1" customWidth="1"/>
    <col min="6687" max="6687" width="8.7109375" bestFit="1" customWidth="1"/>
    <col min="6688" max="6688" width="11.140625" bestFit="1" customWidth="1"/>
    <col min="6689" max="6689" width="15.140625" bestFit="1" customWidth="1"/>
    <col min="6690" max="6691" width="18.28515625" bestFit="1" customWidth="1"/>
    <col min="6692" max="6692" width="9" bestFit="1" customWidth="1"/>
    <col min="6693" max="6693" width="15.5703125" customWidth="1"/>
    <col min="6694" max="6694" width="16" customWidth="1"/>
    <col min="6695" max="6695" width="11.85546875" bestFit="1" customWidth="1"/>
    <col min="6913" max="6913" width="7.85546875" customWidth="1"/>
    <col min="6914" max="6914" width="33.140625" customWidth="1"/>
    <col min="6915" max="6915" width="4.42578125" bestFit="1" customWidth="1"/>
    <col min="6916" max="6916" width="3.5703125" bestFit="1" customWidth="1"/>
    <col min="6917" max="6917" width="7.140625" bestFit="1" customWidth="1"/>
    <col min="6918" max="6918" width="14" bestFit="1" customWidth="1"/>
    <col min="6919" max="6919" width="7.7109375" bestFit="1" customWidth="1"/>
    <col min="6920" max="6920" width="15.5703125" bestFit="1" customWidth="1"/>
    <col min="6921" max="6921" width="9.28515625" customWidth="1"/>
    <col min="6922" max="6922" width="17.28515625" bestFit="1" customWidth="1"/>
    <col min="6923" max="6924" width="16.7109375" customWidth="1"/>
    <col min="6925" max="6925" width="13.28515625" customWidth="1"/>
    <col min="6926" max="6926" width="8.7109375" bestFit="1" customWidth="1"/>
    <col min="6927" max="6927" width="14.42578125" bestFit="1" customWidth="1"/>
    <col min="6928" max="6928" width="16.5703125" bestFit="1" customWidth="1"/>
    <col min="6929" max="6929" width="14.42578125" bestFit="1" customWidth="1"/>
    <col min="6930" max="6930" width="10.5703125" bestFit="1" customWidth="1"/>
    <col min="6931" max="6931" width="7.85546875" bestFit="1" customWidth="1"/>
    <col min="6932" max="6932" width="15.42578125" bestFit="1" customWidth="1"/>
    <col min="6933" max="6933" width="16.7109375" customWidth="1"/>
    <col min="6934" max="6934" width="15.42578125" bestFit="1" customWidth="1"/>
    <col min="6935" max="6935" width="11.85546875" bestFit="1" customWidth="1"/>
    <col min="6936" max="6936" width="7.85546875" bestFit="1" customWidth="1"/>
    <col min="6937" max="6937" width="15.140625" customWidth="1"/>
    <col min="6938" max="6938" width="16.5703125" bestFit="1" customWidth="1"/>
    <col min="6939" max="6939" width="15.28515625" customWidth="1"/>
    <col min="6940" max="6940" width="9" bestFit="1" customWidth="1"/>
    <col min="6941" max="6941" width="11.140625" customWidth="1"/>
    <col min="6942" max="6942" width="17.5703125" bestFit="1" customWidth="1"/>
    <col min="6943" max="6943" width="8.7109375" bestFit="1" customWidth="1"/>
    <col min="6944" max="6944" width="11.140625" bestFit="1" customWidth="1"/>
    <col min="6945" max="6945" width="15.140625" bestFit="1" customWidth="1"/>
    <col min="6946" max="6947" width="18.28515625" bestFit="1" customWidth="1"/>
    <col min="6948" max="6948" width="9" bestFit="1" customWidth="1"/>
    <col min="6949" max="6949" width="15.5703125" customWidth="1"/>
    <col min="6950" max="6950" width="16" customWidth="1"/>
    <col min="6951" max="6951" width="11.85546875" bestFit="1" customWidth="1"/>
    <col min="7169" max="7169" width="7.85546875" customWidth="1"/>
    <col min="7170" max="7170" width="33.140625" customWidth="1"/>
    <col min="7171" max="7171" width="4.42578125" bestFit="1" customWidth="1"/>
    <col min="7172" max="7172" width="3.5703125" bestFit="1" customWidth="1"/>
    <col min="7173" max="7173" width="7.140625" bestFit="1" customWidth="1"/>
    <col min="7174" max="7174" width="14" bestFit="1" customWidth="1"/>
    <col min="7175" max="7175" width="7.7109375" bestFit="1" customWidth="1"/>
    <col min="7176" max="7176" width="15.5703125" bestFit="1" customWidth="1"/>
    <col min="7177" max="7177" width="9.28515625" customWidth="1"/>
    <col min="7178" max="7178" width="17.28515625" bestFit="1" customWidth="1"/>
    <col min="7179" max="7180" width="16.7109375" customWidth="1"/>
    <col min="7181" max="7181" width="13.28515625" customWidth="1"/>
    <col min="7182" max="7182" width="8.7109375" bestFit="1" customWidth="1"/>
    <col min="7183" max="7183" width="14.42578125" bestFit="1" customWidth="1"/>
    <col min="7184" max="7184" width="16.5703125" bestFit="1" customWidth="1"/>
    <col min="7185" max="7185" width="14.42578125" bestFit="1" customWidth="1"/>
    <col min="7186" max="7186" width="10.5703125" bestFit="1" customWidth="1"/>
    <col min="7187" max="7187" width="7.85546875" bestFit="1" customWidth="1"/>
    <col min="7188" max="7188" width="15.42578125" bestFit="1" customWidth="1"/>
    <col min="7189" max="7189" width="16.7109375" customWidth="1"/>
    <col min="7190" max="7190" width="15.42578125" bestFit="1" customWidth="1"/>
    <col min="7191" max="7191" width="11.85546875" bestFit="1" customWidth="1"/>
    <col min="7192" max="7192" width="7.85546875" bestFit="1" customWidth="1"/>
    <col min="7193" max="7193" width="15.140625" customWidth="1"/>
    <col min="7194" max="7194" width="16.5703125" bestFit="1" customWidth="1"/>
    <col min="7195" max="7195" width="15.28515625" customWidth="1"/>
    <col min="7196" max="7196" width="9" bestFit="1" customWidth="1"/>
    <col min="7197" max="7197" width="11.140625" customWidth="1"/>
    <col min="7198" max="7198" width="17.5703125" bestFit="1" customWidth="1"/>
    <col min="7199" max="7199" width="8.7109375" bestFit="1" customWidth="1"/>
    <col min="7200" max="7200" width="11.140625" bestFit="1" customWidth="1"/>
    <col min="7201" max="7201" width="15.140625" bestFit="1" customWidth="1"/>
    <col min="7202" max="7203" width="18.28515625" bestFit="1" customWidth="1"/>
    <col min="7204" max="7204" width="9" bestFit="1" customWidth="1"/>
    <col min="7205" max="7205" width="15.5703125" customWidth="1"/>
    <col min="7206" max="7206" width="16" customWidth="1"/>
    <col min="7207" max="7207" width="11.85546875" bestFit="1" customWidth="1"/>
    <col min="7425" max="7425" width="7.85546875" customWidth="1"/>
    <col min="7426" max="7426" width="33.140625" customWidth="1"/>
    <col min="7427" max="7427" width="4.42578125" bestFit="1" customWidth="1"/>
    <col min="7428" max="7428" width="3.5703125" bestFit="1" customWidth="1"/>
    <col min="7429" max="7429" width="7.140625" bestFit="1" customWidth="1"/>
    <col min="7430" max="7430" width="14" bestFit="1" customWidth="1"/>
    <col min="7431" max="7431" width="7.7109375" bestFit="1" customWidth="1"/>
    <col min="7432" max="7432" width="15.5703125" bestFit="1" customWidth="1"/>
    <col min="7433" max="7433" width="9.28515625" customWidth="1"/>
    <col min="7434" max="7434" width="17.28515625" bestFit="1" customWidth="1"/>
    <col min="7435" max="7436" width="16.7109375" customWidth="1"/>
    <col min="7437" max="7437" width="13.28515625" customWidth="1"/>
    <col min="7438" max="7438" width="8.7109375" bestFit="1" customWidth="1"/>
    <col min="7439" max="7439" width="14.42578125" bestFit="1" customWidth="1"/>
    <col min="7440" max="7440" width="16.5703125" bestFit="1" customWidth="1"/>
    <col min="7441" max="7441" width="14.42578125" bestFit="1" customWidth="1"/>
    <col min="7442" max="7442" width="10.5703125" bestFit="1" customWidth="1"/>
    <col min="7443" max="7443" width="7.85546875" bestFit="1" customWidth="1"/>
    <col min="7444" max="7444" width="15.42578125" bestFit="1" customWidth="1"/>
    <col min="7445" max="7445" width="16.7109375" customWidth="1"/>
    <col min="7446" max="7446" width="15.42578125" bestFit="1" customWidth="1"/>
    <col min="7447" max="7447" width="11.85546875" bestFit="1" customWidth="1"/>
    <col min="7448" max="7448" width="7.85546875" bestFit="1" customWidth="1"/>
    <col min="7449" max="7449" width="15.140625" customWidth="1"/>
    <col min="7450" max="7450" width="16.5703125" bestFit="1" customWidth="1"/>
    <col min="7451" max="7451" width="15.28515625" customWidth="1"/>
    <col min="7452" max="7452" width="9" bestFit="1" customWidth="1"/>
    <col min="7453" max="7453" width="11.140625" customWidth="1"/>
    <col min="7454" max="7454" width="17.5703125" bestFit="1" customWidth="1"/>
    <col min="7455" max="7455" width="8.7109375" bestFit="1" customWidth="1"/>
    <col min="7456" max="7456" width="11.140625" bestFit="1" customWidth="1"/>
    <col min="7457" max="7457" width="15.140625" bestFit="1" customWidth="1"/>
    <col min="7458" max="7459" width="18.28515625" bestFit="1" customWidth="1"/>
    <col min="7460" max="7460" width="9" bestFit="1" customWidth="1"/>
    <col min="7461" max="7461" width="15.5703125" customWidth="1"/>
    <col min="7462" max="7462" width="16" customWidth="1"/>
    <col min="7463" max="7463" width="11.85546875" bestFit="1" customWidth="1"/>
    <col min="7681" max="7681" width="7.85546875" customWidth="1"/>
    <col min="7682" max="7682" width="33.140625" customWidth="1"/>
    <col min="7683" max="7683" width="4.42578125" bestFit="1" customWidth="1"/>
    <col min="7684" max="7684" width="3.5703125" bestFit="1" customWidth="1"/>
    <col min="7685" max="7685" width="7.140625" bestFit="1" customWidth="1"/>
    <col min="7686" max="7686" width="14" bestFit="1" customWidth="1"/>
    <col min="7687" max="7687" width="7.7109375" bestFit="1" customWidth="1"/>
    <col min="7688" max="7688" width="15.5703125" bestFit="1" customWidth="1"/>
    <col min="7689" max="7689" width="9.28515625" customWidth="1"/>
    <col min="7690" max="7690" width="17.28515625" bestFit="1" customWidth="1"/>
    <col min="7691" max="7692" width="16.7109375" customWidth="1"/>
    <col min="7693" max="7693" width="13.28515625" customWidth="1"/>
    <col min="7694" max="7694" width="8.7109375" bestFit="1" customWidth="1"/>
    <col min="7695" max="7695" width="14.42578125" bestFit="1" customWidth="1"/>
    <col min="7696" max="7696" width="16.5703125" bestFit="1" customWidth="1"/>
    <col min="7697" max="7697" width="14.42578125" bestFit="1" customWidth="1"/>
    <col min="7698" max="7698" width="10.5703125" bestFit="1" customWidth="1"/>
    <col min="7699" max="7699" width="7.85546875" bestFit="1" customWidth="1"/>
    <col min="7700" max="7700" width="15.42578125" bestFit="1" customWidth="1"/>
    <col min="7701" max="7701" width="16.7109375" customWidth="1"/>
    <col min="7702" max="7702" width="15.42578125" bestFit="1" customWidth="1"/>
    <col min="7703" max="7703" width="11.85546875" bestFit="1" customWidth="1"/>
    <col min="7704" max="7704" width="7.85546875" bestFit="1" customWidth="1"/>
    <col min="7705" max="7705" width="15.140625" customWidth="1"/>
    <col min="7706" max="7706" width="16.5703125" bestFit="1" customWidth="1"/>
    <col min="7707" max="7707" width="15.28515625" customWidth="1"/>
    <col min="7708" max="7708" width="9" bestFit="1" customWidth="1"/>
    <col min="7709" max="7709" width="11.140625" customWidth="1"/>
    <col min="7710" max="7710" width="17.5703125" bestFit="1" customWidth="1"/>
    <col min="7711" max="7711" width="8.7109375" bestFit="1" customWidth="1"/>
    <col min="7712" max="7712" width="11.140625" bestFit="1" customWidth="1"/>
    <col min="7713" max="7713" width="15.140625" bestFit="1" customWidth="1"/>
    <col min="7714" max="7715" width="18.28515625" bestFit="1" customWidth="1"/>
    <col min="7716" max="7716" width="9" bestFit="1" customWidth="1"/>
    <col min="7717" max="7717" width="15.5703125" customWidth="1"/>
    <col min="7718" max="7718" width="16" customWidth="1"/>
    <col min="7719" max="7719" width="11.85546875" bestFit="1" customWidth="1"/>
    <col min="7937" max="7937" width="7.85546875" customWidth="1"/>
    <col min="7938" max="7938" width="33.140625" customWidth="1"/>
    <col min="7939" max="7939" width="4.42578125" bestFit="1" customWidth="1"/>
    <col min="7940" max="7940" width="3.5703125" bestFit="1" customWidth="1"/>
    <col min="7941" max="7941" width="7.140625" bestFit="1" customWidth="1"/>
    <col min="7942" max="7942" width="14" bestFit="1" customWidth="1"/>
    <col min="7943" max="7943" width="7.7109375" bestFit="1" customWidth="1"/>
    <col min="7944" max="7944" width="15.5703125" bestFit="1" customWidth="1"/>
    <col min="7945" max="7945" width="9.28515625" customWidth="1"/>
    <col min="7946" max="7946" width="17.28515625" bestFit="1" customWidth="1"/>
    <col min="7947" max="7948" width="16.7109375" customWidth="1"/>
    <col min="7949" max="7949" width="13.28515625" customWidth="1"/>
    <col min="7950" max="7950" width="8.7109375" bestFit="1" customWidth="1"/>
    <col min="7951" max="7951" width="14.42578125" bestFit="1" customWidth="1"/>
    <col min="7952" max="7952" width="16.5703125" bestFit="1" customWidth="1"/>
    <col min="7953" max="7953" width="14.42578125" bestFit="1" customWidth="1"/>
    <col min="7954" max="7954" width="10.5703125" bestFit="1" customWidth="1"/>
    <col min="7955" max="7955" width="7.85546875" bestFit="1" customWidth="1"/>
    <col min="7956" max="7956" width="15.42578125" bestFit="1" customWidth="1"/>
    <col min="7957" max="7957" width="16.7109375" customWidth="1"/>
    <col min="7958" max="7958" width="15.42578125" bestFit="1" customWidth="1"/>
    <col min="7959" max="7959" width="11.85546875" bestFit="1" customWidth="1"/>
    <col min="7960" max="7960" width="7.85546875" bestFit="1" customWidth="1"/>
    <col min="7961" max="7961" width="15.140625" customWidth="1"/>
    <col min="7962" max="7962" width="16.5703125" bestFit="1" customWidth="1"/>
    <col min="7963" max="7963" width="15.28515625" customWidth="1"/>
    <col min="7964" max="7964" width="9" bestFit="1" customWidth="1"/>
    <col min="7965" max="7965" width="11.140625" customWidth="1"/>
    <col min="7966" max="7966" width="17.5703125" bestFit="1" customWidth="1"/>
    <col min="7967" max="7967" width="8.7109375" bestFit="1" customWidth="1"/>
    <col min="7968" max="7968" width="11.140625" bestFit="1" customWidth="1"/>
    <col min="7969" max="7969" width="15.140625" bestFit="1" customWidth="1"/>
    <col min="7970" max="7971" width="18.28515625" bestFit="1" customWidth="1"/>
    <col min="7972" max="7972" width="9" bestFit="1" customWidth="1"/>
    <col min="7973" max="7973" width="15.5703125" customWidth="1"/>
    <col min="7974" max="7974" width="16" customWidth="1"/>
    <col min="7975" max="7975" width="11.85546875" bestFit="1" customWidth="1"/>
    <col min="8193" max="8193" width="7.85546875" customWidth="1"/>
    <col min="8194" max="8194" width="33.140625" customWidth="1"/>
    <col min="8195" max="8195" width="4.42578125" bestFit="1" customWidth="1"/>
    <col min="8196" max="8196" width="3.5703125" bestFit="1" customWidth="1"/>
    <col min="8197" max="8197" width="7.140625" bestFit="1" customWidth="1"/>
    <col min="8198" max="8198" width="14" bestFit="1" customWidth="1"/>
    <col min="8199" max="8199" width="7.7109375" bestFit="1" customWidth="1"/>
    <col min="8200" max="8200" width="15.5703125" bestFit="1" customWidth="1"/>
    <col min="8201" max="8201" width="9.28515625" customWidth="1"/>
    <col min="8202" max="8202" width="17.28515625" bestFit="1" customWidth="1"/>
    <col min="8203" max="8204" width="16.7109375" customWidth="1"/>
    <col min="8205" max="8205" width="13.28515625" customWidth="1"/>
    <col min="8206" max="8206" width="8.7109375" bestFit="1" customWidth="1"/>
    <col min="8207" max="8207" width="14.42578125" bestFit="1" customWidth="1"/>
    <col min="8208" max="8208" width="16.5703125" bestFit="1" customWidth="1"/>
    <col min="8209" max="8209" width="14.42578125" bestFit="1" customWidth="1"/>
    <col min="8210" max="8210" width="10.5703125" bestFit="1" customWidth="1"/>
    <col min="8211" max="8211" width="7.85546875" bestFit="1" customWidth="1"/>
    <col min="8212" max="8212" width="15.42578125" bestFit="1" customWidth="1"/>
    <col min="8213" max="8213" width="16.7109375" customWidth="1"/>
    <col min="8214" max="8214" width="15.42578125" bestFit="1" customWidth="1"/>
    <col min="8215" max="8215" width="11.85546875" bestFit="1" customWidth="1"/>
    <col min="8216" max="8216" width="7.85546875" bestFit="1" customWidth="1"/>
    <col min="8217" max="8217" width="15.140625" customWidth="1"/>
    <col min="8218" max="8218" width="16.5703125" bestFit="1" customWidth="1"/>
    <col min="8219" max="8219" width="15.28515625" customWidth="1"/>
    <col min="8220" max="8220" width="9" bestFit="1" customWidth="1"/>
    <col min="8221" max="8221" width="11.140625" customWidth="1"/>
    <col min="8222" max="8222" width="17.5703125" bestFit="1" customWidth="1"/>
    <col min="8223" max="8223" width="8.7109375" bestFit="1" customWidth="1"/>
    <col min="8224" max="8224" width="11.140625" bestFit="1" customWidth="1"/>
    <col min="8225" max="8225" width="15.140625" bestFit="1" customWidth="1"/>
    <col min="8226" max="8227" width="18.28515625" bestFit="1" customWidth="1"/>
    <col min="8228" max="8228" width="9" bestFit="1" customWidth="1"/>
    <col min="8229" max="8229" width="15.5703125" customWidth="1"/>
    <col min="8230" max="8230" width="16" customWidth="1"/>
    <col min="8231" max="8231" width="11.85546875" bestFit="1" customWidth="1"/>
    <col min="8449" max="8449" width="7.85546875" customWidth="1"/>
    <col min="8450" max="8450" width="33.140625" customWidth="1"/>
    <col min="8451" max="8451" width="4.42578125" bestFit="1" customWidth="1"/>
    <col min="8452" max="8452" width="3.5703125" bestFit="1" customWidth="1"/>
    <col min="8453" max="8453" width="7.140625" bestFit="1" customWidth="1"/>
    <col min="8454" max="8454" width="14" bestFit="1" customWidth="1"/>
    <col min="8455" max="8455" width="7.7109375" bestFit="1" customWidth="1"/>
    <col min="8456" max="8456" width="15.5703125" bestFit="1" customWidth="1"/>
    <col min="8457" max="8457" width="9.28515625" customWidth="1"/>
    <col min="8458" max="8458" width="17.28515625" bestFit="1" customWidth="1"/>
    <col min="8459" max="8460" width="16.7109375" customWidth="1"/>
    <col min="8461" max="8461" width="13.28515625" customWidth="1"/>
    <col min="8462" max="8462" width="8.7109375" bestFit="1" customWidth="1"/>
    <col min="8463" max="8463" width="14.42578125" bestFit="1" customWidth="1"/>
    <col min="8464" max="8464" width="16.5703125" bestFit="1" customWidth="1"/>
    <col min="8465" max="8465" width="14.42578125" bestFit="1" customWidth="1"/>
    <col min="8466" max="8466" width="10.5703125" bestFit="1" customWidth="1"/>
    <col min="8467" max="8467" width="7.85546875" bestFit="1" customWidth="1"/>
    <col min="8468" max="8468" width="15.42578125" bestFit="1" customWidth="1"/>
    <col min="8469" max="8469" width="16.7109375" customWidth="1"/>
    <col min="8470" max="8470" width="15.42578125" bestFit="1" customWidth="1"/>
    <col min="8471" max="8471" width="11.85546875" bestFit="1" customWidth="1"/>
    <col min="8472" max="8472" width="7.85546875" bestFit="1" customWidth="1"/>
    <col min="8473" max="8473" width="15.140625" customWidth="1"/>
    <col min="8474" max="8474" width="16.5703125" bestFit="1" customWidth="1"/>
    <col min="8475" max="8475" width="15.28515625" customWidth="1"/>
    <col min="8476" max="8476" width="9" bestFit="1" customWidth="1"/>
    <col min="8477" max="8477" width="11.140625" customWidth="1"/>
    <col min="8478" max="8478" width="17.5703125" bestFit="1" customWidth="1"/>
    <col min="8479" max="8479" width="8.7109375" bestFit="1" customWidth="1"/>
    <col min="8480" max="8480" width="11.140625" bestFit="1" customWidth="1"/>
    <col min="8481" max="8481" width="15.140625" bestFit="1" customWidth="1"/>
    <col min="8482" max="8483" width="18.28515625" bestFit="1" customWidth="1"/>
    <col min="8484" max="8484" width="9" bestFit="1" customWidth="1"/>
    <col min="8485" max="8485" width="15.5703125" customWidth="1"/>
    <col min="8486" max="8486" width="16" customWidth="1"/>
    <col min="8487" max="8487" width="11.85546875" bestFit="1" customWidth="1"/>
    <col min="8705" max="8705" width="7.85546875" customWidth="1"/>
    <col min="8706" max="8706" width="33.140625" customWidth="1"/>
    <col min="8707" max="8707" width="4.42578125" bestFit="1" customWidth="1"/>
    <col min="8708" max="8708" width="3.5703125" bestFit="1" customWidth="1"/>
    <col min="8709" max="8709" width="7.140625" bestFit="1" customWidth="1"/>
    <col min="8710" max="8710" width="14" bestFit="1" customWidth="1"/>
    <col min="8711" max="8711" width="7.7109375" bestFit="1" customWidth="1"/>
    <col min="8712" max="8712" width="15.5703125" bestFit="1" customWidth="1"/>
    <col min="8713" max="8713" width="9.28515625" customWidth="1"/>
    <col min="8714" max="8714" width="17.28515625" bestFit="1" customWidth="1"/>
    <col min="8715" max="8716" width="16.7109375" customWidth="1"/>
    <col min="8717" max="8717" width="13.28515625" customWidth="1"/>
    <col min="8718" max="8718" width="8.7109375" bestFit="1" customWidth="1"/>
    <col min="8719" max="8719" width="14.42578125" bestFit="1" customWidth="1"/>
    <col min="8720" max="8720" width="16.5703125" bestFit="1" customWidth="1"/>
    <col min="8721" max="8721" width="14.42578125" bestFit="1" customWidth="1"/>
    <col min="8722" max="8722" width="10.5703125" bestFit="1" customWidth="1"/>
    <col min="8723" max="8723" width="7.85546875" bestFit="1" customWidth="1"/>
    <col min="8724" max="8724" width="15.42578125" bestFit="1" customWidth="1"/>
    <col min="8725" max="8725" width="16.7109375" customWidth="1"/>
    <col min="8726" max="8726" width="15.42578125" bestFit="1" customWidth="1"/>
    <col min="8727" max="8727" width="11.85546875" bestFit="1" customWidth="1"/>
    <col min="8728" max="8728" width="7.85546875" bestFit="1" customWidth="1"/>
    <col min="8729" max="8729" width="15.140625" customWidth="1"/>
    <col min="8730" max="8730" width="16.5703125" bestFit="1" customWidth="1"/>
    <col min="8731" max="8731" width="15.28515625" customWidth="1"/>
    <col min="8732" max="8732" width="9" bestFit="1" customWidth="1"/>
    <col min="8733" max="8733" width="11.140625" customWidth="1"/>
    <col min="8734" max="8734" width="17.5703125" bestFit="1" customWidth="1"/>
    <col min="8735" max="8735" width="8.7109375" bestFit="1" customWidth="1"/>
    <col min="8736" max="8736" width="11.140625" bestFit="1" customWidth="1"/>
    <col min="8737" max="8737" width="15.140625" bestFit="1" customWidth="1"/>
    <col min="8738" max="8739" width="18.28515625" bestFit="1" customWidth="1"/>
    <col min="8740" max="8740" width="9" bestFit="1" customWidth="1"/>
    <col min="8741" max="8741" width="15.5703125" customWidth="1"/>
    <col min="8742" max="8742" width="16" customWidth="1"/>
    <col min="8743" max="8743" width="11.85546875" bestFit="1" customWidth="1"/>
    <col min="8961" max="8961" width="7.85546875" customWidth="1"/>
    <col min="8962" max="8962" width="33.140625" customWidth="1"/>
    <col min="8963" max="8963" width="4.42578125" bestFit="1" customWidth="1"/>
    <col min="8964" max="8964" width="3.5703125" bestFit="1" customWidth="1"/>
    <col min="8965" max="8965" width="7.140625" bestFit="1" customWidth="1"/>
    <col min="8966" max="8966" width="14" bestFit="1" customWidth="1"/>
    <col min="8967" max="8967" width="7.7109375" bestFit="1" customWidth="1"/>
    <col min="8968" max="8968" width="15.5703125" bestFit="1" customWidth="1"/>
    <col min="8969" max="8969" width="9.28515625" customWidth="1"/>
    <col min="8970" max="8970" width="17.28515625" bestFit="1" customWidth="1"/>
    <col min="8971" max="8972" width="16.7109375" customWidth="1"/>
    <col min="8973" max="8973" width="13.28515625" customWidth="1"/>
    <col min="8974" max="8974" width="8.7109375" bestFit="1" customWidth="1"/>
    <col min="8975" max="8975" width="14.42578125" bestFit="1" customWidth="1"/>
    <col min="8976" max="8976" width="16.5703125" bestFit="1" customWidth="1"/>
    <col min="8977" max="8977" width="14.42578125" bestFit="1" customWidth="1"/>
    <col min="8978" max="8978" width="10.5703125" bestFit="1" customWidth="1"/>
    <col min="8979" max="8979" width="7.85546875" bestFit="1" customWidth="1"/>
    <col min="8980" max="8980" width="15.42578125" bestFit="1" customWidth="1"/>
    <col min="8981" max="8981" width="16.7109375" customWidth="1"/>
    <col min="8982" max="8982" width="15.42578125" bestFit="1" customWidth="1"/>
    <col min="8983" max="8983" width="11.85546875" bestFit="1" customWidth="1"/>
    <col min="8984" max="8984" width="7.85546875" bestFit="1" customWidth="1"/>
    <col min="8985" max="8985" width="15.140625" customWidth="1"/>
    <col min="8986" max="8986" width="16.5703125" bestFit="1" customWidth="1"/>
    <col min="8987" max="8987" width="15.28515625" customWidth="1"/>
    <col min="8988" max="8988" width="9" bestFit="1" customWidth="1"/>
    <col min="8989" max="8989" width="11.140625" customWidth="1"/>
    <col min="8990" max="8990" width="17.5703125" bestFit="1" customWidth="1"/>
    <col min="8991" max="8991" width="8.7109375" bestFit="1" customWidth="1"/>
    <col min="8992" max="8992" width="11.140625" bestFit="1" customWidth="1"/>
    <col min="8993" max="8993" width="15.140625" bestFit="1" customWidth="1"/>
    <col min="8994" max="8995" width="18.28515625" bestFit="1" customWidth="1"/>
    <col min="8996" max="8996" width="9" bestFit="1" customWidth="1"/>
    <col min="8997" max="8997" width="15.5703125" customWidth="1"/>
    <col min="8998" max="8998" width="16" customWidth="1"/>
    <col min="8999" max="8999" width="11.85546875" bestFit="1" customWidth="1"/>
    <col min="9217" max="9217" width="7.85546875" customWidth="1"/>
    <col min="9218" max="9218" width="33.140625" customWidth="1"/>
    <col min="9219" max="9219" width="4.42578125" bestFit="1" customWidth="1"/>
    <col min="9220" max="9220" width="3.5703125" bestFit="1" customWidth="1"/>
    <col min="9221" max="9221" width="7.140625" bestFit="1" customWidth="1"/>
    <col min="9222" max="9222" width="14" bestFit="1" customWidth="1"/>
    <col min="9223" max="9223" width="7.7109375" bestFit="1" customWidth="1"/>
    <col min="9224" max="9224" width="15.5703125" bestFit="1" customWidth="1"/>
    <col min="9225" max="9225" width="9.28515625" customWidth="1"/>
    <col min="9226" max="9226" width="17.28515625" bestFit="1" customWidth="1"/>
    <col min="9227" max="9228" width="16.7109375" customWidth="1"/>
    <col min="9229" max="9229" width="13.28515625" customWidth="1"/>
    <col min="9230" max="9230" width="8.7109375" bestFit="1" customWidth="1"/>
    <col min="9231" max="9231" width="14.42578125" bestFit="1" customWidth="1"/>
    <col min="9232" max="9232" width="16.5703125" bestFit="1" customWidth="1"/>
    <col min="9233" max="9233" width="14.42578125" bestFit="1" customWidth="1"/>
    <col min="9234" max="9234" width="10.5703125" bestFit="1" customWidth="1"/>
    <col min="9235" max="9235" width="7.85546875" bestFit="1" customWidth="1"/>
    <col min="9236" max="9236" width="15.42578125" bestFit="1" customWidth="1"/>
    <col min="9237" max="9237" width="16.7109375" customWidth="1"/>
    <col min="9238" max="9238" width="15.42578125" bestFit="1" customWidth="1"/>
    <col min="9239" max="9239" width="11.85546875" bestFit="1" customWidth="1"/>
    <col min="9240" max="9240" width="7.85546875" bestFit="1" customWidth="1"/>
    <col min="9241" max="9241" width="15.140625" customWidth="1"/>
    <col min="9242" max="9242" width="16.5703125" bestFit="1" customWidth="1"/>
    <col min="9243" max="9243" width="15.28515625" customWidth="1"/>
    <col min="9244" max="9244" width="9" bestFit="1" customWidth="1"/>
    <col min="9245" max="9245" width="11.140625" customWidth="1"/>
    <col min="9246" max="9246" width="17.5703125" bestFit="1" customWidth="1"/>
    <col min="9247" max="9247" width="8.7109375" bestFit="1" customWidth="1"/>
    <col min="9248" max="9248" width="11.140625" bestFit="1" customWidth="1"/>
    <col min="9249" max="9249" width="15.140625" bestFit="1" customWidth="1"/>
    <col min="9250" max="9251" width="18.28515625" bestFit="1" customWidth="1"/>
    <col min="9252" max="9252" width="9" bestFit="1" customWidth="1"/>
    <col min="9253" max="9253" width="15.5703125" customWidth="1"/>
    <col min="9254" max="9254" width="16" customWidth="1"/>
    <col min="9255" max="9255" width="11.85546875" bestFit="1" customWidth="1"/>
    <col min="9473" max="9473" width="7.85546875" customWidth="1"/>
    <col min="9474" max="9474" width="33.140625" customWidth="1"/>
    <col min="9475" max="9475" width="4.42578125" bestFit="1" customWidth="1"/>
    <col min="9476" max="9476" width="3.5703125" bestFit="1" customWidth="1"/>
    <col min="9477" max="9477" width="7.140625" bestFit="1" customWidth="1"/>
    <col min="9478" max="9478" width="14" bestFit="1" customWidth="1"/>
    <col min="9479" max="9479" width="7.7109375" bestFit="1" customWidth="1"/>
    <col min="9480" max="9480" width="15.5703125" bestFit="1" customWidth="1"/>
    <col min="9481" max="9481" width="9.28515625" customWidth="1"/>
    <col min="9482" max="9482" width="17.28515625" bestFit="1" customWidth="1"/>
    <col min="9483" max="9484" width="16.7109375" customWidth="1"/>
    <col min="9485" max="9485" width="13.28515625" customWidth="1"/>
    <col min="9486" max="9486" width="8.7109375" bestFit="1" customWidth="1"/>
    <col min="9487" max="9487" width="14.42578125" bestFit="1" customWidth="1"/>
    <col min="9488" max="9488" width="16.5703125" bestFit="1" customWidth="1"/>
    <col min="9489" max="9489" width="14.42578125" bestFit="1" customWidth="1"/>
    <col min="9490" max="9490" width="10.5703125" bestFit="1" customWidth="1"/>
    <col min="9491" max="9491" width="7.85546875" bestFit="1" customWidth="1"/>
    <col min="9492" max="9492" width="15.42578125" bestFit="1" customWidth="1"/>
    <col min="9493" max="9493" width="16.7109375" customWidth="1"/>
    <col min="9494" max="9494" width="15.42578125" bestFit="1" customWidth="1"/>
    <col min="9495" max="9495" width="11.85546875" bestFit="1" customWidth="1"/>
    <col min="9496" max="9496" width="7.85546875" bestFit="1" customWidth="1"/>
    <col min="9497" max="9497" width="15.140625" customWidth="1"/>
    <col min="9498" max="9498" width="16.5703125" bestFit="1" customWidth="1"/>
    <col min="9499" max="9499" width="15.28515625" customWidth="1"/>
    <col min="9500" max="9500" width="9" bestFit="1" customWidth="1"/>
    <col min="9501" max="9501" width="11.140625" customWidth="1"/>
    <col min="9502" max="9502" width="17.5703125" bestFit="1" customWidth="1"/>
    <col min="9503" max="9503" width="8.7109375" bestFit="1" customWidth="1"/>
    <col min="9504" max="9504" width="11.140625" bestFit="1" customWidth="1"/>
    <col min="9505" max="9505" width="15.140625" bestFit="1" customWidth="1"/>
    <col min="9506" max="9507" width="18.28515625" bestFit="1" customWidth="1"/>
    <col min="9508" max="9508" width="9" bestFit="1" customWidth="1"/>
    <col min="9509" max="9509" width="15.5703125" customWidth="1"/>
    <col min="9510" max="9510" width="16" customWidth="1"/>
    <col min="9511" max="9511" width="11.85546875" bestFit="1" customWidth="1"/>
    <col min="9729" max="9729" width="7.85546875" customWidth="1"/>
    <col min="9730" max="9730" width="33.140625" customWidth="1"/>
    <col min="9731" max="9731" width="4.42578125" bestFit="1" customWidth="1"/>
    <col min="9732" max="9732" width="3.5703125" bestFit="1" customWidth="1"/>
    <col min="9733" max="9733" width="7.140625" bestFit="1" customWidth="1"/>
    <col min="9734" max="9734" width="14" bestFit="1" customWidth="1"/>
    <col min="9735" max="9735" width="7.7109375" bestFit="1" customWidth="1"/>
    <col min="9736" max="9736" width="15.5703125" bestFit="1" customWidth="1"/>
    <col min="9737" max="9737" width="9.28515625" customWidth="1"/>
    <col min="9738" max="9738" width="17.28515625" bestFit="1" customWidth="1"/>
    <col min="9739" max="9740" width="16.7109375" customWidth="1"/>
    <col min="9741" max="9741" width="13.28515625" customWidth="1"/>
    <col min="9742" max="9742" width="8.7109375" bestFit="1" customWidth="1"/>
    <col min="9743" max="9743" width="14.42578125" bestFit="1" customWidth="1"/>
    <col min="9744" max="9744" width="16.5703125" bestFit="1" customWidth="1"/>
    <col min="9745" max="9745" width="14.42578125" bestFit="1" customWidth="1"/>
    <col min="9746" max="9746" width="10.5703125" bestFit="1" customWidth="1"/>
    <col min="9747" max="9747" width="7.85546875" bestFit="1" customWidth="1"/>
    <col min="9748" max="9748" width="15.42578125" bestFit="1" customWidth="1"/>
    <col min="9749" max="9749" width="16.7109375" customWidth="1"/>
    <col min="9750" max="9750" width="15.42578125" bestFit="1" customWidth="1"/>
    <col min="9751" max="9751" width="11.85546875" bestFit="1" customWidth="1"/>
    <col min="9752" max="9752" width="7.85546875" bestFit="1" customWidth="1"/>
    <col min="9753" max="9753" width="15.140625" customWidth="1"/>
    <col min="9754" max="9754" width="16.5703125" bestFit="1" customWidth="1"/>
    <col min="9755" max="9755" width="15.28515625" customWidth="1"/>
    <col min="9756" max="9756" width="9" bestFit="1" customWidth="1"/>
    <col min="9757" max="9757" width="11.140625" customWidth="1"/>
    <col min="9758" max="9758" width="17.5703125" bestFit="1" customWidth="1"/>
    <col min="9759" max="9759" width="8.7109375" bestFit="1" customWidth="1"/>
    <col min="9760" max="9760" width="11.140625" bestFit="1" customWidth="1"/>
    <col min="9761" max="9761" width="15.140625" bestFit="1" customWidth="1"/>
    <col min="9762" max="9763" width="18.28515625" bestFit="1" customWidth="1"/>
    <col min="9764" max="9764" width="9" bestFit="1" customWidth="1"/>
    <col min="9765" max="9765" width="15.5703125" customWidth="1"/>
    <col min="9766" max="9766" width="16" customWidth="1"/>
    <col min="9767" max="9767" width="11.85546875" bestFit="1" customWidth="1"/>
    <col min="9985" max="9985" width="7.85546875" customWidth="1"/>
    <col min="9986" max="9986" width="33.140625" customWidth="1"/>
    <col min="9987" max="9987" width="4.42578125" bestFit="1" customWidth="1"/>
    <col min="9988" max="9988" width="3.5703125" bestFit="1" customWidth="1"/>
    <col min="9989" max="9989" width="7.140625" bestFit="1" customWidth="1"/>
    <col min="9990" max="9990" width="14" bestFit="1" customWidth="1"/>
    <col min="9991" max="9991" width="7.7109375" bestFit="1" customWidth="1"/>
    <col min="9992" max="9992" width="15.5703125" bestFit="1" customWidth="1"/>
    <col min="9993" max="9993" width="9.28515625" customWidth="1"/>
    <col min="9994" max="9994" width="17.28515625" bestFit="1" customWidth="1"/>
    <col min="9995" max="9996" width="16.7109375" customWidth="1"/>
    <col min="9997" max="9997" width="13.28515625" customWidth="1"/>
    <col min="9998" max="9998" width="8.7109375" bestFit="1" customWidth="1"/>
    <col min="9999" max="9999" width="14.42578125" bestFit="1" customWidth="1"/>
    <col min="10000" max="10000" width="16.5703125" bestFit="1" customWidth="1"/>
    <col min="10001" max="10001" width="14.42578125" bestFit="1" customWidth="1"/>
    <col min="10002" max="10002" width="10.5703125" bestFit="1" customWidth="1"/>
    <col min="10003" max="10003" width="7.85546875" bestFit="1" customWidth="1"/>
    <col min="10004" max="10004" width="15.42578125" bestFit="1" customWidth="1"/>
    <col min="10005" max="10005" width="16.7109375" customWidth="1"/>
    <col min="10006" max="10006" width="15.42578125" bestFit="1" customWidth="1"/>
    <col min="10007" max="10007" width="11.85546875" bestFit="1" customWidth="1"/>
    <col min="10008" max="10008" width="7.85546875" bestFit="1" customWidth="1"/>
    <col min="10009" max="10009" width="15.140625" customWidth="1"/>
    <col min="10010" max="10010" width="16.5703125" bestFit="1" customWidth="1"/>
    <col min="10011" max="10011" width="15.28515625" customWidth="1"/>
    <col min="10012" max="10012" width="9" bestFit="1" customWidth="1"/>
    <col min="10013" max="10013" width="11.140625" customWidth="1"/>
    <col min="10014" max="10014" width="17.5703125" bestFit="1" customWidth="1"/>
    <col min="10015" max="10015" width="8.7109375" bestFit="1" customWidth="1"/>
    <col min="10016" max="10016" width="11.140625" bestFit="1" customWidth="1"/>
    <col min="10017" max="10017" width="15.140625" bestFit="1" customWidth="1"/>
    <col min="10018" max="10019" width="18.28515625" bestFit="1" customWidth="1"/>
    <col min="10020" max="10020" width="9" bestFit="1" customWidth="1"/>
    <col min="10021" max="10021" width="15.5703125" customWidth="1"/>
    <col min="10022" max="10022" width="16" customWidth="1"/>
    <col min="10023" max="10023" width="11.85546875" bestFit="1" customWidth="1"/>
    <col min="10241" max="10241" width="7.85546875" customWidth="1"/>
    <col min="10242" max="10242" width="33.140625" customWidth="1"/>
    <col min="10243" max="10243" width="4.42578125" bestFit="1" customWidth="1"/>
    <col min="10244" max="10244" width="3.5703125" bestFit="1" customWidth="1"/>
    <col min="10245" max="10245" width="7.140625" bestFit="1" customWidth="1"/>
    <col min="10246" max="10246" width="14" bestFit="1" customWidth="1"/>
    <col min="10247" max="10247" width="7.7109375" bestFit="1" customWidth="1"/>
    <col min="10248" max="10248" width="15.5703125" bestFit="1" customWidth="1"/>
    <col min="10249" max="10249" width="9.28515625" customWidth="1"/>
    <col min="10250" max="10250" width="17.28515625" bestFit="1" customWidth="1"/>
    <col min="10251" max="10252" width="16.7109375" customWidth="1"/>
    <col min="10253" max="10253" width="13.28515625" customWidth="1"/>
    <col min="10254" max="10254" width="8.7109375" bestFit="1" customWidth="1"/>
    <col min="10255" max="10255" width="14.42578125" bestFit="1" customWidth="1"/>
    <col min="10256" max="10256" width="16.5703125" bestFit="1" customWidth="1"/>
    <col min="10257" max="10257" width="14.42578125" bestFit="1" customWidth="1"/>
    <col min="10258" max="10258" width="10.5703125" bestFit="1" customWidth="1"/>
    <col min="10259" max="10259" width="7.85546875" bestFit="1" customWidth="1"/>
    <col min="10260" max="10260" width="15.42578125" bestFit="1" customWidth="1"/>
    <col min="10261" max="10261" width="16.7109375" customWidth="1"/>
    <col min="10262" max="10262" width="15.42578125" bestFit="1" customWidth="1"/>
    <col min="10263" max="10263" width="11.85546875" bestFit="1" customWidth="1"/>
    <col min="10264" max="10264" width="7.85546875" bestFit="1" customWidth="1"/>
    <col min="10265" max="10265" width="15.140625" customWidth="1"/>
    <col min="10266" max="10266" width="16.5703125" bestFit="1" customWidth="1"/>
    <col min="10267" max="10267" width="15.28515625" customWidth="1"/>
    <col min="10268" max="10268" width="9" bestFit="1" customWidth="1"/>
    <col min="10269" max="10269" width="11.140625" customWidth="1"/>
    <col min="10270" max="10270" width="17.5703125" bestFit="1" customWidth="1"/>
    <col min="10271" max="10271" width="8.7109375" bestFit="1" customWidth="1"/>
    <col min="10272" max="10272" width="11.140625" bestFit="1" customWidth="1"/>
    <col min="10273" max="10273" width="15.140625" bestFit="1" customWidth="1"/>
    <col min="10274" max="10275" width="18.28515625" bestFit="1" customWidth="1"/>
    <col min="10276" max="10276" width="9" bestFit="1" customWidth="1"/>
    <col min="10277" max="10277" width="15.5703125" customWidth="1"/>
    <col min="10278" max="10278" width="16" customWidth="1"/>
    <col min="10279" max="10279" width="11.85546875" bestFit="1" customWidth="1"/>
    <col min="10497" max="10497" width="7.85546875" customWidth="1"/>
    <col min="10498" max="10498" width="33.140625" customWidth="1"/>
    <col min="10499" max="10499" width="4.42578125" bestFit="1" customWidth="1"/>
    <col min="10500" max="10500" width="3.5703125" bestFit="1" customWidth="1"/>
    <col min="10501" max="10501" width="7.140625" bestFit="1" customWidth="1"/>
    <col min="10502" max="10502" width="14" bestFit="1" customWidth="1"/>
    <col min="10503" max="10503" width="7.7109375" bestFit="1" customWidth="1"/>
    <col min="10504" max="10504" width="15.5703125" bestFit="1" customWidth="1"/>
    <col min="10505" max="10505" width="9.28515625" customWidth="1"/>
    <col min="10506" max="10506" width="17.28515625" bestFit="1" customWidth="1"/>
    <col min="10507" max="10508" width="16.7109375" customWidth="1"/>
    <col min="10509" max="10509" width="13.28515625" customWidth="1"/>
    <col min="10510" max="10510" width="8.7109375" bestFit="1" customWidth="1"/>
    <col min="10511" max="10511" width="14.42578125" bestFit="1" customWidth="1"/>
    <col min="10512" max="10512" width="16.5703125" bestFit="1" customWidth="1"/>
    <col min="10513" max="10513" width="14.42578125" bestFit="1" customWidth="1"/>
    <col min="10514" max="10514" width="10.5703125" bestFit="1" customWidth="1"/>
    <col min="10515" max="10515" width="7.85546875" bestFit="1" customWidth="1"/>
    <col min="10516" max="10516" width="15.42578125" bestFit="1" customWidth="1"/>
    <col min="10517" max="10517" width="16.7109375" customWidth="1"/>
    <col min="10518" max="10518" width="15.42578125" bestFit="1" customWidth="1"/>
    <col min="10519" max="10519" width="11.85546875" bestFit="1" customWidth="1"/>
    <col min="10520" max="10520" width="7.85546875" bestFit="1" customWidth="1"/>
    <col min="10521" max="10521" width="15.140625" customWidth="1"/>
    <col min="10522" max="10522" width="16.5703125" bestFit="1" customWidth="1"/>
    <col min="10523" max="10523" width="15.28515625" customWidth="1"/>
    <col min="10524" max="10524" width="9" bestFit="1" customWidth="1"/>
    <col min="10525" max="10525" width="11.140625" customWidth="1"/>
    <col min="10526" max="10526" width="17.5703125" bestFit="1" customWidth="1"/>
    <col min="10527" max="10527" width="8.7109375" bestFit="1" customWidth="1"/>
    <col min="10528" max="10528" width="11.140625" bestFit="1" customWidth="1"/>
    <col min="10529" max="10529" width="15.140625" bestFit="1" customWidth="1"/>
    <col min="10530" max="10531" width="18.28515625" bestFit="1" customWidth="1"/>
    <col min="10532" max="10532" width="9" bestFit="1" customWidth="1"/>
    <col min="10533" max="10533" width="15.5703125" customWidth="1"/>
    <col min="10534" max="10534" width="16" customWidth="1"/>
    <col min="10535" max="10535" width="11.85546875" bestFit="1" customWidth="1"/>
    <col min="10753" max="10753" width="7.85546875" customWidth="1"/>
    <col min="10754" max="10754" width="33.140625" customWidth="1"/>
    <col min="10755" max="10755" width="4.42578125" bestFit="1" customWidth="1"/>
    <col min="10756" max="10756" width="3.5703125" bestFit="1" customWidth="1"/>
    <col min="10757" max="10757" width="7.140625" bestFit="1" customWidth="1"/>
    <col min="10758" max="10758" width="14" bestFit="1" customWidth="1"/>
    <col min="10759" max="10759" width="7.7109375" bestFit="1" customWidth="1"/>
    <col min="10760" max="10760" width="15.5703125" bestFit="1" customWidth="1"/>
    <col min="10761" max="10761" width="9.28515625" customWidth="1"/>
    <col min="10762" max="10762" width="17.28515625" bestFit="1" customWidth="1"/>
    <col min="10763" max="10764" width="16.7109375" customWidth="1"/>
    <col min="10765" max="10765" width="13.28515625" customWidth="1"/>
    <col min="10766" max="10766" width="8.7109375" bestFit="1" customWidth="1"/>
    <col min="10767" max="10767" width="14.42578125" bestFit="1" customWidth="1"/>
    <col min="10768" max="10768" width="16.5703125" bestFit="1" customWidth="1"/>
    <col min="10769" max="10769" width="14.42578125" bestFit="1" customWidth="1"/>
    <col min="10770" max="10770" width="10.5703125" bestFit="1" customWidth="1"/>
    <col min="10771" max="10771" width="7.85546875" bestFit="1" customWidth="1"/>
    <col min="10772" max="10772" width="15.42578125" bestFit="1" customWidth="1"/>
    <col min="10773" max="10773" width="16.7109375" customWidth="1"/>
    <col min="10774" max="10774" width="15.42578125" bestFit="1" customWidth="1"/>
    <col min="10775" max="10775" width="11.85546875" bestFit="1" customWidth="1"/>
    <col min="10776" max="10776" width="7.85546875" bestFit="1" customWidth="1"/>
    <col min="10777" max="10777" width="15.140625" customWidth="1"/>
    <col min="10778" max="10778" width="16.5703125" bestFit="1" customWidth="1"/>
    <col min="10779" max="10779" width="15.28515625" customWidth="1"/>
    <col min="10780" max="10780" width="9" bestFit="1" customWidth="1"/>
    <col min="10781" max="10781" width="11.140625" customWidth="1"/>
    <col min="10782" max="10782" width="17.5703125" bestFit="1" customWidth="1"/>
    <col min="10783" max="10783" width="8.7109375" bestFit="1" customWidth="1"/>
    <col min="10784" max="10784" width="11.140625" bestFit="1" customWidth="1"/>
    <col min="10785" max="10785" width="15.140625" bestFit="1" customWidth="1"/>
    <col min="10786" max="10787" width="18.28515625" bestFit="1" customWidth="1"/>
    <col min="10788" max="10788" width="9" bestFit="1" customWidth="1"/>
    <col min="10789" max="10789" width="15.5703125" customWidth="1"/>
    <col min="10790" max="10790" width="16" customWidth="1"/>
    <col min="10791" max="10791" width="11.85546875" bestFit="1" customWidth="1"/>
    <col min="11009" max="11009" width="7.85546875" customWidth="1"/>
    <col min="11010" max="11010" width="33.140625" customWidth="1"/>
    <col min="11011" max="11011" width="4.42578125" bestFit="1" customWidth="1"/>
    <col min="11012" max="11012" width="3.5703125" bestFit="1" customWidth="1"/>
    <col min="11013" max="11013" width="7.140625" bestFit="1" customWidth="1"/>
    <col min="11014" max="11014" width="14" bestFit="1" customWidth="1"/>
    <col min="11015" max="11015" width="7.7109375" bestFit="1" customWidth="1"/>
    <col min="11016" max="11016" width="15.5703125" bestFit="1" customWidth="1"/>
    <col min="11017" max="11017" width="9.28515625" customWidth="1"/>
    <col min="11018" max="11018" width="17.28515625" bestFit="1" customWidth="1"/>
    <col min="11019" max="11020" width="16.7109375" customWidth="1"/>
    <col min="11021" max="11021" width="13.28515625" customWidth="1"/>
    <col min="11022" max="11022" width="8.7109375" bestFit="1" customWidth="1"/>
    <col min="11023" max="11023" width="14.42578125" bestFit="1" customWidth="1"/>
    <col min="11024" max="11024" width="16.5703125" bestFit="1" customWidth="1"/>
    <col min="11025" max="11025" width="14.42578125" bestFit="1" customWidth="1"/>
    <col min="11026" max="11026" width="10.5703125" bestFit="1" customWidth="1"/>
    <col min="11027" max="11027" width="7.85546875" bestFit="1" customWidth="1"/>
    <col min="11028" max="11028" width="15.42578125" bestFit="1" customWidth="1"/>
    <col min="11029" max="11029" width="16.7109375" customWidth="1"/>
    <col min="11030" max="11030" width="15.42578125" bestFit="1" customWidth="1"/>
    <col min="11031" max="11031" width="11.85546875" bestFit="1" customWidth="1"/>
    <col min="11032" max="11032" width="7.85546875" bestFit="1" customWidth="1"/>
    <col min="11033" max="11033" width="15.140625" customWidth="1"/>
    <col min="11034" max="11034" width="16.5703125" bestFit="1" customWidth="1"/>
    <col min="11035" max="11035" width="15.28515625" customWidth="1"/>
    <col min="11036" max="11036" width="9" bestFit="1" customWidth="1"/>
    <col min="11037" max="11037" width="11.140625" customWidth="1"/>
    <col min="11038" max="11038" width="17.5703125" bestFit="1" customWidth="1"/>
    <col min="11039" max="11039" width="8.7109375" bestFit="1" customWidth="1"/>
    <col min="11040" max="11040" width="11.140625" bestFit="1" customWidth="1"/>
    <col min="11041" max="11041" width="15.140625" bestFit="1" customWidth="1"/>
    <col min="11042" max="11043" width="18.28515625" bestFit="1" customWidth="1"/>
    <col min="11044" max="11044" width="9" bestFit="1" customWidth="1"/>
    <col min="11045" max="11045" width="15.5703125" customWidth="1"/>
    <col min="11046" max="11046" width="16" customWidth="1"/>
    <col min="11047" max="11047" width="11.85546875" bestFit="1" customWidth="1"/>
    <col min="11265" max="11265" width="7.85546875" customWidth="1"/>
    <col min="11266" max="11266" width="33.140625" customWidth="1"/>
    <col min="11267" max="11267" width="4.42578125" bestFit="1" customWidth="1"/>
    <col min="11268" max="11268" width="3.5703125" bestFit="1" customWidth="1"/>
    <col min="11269" max="11269" width="7.140625" bestFit="1" customWidth="1"/>
    <col min="11270" max="11270" width="14" bestFit="1" customWidth="1"/>
    <col min="11271" max="11271" width="7.7109375" bestFit="1" customWidth="1"/>
    <col min="11272" max="11272" width="15.5703125" bestFit="1" customWidth="1"/>
    <col min="11273" max="11273" width="9.28515625" customWidth="1"/>
    <col min="11274" max="11274" width="17.28515625" bestFit="1" customWidth="1"/>
    <col min="11275" max="11276" width="16.7109375" customWidth="1"/>
    <col min="11277" max="11277" width="13.28515625" customWidth="1"/>
    <col min="11278" max="11278" width="8.7109375" bestFit="1" customWidth="1"/>
    <col min="11279" max="11279" width="14.42578125" bestFit="1" customWidth="1"/>
    <col min="11280" max="11280" width="16.5703125" bestFit="1" customWidth="1"/>
    <col min="11281" max="11281" width="14.42578125" bestFit="1" customWidth="1"/>
    <col min="11282" max="11282" width="10.5703125" bestFit="1" customWidth="1"/>
    <col min="11283" max="11283" width="7.85546875" bestFit="1" customWidth="1"/>
    <col min="11284" max="11284" width="15.42578125" bestFit="1" customWidth="1"/>
    <col min="11285" max="11285" width="16.7109375" customWidth="1"/>
    <col min="11286" max="11286" width="15.42578125" bestFit="1" customWidth="1"/>
    <col min="11287" max="11287" width="11.85546875" bestFit="1" customWidth="1"/>
    <col min="11288" max="11288" width="7.85546875" bestFit="1" customWidth="1"/>
    <col min="11289" max="11289" width="15.140625" customWidth="1"/>
    <col min="11290" max="11290" width="16.5703125" bestFit="1" customWidth="1"/>
    <col min="11291" max="11291" width="15.28515625" customWidth="1"/>
    <col min="11292" max="11292" width="9" bestFit="1" customWidth="1"/>
    <col min="11293" max="11293" width="11.140625" customWidth="1"/>
    <col min="11294" max="11294" width="17.5703125" bestFit="1" customWidth="1"/>
    <col min="11295" max="11295" width="8.7109375" bestFit="1" customWidth="1"/>
    <col min="11296" max="11296" width="11.140625" bestFit="1" customWidth="1"/>
    <col min="11297" max="11297" width="15.140625" bestFit="1" customWidth="1"/>
    <col min="11298" max="11299" width="18.28515625" bestFit="1" customWidth="1"/>
    <col min="11300" max="11300" width="9" bestFit="1" customWidth="1"/>
    <col min="11301" max="11301" width="15.5703125" customWidth="1"/>
    <col min="11302" max="11302" width="16" customWidth="1"/>
    <col min="11303" max="11303" width="11.85546875" bestFit="1" customWidth="1"/>
    <col min="11521" max="11521" width="7.85546875" customWidth="1"/>
    <col min="11522" max="11522" width="33.140625" customWidth="1"/>
    <col min="11523" max="11523" width="4.42578125" bestFit="1" customWidth="1"/>
    <col min="11524" max="11524" width="3.5703125" bestFit="1" customWidth="1"/>
    <col min="11525" max="11525" width="7.140625" bestFit="1" customWidth="1"/>
    <col min="11526" max="11526" width="14" bestFit="1" customWidth="1"/>
    <col min="11527" max="11527" width="7.7109375" bestFit="1" customWidth="1"/>
    <col min="11528" max="11528" width="15.5703125" bestFit="1" customWidth="1"/>
    <col min="11529" max="11529" width="9.28515625" customWidth="1"/>
    <col min="11530" max="11530" width="17.28515625" bestFit="1" customWidth="1"/>
    <col min="11531" max="11532" width="16.7109375" customWidth="1"/>
    <col min="11533" max="11533" width="13.28515625" customWidth="1"/>
    <col min="11534" max="11534" width="8.7109375" bestFit="1" customWidth="1"/>
    <col min="11535" max="11535" width="14.42578125" bestFit="1" customWidth="1"/>
    <col min="11536" max="11536" width="16.5703125" bestFit="1" customWidth="1"/>
    <col min="11537" max="11537" width="14.42578125" bestFit="1" customWidth="1"/>
    <col min="11538" max="11538" width="10.5703125" bestFit="1" customWidth="1"/>
    <col min="11539" max="11539" width="7.85546875" bestFit="1" customWidth="1"/>
    <col min="11540" max="11540" width="15.42578125" bestFit="1" customWidth="1"/>
    <col min="11541" max="11541" width="16.7109375" customWidth="1"/>
    <col min="11542" max="11542" width="15.42578125" bestFit="1" customWidth="1"/>
    <col min="11543" max="11543" width="11.85546875" bestFit="1" customWidth="1"/>
    <col min="11544" max="11544" width="7.85546875" bestFit="1" customWidth="1"/>
    <col min="11545" max="11545" width="15.140625" customWidth="1"/>
    <col min="11546" max="11546" width="16.5703125" bestFit="1" customWidth="1"/>
    <col min="11547" max="11547" width="15.28515625" customWidth="1"/>
    <col min="11548" max="11548" width="9" bestFit="1" customWidth="1"/>
    <col min="11549" max="11549" width="11.140625" customWidth="1"/>
    <col min="11550" max="11550" width="17.5703125" bestFit="1" customWidth="1"/>
    <col min="11551" max="11551" width="8.7109375" bestFit="1" customWidth="1"/>
    <col min="11552" max="11552" width="11.140625" bestFit="1" customWidth="1"/>
    <col min="11553" max="11553" width="15.140625" bestFit="1" customWidth="1"/>
    <col min="11554" max="11555" width="18.28515625" bestFit="1" customWidth="1"/>
    <col min="11556" max="11556" width="9" bestFit="1" customWidth="1"/>
    <col min="11557" max="11557" width="15.5703125" customWidth="1"/>
    <col min="11558" max="11558" width="16" customWidth="1"/>
    <col min="11559" max="11559" width="11.85546875" bestFit="1" customWidth="1"/>
    <col min="11777" max="11777" width="7.85546875" customWidth="1"/>
    <col min="11778" max="11778" width="33.140625" customWidth="1"/>
    <col min="11779" max="11779" width="4.42578125" bestFit="1" customWidth="1"/>
    <col min="11780" max="11780" width="3.5703125" bestFit="1" customWidth="1"/>
    <col min="11781" max="11781" width="7.140625" bestFit="1" customWidth="1"/>
    <col min="11782" max="11782" width="14" bestFit="1" customWidth="1"/>
    <col min="11783" max="11783" width="7.7109375" bestFit="1" customWidth="1"/>
    <col min="11784" max="11784" width="15.5703125" bestFit="1" customWidth="1"/>
    <col min="11785" max="11785" width="9.28515625" customWidth="1"/>
    <col min="11786" max="11786" width="17.28515625" bestFit="1" customWidth="1"/>
    <col min="11787" max="11788" width="16.7109375" customWidth="1"/>
    <col min="11789" max="11789" width="13.28515625" customWidth="1"/>
    <col min="11790" max="11790" width="8.7109375" bestFit="1" customWidth="1"/>
    <col min="11791" max="11791" width="14.42578125" bestFit="1" customWidth="1"/>
    <col min="11792" max="11792" width="16.5703125" bestFit="1" customWidth="1"/>
    <col min="11793" max="11793" width="14.42578125" bestFit="1" customWidth="1"/>
    <col min="11794" max="11794" width="10.5703125" bestFit="1" customWidth="1"/>
    <col min="11795" max="11795" width="7.85546875" bestFit="1" customWidth="1"/>
    <col min="11796" max="11796" width="15.42578125" bestFit="1" customWidth="1"/>
    <col min="11797" max="11797" width="16.7109375" customWidth="1"/>
    <col min="11798" max="11798" width="15.42578125" bestFit="1" customWidth="1"/>
    <col min="11799" max="11799" width="11.85546875" bestFit="1" customWidth="1"/>
    <col min="11800" max="11800" width="7.85546875" bestFit="1" customWidth="1"/>
    <col min="11801" max="11801" width="15.140625" customWidth="1"/>
    <col min="11802" max="11802" width="16.5703125" bestFit="1" customWidth="1"/>
    <col min="11803" max="11803" width="15.28515625" customWidth="1"/>
    <col min="11804" max="11804" width="9" bestFit="1" customWidth="1"/>
    <col min="11805" max="11805" width="11.140625" customWidth="1"/>
    <col min="11806" max="11806" width="17.5703125" bestFit="1" customWidth="1"/>
    <col min="11807" max="11807" width="8.7109375" bestFit="1" customWidth="1"/>
    <col min="11808" max="11808" width="11.140625" bestFit="1" customWidth="1"/>
    <col min="11809" max="11809" width="15.140625" bestFit="1" customWidth="1"/>
    <col min="11810" max="11811" width="18.28515625" bestFit="1" customWidth="1"/>
    <col min="11812" max="11812" width="9" bestFit="1" customWidth="1"/>
    <col min="11813" max="11813" width="15.5703125" customWidth="1"/>
    <col min="11814" max="11814" width="16" customWidth="1"/>
    <col min="11815" max="11815" width="11.85546875" bestFit="1" customWidth="1"/>
    <col min="12033" max="12033" width="7.85546875" customWidth="1"/>
    <col min="12034" max="12034" width="33.140625" customWidth="1"/>
    <col min="12035" max="12035" width="4.42578125" bestFit="1" customWidth="1"/>
    <col min="12036" max="12036" width="3.5703125" bestFit="1" customWidth="1"/>
    <col min="12037" max="12037" width="7.140625" bestFit="1" customWidth="1"/>
    <col min="12038" max="12038" width="14" bestFit="1" customWidth="1"/>
    <col min="12039" max="12039" width="7.7109375" bestFit="1" customWidth="1"/>
    <col min="12040" max="12040" width="15.5703125" bestFit="1" customWidth="1"/>
    <col min="12041" max="12041" width="9.28515625" customWidth="1"/>
    <col min="12042" max="12042" width="17.28515625" bestFit="1" customWidth="1"/>
    <col min="12043" max="12044" width="16.7109375" customWidth="1"/>
    <col min="12045" max="12045" width="13.28515625" customWidth="1"/>
    <col min="12046" max="12046" width="8.7109375" bestFit="1" customWidth="1"/>
    <col min="12047" max="12047" width="14.42578125" bestFit="1" customWidth="1"/>
    <col min="12048" max="12048" width="16.5703125" bestFit="1" customWidth="1"/>
    <col min="12049" max="12049" width="14.42578125" bestFit="1" customWidth="1"/>
    <col min="12050" max="12050" width="10.5703125" bestFit="1" customWidth="1"/>
    <col min="12051" max="12051" width="7.85546875" bestFit="1" customWidth="1"/>
    <col min="12052" max="12052" width="15.42578125" bestFit="1" customWidth="1"/>
    <col min="12053" max="12053" width="16.7109375" customWidth="1"/>
    <col min="12054" max="12054" width="15.42578125" bestFit="1" customWidth="1"/>
    <col min="12055" max="12055" width="11.85546875" bestFit="1" customWidth="1"/>
    <col min="12056" max="12056" width="7.85546875" bestFit="1" customWidth="1"/>
    <col min="12057" max="12057" width="15.140625" customWidth="1"/>
    <col min="12058" max="12058" width="16.5703125" bestFit="1" customWidth="1"/>
    <col min="12059" max="12059" width="15.28515625" customWidth="1"/>
    <col min="12060" max="12060" width="9" bestFit="1" customWidth="1"/>
    <col min="12061" max="12061" width="11.140625" customWidth="1"/>
    <col min="12062" max="12062" width="17.5703125" bestFit="1" customWidth="1"/>
    <col min="12063" max="12063" width="8.7109375" bestFit="1" customWidth="1"/>
    <col min="12064" max="12064" width="11.140625" bestFit="1" customWidth="1"/>
    <col min="12065" max="12065" width="15.140625" bestFit="1" customWidth="1"/>
    <col min="12066" max="12067" width="18.28515625" bestFit="1" customWidth="1"/>
    <col min="12068" max="12068" width="9" bestFit="1" customWidth="1"/>
    <col min="12069" max="12069" width="15.5703125" customWidth="1"/>
    <col min="12070" max="12070" width="16" customWidth="1"/>
    <col min="12071" max="12071" width="11.85546875" bestFit="1" customWidth="1"/>
    <col min="12289" max="12289" width="7.85546875" customWidth="1"/>
    <col min="12290" max="12290" width="33.140625" customWidth="1"/>
    <col min="12291" max="12291" width="4.42578125" bestFit="1" customWidth="1"/>
    <col min="12292" max="12292" width="3.5703125" bestFit="1" customWidth="1"/>
    <col min="12293" max="12293" width="7.140625" bestFit="1" customWidth="1"/>
    <col min="12294" max="12294" width="14" bestFit="1" customWidth="1"/>
    <col min="12295" max="12295" width="7.7109375" bestFit="1" customWidth="1"/>
    <col min="12296" max="12296" width="15.5703125" bestFit="1" customWidth="1"/>
    <col min="12297" max="12297" width="9.28515625" customWidth="1"/>
    <col min="12298" max="12298" width="17.28515625" bestFit="1" customWidth="1"/>
    <col min="12299" max="12300" width="16.7109375" customWidth="1"/>
    <col min="12301" max="12301" width="13.28515625" customWidth="1"/>
    <col min="12302" max="12302" width="8.7109375" bestFit="1" customWidth="1"/>
    <col min="12303" max="12303" width="14.42578125" bestFit="1" customWidth="1"/>
    <col min="12304" max="12304" width="16.5703125" bestFit="1" customWidth="1"/>
    <col min="12305" max="12305" width="14.42578125" bestFit="1" customWidth="1"/>
    <col min="12306" max="12306" width="10.5703125" bestFit="1" customWidth="1"/>
    <col min="12307" max="12307" width="7.85546875" bestFit="1" customWidth="1"/>
    <col min="12308" max="12308" width="15.42578125" bestFit="1" customWidth="1"/>
    <col min="12309" max="12309" width="16.7109375" customWidth="1"/>
    <col min="12310" max="12310" width="15.42578125" bestFit="1" customWidth="1"/>
    <col min="12311" max="12311" width="11.85546875" bestFit="1" customWidth="1"/>
    <col min="12312" max="12312" width="7.85546875" bestFit="1" customWidth="1"/>
    <col min="12313" max="12313" width="15.140625" customWidth="1"/>
    <col min="12314" max="12314" width="16.5703125" bestFit="1" customWidth="1"/>
    <col min="12315" max="12315" width="15.28515625" customWidth="1"/>
    <col min="12316" max="12316" width="9" bestFit="1" customWidth="1"/>
    <col min="12317" max="12317" width="11.140625" customWidth="1"/>
    <col min="12318" max="12318" width="17.5703125" bestFit="1" customWidth="1"/>
    <col min="12319" max="12319" width="8.7109375" bestFit="1" customWidth="1"/>
    <col min="12320" max="12320" width="11.140625" bestFit="1" customWidth="1"/>
    <col min="12321" max="12321" width="15.140625" bestFit="1" customWidth="1"/>
    <col min="12322" max="12323" width="18.28515625" bestFit="1" customWidth="1"/>
    <col min="12324" max="12324" width="9" bestFit="1" customWidth="1"/>
    <col min="12325" max="12325" width="15.5703125" customWidth="1"/>
    <col min="12326" max="12326" width="16" customWidth="1"/>
    <col min="12327" max="12327" width="11.85546875" bestFit="1" customWidth="1"/>
    <col min="12545" max="12545" width="7.85546875" customWidth="1"/>
    <col min="12546" max="12546" width="33.140625" customWidth="1"/>
    <col min="12547" max="12547" width="4.42578125" bestFit="1" customWidth="1"/>
    <col min="12548" max="12548" width="3.5703125" bestFit="1" customWidth="1"/>
    <col min="12549" max="12549" width="7.140625" bestFit="1" customWidth="1"/>
    <col min="12550" max="12550" width="14" bestFit="1" customWidth="1"/>
    <col min="12551" max="12551" width="7.7109375" bestFit="1" customWidth="1"/>
    <col min="12552" max="12552" width="15.5703125" bestFit="1" customWidth="1"/>
    <col min="12553" max="12553" width="9.28515625" customWidth="1"/>
    <col min="12554" max="12554" width="17.28515625" bestFit="1" customWidth="1"/>
    <col min="12555" max="12556" width="16.7109375" customWidth="1"/>
    <col min="12557" max="12557" width="13.28515625" customWidth="1"/>
    <col min="12558" max="12558" width="8.7109375" bestFit="1" customWidth="1"/>
    <col min="12559" max="12559" width="14.42578125" bestFit="1" customWidth="1"/>
    <col min="12560" max="12560" width="16.5703125" bestFit="1" customWidth="1"/>
    <col min="12561" max="12561" width="14.42578125" bestFit="1" customWidth="1"/>
    <col min="12562" max="12562" width="10.5703125" bestFit="1" customWidth="1"/>
    <col min="12563" max="12563" width="7.85546875" bestFit="1" customWidth="1"/>
    <col min="12564" max="12564" width="15.42578125" bestFit="1" customWidth="1"/>
    <col min="12565" max="12565" width="16.7109375" customWidth="1"/>
    <col min="12566" max="12566" width="15.42578125" bestFit="1" customWidth="1"/>
    <col min="12567" max="12567" width="11.85546875" bestFit="1" customWidth="1"/>
    <col min="12568" max="12568" width="7.85546875" bestFit="1" customWidth="1"/>
    <col min="12569" max="12569" width="15.140625" customWidth="1"/>
    <col min="12570" max="12570" width="16.5703125" bestFit="1" customWidth="1"/>
    <col min="12571" max="12571" width="15.28515625" customWidth="1"/>
    <col min="12572" max="12572" width="9" bestFit="1" customWidth="1"/>
    <col min="12573" max="12573" width="11.140625" customWidth="1"/>
    <col min="12574" max="12574" width="17.5703125" bestFit="1" customWidth="1"/>
    <col min="12575" max="12575" width="8.7109375" bestFit="1" customWidth="1"/>
    <col min="12576" max="12576" width="11.140625" bestFit="1" customWidth="1"/>
    <col min="12577" max="12577" width="15.140625" bestFit="1" customWidth="1"/>
    <col min="12578" max="12579" width="18.28515625" bestFit="1" customWidth="1"/>
    <col min="12580" max="12580" width="9" bestFit="1" customWidth="1"/>
    <col min="12581" max="12581" width="15.5703125" customWidth="1"/>
    <col min="12582" max="12582" width="16" customWidth="1"/>
    <col min="12583" max="12583" width="11.85546875" bestFit="1" customWidth="1"/>
    <col min="12801" max="12801" width="7.85546875" customWidth="1"/>
    <col min="12802" max="12802" width="33.140625" customWidth="1"/>
    <col min="12803" max="12803" width="4.42578125" bestFit="1" customWidth="1"/>
    <col min="12804" max="12804" width="3.5703125" bestFit="1" customWidth="1"/>
    <col min="12805" max="12805" width="7.140625" bestFit="1" customWidth="1"/>
    <col min="12806" max="12806" width="14" bestFit="1" customWidth="1"/>
    <col min="12807" max="12807" width="7.7109375" bestFit="1" customWidth="1"/>
    <col min="12808" max="12808" width="15.5703125" bestFit="1" customWidth="1"/>
    <col min="12809" max="12809" width="9.28515625" customWidth="1"/>
    <col min="12810" max="12810" width="17.28515625" bestFit="1" customWidth="1"/>
    <col min="12811" max="12812" width="16.7109375" customWidth="1"/>
    <col min="12813" max="12813" width="13.28515625" customWidth="1"/>
    <col min="12814" max="12814" width="8.7109375" bestFit="1" customWidth="1"/>
    <col min="12815" max="12815" width="14.42578125" bestFit="1" customWidth="1"/>
    <col min="12816" max="12816" width="16.5703125" bestFit="1" customWidth="1"/>
    <col min="12817" max="12817" width="14.42578125" bestFit="1" customWidth="1"/>
    <col min="12818" max="12818" width="10.5703125" bestFit="1" customWidth="1"/>
    <col min="12819" max="12819" width="7.85546875" bestFit="1" customWidth="1"/>
    <col min="12820" max="12820" width="15.42578125" bestFit="1" customWidth="1"/>
    <col min="12821" max="12821" width="16.7109375" customWidth="1"/>
    <col min="12822" max="12822" width="15.42578125" bestFit="1" customWidth="1"/>
    <col min="12823" max="12823" width="11.85546875" bestFit="1" customWidth="1"/>
    <col min="12824" max="12824" width="7.85546875" bestFit="1" customWidth="1"/>
    <col min="12825" max="12825" width="15.140625" customWidth="1"/>
    <col min="12826" max="12826" width="16.5703125" bestFit="1" customWidth="1"/>
    <col min="12827" max="12827" width="15.28515625" customWidth="1"/>
    <col min="12828" max="12828" width="9" bestFit="1" customWidth="1"/>
    <col min="12829" max="12829" width="11.140625" customWidth="1"/>
    <col min="12830" max="12830" width="17.5703125" bestFit="1" customWidth="1"/>
    <col min="12831" max="12831" width="8.7109375" bestFit="1" customWidth="1"/>
    <col min="12832" max="12832" width="11.140625" bestFit="1" customWidth="1"/>
    <col min="12833" max="12833" width="15.140625" bestFit="1" customWidth="1"/>
    <col min="12834" max="12835" width="18.28515625" bestFit="1" customWidth="1"/>
    <col min="12836" max="12836" width="9" bestFit="1" customWidth="1"/>
    <col min="12837" max="12837" width="15.5703125" customWidth="1"/>
    <col min="12838" max="12838" width="16" customWidth="1"/>
    <col min="12839" max="12839" width="11.85546875" bestFit="1" customWidth="1"/>
    <col min="13057" max="13057" width="7.85546875" customWidth="1"/>
    <col min="13058" max="13058" width="33.140625" customWidth="1"/>
    <col min="13059" max="13059" width="4.42578125" bestFit="1" customWidth="1"/>
    <col min="13060" max="13060" width="3.5703125" bestFit="1" customWidth="1"/>
    <col min="13061" max="13061" width="7.140625" bestFit="1" customWidth="1"/>
    <col min="13062" max="13062" width="14" bestFit="1" customWidth="1"/>
    <col min="13063" max="13063" width="7.7109375" bestFit="1" customWidth="1"/>
    <col min="13064" max="13064" width="15.5703125" bestFit="1" customWidth="1"/>
    <col min="13065" max="13065" width="9.28515625" customWidth="1"/>
    <col min="13066" max="13066" width="17.28515625" bestFit="1" customWidth="1"/>
    <col min="13067" max="13068" width="16.7109375" customWidth="1"/>
    <col min="13069" max="13069" width="13.28515625" customWidth="1"/>
    <col min="13070" max="13070" width="8.7109375" bestFit="1" customWidth="1"/>
    <col min="13071" max="13071" width="14.42578125" bestFit="1" customWidth="1"/>
    <col min="13072" max="13072" width="16.5703125" bestFit="1" customWidth="1"/>
    <col min="13073" max="13073" width="14.42578125" bestFit="1" customWidth="1"/>
    <col min="13074" max="13074" width="10.5703125" bestFit="1" customWidth="1"/>
    <col min="13075" max="13075" width="7.85546875" bestFit="1" customWidth="1"/>
    <col min="13076" max="13076" width="15.42578125" bestFit="1" customWidth="1"/>
    <col min="13077" max="13077" width="16.7109375" customWidth="1"/>
    <col min="13078" max="13078" width="15.42578125" bestFit="1" customWidth="1"/>
    <col min="13079" max="13079" width="11.85546875" bestFit="1" customWidth="1"/>
    <col min="13080" max="13080" width="7.85546875" bestFit="1" customWidth="1"/>
    <col min="13081" max="13081" width="15.140625" customWidth="1"/>
    <col min="13082" max="13082" width="16.5703125" bestFit="1" customWidth="1"/>
    <col min="13083" max="13083" width="15.28515625" customWidth="1"/>
    <col min="13084" max="13084" width="9" bestFit="1" customWidth="1"/>
    <col min="13085" max="13085" width="11.140625" customWidth="1"/>
    <col min="13086" max="13086" width="17.5703125" bestFit="1" customWidth="1"/>
    <col min="13087" max="13087" width="8.7109375" bestFit="1" customWidth="1"/>
    <col min="13088" max="13088" width="11.140625" bestFit="1" customWidth="1"/>
    <col min="13089" max="13089" width="15.140625" bestFit="1" customWidth="1"/>
    <col min="13090" max="13091" width="18.28515625" bestFit="1" customWidth="1"/>
    <col min="13092" max="13092" width="9" bestFit="1" customWidth="1"/>
    <col min="13093" max="13093" width="15.5703125" customWidth="1"/>
    <col min="13094" max="13094" width="16" customWidth="1"/>
    <col min="13095" max="13095" width="11.85546875" bestFit="1" customWidth="1"/>
    <col min="13313" max="13313" width="7.85546875" customWidth="1"/>
    <col min="13314" max="13314" width="33.140625" customWidth="1"/>
    <col min="13315" max="13315" width="4.42578125" bestFit="1" customWidth="1"/>
    <col min="13316" max="13316" width="3.5703125" bestFit="1" customWidth="1"/>
    <col min="13317" max="13317" width="7.140625" bestFit="1" customWidth="1"/>
    <col min="13318" max="13318" width="14" bestFit="1" customWidth="1"/>
    <col min="13319" max="13319" width="7.7109375" bestFit="1" customWidth="1"/>
    <col min="13320" max="13320" width="15.5703125" bestFit="1" customWidth="1"/>
    <col min="13321" max="13321" width="9.28515625" customWidth="1"/>
    <col min="13322" max="13322" width="17.28515625" bestFit="1" customWidth="1"/>
    <col min="13323" max="13324" width="16.7109375" customWidth="1"/>
    <col min="13325" max="13325" width="13.28515625" customWidth="1"/>
    <col min="13326" max="13326" width="8.7109375" bestFit="1" customWidth="1"/>
    <col min="13327" max="13327" width="14.42578125" bestFit="1" customWidth="1"/>
    <col min="13328" max="13328" width="16.5703125" bestFit="1" customWidth="1"/>
    <col min="13329" max="13329" width="14.42578125" bestFit="1" customWidth="1"/>
    <col min="13330" max="13330" width="10.5703125" bestFit="1" customWidth="1"/>
    <col min="13331" max="13331" width="7.85546875" bestFit="1" customWidth="1"/>
    <col min="13332" max="13332" width="15.42578125" bestFit="1" customWidth="1"/>
    <col min="13333" max="13333" width="16.7109375" customWidth="1"/>
    <col min="13334" max="13334" width="15.42578125" bestFit="1" customWidth="1"/>
    <col min="13335" max="13335" width="11.85546875" bestFit="1" customWidth="1"/>
    <col min="13336" max="13336" width="7.85546875" bestFit="1" customWidth="1"/>
    <col min="13337" max="13337" width="15.140625" customWidth="1"/>
    <col min="13338" max="13338" width="16.5703125" bestFit="1" customWidth="1"/>
    <col min="13339" max="13339" width="15.28515625" customWidth="1"/>
    <col min="13340" max="13340" width="9" bestFit="1" customWidth="1"/>
    <col min="13341" max="13341" width="11.140625" customWidth="1"/>
    <col min="13342" max="13342" width="17.5703125" bestFit="1" customWidth="1"/>
    <col min="13343" max="13343" width="8.7109375" bestFit="1" customWidth="1"/>
    <col min="13344" max="13344" width="11.140625" bestFit="1" customWidth="1"/>
    <col min="13345" max="13345" width="15.140625" bestFit="1" customWidth="1"/>
    <col min="13346" max="13347" width="18.28515625" bestFit="1" customWidth="1"/>
    <col min="13348" max="13348" width="9" bestFit="1" customWidth="1"/>
    <col min="13349" max="13349" width="15.5703125" customWidth="1"/>
    <col min="13350" max="13350" width="16" customWidth="1"/>
    <col min="13351" max="13351" width="11.85546875" bestFit="1" customWidth="1"/>
    <col min="13569" max="13569" width="7.85546875" customWidth="1"/>
    <col min="13570" max="13570" width="33.140625" customWidth="1"/>
    <col min="13571" max="13571" width="4.42578125" bestFit="1" customWidth="1"/>
    <col min="13572" max="13572" width="3.5703125" bestFit="1" customWidth="1"/>
    <col min="13573" max="13573" width="7.140625" bestFit="1" customWidth="1"/>
    <col min="13574" max="13574" width="14" bestFit="1" customWidth="1"/>
    <col min="13575" max="13575" width="7.7109375" bestFit="1" customWidth="1"/>
    <col min="13576" max="13576" width="15.5703125" bestFit="1" customWidth="1"/>
    <col min="13577" max="13577" width="9.28515625" customWidth="1"/>
    <col min="13578" max="13578" width="17.28515625" bestFit="1" customWidth="1"/>
    <col min="13579" max="13580" width="16.7109375" customWidth="1"/>
    <col min="13581" max="13581" width="13.28515625" customWidth="1"/>
    <col min="13582" max="13582" width="8.7109375" bestFit="1" customWidth="1"/>
    <col min="13583" max="13583" width="14.42578125" bestFit="1" customWidth="1"/>
    <col min="13584" max="13584" width="16.5703125" bestFit="1" customWidth="1"/>
    <col min="13585" max="13585" width="14.42578125" bestFit="1" customWidth="1"/>
    <col min="13586" max="13586" width="10.5703125" bestFit="1" customWidth="1"/>
    <col min="13587" max="13587" width="7.85546875" bestFit="1" customWidth="1"/>
    <col min="13588" max="13588" width="15.42578125" bestFit="1" customWidth="1"/>
    <col min="13589" max="13589" width="16.7109375" customWidth="1"/>
    <col min="13590" max="13590" width="15.42578125" bestFit="1" customWidth="1"/>
    <col min="13591" max="13591" width="11.85546875" bestFit="1" customWidth="1"/>
    <col min="13592" max="13592" width="7.85546875" bestFit="1" customWidth="1"/>
    <col min="13593" max="13593" width="15.140625" customWidth="1"/>
    <col min="13594" max="13594" width="16.5703125" bestFit="1" customWidth="1"/>
    <col min="13595" max="13595" width="15.28515625" customWidth="1"/>
    <col min="13596" max="13596" width="9" bestFit="1" customWidth="1"/>
    <col min="13597" max="13597" width="11.140625" customWidth="1"/>
    <col min="13598" max="13598" width="17.5703125" bestFit="1" customWidth="1"/>
    <col min="13599" max="13599" width="8.7109375" bestFit="1" customWidth="1"/>
    <col min="13600" max="13600" width="11.140625" bestFit="1" customWidth="1"/>
    <col min="13601" max="13601" width="15.140625" bestFit="1" customWidth="1"/>
    <col min="13602" max="13603" width="18.28515625" bestFit="1" customWidth="1"/>
    <col min="13604" max="13604" width="9" bestFit="1" customWidth="1"/>
    <col min="13605" max="13605" width="15.5703125" customWidth="1"/>
    <col min="13606" max="13606" width="16" customWidth="1"/>
    <col min="13607" max="13607" width="11.85546875" bestFit="1" customWidth="1"/>
    <col min="13825" max="13825" width="7.85546875" customWidth="1"/>
    <col min="13826" max="13826" width="33.140625" customWidth="1"/>
    <col min="13827" max="13827" width="4.42578125" bestFit="1" customWidth="1"/>
    <col min="13828" max="13828" width="3.5703125" bestFit="1" customWidth="1"/>
    <col min="13829" max="13829" width="7.140625" bestFit="1" customWidth="1"/>
    <col min="13830" max="13830" width="14" bestFit="1" customWidth="1"/>
    <col min="13831" max="13831" width="7.7109375" bestFit="1" customWidth="1"/>
    <col min="13832" max="13832" width="15.5703125" bestFit="1" customWidth="1"/>
    <col min="13833" max="13833" width="9.28515625" customWidth="1"/>
    <col min="13834" max="13834" width="17.28515625" bestFit="1" customWidth="1"/>
    <col min="13835" max="13836" width="16.7109375" customWidth="1"/>
    <col min="13837" max="13837" width="13.28515625" customWidth="1"/>
    <col min="13838" max="13838" width="8.7109375" bestFit="1" customWidth="1"/>
    <col min="13839" max="13839" width="14.42578125" bestFit="1" customWidth="1"/>
    <col min="13840" max="13840" width="16.5703125" bestFit="1" customWidth="1"/>
    <col min="13841" max="13841" width="14.42578125" bestFit="1" customWidth="1"/>
    <col min="13842" max="13842" width="10.5703125" bestFit="1" customWidth="1"/>
    <col min="13843" max="13843" width="7.85546875" bestFit="1" customWidth="1"/>
    <col min="13844" max="13844" width="15.42578125" bestFit="1" customWidth="1"/>
    <col min="13845" max="13845" width="16.7109375" customWidth="1"/>
    <col min="13846" max="13846" width="15.42578125" bestFit="1" customWidth="1"/>
    <col min="13847" max="13847" width="11.85546875" bestFit="1" customWidth="1"/>
    <col min="13848" max="13848" width="7.85546875" bestFit="1" customWidth="1"/>
    <col min="13849" max="13849" width="15.140625" customWidth="1"/>
    <col min="13850" max="13850" width="16.5703125" bestFit="1" customWidth="1"/>
    <col min="13851" max="13851" width="15.28515625" customWidth="1"/>
    <col min="13852" max="13852" width="9" bestFit="1" customWidth="1"/>
    <col min="13853" max="13853" width="11.140625" customWidth="1"/>
    <col min="13854" max="13854" width="17.5703125" bestFit="1" customWidth="1"/>
    <col min="13855" max="13855" width="8.7109375" bestFit="1" customWidth="1"/>
    <col min="13856" max="13856" width="11.140625" bestFit="1" customWidth="1"/>
    <col min="13857" max="13857" width="15.140625" bestFit="1" customWidth="1"/>
    <col min="13858" max="13859" width="18.28515625" bestFit="1" customWidth="1"/>
    <col min="13860" max="13860" width="9" bestFit="1" customWidth="1"/>
    <col min="13861" max="13861" width="15.5703125" customWidth="1"/>
    <col min="13862" max="13862" width="16" customWidth="1"/>
    <col min="13863" max="13863" width="11.85546875" bestFit="1" customWidth="1"/>
    <col min="14081" max="14081" width="7.85546875" customWidth="1"/>
    <col min="14082" max="14082" width="33.140625" customWidth="1"/>
    <col min="14083" max="14083" width="4.42578125" bestFit="1" customWidth="1"/>
    <col min="14084" max="14084" width="3.5703125" bestFit="1" customWidth="1"/>
    <col min="14085" max="14085" width="7.140625" bestFit="1" customWidth="1"/>
    <col min="14086" max="14086" width="14" bestFit="1" customWidth="1"/>
    <col min="14087" max="14087" width="7.7109375" bestFit="1" customWidth="1"/>
    <col min="14088" max="14088" width="15.5703125" bestFit="1" customWidth="1"/>
    <col min="14089" max="14089" width="9.28515625" customWidth="1"/>
    <col min="14090" max="14090" width="17.28515625" bestFit="1" customWidth="1"/>
    <col min="14091" max="14092" width="16.7109375" customWidth="1"/>
    <col min="14093" max="14093" width="13.28515625" customWidth="1"/>
    <col min="14094" max="14094" width="8.7109375" bestFit="1" customWidth="1"/>
    <col min="14095" max="14095" width="14.42578125" bestFit="1" customWidth="1"/>
    <col min="14096" max="14096" width="16.5703125" bestFit="1" customWidth="1"/>
    <col min="14097" max="14097" width="14.42578125" bestFit="1" customWidth="1"/>
    <col min="14098" max="14098" width="10.5703125" bestFit="1" customWidth="1"/>
    <col min="14099" max="14099" width="7.85546875" bestFit="1" customWidth="1"/>
    <col min="14100" max="14100" width="15.42578125" bestFit="1" customWidth="1"/>
    <col min="14101" max="14101" width="16.7109375" customWidth="1"/>
    <col min="14102" max="14102" width="15.42578125" bestFit="1" customWidth="1"/>
    <col min="14103" max="14103" width="11.85546875" bestFit="1" customWidth="1"/>
    <col min="14104" max="14104" width="7.85546875" bestFit="1" customWidth="1"/>
    <col min="14105" max="14105" width="15.140625" customWidth="1"/>
    <col min="14106" max="14106" width="16.5703125" bestFit="1" customWidth="1"/>
    <col min="14107" max="14107" width="15.28515625" customWidth="1"/>
    <col min="14108" max="14108" width="9" bestFit="1" customWidth="1"/>
    <col min="14109" max="14109" width="11.140625" customWidth="1"/>
    <col min="14110" max="14110" width="17.5703125" bestFit="1" customWidth="1"/>
    <col min="14111" max="14111" width="8.7109375" bestFit="1" customWidth="1"/>
    <col min="14112" max="14112" width="11.140625" bestFit="1" customWidth="1"/>
    <col min="14113" max="14113" width="15.140625" bestFit="1" customWidth="1"/>
    <col min="14114" max="14115" width="18.28515625" bestFit="1" customWidth="1"/>
    <col min="14116" max="14116" width="9" bestFit="1" customWidth="1"/>
    <col min="14117" max="14117" width="15.5703125" customWidth="1"/>
    <col min="14118" max="14118" width="16" customWidth="1"/>
    <col min="14119" max="14119" width="11.85546875" bestFit="1" customWidth="1"/>
    <col min="14337" max="14337" width="7.85546875" customWidth="1"/>
    <col min="14338" max="14338" width="33.140625" customWidth="1"/>
    <col min="14339" max="14339" width="4.42578125" bestFit="1" customWidth="1"/>
    <col min="14340" max="14340" width="3.5703125" bestFit="1" customWidth="1"/>
    <col min="14341" max="14341" width="7.140625" bestFit="1" customWidth="1"/>
    <col min="14342" max="14342" width="14" bestFit="1" customWidth="1"/>
    <col min="14343" max="14343" width="7.7109375" bestFit="1" customWidth="1"/>
    <col min="14344" max="14344" width="15.5703125" bestFit="1" customWidth="1"/>
    <col min="14345" max="14345" width="9.28515625" customWidth="1"/>
    <col min="14346" max="14346" width="17.28515625" bestFit="1" customWidth="1"/>
    <col min="14347" max="14348" width="16.7109375" customWidth="1"/>
    <col min="14349" max="14349" width="13.28515625" customWidth="1"/>
    <col min="14350" max="14350" width="8.7109375" bestFit="1" customWidth="1"/>
    <col min="14351" max="14351" width="14.42578125" bestFit="1" customWidth="1"/>
    <col min="14352" max="14352" width="16.5703125" bestFit="1" customWidth="1"/>
    <col min="14353" max="14353" width="14.42578125" bestFit="1" customWidth="1"/>
    <col min="14354" max="14354" width="10.5703125" bestFit="1" customWidth="1"/>
    <col min="14355" max="14355" width="7.85546875" bestFit="1" customWidth="1"/>
    <col min="14356" max="14356" width="15.42578125" bestFit="1" customWidth="1"/>
    <col min="14357" max="14357" width="16.7109375" customWidth="1"/>
    <col min="14358" max="14358" width="15.42578125" bestFit="1" customWidth="1"/>
    <col min="14359" max="14359" width="11.85546875" bestFit="1" customWidth="1"/>
    <col min="14360" max="14360" width="7.85546875" bestFit="1" customWidth="1"/>
    <col min="14361" max="14361" width="15.140625" customWidth="1"/>
    <col min="14362" max="14362" width="16.5703125" bestFit="1" customWidth="1"/>
    <col min="14363" max="14363" width="15.28515625" customWidth="1"/>
    <col min="14364" max="14364" width="9" bestFit="1" customWidth="1"/>
    <col min="14365" max="14365" width="11.140625" customWidth="1"/>
    <col min="14366" max="14366" width="17.5703125" bestFit="1" customWidth="1"/>
    <col min="14367" max="14367" width="8.7109375" bestFit="1" customWidth="1"/>
    <col min="14368" max="14368" width="11.140625" bestFit="1" customWidth="1"/>
    <col min="14369" max="14369" width="15.140625" bestFit="1" customWidth="1"/>
    <col min="14370" max="14371" width="18.28515625" bestFit="1" customWidth="1"/>
    <col min="14372" max="14372" width="9" bestFit="1" customWidth="1"/>
    <col min="14373" max="14373" width="15.5703125" customWidth="1"/>
    <col min="14374" max="14374" width="16" customWidth="1"/>
    <col min="14375" max="14375" width="11.85546875" bestFit="1" customWidth="1"/>
    <col min="14593" max="14593" width="7.85546875" customWidth="1"/>
    <col min="14594" max="14594" width="33.140625" customWidth="1"/>
    <col min="14595" max="14595" width="4.42578125" bestFit="1" customWidth="1"/>
    <col min="14596" max="14596" width="3.5703125" bestFit="1" customWidth="1"/>
    <col min="14597" max="14597" width="7.140625" bestFit="1" customWidth="1"/>
    <col min="14598" max="14598" width="14" bestFit="1" customWidth="1"/>
    <col min="14599" max="14599" width="7.7109375" bestFit="1" customWidth="1"/>
    <col min="14600" max="14600" width="15.5703125" bestFit="1" customWidth="1"/>
    <col min="14601" max="14601" width="9.28515625" customWidth="1"/>
    <col min="14602" max="14602" width="17.28515625" bestFit="1" customWidth="1"/>
    <col min="14603" max="14604" width="16.7109375" customWidth="1"/>
    <col min="14605" max="14605" width="13.28515625" customWidth="1"/>
    <col min="14606" max="14606" width="8.7109375" bestFit="1" customWidth="1"/>
    <col min="14607" max="14607" width="14.42578125" bestFit="1" customWidth="1"/>
    <col min="14608" max="14608" width="16.5703125" bestFit="1" customWidth="1"/>
    <col min="14609" max="14609" width="14.42578125" bestFit="1" customWidth="1"/>
    <col min="14610" max="14610" width="10.5703125" bestFit="1" customWidth="1"/>
    <col min="14611" max="14611" width="7.85546875" bestFit="1" customWidth="1"/>
    <col min="14612" max="14612" width="15.42578125" bestFit="1" customWidth="1"/>
    <col min="14613" max="14613" width="16.7109375" customWidth="1"/>
    <col min="14614" max="14614" width="15.42578125" bestFit="1" customWidth="1"/>
    <col min="14615" max="14615" width="11.85546875" bestFit="1" customWidth="1"/>
    <col min="14616" max="14616" width="7.85546875" bestFit="1" customWidth="1"/>
    <col min="14617" max="14617" width="15.140625" customWidth="1"/>
    <col min="14618" max="14618" width="16.5703125" bestFit="1" customWidth="1"/>
    <col min="14619" max="14619" width="15.28515625" customWidth="1"/>
    <col min="14620" max="14620" width="9" bestFit="1" customWidth="1"/>
    <col min="14621" max="14621" width="11.140625" customWidth="1"/>
    <col min="14622" max="14622" width="17.5703125" bestFit="1" customWidth="1"/>
    <col min="14623" max="14623" width="8.7109375" bestFit="1" customWidth="1"/>
    <col min="14624" max="14624" width="11.140625" bestFit="1" customWidth="1"/>
    <col min="14625" max="14625" width="15.140625" bestFit="1" customWidth="1"/>
    <col min="14626" max="14627" width="18.28515625" bestFit="1" customWidth="1"/>
    <col min="14628" max="14628" width="9" bestFit="1" customWidth="1"/>
    <col min="14629" max="14629" width="15.5703125" customWidth="1"/>
    <col min="14630" max="14630" width="16" customWidth="1"/>
    <col min="14631" max="14631" width="11.85546875" bestFit="1" customWidth="1"/>
    <col min="14849" max="14849" width="7.85546875" customWidth="1"/>
    <col min="14850" max="14850" width="33.140625" customWidth="1"/>
    <col min="14851" max="14851" width="4.42578125" bestFit="1" customWidth="1"/>
    <col min="14852" max="14852" width="3.5703125" bestFit="1" customWidth="1"/>
    <col min="14853" max="14853" width="7.140625" bestFit="1" customWidth="1"/>
    <col min="14854" max="14854" width="14" bestFit="1" customWidth="1"/>
    <col min="14855" max="14855" width="7.7109375" bestFit="1" customWidth="1"/>
    <col min="14856" max="14856" width="15.5703125" bestFit="1" customWidth="1"/>
    <col min="14857" max="14857" width="9.28515625" customWidth="1"/>
    <col min="14858" max="14858" width="17.28515625" bestFit="1" customWidth="1"/>
    <col min="14859" max="14860" width="16.7109375" customWidth="1"/>
    <col min="14861" max="14861" width="13.28515625" customWidth="1"/>
    <col min="14862" max="14862" width="8.7109375" bestFit="1" customWidth="1"/>
    <col min="14863" max="14863" width="14.42578125" bestFit="1" customWidth="1"/>
    <col min="14864" max="14864" width="16.5703125" bestFit="1" customWidth="1"/>
    <col min="14865" max="14865" width="14.42578125" bestFit="1" customWidth="1"/>
    <col min="14866" max="14866" width="10.5703125" bestFit="1" customWidth="1"/>
    <col min="14867" max="14867" width="7.85546875" bestFit="1" customWidth="1"/>
    <col min="14868" max="14868" width="15.42578125" bestFit="1" customWidth="1"/>
    <col min="14869" max="14869" width="16.7109375" customWidth="1"/>
    <col min="14870" max="14870" width="15.42578125" bestFit="1" customWidth="1"/>
    <col min="14871" max="14871" width="11.85546875" bestFit="1" customWidth="1"/>
    <col min="14872" max="14872" width="7.85546875" bestFit="1" customWidth="1"/>
    <col min="14873" max="14873" width="15.140625" customWidth="1"/>
    <col min="14874" max="14874" width="16.5703125" bestFit="1" customWidth="1"/>
    <col min="14875" max="14875" width="15.28515625" customWidth="1"/>
    <col min="14876" max="14876" width="9" bestFit="1" customWidth="1"/>
    <col min="14877" max="14877" width="11.140625" customWidth="1"/>
    <col min="14878" max="14878" width="17.5703125" bestFit="1" customWidth="1"/>
    <col min="14879" max="14879" width="8.7109375" bestFit="1" customWidth="1"/>
    <col min="14880" max="14880" width="11.140625" bestFit="1" customWidth="1"/>
    <col min="14881" max="14881" width="15.140625" bestFit="1" customWidth="1"/>
    <col min="14882" max="14883" width="18.28515625" bestFit="1" customWidth="1"/>
    <col min="14884" max="14884" width="9" bestFit="1" customWidth="1"/>
    <col min="14885" max="14885" width="15.5703125" customWidth="1"/>
    <col min="14886" max="14886" width="16" customWidth="1"/>
    <col min="14887" max="14887" width="11.85546875" bestFit="1" customWidth="1"/>
    <col min="15105" max="15105" width="7.85546875" customWidth="1"/>
    <col min="15106" max="15106" width="33.140625" customWidth="1"/>
    <col min="15107" max="15107" width="4.42578125" bestFit="1" customWidth="1"/>
    <col min="15108" max="15108" width="3.5703125" bestFit="1" customWidth="1"/>
    <col min="15109" max="15109" width="7.140625" bestFit="1" customWidth="1"/>
    <col min="15110" max="15110" width="14" bestFit="1" customWidth="1"/>
    <col min="15111" max="15111" width="7.7109375" bestFit="1" customWidth="1"/>
    <col min="15112" max="15112" width="15.5703125" bestFit="1" customWidth="1"/>
    <col min="15113" max="15113" width="9.28515625" customWidth="1"/>
    <col min="15114" max="15114" width="17.28515625" bestFit="1" customWidth="1"/>
    <col min="15115" max="15116" width="16.7109375" customWidth="1"/>
    <col min="15117" max="15117" width="13.28515625" customWidth="1"/>
    <col min="15118" max="15118" width="8.7109375" bestFit="1" customWidth="1"/>
    <col min="15119" max="15119" width="14.42578125" bestFit="1" customWidth="1"/>
    <col min="15120" max="15120" width="16.5703125" bestFit="1" customWidth="1"/>
    <col min="15121" max="15121" width="14.42578125" bestFit="1" customWidth="1"/>
    <col min="15122" max="15122" width="10.5703125" bestFit="1" customWidth="1"/>
    <col min="15123" max="15123" width="7.85546875" bestFit="1" customWidth="1"/>
    <col min="15124" max="15124" width="15.42578125" bestFit="1" customWidth="1"/>
    <col min="15125" max="15125" width="16.7109375" customWidth="1"/>
    <col min="15126" max="15126" width="15.42578125" bestFit="1" customWidth="1"/>
    <col min="15127" max="15127" width="11.85546875" bestFit="1" customWidth="1"/>
    <col min="15128" max="15128" width="7.85546875" bestFit="1" customWidth="1"/>
    <col min="15129" max="15129" width="15.140625" customWidth="1"/>
    <col min="15130" max="15130" width="16.5703125" bestFit="1" customWidth="1"/>
    <col min="15131" max="15131" width="15.28515625" customWidth="1"/>
    <col min="15132" max="15132" width="9" bestFit="1" customWidth="1"/>
    <col min="15133" max="15133" width="11.140625" customWidth="1"/>
    <col min="15134" max="15134" width="17.5703125" bestFit="1" customWidth="1"/>
    <col min="15135" max="15135" width="8.7109375" bestFit="1" customWidth="1"/>
    <col min="15136" max="15136" width="11.140625" bestFit="1" customWidth="1"/>
    <col min="15137" max="15137" width="15.140625" bestFit="1" customWidth="1"/>
    <col min="15138" max="15139" width="18.28515625" bestFit="1" customWidth="1"/>
    <col min="15140" max="15140" width="9" bestFit="1" customWidth="1"/>
    <col min="15141" max="15141" width="15.5703125" customWidth="1"/>
    <col min="15142" max="15142" width="16" customWidth="1"/>
    <col min="15143" max="15143" width="11.85546875" bestFit="1" customWidth="1"/>
    <col min="15361" max="15361" width="7.85546875" customWidth="1"/>
    <col min="15362" max="15362" width="33.140625" customWidth="1"/>
    <col min="15363" max="15363" width="4.42578125" bestFit="1" customWidth="1"/>
    <col min="15364" max="15364" width="3.5703125" bestFit="1" customWidth="1"/>
    <col min="15365" max="15365" width="7.140625" bestFit="1" customWidth="1"/>
    <col min="15366" max="15366" width="14" bestFit="1" customWidth="1"/>
    <col min="15367" max="15367" width="7.7109375" bestFit="1" customWidth="1"/>
    <col min="15368" max="15368" width="15.5703125" bestFit="1" customWidth="1"/>
    <col min="15369" max="15369" width="9.28515625" customWidth="1"/>
    <col min="15370" max="15370" width="17.28515625" bestFit="1" customWidth="1"/>
    <col min="15371" max="15372" width="16.7109375" customWidth="1"/>
    <col min="15373" max="15373" width="13.28515625" customWidth="1"/>
    <col min="15374" max="15374" width="8.7109375" bestFit="1" customWidth="1"/>
    <col min="15375" max="15375" width="14.42578125" bestFit="1" customWidth="1"/>
    <col min="15376" max="15376" width="16.5703125" bestFit="1" customWidth="1"/>
    <col min="15377" max="15377" width="14.42578125" bestFit="1" customWidth="1"/>
    <col min="15378" max="15378" width="10.5703125" bestFit="1" customWidth="1"/>
    <col min="15379" max="15379" width="7.85546875" bestFit="1" customWidth="1"/>
    <col min="15380" max="15380" width="15.42578125" bestFit="1" customWidth="1"/>
    <col min="15381" max="15381" width="16.7109375" customWidth="1"/>
    <col min="15382" max="15382" width="15.42578125" bestFit="1" customWidth="1"/>
    <col min="15383" max="15383" width="11.85546875" bestFit="1" customWidth="1"/>
    <col min="15384" max="15384" width="7.85546875" bestFit="1" customWidth="1"/>
    <col min="15385" max="15385" width="15.140625" customWidth="1"/>
    <col min="15386" max="15386" width="16.5703125" bestFit="1" customWidth="1"/>
    <col min="15387" max="15387" width="15.28515625" customWidth="1"/>
    <col min="15388" max="15388" width="9" bestFit="1" customWidth="1"/>
    <col min="15389" max="15389" width="11.140625" customWidth="1"/>
    <col min="15390" max="15390" width="17.5703125" bestFit="1" customWidth="1"/>
    <col min="15391" max="15391" width="8.7109375" bestFit="1" customWidth="1"/>
    <col min="15392" max="15392" width="11.140625" bestFit="1" customWidth="1"/>
    <col min="15393" max="15393" width="15.140625" bestFit="1" customWidth="1"/>
    <col min="15394" max="15395" width="18.28515625" bestFit="1" customWidth="1"/>
    <col min="15396" max="15396" width="9" bestFit="1" customWidth="1"/>
    <col min="15397" max="15397" width="15.5703125" customWidth="1"/>
    <col min="15398" max="15398" width="16" customWidth="1"/>
    <col min="15399" max="15399" width="11.85546875" bestFit="1" customWidth="1"/>
    <col min="15617" max="15617" width="7.85546875" customWidth="1"/>
    <col min="15618" max="15618" width="33.140625" customWidth="1"/>
    <col min="15619" max="15619" width="4.42578125" bestFit="1" customWidth="1"/>
    <col min="15620" max="15620" width="3.5703125" bestFit="1" customWidth="1"/>
    <col min="15621" max="15621" width="7.140625" bestFit="1" customWidth="1"/>
    <col min="15622" max="15622" width="14" bestFit="1" customWidth="1"/>
    <col min="15623" max="15623" width="7.7109375" bestFit="1" customWidth="1"/>
    <col min="15624" max="15624" width="15.5703125" bestFit="1" customWidth="1"/>
    <col min="15625" max="15625" width="9.28515625" customWidth="1"/>
    <col min="15626" max="15626" width="17.28515625" bestFit="1" customWidth="1"/>
    <col min="15627" max="15628" width="16.7109375" customWidth="1"/>
    <col min="15629" max="15629" width="13.28515625" customWidth="1"/>
    <col min="15630" max="15630" width="8.7109375" bestFit="1" customWidth="1"/>
    <col min="15631" max="15631" width="14.42578125" bestFit="1" customWidth="1"/>
    <col min="15632" max="15632" width="16.5703125" bestFit="1" customWidth="1"/>
    <col min="15633" max="15633" width="14.42578125" bestFit="1" customWidth="1"/>
    <col min="15634" max="15634" width="10.5703125" bestFit="1" customWidth="1"/>
    <col min="15635" max="15635" width="7.85546875" bestFit="1" customWidth="1"/>
    <col min="15636" max="15636" width="15.42578125" bestFit="1" customWidth="1"/>
    <col min="15637" max="15637" width="16.7109375" customWidth="1"/>
    <col min="15638" max="15638" width="15.42578125" bestFit="1" customWidth="1"/>
    <col min="15639" max="15639" width="11.85546875" bestFit="1" customWidth="1"/>
    <col min="15640" max="15640" width="7.85546875" bestFit="1" customWidth="1"/>
    <col min="15641" max="15641" width="15.140625" customWidth="1"/>
    <col min="15642" max="15642" width="16.5703125" bestFit="1" customWidth="1"/>
    <col min="15643" max="15643" width="15.28515625" customWidth="1"/>
    <col min="15644" max="15644" width="9" bestFit="1" customWidth="1"/>
    <col min="15645" max="15645" width="11.140625" customWidth="1"/>
    <col min="15646" max="15646" width="17.5703125" bestFit="1" customWidth="1"/>
    <col min="15647" max="15647" width="8.7109375" bestFit="1" customWidth="1"/>
    <col min="15648" max="15648" width="11.140625" bestFit="1" customWidth="1"/>
    <col min="15649" max="15649" width="15.140625" bestFit="1" customWidth="1"/>
    <col min="15650" max="15651" width="18.28515625" bestFit="1" customWidth="1"/>
    <col min="15652" max="15652" width="9" bestFit="1" customWidth="1"/>
    <col min="15653" max="15653" width="15.5703125" customWidth="1"/>
    <col min="15654" max="15654" width="16" customWidth="1"/>
    <col min="15655" max="15655" width="11.85546875" bestFit="1" customWidth="1"/>
    <col min="15873" max="15873" width="7.85546875" customWidth="1"/>
    <col min="15874" max="15874" width="33.140625" customWidth="1"/>
    <col min="15875" max="15875" width="4.42578125" bestFit="1" customWidth="1"/>
    <col min="15876" max="15876" width="3.5703125" bestFit="1" customWidth="1"/>
    <col min="15877" max="15877" width="7.140625" bestFit="1" customWidth="1"/>
    <col min="15878" max="15878" width="14" bestFit="1" customWidth="1"/>
    <col min="15879" max="15879" width="7.7109375" bestFit="1" customWidth="1"/>
    <col min="15880" max="15880" width="15.5703125" bestFit="1" customWidth="1"/>
    <col min="15881" max="15881" width="9.28515625" customWidth="1"/>
    <col min="15882" max="15882" width="17.28515625" bestFit="1" customWidth="1"/>
    <col min="15883" max="15884" width="16.7109375" customWidth="1"/>
    <col min="15885" max="15885" width="13.28515625" customWidth="1"/>
    <col min="15886" max="15886" width="8.7109375" bestFit="1" customWidth="1"/>
    <col min="15887" max="15887" width="14.42578125" bestFit="1" customWidth="1"/>
    <col min="15888" max="15888" width="16.5703125" bestFit="1" customWidth="1"/>
    <col min="15889" max="15889" width="14.42578125" bestFit="1" customWidth="1"/>
    <col min="15890" max="15890" width="10.5703125" bestFit="1" customWidth="1"/>
    <col min="15891" max="15891" width="7.85546875" bestFit="1" customWidth="1"/>
    <col min="15892" max="15892" width="15.42578125" bestFit="1" customWidth="1"/>
    <col min="15893" max="15893" width="16.7109375" customWidth="1"/>
    <col min="15894" max="15894" width="15.42578125" bestFit="1" customWidth="1"/>
    <col min="15895" max="15895" width="11.85546875" bestFit="1" customWidth="1"/>
    <col min="15896" max="15896" width="7.85546875" bestFit="1" customWidth="1"/>
    <col min="15897" max="15897" width="15.140625" customWidth="1"/>
    <col min="15898" max="15898" width="16.5703125" bestFit="1" customWidth="1"/>
    <col min="15899" max="15899" width="15.28515625" customWidth="1"/>
    <col min="15900" max="15900" width="9" bestFit="1" customWidth="1"/>
    <col min="15901" max="15901" width="11.140625" customWidth="1"/>
    <col min="15902" max="15902" width="17.5703125" bestFit="1" customWidth="1"/>
    <col min="15903" max="15903" width="8.7109375" bestFit="1" customWidth="1"/>
    <col min="15904" max="15904" width="11.140625" bestFit="1" customWidth="1"/>
    <col min="15905" max="15905" width="15.140625" bestFit="1" customWidth="1"/>
    <col min="15906" max="15907" width="18.28515625" bestFit="1" customWidth="1"/>
    <col min="15908" max="15908" width="9" bestFit="1" customWidth="1"/>
    <col min="15909" max="15909" width="15.5703125" customWidth="1"/>
    <col min="15910" max="15910" width="16" customWidth="1"/>
    <col min="15911" max="15911" width="11.85546875" bestFit="1" customWidth="1"/>
    <col min="16129" max="16129" width="7.85546875" customWidth="1"/>
    <col min="16130" max="16130" width="33.140625" customWidth="1"/>
    <col min="16131" max="16131" width="4.42578125" bestFit="1" customWidth="1"/>
    <col min="16132" max="16132" width="3.5703125" bestFit="1" customWidth="1"/>
    <col min="16133" max="16133" width="7.140625" bestFit="1" customWidth="1"/>
    <col min="16134" max="16134" width="14" bestFit="1" customWidth="1"/>
    <col min="16135" max="16135" width="7.7109375" bestFit="1" customWidth="1"/>
    <col min="16136" max="16136" width="15.5703125" bestFit="1" customWidth="1"/>
    <col min="16137" max="16137" width="9.28515625" customWidth="1"/>
    <col min="16138" max="16138" width="17.28515625" bestFit="1" customWidth="1"/>
    <col min="16139" max="16140" width="16.7109375" customWidth="1"/>
    <col min="16141" max="16141" width="13.28515625" customWidth="1"/>
    <col min="16142" max="16142" width="8.7109375" bestFit="1" customWidth="1"/>
    <col min="16143" max="16143" width="14.42578125" bestFit="1" customWidth="1"/>
    <col min="16144" max="16144" width="16.5703125" bestFit="1" customWidth="1"/>
    <col min="16145" max="16145" width="14.42578125" bestFit="1" customWidth="1"/>
    <col min="16146" max="16146" width="10.5703125" bestFit="1" customWidth="1"/>
    <col min="16147" max="16147" width="7.85546875" bestFit="1" customWidth="1"/>
    <col min="16148" max="16148" width="15.42578125" bestFit="1" customWidth="1"/>
    <col min="16149" max="16149" width="16.7109375" customWidth="1"/>
    <col min="16150" max="16150" width="15.42578125" bestFit="1" customWidth="1"/>
    <col min="16151" max="16151" width="11.85546875" bestFit="1" customWidth="1"/>
    <col min="16152" max="16152" width="7.85546875" bestFit="1" customWidth="1"/>
    <col min="16153" max="16153" width="15.140625" customWidth="1"/>
    <col min="16154" max="16154" width="16.5703125" bestFit="1" customWidth="1"/>
    <col min="16155" max="16155" width="15.28515625" customWidth="1"/>
    <col min="16156" max="16156" width="9" bestFit="1" customWidth="1"/>
    <col min="16157" max="16157" width="11.140625" customWidth="1"/>
    <col min="16158" max="16158" width="17.5703125" bestFit="1" customWidth="1"/>
    <col min="16159" max="16159" width="8.7109375" bestFit="1" customWidth="1"/>
    <col min="16160" max="16160" width="11.140625" bestFit="1" customWidth="1"/>
    <col min="16161" max="16161" width="15.140625" bestFit="1" customWidth="1"/>
    <col min="16162" max="16163" width="18.28515625" bestFit="1" customWidth="1"/>
    <col min="16164" max="16164" width="9" bestFit="1" customWidth="1"/>
    <col min="16165" max="16165" width="15.5703125" customWidth="1"/>
    <col min="16166" max="16166" width="16" customWidth="1"/>
    <col min="16167" max="16167" width="11.85546875" bestFit="1" customWidth="1"/>
  </cols>
  <sheetData>
    <row r="1" spans="1:40" x14ac:dyDescent="0.2">
      <c r="A1" s="34" t="s">
        <v>505</v>
      </c>
      <c r="B1" s="35"/>
      <c r="I1" s="22" t="s">
        <v>506</v>
      </c>
    </row>
    <row r="2" spans="1:40" x14ac:dyDescent="0.2">
      <c r="A2" s="35" t="s">
        <v>507</v>
      </c>
      <c r="B2" s="35"/>
    </row>
    <row r="3" spans="1:40" x14ac:dyDescent="0.2">
      <c r="A3" s="37" t="s">
        <v>508</v>
      </c>
      <c r="F3" s="38">
        <v>2022</v>
      </c>
      <c r="G3" s="38"/>
      <c r="H3" s="38">
        <f>$F$3</f>
        <v>2022</v>
      </c>
      <c r="I3" s="38"/>
      <c r="J3" s="38">
        <f>$F$3</f>
        <v>2022</v>
      </c>
      <c r="K3" s="39" t="s">
        <v>509</v>
      </c>
      <c r="L3" s="40">
        <f>$F$3</f>
        <v>2022</v>
      </c>
      <c r="M3" s="41" t="s">
        <v>510</v>
      </c>
      <c r="N3" s="38"/>
      <c r="O3" s="38">
        <f>$F$3</f>
        <v>2022</v>
      </c>
      <c r="P3" s="39" t="str">
        <f>$K$3</f>
        <v>2022 Adj Amnt</v>
      </c>
      <c r="Q3" s="40">
        <f>$F$3</f>
        <v>2022</v>
      </c>
      <c r="R3" s="41" t="s">
        <v>510</v>
      </c>
      <c r="S3" s="38"/>
      <c r="T3" s="38">
        <f>$F$3</f>
        <v>2022</v>
      </c>
      <c r="U3" s="39" t="str">
        <f>$K$3</f>
        <v>2022 Adj Amnt</v>
      </c>
      <c r="V3" s="40">
        <f>$F$3</f>
        <v>2022</v>
      </c>
      <c r="W3" s="41" t="s">
        <v>510</v>
      </c>
      <c r="X3" s="38"/>
      <c r="Y3" s="38">
        <f>$F$3</f>
        <v>2022</v>
      </c>
      <c r="Z3" s="39" t="str">
        <f>$K$3</f>
        <v>2022 Adj Amnt</v>
      </c>
      <c r="AA3" s="40">
        <f>$F$3</f>
        <v>2022</v>
      </c>
      <c r="AB3" s="41" t="s">
        <v>510</v>
      </c>
      <c r="AC3" s="38"/>
      <c r="AD3" s="38">
        <f>$F$3</f>
        <v>2022</v>
      </c>
      <c r="AE3" s="38"/>
      <c r="AF3" s="38">
        <f>$F$3</f>
        <v>2022</v>
      </c>
      <c r="AG3" s="42">
        <f>$F$3</f>
        <v>2022</v>
      </c>
      <c r="AH3" s="39">
        <f>$F$3</f>
        <v>2022</v>
      </c>
      <c r="AI3" s="40">
        <f>$F$3</f>
        <v>2022</v>
      </c>
      <c r="AJ3" s="41" t="s">
        <v>510</v>
      </c>
      <c r="AK3" s="43" t="s">
        <v>511</v>
      </c>
      <c r="AL3" s="38"/>
    </row>
    <row r="4" spans="1:40" x14ac:dyDescent="0.2">
      <c r="A4" s="37"/>
      <c r="E4" s="44" t="s">
        <v>512</v>
      </c>
      <c r="F4" s="38" t="s">
        <v>15</v>
      </c>
      <c r="G4" s="44" t="s">
        <v>513</v>
      </c>
      <c r="H4" s="38" t="s">
        <v>15</v>
      </c>
      <c r="I4" s="44" t="s">
        <v>514</v>
      </c>
      <c r="J4" s="38" t="s">
        <v>15</v>
      </c>
      <c r="K4" s="45" t="s">
        <v>515</v>
      </c>
      <c r="L4" s="40" t="s">
        <v>516</v>
      </c>
      <c r="M4" s="41" t="s">
        <v>517</v>
      </c>
      <c r="N4" s="44" t="s">
        <v>518</v>
      </c>
      <c r="O4" s="38" t="s">
        <v>15</v>
      </c>
      <c r="P4" s="45" t="s">
        <v>515</v>
      </c>
      <c r="Q4" s="40" t="s">
        <v>516</v>
      </c>
      <c r="R4" s="41" t="s">
        <v>517</v>
      </c>
      <c r="S4" s="44" t="s">
        <v>519</v>
      </c>
      <c r="T4" s="38" t="s">
        <v>15</v>
      </c>
      <c r="U4" s="45" t="s">
        <v>515</v>
      </c>
      <c r="V4" s="40" t="s">
        <v>516</v>
      </c>
      <c r="W4" s="41" t="s">
        <v>517</v>
      </c>
      <c r="X4" s="44" t="s">
        <v>520</v>
      </c>
      <c r="Y4" s="38" t="s">
        <v>15</v>
      </c>
      <c r="Z4" s="45" t="s">
        <v>521</v>
      </c>
      <c r="AA4" s="40" t="s">
        <v>516</v>
      </c>
      <c r="AB4" s="41" t="s">
        <v>517</v>
      </c>
      <c r="AC4" s="44" t="s">
        <v>522</v>
      </c>
      <c r="AD4" s="38" t="s">
        <v>15</v>
      </c>
      <c r="AE4" s="44" t="s">
        <v>523</v>
      </c>
      <c r="AF4" s="38" t="s">
        <v>15</v>
      </c>
      <c r="AG4" s="42" t="s">
        <v>524</v>
      </c>
      <c r="AH4" s="39" t="s">
        <v>525</v>
      </c>
      <c r="AI4" s="40" t="s">
        <v>526</v>
      </c>
      <c r="AJ4" s="41" t="s">
        <v>517</v>
      </c>
      <c r="AK4" s="43" t="s">
        <v>527</v>
      </c>
      <c r="AL4" s="38"/>
    </row>
    <row r="5" spans="1:40" x14ac:dyDescent="0.2">
      <c r="A5" s="46" t="s">
        <v>528</v>
      </c>
      <c r="B5" s="47" t="s">
        <v>10</v>
      </c>
      <c r="C5" s="48" t="s">
        <v>12</v>
      </c>
      <c r="D5" s="48" t="s">
        <v>529</v>
      </c>
      <c r="E5" s="49" t="s">
        <v>530</v>
      </c>
      <c r="F5" s="46" t="s">
        <v>531</v>
      </c>
      <c r="G5" s="49" t="s">
        <v>530</v>
      </c>
      <c r="H5" s="46" t="s">
        <v>532</v>
      </c>
      <c r="I5" s="49" t="s">
        <v>530</v>
      </c>
      <c r="J5" s="46" t="s">
        <v>533</v>
      </c>
      <c r="K5" s="50" t="s">
        <v>534</v>
      </c>
      <c r="L5" s="51" t="s">
        <v>534</v>
      </c>
      <c r="M5" s="52" t="s">
        <v>534</v>
      </c>
      <c r="N5" s="49" t="s">
        <v>530</v>
      </c>
      <c r="O5" s="46" t="s">
        <v>535</v>
      </c>
      <c r="P5" s="50" t="s">
        <v>535</v>
      </c>
      <c r="Q5" s="51" t="s">
        <v>535</v>
      </c>
      <c r="R5" s="52" t="s">
        <v>535</v>
      </c>
      <c r="S5" s="49" t="s">
        <v>530</v>
      </c>
      <c r="T5" s="46" t="s">
        <v>536</v>
      </c>
      <c r="U5" s="50" t="s">
        <v>536</v>
      </c>
      <c r="V5" s="51" t="s">
        <v>536</v>
      </c>
      <c r="W5" s="52" t="s">
        <v>536</v>
      </c>
      <c r="X5" s="49" t="s">
        <v>530</v>
      </c>
      <c r="Y5" s="46" t="s">
        <v>537</v>
      </c>
      <c r="Z5" s="50" t="s">
        <v>537</v>
      </c>
      <c r="AA5" s="51" t="s">
        <v>537</v>
      </c>
      <c r="AB5" s="52" t="s">
        <v>537</v>
      </c>
      <c r="AC5" s="49" t="s">
        <v>530</v>
      </c>
      <c r="AD5" s="53" t="s">
        <v>538</v>
      </c>
      <c r="AE5" s="49" t="s">
        <v>530</v>
      </c>
      <c r="AF5" s="46" t="s">
        <v>539</v>
      </c>
      <c r="AG5" s="54" t="s">
        <v>540</v>
      </c>
      <c r="AH5" s="50" t="s">
        <v>14</v>
      </c>
      <c r="AI5" s="51" t="s">
        <v>541</v>
      </c>
      <c r="AJ5" s="52" t="s">
        <v>542</v>
      </c>
      <c r="AK5" s="46" t="s">
        <v>543</v>
      </c>
      <c r="AL5" s="46" t="s">
        <v>544</v>
      </c>
      <c r="AM5" s="46" t="s">
        <v>545</v>
      </c>
      <c r="AN5" s="38"/>
    </row>
    <row r="6" spans="1:40" x14ac:dyDescent="0.2">
      <c r="A6" s="55" t="s">
        <v>17</v>
      </c>
      <c r="B6" s="56" t="s">
        <v>16</v>
      </c>
      <c r="C6" s="24">
        <v>3</v>
      </c>
      <c r="D6" s="24"/>
      <c r="E6" s="57">
        <f t="shared" ref="E6:E69" si="0">+F6/$AG6</f>
        <v>3.3018619808548123E-2</v>
      </c>
      <c r="F6" s="58">
        <v>15280043</v>
      </c>
      <c r="G6" s="59">
        <f t="shared" ref="G6:G69" si="1">+H6/$AG6</f>
        <v>1.7884763845812522E-2</v>
      </c>
      <c r="H6" s="58">
        <v>8276541</v>
      </c>
      <c r="I6" s="59">
        <f t="shared" ref="I6:I69" si="2">+J6/$AG6</f>
        <v>8.2032202770473087E-2</v>
      </c>
      <c r="J6" s="58">
        <v>37962083</v>
      </c>
      <c r="K6" s="60">
        <v>504879</v>
      </c>
      <c r="L6" s="61">
        <f>+J6+K6</f>
        <v>38466962</v>
      </c>
      <c r="M6" s="62">
        <f t="shared" ref="M6:M69" si="3">+K6/J6</f>
        <v>1.3299559984629927E-2</v>
      </c>
      <c r="N6" s="63">
        <f t="shared" ref="N6:N69" si="4">+O6/$AG6</f>
        <v>0.17770142233830491</v>
      </c>
      <c r="O6" s="58">
        <v>82234975</v>
      </c>
      <c r="P6" s="60">
        <v>1741765</v>
      </c>
      <c r="Q6" s="61">
        <f>+O6+P6</f>
        <v>83976740</v>
      </c>
      <c r="R6" s="62">
        <f t="shared" ref="R6:R69" si="5">+P6/O6</f>
        <v>2.1180343278513796E-2</v>
      </c>
      <c r="S6" s="63">
        <f t="shared" ref="S6:S69" si="6">+T6/$AG6</f>
        <v>3.5771690750880068E-2</v>
      </c>
      <c r="T6" s="58">
        <v>16554083</v>
      </c>
      <c r="U6" s="60">
        <v>-172382</v>
      </c>
      <c r="V6" s="61">
        <f>+T6+U6</f>
        <v>16381701</v>
      </c>
      <c r="W6" s="62">
        <f t="shared" ref="W6:W69" si="7">+U6/T6</f>
        <v>-1.0413261791667953E-2</v>
      </c>
      <c r="X6" s="63">
        <f t="shared" ref="X6:X69" si="8">+Y6/$AG6</f>
        <v>0.63428916667275681</v>
      </c>
      <c r="Y6" s="58">
        <v>293530311</v>
      </c>
      <c r="Z6" s="60">
        <v>-209008</v>
      </c>
      <c r="AA6" s="61">
        <f>+Y6+Z6</f>
        <v>293321303</v>
      </c>
      <c r="AB6" s="62">
        <f t="shared" ref="AB6:AB69" si="9">+Z6/Y6</f>
        <v>-7.1204912122346375E-4</v>
      </c>
      <c r="AC6" s="63">
        <f t="shared" ref="AC6:AC69" si="10">+AD6/$AG6</f>
        <v>1.9302133813224487E-2</v>
      </c>
      <c r="AD6" s="58">
        <v>8932458</v>
      </c>
      <c r="AE6" s="63">
        <f t="shared" ref="AE6:AE69" si="11">AF6/$AG6</f>
        <v>0</v>
      </c>
      <c r="AF6" s="58">
        <v>0</v>
      </c>
      <c r="AG6" s="58">
        <v>462770494</v>
      </c>
      <c r="AH6" s="60">
        <v>1865254</v>
      </c>
      <c r="AI6" s="61">
        <v>464635748</v>
      </c>
      <c r="AJ6" s="62">
        <f t="shared" ref="AJ6:AJ69" si="12">+AH6/AG6</f>
        <v>4.0306243033722891E-3</v>
      </c>
      <c r="AK6" s="58">
        <v>63228</v>
      </c>
      <c r="AL6" s="58">
        <v>0</v>
      </c>
      <c r="AM6" s="25">
        <v>0</v>
      </c>
      <c r="AN6" s="64"/>
    </row>
    <row r="7" spans="1:40" x14ac:dyDescent="0.2">
      <c r="A7" s="55" t="s">
        <v>19</v>
      </c>
      <c r="B7" s="56" t="s">
        <v>18</v>
      </c>
      <c r="C7" s="24">
        <v>3</v>
      </c>
      <c r="D7" s="24"/>
      <c r="E7" s="57">
        <f t="shared" si="0"/>
        <v>4.383040671278169E-2</v>
      </c>
      <c r="F7" s="58">
        <v>63143935</v>
      </c>
      <c r="G7" s="59">
        <f t="shared" si="1"/>
        <v>1.6419036911574422E-2</v>
      </c>
      <c r="H7" s="58">
        <v>23653958</v>
      </c>
      <c r="I7" s="59">
        <f t="shared" si="2"/>
        <v>1.4607680184536143E-2</v>
      </c>
      <c r="J7" s="58">
        <v>21044441</v>
      </c>
      <c r="K7" s="60">
        <v>279882</v>
      </c>
      <c r="L7" s="61">
        <f t="shared" ref="L7:L70" si="13">+J7+K7</f>
        <v>21324323</v>
      </c>
      <c r="M7" s="62">
        <f t="shared" si="3"/>
        <v>1.3299569230658111E-2</v>
      </c>
      <c r="N7" s="63">
        <f t="shared" si="4"/>
        <v>0.67034713538069657</v>
      </c>
      <c r="O7" s="58">
        <v>965730394</v>
      </c>
      <c r="P7" s="60">
        <v>20534128</v>
      </c>
      <c r="Q7" s="61">
        <f t="shared" ref="Q7:Q70" si="14">+O7+P7</f>
        <v>986264522</v>
      </c>
      <c r="R7" s="62">
        <f t="shared" si="5"/>
        <v>2.126279562865244E-2</v>
      </c>
      <c r="S7" s="63">
        <f t="shared" si="6"/>
        <v>0.25235501130834892</v>
      </c>
      <c r="T7" s="58">
        <v>363553287</v>
      </c>
      <c r="U7" s="60">
        <v>-3717804</v>
      </c>
      <c r="V7" s="61">
        <f t="shared" ref="V7:V70" si="15">+T7+U7</f>
        <v>359835483</v>
      </c>
      <c r="W7" s="62">
        <f t="shared" si="7"/>
        <v>-1.0226297307552607E-2</v>
      </c>
      <c r="X7" s="63">
        <f t="shared" si="8"/>
        <v>2.2058599471864852E-3</v>
      </c>
      <c r="Y7" s="58">
        <v>3177855</v>
      </c>
      <c r="Z7" s="60">
        <v>0</v>
      </c>
      <c r="AA7" s="61">
        <f t="shared" ref="AA7:AA70" si="16">+Y7+Z7</f>
        <v>3177855</v>
      </c>
      <c r="AB7" s="62">
        <f t="shared" si="9"/>
        <v>0</v>
      </c>
      <c r="AC7" s="63">
        <f t="shared" si="10"/>
        <v>2.3486955487580794E-4</v>
      </c>
      <c r="AD7" s="58">
        <v>338363</v>
      </c>
      <c r="AE7" s="63">
        <f t="shared" si="11"/>
        <v>0</v>
      </c>
      <c r="AF7" s="58">
        <v>0</v>
      </c>
      <c r="AG7" s="58">
        <v>1440642233</v>
      </c>
      <c r="AH7" s="60">
        <v>17096206</v>
      </c>
      <c r="AI7" s="61">
        <v>1457738439</v>
      </c>
      <c r="AJ7" s="62">
        <f t="shared" si="12"/>
        <v>1.1867072621075937E-2</v>
      </c>
      <c r="AK7" s="58">
        <v>626573</v>
      </c>
      <c r="AL7" s="58">
        <v>2926317</v>
      </c>
      <c r="AM7" s="25">
        <v>0</v>
      </c>
      <c r="AN7" s="64"/>
    </row>
    <row r="8" spans="1:40" x14ac:dyDescent="0.2">
      <c r="A8" s="55" t="s">
        <v>21</v>
      </c>
      <c r="B8" s="56" t="s">
        <v>20</v>
      </c>
      <c r="C8" s="24">
        <v>3</v>
      </c>
      <c r="D8" s="24"/>
      <c r="E8" s="57">
        <f t="shared" si="0"/>
        <v>8.3396364068495335E-2</v>
      </c>
      <c r="F8" s="58">
        <v>158045491</v>
      </c>
      <c r="G8" s="59">
        <f t="shared" si="1"/>
        <v>1.3708246431016077E-2</v>
      </c>
      <c r="H8" s="58">
        <v>25978669</v>
      </c>
      <c r="I8" s="59">
        <f t="shared" si="2"/>
        <v>3.7464017281068122E-2</v>
      </c>
      <c r="J8" s="58">
        <v>70998527</v>
      </c>
      <c r="K8" s="60">
        <v>944250</v>
      </c>
      <c r="L8" s="61">
        <f t="shared" si="13"/>
        <v>71942777</v>
      </c>
      <c r="M8" s="62">
        <f t="shared" si="3"/>
        <v>1.3299571693931058E-2</v>
      </c>
      <c r="N8" s="63">
        <f t="shared" si="4"/>
        <v>0.3039607351265578</v>
      </c>
      <c r="O8" s="58">
        <v>576039785</v>
      </c>
      <c r="P8" s="60">
        <v>12187124</v>
      </c>
      <c r="Q8" s="61">
        <f t="shared" si="14"/>
        <v>588226909</v>
      </c>
      <c r="R8" s="62">
        <f t="shared" si="5"/>
        <v>2.1156740067875695E-2</v>
      </c>
      <c r="S8" s="63">
        <f t="shared" si="6"/>
        <v>0.11089651528907027</v>
      </c>
      <c r="T8" s="58">
        <v>210161371</v>
      </c>
      <c r="U8" s="60">
        <v>-1833535</v>
      </c>
      <c r="V8" s="61">
        <f t="shared" si="15"/>
        <v>208327836</v>
      </c>
      <c r="W8" s="62">
        <f t="shared" si="7"/>
        <v>-8.7244149163834672E-3</v>
      </c>
      <c r="X8" s="63">
        <f t="shared" si="8"/>
        <v>0.43105831246044746</v>
      </c>
      <c r="Y8" s="58">
        <v>816903991</v>
      </c>
      <c r="Z8" s="60">
        <v>1178075</v>
      </c>
      <c r="AA8" s="61">
        <f t="shared" si="16"/>
        <v>818082066</v>
      </c>
      <c r="AB8" s="62">
        <f t="shared" si="9"/>
        <v>1.4421217339847714E-3</v>
      </c>
      <c r="AC8" s="63">
        <f t="shared" si="10"/>
        <v>1.95158093433449E-2</v>
      </c>
      <c r="AD8" s="58">
        <v>36984654</v>
      </c>
      <c r="AE8" s="63">
        <f t="shared" si="11"/>
        <v>0</v>
      </c>
      <c r="AF8" s="58">
        <v>0</v>
      </c>
      <c r="AG8" s="58">
        <v>1895112488</v>
      </c>
      <c r="AH8" s="60">
        <v>12475914</v>
      </c>
      <c r="AI8" s="61">
        <v>1907588402</v>
      </c>
      <c r="AJ8" s="62">
        <f t="shared" si="12"/>
        <v>6.5832049965363322E-3</v>
      </c>
      <c r="AK8" s="58">
        <v>775812</v>
      </c>
      <c r="AL8" s="58">
        <v>6005</v>
      </c>
      <c r="AM8" s="25">
        <v>0</v>
      </c>
      <c r="AN8" s="64"/>
    </row>
    <row r="9" spans="1:40" x14ac:dyDescent="0.2">
      <c r="A9" s="55" t="s">
        <v>23</v>
      </c>
      <c r="B9" s="56" t="s">
        <v>22</v>
      </c>
      <c r="C9" s="24">
        <v>3</v>
      </c>
      <c r="D9" s="24"/>
      <c r="E9" s="57">
        <f t="shared" si="0"/>
        <v>3.7623775093757118E-2</v>
      </c>
      <c r="F9" s="58">
        <v>29297154</v>
      </c>
      <c r="G9" s="59">
        <f t="shared" si="1"/>
        <v>1.8308799818786296E-2</v>
      </c>
      <c r="H9" s="58">
        <v>14256829</v>
      </c>
      <c r="I9" s="59">
        <f t="shared" si="2"/>
        <v>5.0252922402090287E-3</v>
      </c>
      <c r="J9" s="58">
        <v>3913131</v>
      </c>
      <c r="K9" s="60">
        <v>52044</v>
      </c>
      <c r="L9" s="61">
        <f t="shared" si="13"/>
        <v>3965175</v>
      </c>
      <c r="M9" s="62">
        <f t="shared" si="3"/>
        <v>1.3299835860337924E-2</v>
      </c>
      <c r="N9" s="63">
        <f t="shared" si="4"/>
        <v>9.7138301549000189E-2</v>
      </c>
      <c r="O9" s="58">
        <v>75640357</v>
      </c>
      <c r="P9" s="60">
        <v>1208978</v>
      </c>
      <c r="Q9" s="61">
        <f t="shared" si="14"/>
        <v>76849335</v>
      </c>
      <c r="R9" s="62">
        <f t="shared" si="5"/>
        <v>1.598324026947678E-2</v>
      </c>
      <c r="S9" s="63">
        <f t="shared" si="6"/>
        <v>3.3072267417923865E-2</v>
      </c>
      <c r="T9" s="58">
        <v>25752953</v>
      </c>
      <c r="U9" s="60">
        <v>-80896</v>
      </c>
      <c r="V9" s="61">
        <f t="shared" si="15"/>
        <v>25672057</v>
      </c>
      <c r="W9" s="62">
        <f t="shared" si="7"/>
        <v>-3.1412319977441035E-3</v>
      </c>
      <c r="X9" s="63">
        <f t="shared" si="8"/>
        <v>0.78513157524393573</v>
      </c>
      <c r="Y9" s="58">
        <v>611371948</v>
      </c>
      <c r="Z9" s="60">
        <v>-11014065</v>
      </c>
      <c r="AA9" s="61">
        <f t="shared" si="16"/>
        <v>600357883</v>
      </c>
      <c r="AB9" s="62">
        <f t="shared" si="9"/>
        <v>-1.8015326081006255E-2</v>
      </c>
      <c r="AC9" s="63">
        <f t="shared" si="10"/>
        <v>2.3699988636387729E-2</v>
      </c>
      <c r="AD9" s="58">
        <v>18454879</v>
      </c>
      <c r="AE9" s="63">
        <f t="shared" si="11"/>
        <v>0</v>
      </c>
      <c r="AF9" s="58">
        <v>0</v>
      </c>
      <c r="AG9" s="58">
        <v>778687251</v>
      </c>
      <c r="AH9" s="60">
        <v>-9833939</v>
      </c>
      <c r="AI9" s="61">
        <v>768853312</v>
      </c>
      <c r="AJ9" s="62">
        <f t="shared" si="12"/>
        <v>-1.2628868634193165E-2</v>
      </c>
      <c r="AK9" s="58">
        <v>0</v>
      </c>
      <c r="AL9" s="58">
        <v>0</v>
      </c>
      <c r="AM9" s="25">
        <v>0</v>
      </c>
      <c r="AN9" s="64"/>
    </row>
    <row r="10" spans="1:40" x14ac:dyDescent="0.2">
      <c r="A10" s="55" t="s">
        <v>25</v>
      </c>
      <c r="B10" s="56" t="s">
        <v>24</v>
      </c>
      <c r="C10" s="24">
        <v>3</v>
      </c>
      <c r="D10" s="24"/>
      <c r="E10" s="57">
        <f t="shared" si="0"/>
        <v>4.4944130360099699E-2</v>
      </c>
      <c r="F10" s="58">
        <v>25269427</v>
      </c>
      <c r="G10" s="59">
        <f t="shared" si="1"/>
        <v>4.6687552175480318E-3</v>
      </c>
      <c r="H10" s="58">
        <v>2624965</v>
      </c>
      <c r="I10" s="59">
        <f t="shared" si="2"/>
        <v>1.4833838004636984E-3</v>
      </c>
      <c r="J10" s="58">
        <v>834019</v>
      </c>
      <c r="K10" s="60">
        <v>11092</v>
      </c>
      <c r="L10" s="61">
        <f t="shared" si="13"/>
        <v>845111</v>
      </c>
      <c r="M10" s="62">
        <f t="shared" si="3"/>
        <v>1.3299457206610401E-2</v>
      </c>
      <c r="N10" s="63">
        <f t="shared" si="4"/>
        <v>0.18845119674695437</v>
      </c>
      <c r="O10" s="58">
        <v>105954965</v>
      </c>
      <c r="P10" s="60">
        <v>1266</v>
      </c>
      <c r="Q10" s="61">
        <f t="shared" si="14"/>
        <v>105956231</v>
      </c>
      <c r="R10" s="62">
        <f t="shared" si="5"/>
        <v>1.1948472636463991E-5</v>
      </c>
      <c r="S10" s="63">
        <f t="shared" si="6"/>
        <v>9.0551572512770948E-2</v>
      </c>
      <c r="T10" s="58">
        <v>50911795</v>
      </c>
      <c r="U10" s="60">
        <v>0</v>
      </c>
      <c r="V10" s="61">
        <f t="shared" si="15"/>
        <v>50911795</v>
      </c>
      <c r="W10" s="62">
        <f t="shared" si="7"/>
        <v>0</v>
      </c>
      <c r="X10" s="63">
        <f t="shared" si="8"/>
        <v>0.64241807849646704</v>
      </c>
      <c r="Y10" s="58">
        <v>361193700</v>
      </c>
      <c r="Z10" s="60">
        <v>15686698</v>
      </c>
      <c r="AA10" s="61">
        <f t="shared" si="16"/>
        <v>376880398</v>
      </c>
      <c r="AB10" s="62">
        <f t="shared" si="9"/>
        <v>4.3430153958942251E-2</v>
      </c>
      <c r="AC10" s="63">
        <f t="shared" si="10"/>
        <v>2.7482882865696185E-2</v>
      </c>
      <c r="AD10" s="58">
        <v>15452000</v>
      </c>
      <c r="AE10" s="63">
        <f t="shared" si="11"/>
        <v>0</v>
      </c>
      <c r="AF10" s="58">
        <v>0</v>
      </c>
      <c r="AG10" s="58">
        <v>562240871</v>
      </c>
      <c r="AH10" s="60">
        <v>15699056</v>
      </c>
      <c r="AI10" s="61">
        <v>577939927</v>
      </c>
      <c r="AJ10" s="62">
        <f t="shared" si="12"/>
        <v>2.79222959584523E-2</v>
      </c>
      <c r="AK10" s="58">
        <v>33450</v>
      </c>
      <c r="AL10" s="58">
        <v>301715</v>
      </c>
      <c r="AM10" s="25">
        <v>0</v>
      </c>
      <c r="AN10" s="64"/>
    </row>
    <row r="11" spans="1:40" x14ac:dyDescent="0.2">
      <c r="A11" s="55" t="s">
        <v>27</v>
      </c>
      <c r="B11" s="56" t="s">
        <v>26</v>
      </c>
      <c r="C11" s="24">
        <v>3</v>
      </c>
      <c r="D11" s="24"/>
      <c r="E11" s="57">
        <f t="shared" si="0"/>
        <v>5.3638482716567661E-2</v>
      </c>
      <c r="F11" s="58">
        <v>39743233</v>
      </c>
      <c r="G11" s="59">
        <f t="shared" si="1"/>
        <v>4.4919708663836329E-3</v>
      </c>
      <c r="H11" s="58">
        <v>3328309</v>
      </c>
      <c r="I11" s="59">
        <f t="shared" si="2"/>
        <v>8.3292140849562321E-4</v>
      </c>
      <c r="J11" s="58">
        <v>617150</v>
      </c>
      <c r="K11" s="60">
        <v>8208</v>
      </c>
      <c r="L11" s="61">
        <f t="shared" si="13"/>
        <v>625358</v>
      </c>
      <c r="M11" s="62">
        <f t="shared" si="3"/>
        <v>1.3299846066596451E-2</v>
      </c>
      <c r="N11" s="63">
        <f t="shared" si="4"/>
        <v>0.10680128855823345</v>
      </c>
      <c r="O11" s="58">
        <v>79134015</v>
      </c>
      <c r="P11" s="60">
        <v>38631</v>
      </c>
      <c r="Q11" s="61">
        <f t="shared" si="14"/>
        <v>79172646</v>
      </c>
      <c r="R11" s="62">
        <f t="shared" si="5"/>
        <v>4.881718689491491E-4</v>
      </c>
      <c r="S11" s="63">
        <f t="shared" si="6"/>
        <v>7.4950834119673543E-2</v>
      </c>
      <c r="T11" s="58">
        <v>55534540</v>
      </c>
      <c r="U11" s="60">
        <v>0</v>
      </c>
      <c r="V11" s="61">
        <f t="shared" si="15"/>
        <v>55534540</v>
      </c>
      <c r="W11" s="62">
        <f t="shared" si="7"/>
        <v>0</v>
      </c>
      <c r="X11" s="63">
        <f t="shared" si="8"/>
        <v>0.72161175651906961</v>
      </c>
      <c r="Y11" s="58">
        <v>534675530</v>
      </c>
      <c r="Z11" s="60">
        <v>22209398</v>
      </c>
      <c r="AA11" s="61">
        <f t="shared" si="16"/>
        <v>556884928</v>
      </c>
      <c r="AB11" s="62">
        <f t="shared" si="9"/>
        <v>4.1538085724626299E-2</v>
      </c>
      <c r="AC11" s="63">
        <f t="shared" si="10"/>
        <v>3.7672745811576452E-2</v>
      </c>
      <c r="AD11" s="58">
        <v>27913480</v>
      </c>
      <c r="AE11" s="63">
        <f t="shared" si="11"/>
        <v>0</v>
      </c>
      <c r="AF11" s="58">
        <v>0</v>
      </c>
      <c r="AG11" s="58">
        <v>740946257</v>
      </c>
      <c r="AH11" s="60">
        <v>22256237</v>
      </c>
      <c r="AI11" s="61">
        <v>763202494</v>
      </c>
      <c r="AJ11" s="62">
        <f t="shared" si="12"/>
        <v>3.0037586113347489E-2</v>
      </c>
      <c r="AK11" s="58">
        <v>0</v>
      </c>
      <c r="AL11" s="58">
        <v>0</v>
      </c>
      <c r="AM11" s="25">
        <v>0</v>
      </c>
      <c r="AN11" s="64"/>
    </row>
    <row r="12" spans="1:40" x14ac:dyDescent="0.2">
      <c r="A12" s="55" t="s">
        <v>29</v>
      </c>
      <c r="B12" s="56" t="s">
        <v>28</v>
      </c>
      <c r="C12" s="24">
        <v>3</v>
      </c>
      <c r="D12" s="24"/>
      <c r="E12" s="57">
        <f t="shared" si="0"/>
        <v>5.5553720632873685E-2</v>
      </c>
      <c r="F12" s="58">
        <v>59808127</v>
      </c>
      <c r="G12" s="59">
        <f t="shared" si="1"/>
        <v>5.3002454312242701E-3</v>
      </c>
      <c r="H12" s="58">
        <v>5706148</v>
      </c>
      <c r="I12" s="59">
        <f t="shared" si="2"/>
        <v>1.0568323312723449E-2</v>
      </c>
      <c r="J12" s="58">
        <v>11377665</v>
      </c>
      <c r="K12" s="60">
        <v>151319</v>
      </c>
      <c r="L12" s="61">
        <f t="shared" si="13"/>
        <v>11528984</v>
      </c>
      <c r="M12" s="62">
        <f t="shared" si="3"/>
        <v>1.3299653311993278E-2</v>
      </c>
      <c r="N12" s="63">
        <f t="shared" si="4"/>
        <v>0.10988568556985621</v>
      </c>
      <c r="O12" s="58">
        <v>118300934</v>
      </c>
      <c r="P12" s="60">
        <v>989313</v>
      </c>
      <c r="Q12" s="61">
        <f t="shared" si="14"/>
        <v>119290247</v>
      </c>
      <c r="R12" s="62">
        <f t="shared" si="5"/>
        <v>8.3626812278591138E-3</v>
      </c>
      <c r="S12" s="63">
        <f t="shared" si="6"/>
        <v>7.9045456204070996E-2</v>
      </c>
      <c r="T12" s="58">
        <v>85098903</v>
      </c>
      <c r="U12" s="60">
        <v>113232</v>
      </c>
      <c r="V12" s="61">
        <f t="shared" si="15"/>
        <v>85212135</v>
      </c>
      <c r="W12" s="62">
        <f t="shared" si="7"/>
        <v>1.3305929454813302E-3</v>
      </c>
      <c r="X12" s="63">
        <f t="shared" si="8"/>
        <v>0.70318217720194065</v>
      </c>
      <c r="Y12" s="58">
        <v>757033165</v>
      </c>
      <c r="Z12" s="60">
        <v>28772246</v>
      </c>
      <c r="AA12" s="61">
        <f t="shared" si="16"/>
        <v>785805411</v>
      </c>
      <c r="AB12" s="62">
        <f t="shared" si="9"/>
        <v>3.8006585880553861E-2</v>
      </c>
      <c r="AC12" s="63">
        <f t="shared" si="10"/>
        <v>3.6464391647310745E-2</v>
      </c>
      <c r="AD12" s="58">
        <v>39256902</v>
      </c>
      <c r="AE12" s="63">
        <f t="shared" si="11"/>
        <v>0</v>
      </c>
      <c r="AF12" s="58">
        <v>0</v>
      </c>
      <c r="AG12" s="58">
        <v>1076581844</v>
      </c>
      <c r="AH12" s="60">
        <v>30026110</v>
      </c>
      <c r="AI12" s="61">
        <v>1106607954</v>
      </c>
      <c r="AJ12" s="62">
        <f t="shared" si="12"/>
        <v>2.7890225129971632E-2</v>
      </c>
      <c r="AK12" s="58">
        <v>0</v>
      </c>
      <c r="AL12" s="58">
        <v>0</v>
      </c>
      <c r="AM12" s="25">
        <v>0</v>
      </c>
      <c r="AN12" s="64"/>
    </row>
    <row r="13" spans="1:40" x14ac:dyDescent="0.2">
      <c r="A13" s="55" t="s">
        <v>31</v>
      </c>
      <c r="B13" s="56" t="s">
        <v>30</v>
      </c>
      <c r="C13" s="24">
        <v>3</v>
      </c>
      <c r="D13" s="24"/>
      <c r="E13" s="57">
        <f t="shared" si="0"/>
        <v>2.1704385146532661E-2</v>
      </c>
      <c r="F13" s="58">
        <v>5948745</v>
      </c>
      <c r="G13" s="59">
        <f t="shared" si="1"/>
        <v>4.4482762002532334E-3</v>
      </c>
      <c r="H13" s="58">
        <v>1219185</v>
      </c>
      <c r="I13" s="59">
        <f t="shared" si="2"/>
        <v>3.1169329306990611E-4</v>
      </c>
      <c r="J13" s="58">
        <v>85429</v>
      </c>
      <c r="K13" s="60">
        <v>1136</v>
      </c>
      <c r="L13" s="61">
        <f t="shared" si="13"/>
        <v>86565</v>
      </c>
      <c r="M13" s="62">
        <f t="shared" si="3"/>
        <v>1.329759215254773E-2</v>
      </c>
      <c r="N13" s="63">
        <f t="shared" si="4"/>
        <v>5.2969233895546128E-2</v>
      </c>
      <c r="O13" s="58">
        <v>14517825</v>
      </c>
      <c r="P13" s="60">
        <v>0</v>
      </c>
      <c r="Q13" s="61">
        <f t="shared" si="14"/>
        <v>14517825</v>
      </c>
      <c r="R13" s="62">
        <f t="shared" si="5"/>
        <v>0</v>
      </c>
      <c r="S13" s="63">
        <f t="shared" si="6"/>
        <v>4.9184850654440254E-3</v>
      </c>
      <c r="T13" s="58">
        <v>1348060</v>
      </c>
      <c r="U13" s="60">
        <v>0</v>
      </c>
      <c r="V13" s="61">
        <f t="shared" si="15"/>
        <v>1348060</v>
      </c>
      <c r="W13" s="62">
        <f t="shared" si="7"/>
        <v>0</v>
      </c>
      <c r="X13" s="63">
        <f t="shared" si="8"/>
        <v>0.88799795584015795</v>
      </c>
      <c r="Y13" s="58">
        <v>243382771</v>
      </c>
      <c r="Z13" s="60">
        <v>322718</v>
      </c>
      <c r="AA13" s="61">
        <f t="shared" si="16"/>
        <v>243705489</v>
      </c>
      <c r="AB13" s="62">
        <f t="shared" si="9"/>
        <v>1.3259689610486027E-3</v>
      </c>
      <c r="AC13" s="63">
        <f t="shared" si="10"/>
        <v>2.764997055899612E-2</v>
      </c>
      <c r="AD13" s="58">
        <v>7578313</v>
      </c>
      <c r="AE13" s="63">
        <f t="shared" si="11"/>
        <v>0</v>
      </c>
      <c r="AF13" s="58">
        <v>0</v>
      </c>
      <c r="AG13" s="58">
        <v>274080328</v>
      </c>
      <c r="AH13" s="60">
        <v>323854</v>
      </c>
      <c r="AI13" s="61">
        <v>274404182</v>
      </c>
      <c r="AJ13" s="62">
        <f t="shared" si="12"/>
        <v>1.1816024972065853E-3</v>
      </c>
      <c r="AK13" s="58">
        <v>0</v>
      </c>
      <c r="AL13" s="58">
        <v>0</v>
      </c>
      <c r="AM13" s="25">
        <v>0</v>
      </c>
      <c r="AN13" s="64"/>
    </row>
    <row r="14" spans="1:40" x14ac:dyDescent="0.2">
      <c r="A14" s="55" t="s">
        <v>33</v>
      </c>
      <c r="B14" s="56" t="s">
        <v>32</v>
      </c>
      <c r="C14" s="24">
        <v>3</v>
      </c>
      <c r="D14" s="24"/>
      <c r="E14" s="57">
        <f t="shared" si="0"/>
        <v>4.6787432767818965E-2</v>
      </c>
      <c r="F14" s="58">
        <v>14501659</v>
      </c>
      <c r="G14" s="59">
        <f t="shared" si="1"/>
        <v>2.5551504345705196E-2</v>
      </c>
      <c r="H14" s="58">
        <v>7919631</v>
      </c>
      <c r="I14" s="59">
        <f t="shared" si="2"/>
        <v>2.2508762356224189E-3</v>
      </c>
      <c r="J14" s="58">
        <v>697654</v>
      </c>
      <c r="K14" s="60">
        <v>9278</v>
      </c>
      <c r="L14" s="61">
        <f t="shared" si="13"/>
        <v>706932</v>
      </c>
      <c r="M14" s="62">
        <f t="shared" si="3"/>
        <v>1.3298855879848749E-2</v>
      </c>
      <c r="N14" s="63">
        <f t="shared" si="4"/>
        <v>0.10374381856678103</v>
      </c>
      <c r="O14" s="58">
        <v>32155162</v>
      </c>
      <c r="P14" s="60">
        <v>39978</v>
      </c>
      <c r="Q14" s="61">
        <f t="shared" si="14"/>
        <v>32195140</v>
      </c>
      <c r="R14" s="62">
        <f t="shared" si="5"/>
        <v>1.2432840487633058E-3</v>
      </c>
      <c r="S14" s="63">
        <f t="shared" si="6"/>
        <v>7.1371386903390185E-4</v>
      </c>
      <c r="T14" s="58">
        <v>221214</v>
      </c>
      <c r="U14" s="60">
        <v>0</v>
      </c>
      <c r="V14" s="61">
        <f t="shared" si="15"/>
        <v>221214</v>
      </c>
      <c r="W14" s="62">
        <f t="shared" si="7"/>
        <v>0</v>
      </c>
      <c r="X14" s="63">
        <f t="shared" si="8"/>
        <v>0.77013868779988104</v>
      </c>
      <c r="Y14" s="58">
        <v>238702745</v>
      </c>
      <c r="Z14" s="60">
        <v>2894728</v>
      </c>
      <c r="AA14" s="61">
        <f t="shared" si="16"/>
        <v>241597473</v>
      </c>
      <c r="AB14" s="62">
        <f t="shared" si="9"/>
        <v>1.2126915423616096E-2</v>
      </c>
      <c r="AC14" s="63">
        <f t="shared" si="10"/>
        <v>2.7592161270774747E-2</v>
      </c>
      <c r="AD14" s="58">
        <v>8552128</v>
      </c>
      <c r="AE14" s="63">
        <f t="shared" si="11"/>
        <v>2.3221805144382743E-2</v>
      </c>
      <c r="AF14" s="58">
        <v>7197546</v>
      </c>
      <c r="AG14" s="58">
        <v>309947739</v>
      </c>
      <c r="AH14" s="60">
        <v>2943984</v>
      </c>
      <c r="AI14" s="61">
        <v>312891723</v>
      </c>
      <c r="AJ14" s="62">
        <f t="shared" si="12"/>
        <v>9.4983238448466314E-3</v>
      </c>
      <c r="AK14" s="58">
        <v>0</v>
      </c>
      <c r="AL14" s="58">
        <v>0</v>
      </c>
      <c r="AM14" s="25">
        <v>0</v>
      </c>
      <c r="AN14" s="64"/>
    </row>
    <row r="15" spans="1:40" x14ac:dyDescent="0.2">
      <c r="A15" s="55" t="s">
        <v>35</v>
      </c>
      <c r="B15" s="56" t="s">
        <v>34</v>
      </c>
      <c r="C15" s="24">
        <v>3</v>
      </c>
      <c r="D15" s="24"/>
      <c r="E15" s="57">
        <f t="shared" si="0"/>
        <v>1.5467792916310999E-2</v>
      </c>
      <c r="F15" s="58">
        <v>6984216</v>
      </c>
      <c r="G15" s="59">
        <f t="shared" si="1"/>
        <v>2.4145567627743374E-2</v>
      </c>
      <c r="H15" s="58">
        <v>10902516</v>
      </c>
      <c r="I15" s="59">
        <f t="shared" si="2"/>
        <v>0.10616366505016546</v>
      </c>
      <c r="J15" s="58">
        <v>47936378</v>
      </c>
      <c r="K15" s="60">
        <v>637533</v>
      </c>
      <c r="L15" s="61">
        <f t="shared" si="13"/>
        <v>48573911</v>
      </c>
      <c r="M15" s="62">
        <f t="shared" si="3"/>
        <v>1.3299565519948127E-2</v>
      </c>
      <c r="N15" s="63">
        <f t="shared" si="4"/>
        <v>6.355674574345993E-2</v>
      </c>
      <c r="O15" s="58">
        <v>28697956</v>
      </c>
      <c r="P15" s="60">
        <v>149475</v>
      </c>
      <c r="Q15" s="61">
        <f t="shared" si="14"/>
        <v>28847431</v>
      </c>
      <c r="R15" s="62">
        <f t="shared" si="5"/>
        <v>5.208559104348756E-3</v>
      </c>
      <c r="S15" s="63">
        <f t="shared" si="6"/>
        <v>2.762660813064725E-3</v>
      </c>
      <c r="T15" s="58">
        <v>1247432</v>
      </c>
      <c r="U15" s="60">
        <v>0</v>
      </c>
      <c r="V15" s="61">
        <f t="shared" si="15"/>
        <v>1247432</v>
      </c>
      <c r="W15" s="62">
        <f t="shared" si="7"/>
        <v>0</v>
      </c>
      <c r="X15" s="63">
        <f t="shared" si="8"/>
        <v>0.76455447168944379</v>
      </c>
      <c r="Y15" s="58">
        <v>345221429</v>
      </c>
      <c r="Z15" s="60">
        <v>-2055303</v>
      </c>
      <c r="AA15" s="61">
        <f t="shared" si="16"/>
        <v>343166126</v>
      </c>
      <c r="AB15" s="62">
        <f t="shared" si="9"/>
        <v>-5.9535788550368349E-3</v>
      </c>
      <c r="AC15" s="63">
        <f t="shared" si="10"/>
        <v>2.334909615981173E-2</v>
      </c>
      <c r="AD15" s="58">
        <v>10542883</v>
      </c>
      <c r="AE15" s="63">
        <f t="shared" si="11"/>
        <v>0</v>
      </c>
      <c r="AF15" s="58">
        <v>0</v>
      </c>
      <c r="AG15" s="58">
        <v>451532810</v>
      </c>
      <c r="AH15" s="60">
        <v>-1268295</v>
      </c>
      <c r="AI15" s="61">
        <v>450264515</v>
      </c>
      <c r="AJ15" s="62">
        <f t="shared" si="12"/>
        <v>-2.8088656503167512E-3</v>
      </c>
      <c r="AK15" s="58">
        <v>0</v>
      </c>
      <c r="AL15" s="58">
        <v>0</v>
      </c>
      <c r="AM15" s="25">
        <v>0</v>
      </c>
      <c r="AN15" s="64"/>
    </row>
    <row r="16" spans="1:40" x14ac:dyDescent="0.2">
      <c r="A16" s="55" t="s">
        <v>37</v>
      </c>
      <c r="B16" s="56" t="s">
        <v>36</v>
      </c>
      <c r="C16" s="24">
        <v>3</v>
      </c>
      <c r="D16" s="24"/>
      <c r="E16" s="57">
        <f t="shared" si="0"/>
        <v>4.932531772503973E-2</v>
      </c>
      <c r="F16" s="58">
        <v>71828253</v>
      </c>
      <c r="G16" s="59">
        <f t="shared" si="1"/>
        <v>6.5804781170644751E-3</v>
      </c>
      <c r="H16" s="58">
        <v>9582589</v>
      </c>
      <c r="I16" s="59">
        <f t="shared" si="2"/>
        <v>6.0996245742484792E-3</v>
      </c>
      <c r="J16" s="58">
        <v>8882363</v>
      </c>
      <c r="K16" s="60">
        <v>118132</v>
      </c>
      <c r="L16" s="61">
        <f t="shared" si="13"/>
        <v>9000495</v>
      </c>
      <c r="M16" s="62">
        <f t="shared" si="3"/>
        <v>1.3299614077920482E-2</v>
      </c>
      <c r="N16" s="63">
        <f t="shared" si="4"/>
        <v>0.15843224849181839</v>
      </c>
      <c r="O16" s="58">
        <v>230711370</v>
      </c>
      <c r="P16" s="60">
        <v>0</v>
      </c>
      <c r="Q16" s="61">
        <f t="shared" si="14"/>
        <v>230711370</v>
      </c>
      <c r="R16" s="62">
        <f t="shared" si="5"/>
        <v>0</v>
      </c>
      <c r="S16" s="63">
        <f t="shared" si="6"/>
        <v>7.8351189977854258E-2</v>
      </c>
      <c r="T16" s="58">
        <v>114096155</v>
      </c>
      <c r="U16" s="60">
        <v>0</v>
      </c>
      <c r="V16" s="61">
        <f t="shared" si="15"/>
        <v>114096155</v>
      </c>
      <c r="W16" s="62">
        <f t="shared" si="7"/>
        <v>0</v>
      </c>
      <c r="X16" s="63">
        <f t="shared" si="8"/>
        <v>0.6634213840053208</v>
      </c>
      <c r="Y16" s="58">
        <v>966083975</v>
      </c>
      <c r="Z16" s="60">
        <v>13723519</v>
      </c>
      <c r="AA16" s="61">
        <f t="shared" si="16"/>
        <v>979807494</v>
      </c>
      <c r="AB16" s="62">
        <f t="shared" si="9"/>
        <v>1.4205306531453438E-2</v>
      </c>
      <c r="AC16" s="63">
        <f t="shared" si="10"/>
        <v>3.7789757108653836E-2</v>
      </c>
      <c r="AD16" s="58">
        <v>55030000</v>
      </c>
      <c r="AE16" s="63">
        <f t="shared" si="11"/>
        <v>0</v>
      </c>
      <c r="AF16" s="58">
        <v>0</v>
      </c>
      <c r="AG16" s="58">
        <v>1456214705</v>
      </c>
      <c r="AH16" s="60">
        <v>13841651</v>
      </c>
      <c r="AI16" s="61">
        <v>1470056356</v>
      </c>
      <c r="AJ16" s="62">
        <f t="shared" si="12"/>
        <v>9.5052267721743681E-3</v>
      </c>
      <c r="AK16" s="58">
        <v>164685</v>
      </c>
      <c r="AL16" s="58">
        <v>100395</v>
      </c>
      <c r="AM16" s="25">
        <v>0</v>
      </c>
      <c r="AN16" s="64"/>
    </row>
    <row r="17" spans="1:40" x14ac:dyDescent="0.2">
      <c r="A17" s="55" t="s">
        <v>39</v>
      </c>
      <c r="B17" s="56" t="s">
        <v>38</v>
      </c>
      <c r="C17" s="24">
        <v>3</v>
      </c>
      <c r="D17" s="24"/>
      <c r="E17" s="57">
        <f t="shared" si="0"/>
        <v>3.3860162702703353E-2</v>
      </c>
      <c r="F17" s="58">
        <v>15094822</v>
      </c>
      <c r="G17" s="59">
        <f t="shared" si="1"/>
        <v>7.1279118698154053E-3</v>
      </c>
      <c r="H17" s="58">
        <v>3177615</v>
      </c>
      <c r="I17" s="59">
        <f t="shared" si="2"/>
        <v>1.3414839089472597E-2</v>
      </c>
      <c r="J17" s="58">
        <v>5980320</v>
      </c>
      <c r="K17" s="60">
        <v>79536</v>
      </c>
      <c r="L17" s="61">
        <f t="shared" si="13"/>
        <v>6059856</v>
      </c>
      <c r="M17" s="62">
        <f t="shared" si="3"/>
        <v>1.329962276266153E-2</v>
      </c>
      <c r="N17" s="63">
        <f t="shared" si="4"/>
        <v>0.1002320077703563</v>
      </c>
      <c r="O17" s="58">
        <v>44683315</v>
      </c>
      <c r="P17" s="60">
        <v>110762</v>
      </c>
      <c r="Q17" s="61">
        <f t="shared" si="14"/>
        <v>44794077</v>
      </c>
      <c r="R17" s="62">
        <f t="shared" si="5"/>
        <v>2.4788223523702305E-3</v>
      </c>
      <c r="S17" s="63">
        <f t="shared" si="6"/>
        <v>9.9004066098311392E-3</v>
      </c>
      <c r="T17" s="58">
        <v>4413590</v>
      </c>
      <c r="U17" s="60">
        <v>0</v>
      </c>
      <c r="V17" s="61">
        <f t="shared" si="15"/>
        <v>4413590</v>
      </c>
      <c r="W17" s="62">
        <f t="shared" si="7"/>
        <v>0</v>
      </c>
      <c r="X17" s="63">
        <f t="shared" si="8"/>
        <v>0.77406527789655954</v>
      </c>
      <c r="Y17" s="58">
        <v>345077420</v>
      </c>
      <c r="Z17" s="60">
        <v>1823978</v>
      </c>
      <c r="AA17" s="61">
        <f t="shared" si="16"/>
        <v>346901398</v>
      </c>
      <c r="AB17" s="62">
        <f t="shared" si="9"/>
        <v>5.2857066104180332E-3</v>
      </c>
      <c r="AC17" s="63">
        <f t="shared" si="10"/>
        <v>6.1399394061261645E-2</v>
      </c>
      <c r="AD17" s="58">
        <v>27371780</v>
      </c>
      <c r="AE17" s="63">
        <f t="shared" si="11"/>
        <v>0</v>
      </c>
      <c r="AF17" s="58">
        <v>0</v>
      </c>
      <c r="AG17" s="58">
        <v>445798862</v>
      </c>
      <c r="AH17" s="60">
        <v>2014276</v>
      </c>
      <c r="AI17" s="61">
        <v>447813138</v>
      </c>
      <c r="AJ17" s="62">
        <f t="shared" si="12"/>
        <v>4.5183515968688142E-3</v>
      </c>
      <c r="AK17" s="58">
        <v>18560</v>
      </c>
      <c r="AL17" s="58">
        <v>725865</v>
      </c>
      <c r="AM17" s="25">
        <v>0</v>
      </c>
      <c r="AN17" s="64"/>
    </row>
    <row r="18" spans="1:40" x14ac:dyDescent="0.2">
      <c r="A18" s="55" t="s">
        <v>41</v>
      </c>
      <c r="B18" s="56" t="s">
        <v>40</v>
      </c>
      <c r="C18" s="24">
        <v>3</v>
      </c>
      <c r="D18" s="24"/>
      <c r="E18" s="57">
        <f t="shared" si="0"/>
        <v>4.099137013840589E-2</v>
      </c>
      <c r="F18" s="58">
        <v>33621984</v>
      </c>
      <c r="G18" s="59">
        <f t="shared" si="1"/>
        <v>6.2969684827663174E-3</v>
      </c>
      <c r="H18" s="58">
        <v>5164906</v>
      </c>
      <c r="I18" s="59">
        <f t="shared" si="2"/>
        <v>1.89991762635046E-2</v>
      </c>
      <c r="J18" s="58">
        <v>15583524</v>
      </c>
      <c r="K18" s="60">
        <v>207254</v>
      </c>
      <c r="L18" s="61">
        <f t="shared" si="13"/>
        <v>15790778</v>
      </c>
      <c r="M18" s="62">
        <f t="shared" si="3"/>
        <v>1.3299559201115229E-2</v>
      </c>
      <c r="N18" s="63">
        <f t="shared" si="4"/>
        <v>9.7107056145063458E-2</v>
      </c>
      <c r="O18" s="58">
        <v>79649250</v>
      </c>
      <c r="P18" s="60">
        <v>907602</v>
      </c>
      <c r="Q18" s="61">
        <f t="shared" si="14"/>
        <v>80556852</v>
      </c>
      <c r="R18" s="62">
        <f t="shared" si="5"/>
        <v>1.1394984886863342E-2</v>
      </c>
      <c r="S18" s="63">
        <f t="shared" si="6"/>
        <v>2.2388812574635826E-2</v>
      </c>
      <c r="T18" s="58">
        <v>18363775</v>
      </c>
      <c r="U18" s="60">
        <v>0</v>
      </c>
      <c r="V18" s="61">
        <f t="shared" si="15"/>
        <v>18363775</v>
      </c>
      <c r="W18" s="62">
        <f t="shared" si="7"/>
        <v>0</v>
      </c>
      <c r="X18" s="63">
        <f t="shared" si="8"/>
        <v>0.76994415995432763</v>
      </c>
      <c r="Y18" s="58">
        <v>631524395</v>
      </c>
      <c r="Z18" s="60">
        <v>30709</v>
      </c>
      <c r="AA18" s="61">
        <f t="shared" si="16"/>
        <v>631555104</v>
      </c>
      <c r="AB18" s="62">
        <f t="shared" si="9"/>
        <v>4.8626783451492793E-5</v>
      </c>
      <c r="AC18" s="63">
        <f t="shared" si="10"/>
        <v>4.4272456441296286E-2</v>
      </c>
      <c r="AD18" s="58">
        <v>36313200</v>
      </c>
      <c r="AE18" s="63">
        <f t="shared" si="11"/>
        <v>0</v>
      </c>
      <c r="AF18" s="58">
        <v>0</v>
      </c>
      <c r="AG18" s="58">
        <v>820221034</v>
      </c>
      <c r="AH18" s="60">
        <v>1145565</v>
      </c>
      <c r="AI18" s="61">
        <v>821366599</v>
      </c>
      <c r="AJ18" s="62">
        <f t="shared" si="12"/>
        <v>1.3966540146055314E-3</v>
      </c>
      <c r="AK18" s="58">
        <v>186400</v>
      </c>
      <c r="AL18" s="58">
        <v>627535</v>
      </c>
      <c r="AM18" s="25">
        <v>0</v>
      </c>
      <c r="AN18" s="64"/>
    </row>
    <row r="19" spans="1:40" x14ac:dyDescent="0.2">
      <c r="A19" s="55" t="s">
        <v>43</v>
      </c>
      <c r="B19" s="56" t="s">
        <v>42</v>
      </c>
      <c r="C19" s="24">
        <v>3</v>
      </c>
      <c r="D19" s="24"/>
      <c r="E19" s="57">
        <f t="shared" si="0"/>
        <v>3.2111427868219765E-2</v>
      </c>
      <c r="F19" s="58">
        <v>37072500</v>
      </c>
      <c r="G19" s="59">
        <f t="shared" si="1"/>
        <v>3.3504352271499303E-2</v>
      </c>
      <c r="H19" s="58">
        <v>38680625</v>
      </c>
      <c r="I19" s="59">
        <f t="shared" si="2"/>
        <v>0.13944150110405104</v>
      </c>
      <c r="J19" s="58">
        <v>160984590</v>
      </c>
      <c r="K19" s="60">
        <v>2141024</v>
      </c>
      <c r="L19" s="61">
        <f t="shared" si="13"/>
        <v>163125614</v>
      </c>
      <c r="M19" s="62">
        <f t="shared" si="3"/>
        <v>1.3299558672044324E-2</v>
      </c>
      <c r="N19" s="63">
        <f t="shared" si="4"/>
        <v>0.3490103485303051</v>
      </c>
      <c r="O19" s="58">
        <v>402930888</v>
      </c>
      <c r="P19" s="60">
        <v>-15987</v>
      </c>
      <c r="Q19" s="61">
        <f t="shared" si="14"/>
        <v>402914901</v>
      </c>
      <c r="R19" s="62">
        <f t="shared" si="5"/>
        <v>-3.9676779507655911E-5</v>
      </c>
      <c r="S19" s="63">
        <f t="shared" si="6"/>
        <v>0.11709166146863875</v>
      </c>
      <c r="T19" s="58">
        <v>135181800</v>
      </c>
      <c r="U19" s="60">
        <v>-4090470</v>
      </c>
      <c r="V19" s="61">
        <f t="shared" si="15"/>
        <v>131091330</v>
      </c>
      <c r="W19" s="62">
        <f t="shared" si="7"/>
        <v>-3.0259028952122253E-2</v>
      </c>
      <c r="X19" s="63">
        <f t="shared" si="8"/>
        <v>0.3153336058125169</v>
      </c>
      <c r="Y19" s="58">
        <v>364051239</v>
      </c>
      <c r="Z19" s="60">
        <v>3112442</v>
      </c>
      <c r="AA19" s="61">
        <f t="shared" si="16"/>
        <v>367163681</v>
      </c>
      <c r="AB19" s="62">
        <f t="shared" si="9"/>
        <v>8.5494613575535731E-3</v>
      </c>
      <c r="AC19" s="63">
        <f t="shared" si="10"/>
        <v>1.3507102944769128E-2</v>
      </c>
      <c r="AD19" s="58">
        <v>15593890</v>
      </c>
      <c r="AE19" s="63">
        <f t="shared" si="11"/>
        <v>0</v>
      </c>
      <c r="AF19" s="58">
        <v>0</v>
      </c>
      <c r="AG19" s="58">
        <v>1154495532</v>
      </c>
      <c r="AH19" s="60">
        <v>1147009</v>
      </c>
      <c r="AI19" s="61">
        <v>1155642541</v>
      </c>
      <c r="AJ19" s="62">
        <f t="shared" si="12"/>
        <v>9.9351532180723943E-4</v>
      </c>
      <c r="AK19" s="58">
        <v>0</v>
      </c>
      <c r="AL19" s="58">
        <v>153557</v>
      </c>
      <c r="AM19" s="25">
        <v>0</v>
      </c>
      <c r="AN19" s="64"/>
    </row>
    <row r="20" spans="1:40" x14ac:dyDescent="0.2">
      <c r="A20" s="55" t="s">
        <v>45</v>
      </c>
      <c r="B20" s="56" t="s">
        <v>44</v>
      </c>
      <c r="C20" s="24">
        <v>3</v>
      </c>
      <c r="D20" s="24"/>
      <c r="E20" s="57">
        <f t="shared" si="0"/>
        <v>5.3098851420193861E-2</v>
      </c>
      <c r="F20" s="58">
        <v>36357371</v>
      </c>
      <c r="G20" s="59">
        <f t="shared" si="1"/>
        <v>2.0752403119854369E-2</v>
      </c>
      <c r="H20" s="58">
        <v>14209400</v>
      </c>
      <c r="I20" s="59">
        <f t="shared" si="2"/>
        <v>9.1589774707641902E-2</v>
      </c>
      <c r="J20" s="58">
        <v>62712532</v>
      </c>
      <c r="K20" s="60">
        <v>834049</v>
      </c>
      <c r="L20" s="61">
        <f t="shared" si="13"/>
        <v>63546581</v>
      </c>
      <c r="M20" s="62">
        <f t="shared" si="3"/>
        <v>1.3299558691076291E-2</v>
      </c>
      <c r="N20" s="63">
        <f t="shared" si="4"/>
        <v>0.15395348154320679</v>
      </c>
      <c r="O20" s="58">
        <v>105413652</v>
      </c>
      <c r="P20" s="60">
        <v>161531</v>
      </c>
      <c r="Q20" s="61">
        <f t="shared" si="14"/>
        <v>105575183</v>
      </c>
      <c r="R20" s="62">
        <f t="shared" si="5"/>
        <v>1.5323537031047933E-3</v>
      </c>
      <c r="S20" s="63">
        <f t="shared" si="6"/>
        <v>4.8234764683508555E-2</v>
      </c>
      <c r="T20" s="58">
        <v>33026877</v>
      </c>
      <c r="U20" s="60">
        <v>-968878</v>
      </c>
      <c r="V20" s="61">
        <f t="shared" si="15"/>
        <v>32057999</v>
      </c>
      <c r="W20" s="62">
        <f t="shared" si="7"/>
        <v>-2.9336046517507545E-2</v>
      </c>
      <c r="X20" s="63">
        <f t="shared" si="8"/>
        <v>0.60306223794722014</v>
      </c>
      <c r="Y20" s="58">
        <v>412923386</v>
      </c>
      <c r="Z20" s="60">
        <v>-1721461</v>
      </c>
      <c r="AA20" s="61">
        <f t="shared" si="16"/>
        <v>411201925</v>
      </c>
      <c r="AB20" s="62">
        <f t="shared" si="9"/>
        <v>-4.1689598079581768E-3</v>
      </c>
      <c r="AC20" s="63">
        <f t="shared" si="10"/>
        <v>2.9308486578374447E-2</v>
      </c>
      <c r="AD20" s="58">
        <v>20067845</v>
      </c>
      <c r="AE20" s="63">
        <f t="shared" si="11"/>
        <v>0</v>
      </c>
      <c r="AF20" s="58">
        <v>0</v>
      </c>
      <c r="AG20" s="58">
        <v>684711063</v>
      </c>
      <c r="AH20" s="60">
        <v>-1694759</v>
      </c>
      <c r="AI20" s="61">
        <v>683016304</v>
      </c>
      <c r="AJ20" s="62">
        <f t="shared" si="12"/>
        <v>-2.4751447604403612E-3</v>
      </c>
      <c r="AK20" s="58">
        <v>0</v>
      </c>
      <c r="AL20" s="58">
        <v>21625</v>
      </c>
      <c r="AM20" s="25">
        <v>0</v>
      </c>
      <c r="AN20" s="64"/>
    </row>
    <row r="21" spans="1:40" x14ac:dyDescent="0.2">
      <c r="A21" s="55" t="s">
        <v>47</v>
      </c>
      <c r="B21" s="56" t="s">
        <v>46</v>
      </c>
      <c r="C21" s="24">
        <v>3</v>
      </c>
      <c r="D21" s="24"/>
      <c r="E21" s="57">
        <f t="shared" si="0"/>
        <v>4.1531221644776288E-2</v>
      </c>
      <c r="F21" s="58">
        <v>27867250</v>
      </c>
      <c r="G21" s="59">
        <f t="shared" si="1"/>
        <v>8.4440694598063076E-4</v>
      </c>
      <c r="H21" s="58">
        <v>566593</v>
      </c>
      <c r="I21" s="59">
        <f t="shared" si="2"/>
        <v>1.9374803537153815E-4</v>
      </c>
      <c r="J21" s="58">
        <v>130004</v>
      </c>
      <c r="K21" s="60">
        <v>1729</v>
      </c>
      <c r="L21" s="61">
        <f t="shared" si="13"/>
        <v>131733</v>
      </c>
      <c r="M21" s="62">
        <f t="shared" si="3"/>
        <v>1.3299590781822098E-2</v>
      </c>
      <c r="N21" s="63">
        <f t="shared" si="4"/>
        <v>0.10706184778006851</v>
      </c>
      <c r="O21" s="58">
        <v>71837985</v>
      </c>
      <c r="P21" s="60">
        <v>247843</v>
      </c>
      <c r="Q21" s="61">
        <f t="shared" si="14"/>
        <v>72085828</v>
      </c>
      <c r="R21" s="62">
        <f t="shared" si="5"/>
        <v>3.450027168774291E-3</v>
      </c>
      <c r="S21" s="63">
        <f t="shared" si="6"/>
        <v>1.4414088401417471E-2</v>
      </c>
      <c r="T21" s="58">
        <v>9671784</v>
      </c>
      <c r="U21" s="60">
        <v>15145</v>
      </c>
      <c r="V21" s="61">
        <f t="shared" si="15"/>
        <v>9686929</v>
      </c>
      <c r="W21" s="62">
        <f t="shared" si="7"/>
        <v>1.5658951854177058E-3</v>
      </c>
      <c r="X21" s="63">
        <f t="shared" si="8"/>
        <v>0.80515258119040678</v>
      </c>
      <c r="Y21" s="58">
        <v>540253510</v>
      </c>
      <c r="Z21" s="60">
        <v>8353550</v>
      </c>
      <c r="AA21" s="61">
        <f t="shared" si="16"/>
        <v>548607060</v>
      </c>
      <c r="AB21" s="62">
        <f t="shared" si="9"/>
        <v>1.5462278070160063E-2</v>
      </c>
      <c r="AC21" s="63">
        <f t="shared" si="10"/>
        <v>3.0802106001978784E-2</v>
      </c>
      <c r="AD21" s="58">
        <v>20668065</v>
      </c>
      <c r="AE21" s="63">
        <f t="shared" si="11"/>
        <v>0</v>
      </c>
      <c r="AF21" s="58">
        <v>0</v>
      </c>
      <c r="AG21" s="58">
        <v>670995191</v>
      </c>
      <c r="AH21" s="60">
        <v>8618267</v>
      </c>
      <c r="AI21" s="61">
        <v>679613458</v>
      </c>
      <c r="AJ21" s="62">
        <f t="shared" si="12"/>
        <v>1.2844007104068798E-2</v>
      </c>
      <c r="AK21" s="58">
        <v>0</v>
      </c>
      <c r="AL21" s="58">
        <v>0</v>
      </c>
      <c r="AM21" s="25">
        <v>0</v>
      </c>
      <c r="AN21" s="64"/>
    </row>
    <row r="22" spans="1:40" x14ac:dyDescent="0.2">
      <c r="A22" s="55" t="s">
        <v>49</v>
      </c>
      <c r="B22" s="56" t="s">
        <v>48</v>
      </c>
      <c r="C22" s="24">
        <v>3</v>
      </c>
      <c r="D22" s="24"/>
      <c r="E22" s="57">
        <f t="shared" si="0"/>
        <v>4.6786355881540571E-2</v>
      </c>
      <c r="F22" s="58">
        <v>45594414</v>
      </c>
      <c r="G22" s="59">
        <f t="shared" si="1"/>
        <v>2.589719393071854E-3</v>
      </c>
      <c r="H22" s="58">
        <v>2523743</v>
      </c>
      <c r="I22" s="59">
        <f t="shared" si="2"/>
        <v>8.5545685055350771E-4</v>
      </c>
      <c r="J22" s="58">
        <v>833663</v>
      </c>
      <c r="K22" s="60">
        <v>11087</v>
      </c>
      <c r="L22" s="61">
        <f t="shared" si="13"/>
        <v>844750</v>
      </c>
      <c r="M22" s="62">
        <f t="shared" si="3"/>
        <v>1.329913886066672E-2</v>
      </c>
      <c r="N22" s="63">
        <f t="shared" si="4"/>
        <v>0.20315344932970841</v>
      </c>
      <c r="O22" s="58">
        <v>197977857</v>
      </c>
      <c r="P22" s="60">
        <v>-3857</v>
      </c>
      <c r="Q22" s="61">
        <f t="shared" si="14"/>
        <v>197974000</v>
      </c>
      <c r="R22" s="62">
        <f t="shared" si="5"/>
        <v>-1.9481976714193849E-5</v>
      </c>
      <c r="S22" s="63">
        <f t="shared" si="6"/>
        <v>4.7921624287098299E-2</v>
      </c>
      <c r="T22" s="58">
        <v>46700760</v>
      </c>
      <c r="U22" s="60">
        <v>0</v>
      </c>
      <c r="V22" s="61">
        <f t="shared" si="15"/>
        <v>46700760</v>
      </c>
      <c r="W22" s="62">
        <f t="shared" si="7"/>
        <v>0</v>
      </c>
      <c r="X22" s="63">
        <f t="shared" si="8"/>
        <v>0.67510979612072641</v>
      </c>
      <c r="Y22" s="58">
        <v>657910516</v>
      </c>
      <c r="Z22" s="60">
        <v>0</v>
      </c>
      <c r="AA22" s="61">
        <f t="shared" si="16"/>
        <v>657910516</v>
      </c>
      <c r="AB22" s="62">
        <f t="shared" si="9"/>
        <v>0</v>
      </c>
      <c r="AC22" s="63">
        <f t="shared" si="10"/>
        <v>2.3583598137300973E-2</v>
      </c>
      <c r="AD22" s="58">
        <v>22982776</v>
      </c>
      <c r="AE22" s="63">
        <f t="shared" si="11"/>
        <v>0</v>
      </c>
      <c r="AF22" s="58">
        <v>0</v>
      </c>
      <c r="AG22" s="58">
        <v>974523729</v>
      </c>
      <c r="AH22" s="60">
        <v>7230</v>
      </c>
      <c r="AI22" s="61">
        <v>974530959</v>
      </c>
      <c r="AJ22" s="62">
        <f t="shared" si="12"/>
        <v>7.4190086755701767E-6</v>
      </c>
      <c r="AK22" s="58">
        <v>0</v>
      </c>
      <c r="AL22" s="58">
        <v>0</v>
      </c>
      <c r="AM22" s="25">
        <v>0</v>
      </c>
      <c r="AN22" s="64"/>
    </row>
    <row r="23" spans="1:40" x14ac:dyDescent="0.2">
      <c r="A23" s="55" t="s">
        <v>51</v>
      </c>
      <c r="B23" s="56" t="s">
        <v>50</v>
      </c>
      <c r="C23" s="24">
        <v>3</v>
      </c>
      <c r="D23" s="24"/>
      <c r="E23" s="57">
        <f t="shared" si="0"/>
        <v>5.2545839382145583E-2</v>
      </c>
      <c r="F23" s="58">
        <v>31555629</v>
      </c>
      <c r="G23" s="59">
        <f t="shared" si="1"/>
        <v>1.6685122036149438E-2</v>
      </c>
      <c r="H23" s="58">
        <v>10020004</v>
      </c>
      <c r="I23" s="59">
        <f t="shared" si="2"/>
        <v>7.4017654590516346E-2</v>
      </c>
      <c r="J23" s="58">
        <v>44450211</v>
      </c>
      <c r="K23" s="60">
        <v>591168</v>
      </c>
      <c r="L23" s="61">
        <f t="shared" si="13"/>
        <v>45041379</v>
      </c>
      <c r="M23" s="62">
        <f t="shared" si="3"/>
        <v>1.3299554416063402E-2</v>
      </c>
      <c r="N23" s="63">
        <f t="shared" si="4"/>
        <v>0.29479166097382853</v>
      </c>
      <c r="O23" s="58">
        <v>177032785</v>
      </c>
      <c r="P23" s="60">
        <v>3587614</v>
      </c>
      <c r="Q23" s="61">
        <f t="shared" si="14"/>
        <v>180620399</v>
      </c>
      <c r="R23" s="62">
        <f t="shared" si="5"/>
        <v>2.0265251998379849E-2</v>
      </c>
      <c r="S23" s="63">
        <f t="shared" si="6"/>
        <v>5.6228638993440341E-2</v>
      </c>
      <c r="T23" s="58">
        <v>33767280</v>
      </c>
      <c r="U23" s="60">
        <v>-346130</v>
      </c>
      <c r="V23" s="61">
        <f t="shared" si="15"/>
        <v>33421150</v>
      </c>
      <c r="W23" s="62">
        <f t="shared" si="7"/>
        <v>-1.0250455470502805E-2</v>
      </c>
      <c r="X23" s="63">
        <f t="shared" si="8"/>
        <v>0.49003090666180937</v>
      </c>
      <c r="Y23" s="58">
        <v>294280835</v>
      </c>
      <c r="Z23" s="60">
        <v>3540622</v>
      </c>
      <c r="AA23" s="61">
        <f t="shared" si="16"/>
        <v>297821457</v>
      </c>
      <c r="AB23" s="62">
        <f t="shared" si="9"/>
        <v>1.2031439288256743E-2</v>
      </c>
      <c r="AC23" s="63">
        <f t="shared" si="10"/>
        <v>1.5693683155527119E-2</v>
      </c>
      <c r="AD23" s="58">
        <v>9424610</v>
      </c>
      <c r="AE23" s="63">
        <f t="shared" si="11"/>
        <v>6.4942065832491491E-6</v>
      </c>
      <c r="AF23" s="58">
        <v>3900</v>
      </c>
      <c r="AG23" s="58">
        <v>600535254</v>
      </c>
      <c r="AH23" s="60">
        <v>7373274</v>
      </c>
      <c r="AI23" s="61">
        <v>607908528</v>
      </c>
      <c r="AJ23" s="62">
        <f t="shared" si="12"/>
        <v>1.2277837064333278E-2</v>
      </c>
      <c r="AK23" s="58">
        <v>49145</v>
      </c>
      <c r="AL23" s="58">
        <v>58950</v>
      </c>
      <c r="AM23" s="25">
        <v>0</v>
      </c>
      <c r="AN23" s="64"/>
    </row>
    <row r="24" spans="1:40" x14ac:dyDescent="0.2">
      <c r="A24" s="55" t="s">
        <v>53</v>
      </c>
      <c r="B24" s="56" t="s">
        <v>52</v>
      </c>
      <c r="C24" s="24">
        <v>3</v>
      </c>
      <c r="D24" s="24"/>
      <c r="E24" s="57">
        <f t="shared" si="0"/>
        <v>3.5685338331603603E-2</v>
      </c>
      <c r="F24" s="58">
        <v>152739573</v>
      </c>
      <c r="G24" s="59">
        <f t="shared" si="1"/>
        <v>9.5970679898306887E-3</v>
      </c>
      <c r="H24" s="58">
        <v>41077152</v>
      </c>
      <c r="I24" s="59">
        <f t="shared" si="2"/>
        <v>1.8822697155960438E-2</v>
      </c>
      <c r="J24" s="58">
        <v>80564480</v>
      </c>
      <c r="K24" s="60">
        <v>1071472</v>
      </c>
      <c r="L24" s="61">
        <f t="shared" si="13"/>
        <v>81635952</v>
      </c>
      <c r="M24" s="62">
        <f t="shared" si="3"/>
        <v>1.3299558316518644E-2</v>
      </c>
      <c r="N24" s="63">
        <f t="shared" si="4"/>
        <v>0.60626027434963869</v>
      </c>
      <c r="O24" s="58">
        <v>2594901429</v>
      </c>
      <c r="P24" s="60">
        <v>54751897</v>
      </c>
      <c r="Q24" s="61">
        <f t="shared" si="14"/>
        <v>2649653326</v>
      </c>
      <c r="R24" s="62">
        <f t="shared" si="5"/>
        <v>2.1099798392380475E-2</v>
      </c>
      <c r="S24" s="63">
        <f t="shared" si="6"/>
        <v>0.24860383667261227</v>
      </c>
      <c r="T24" s="58">
        <v>1064068484</v>
      </c>
      <c r="U24" s="60">
        <v>-10784225</v>
      </c>
      <c r="V24" s="61">
        <f t="shared" si="15"/>
        <v>1053284259</v>
      </c>
      <c r="W24" s="62">
        <f t="shared" si="7"/>
        <v>-1.0134897482782696E-2</v>
      </c>
      <c r="X24" s="63">
        <f t="shared" si="8"/>
        <v>7.7126339246116671E-2</v>
      </c>
      <c r="Y24" s="58">
        <v>330114402</v>
      </c>
      <c r="Z24" s="60">
        <v>4171540</v>
      </c>
      <c r="AA24" s="61">
        <f t="shared" si="16"/>
        <v>334285942</v>
      </c>
      <c r="AB24" s="62">
        <f t="shared" si="9"/>
        <v>1.2636649521277172E-2</v>
      </c>
      <c r="AC24" s="63">
        <f t="shared" si="10"/>
        <v>3.9030864974633215E-3</v>
      </c>
      <c r="AD24" s="58">
        <v>16705902</v>
      </c>
      <c r="AE24" s="63">
        <f t="shared" si="11"/>
        <v>1.3597567742966845E-6</v>
      </c>
      <c r="AF24" s="58">
        <v>5820</v>
      </c>
      <c r="AG24" s="58">
        <v>4280177242</v>
      </c>
      <c r="AH24" s="60">
        <v>49210684</v>
      </c>
      <c r="AI24" s="61">
        <v>4329387926</v>
      </c>
      <c r="AJ24" s="62">
        <f t="shared" si="12"/>
        <v>1.1497347239995442E-2</v>
      </c>
      <c r="AK24" s="58">
        <v>386665</v>
      </c>
      <c r="AL24" s="58">
        <v>16390289</v>
      </c>
      <c r="AM24" s="25">
        <v>0</v>
      </c>
      <c r="AN24" s="64"/>
    </row>
    <row r="25" spans="1:40" x14ac:dyDescent="0.2">
      <c r="A25" s="55" t="s">
        <v>55</v>
      </c>
      <c r="B25" s="56" t="s">
        <v>54</v>
      </c>
      <c r="C25" s="24">
        <v>3</v>
      </c>
      <c r="D25" s="24"/>
      <c r="E25" s="57">
        <f t="shared" si="0"/>
        <v>3.7155975112828143E-2</v>
      </c>
      <c r="F25" s="58">
        <v>15329422</v>
      </c>
      <c r="G25" s="59">
        <f t="shared" si="1"/>
        <v>1.5647407361171425E-2</v>
      </c>
      <c r="H25" s="58">
        <v>6455643</v>
      </c>
      <c r="I25" s="59">
        <f t="shared" si="2"/>
        <v>9.07581199810365E-2</v>
      </c>
      <c r="J25" s="58">
        <v>37444032</v>
      </c>
      <c r="K25" s="60">
        <v>497989</v>
      </c>
      <c r="L25" s="61">
        <f t="shared" si="13"/>
        <v>37942021</v>
      </c>
      <c r="M25" s="62">
        <f t="shared" si="3"/>
        <v>1.3299555987987618E-2</v>
      </c>
      <c r="N25" s="63">
        <f t="shared" si="4"/>
        <v>0.26725293928539523</v>
      </c>
      <c r="O25" s="58">
        <v>110260411</v>
      </c>
      <c r="P25" s="60">
        <v>2345967</v>
      </c>
      <c r="Q25" s="61">
        <f t="shared" si="14"/>
        <v>112606378</v>
      </c>
      <c r="R25" s="62">
        <f t="shared" si="5"/>
        <v>2.127660307741824E-2</v>
      </c>
      <c r="S25" s="63">
        <f t="shared" si="6"/>
        <v>5.320217346751116E-2</v>
      </c>
      <c r="T25" s="58">
        <v>21949594</v>
      </c>
      <c r="U25" s="60">
        <v>-225536</v>
      </c>
      <c r="V25" s="61">
        <f t="shared" si="15"/>
        <v>21724058</v>
      </c>
      <c r="W25" s="62">
        <f t="shared" si="7"/>
        <v>-1.0275178666174873E-2</v>
      </c>
      <c r="X25" s="63">
        <f t="shared" si="8"/>
        <v>0.51992700148666826</v>
      </c>
      <c r="Y25" s="58">
        <v>214506022</v>
      </c>
      <c r="Z25" s="60">
        <v>3835801</v>
      </c>
      <c r="AA25" s="61">
        <f t="shared" si="16"/>
        <v>218341823</v>
      </c>
      <c r="AB25" s="62">
        <f t="shared" si="9"/>
        <v>1.7882020114101973E-2</v>
      </c>
      <c r="AC25" s="63">
        <f t="shared" si="10"/>
        <v>1.6052262787492836E-2</v>
      </c>
      <c r="AD25" s="58">
        <v>6622674</v>
      </c>
      <c r="AE25" s="63">
        <f t="shared" si="11"/>
        <v>4.1205178963569434E-6</v>
      </c>
      <c r="AF25" s="58">
        <v>1700</v>
      </c>
      <c r="AG25" s="58">
        <v>412569498</v>
      </c>
      <c r="AH25" s="60">
        <v>6454221</v>
      </c>
      <c r="AI25" s="61">
        <v>419023719</v>
      </c>
      <c r="AJ25" s="62">
        <f t="shared" si="12"/>
        <v>1.5643960669142826E-2</v>
      </c>
      <c r="AK25" s="58">
        <v>0</v>
      </c>
      <c r="AL25" s="58">
        <v>72625</v>
      </c>
      <c r="AM25" s="25">
        <v>0</v>
      </c>
      <c r="AN25" s="64"/>
    </row>
    <row r="26" spans="1:40" x14ac:dyDescent="0.2">
      <c r="A26" s="55" t="s">
        <v>57</v>
      </c>
      <c r="B26" s="56" t="s">
        <v>56</v>
      </c>
      <c r="C26" s="24">
        <v>3</v>
      </c>
      <c r="D26" s="24"/>
      <c r="E26" s="57">
        <f t="shared" si="0"/>
        <v>4.4837254456286321E-2</v>
      </c>
      <c r="F26" s="58">
        <v>15844363</v>
      </c>
      <c r="G26" s="59">
        <f t="shared" si="1"/>
        <v>2.0990454445329119E-2</v>
      </c>
      <c r="H26" s="58">
        <v>7417501</v>
      </c>
      <c r="I26" s="59">
        <f t="shared" si="2"/>
        <v>0.10646388753747578</v>
      </c>
      <c r="J26" s="58">
        <v>37621672</v>
      </c>
      <c r="K26" s="60">
        <v>500352</v>
      </c>
      <c r="L26" s="61">
        <f t="shared" si="13"/>
        <v>38122024</v>
      </c>
      <c r="M26" s="62">
        <f t="shared" si="3"/>
        <v>1.3299568397704386E-2</v>
      </c>
      <c r="N26" s="63">
        <f t="shared" si="4"/>
        <v>0.25379353987051034</v>
      </c>
      <c r="O26" s="58">
        <v>89684282</v>
      </c>
      <c r="P26" s="60">
        <v>1997889</v>
      </c>
      <c r="Q26" s="61">
        <f t="shared" si="14"/>
        <v>91682171</v>
      </c>
      <c r="R26" s="62">
        <f t="shared" si="5"/>
        <v>2.2276913584478492E-2</v>
      </c>
      <c r="S26" s="63">
        <f t="shared" si="6"/>
        <v>2.8802564279030975E-2</v>
      </c>
      <c r="T26" s="58">
        <v>10178105</v>
      </c>
      <c r="U26" s="60">
        <v>-121974</v>
      </c>
      <c r="V26" s="61">
        <f t="shared" si="15"/>
        <v>10056131</v>
      </c>
      <c r="W26" s="62">
        <f t="shared" si="7"/>
        <v>-1.1983959686012279E-2</v>
      </c>
      <c r="X26" s="63">
        <f t="shared" si="8"/>
        <v>0.52909332342053894</v>
      </c>
      <c r="Y26" s="58">
        <v>186968332</v>
      </c>
      <c r="Z26" s="60">
        <v>1064300</v>
      </c>
      <c r="AA26" s="61">
        <f t="shared" si="16"/>
        <v>188032632</v>
      </c>
      <c r="AB26" s="62">
        <f t="shared" si="9"/>
        <v>5.6924078458377644E-3</v>
      </c>
      <c r="AC26" s="63">
        <f t="shared" si="10"/>
        <v>1.6016499867449577E-2</v>
      </c>
      <c r="AD26" s="58">
        <v>5659830</v>
      </c>
      <c r="AE26" s="63">
        <f t="shared" si="11"/>
        <v>2.4761233789739941E-6</v>
      </c>
      <c r="AF26" s="58">
        <v>875</v>
      </c>
      <c r="AG26" s="58">
        <v>353374960</v>
      </c>
      <c r="AH26" s="60">
        <v>3440567</v>
      </c>
      <c r="AI26" s="61">
        <v>356815527</v>
      </c>
      <c r="AJ26" s="62">
        <f t="shared" si="12"/>
        <v>9.7363067264301922E-3</v>
      </c>
      <c r="AK26" s="58">
        <v>0</v>
      </c>
      <c r="AL26" s="58">
        <v>0</v>
      </c>
      <c r="AM26" s="25">
        <v>0</v>
      </c>
      <c r="AN26" s="64"/>
    </row>
    <row r="27" spans="1:40" x14ac:dyDescent="0.2">
      <c r="A27" s="55" t="s">
        <v>59</v>
      </c>
      <c r="B27" s="56" t="s">
        <v>58</v>
      </c>
      <c r="C27" s="24">
        <v>3</v>
      </c>
      <c r="D27" s="24"/>
      <c r="E27" s="57">
        <f t="shared" si="0"/>
        <v>0.12901332713637867</v>
      </c>
      <c r="F27" s="58">
        <v>95584509</v>
      </c>
      <c r="G27" s="59">
        <f t="shared" si="1"/>
        <v>1.6783653118052109E-2</v>
      </c>
      <c r="H27" s="58">
        <v>12434818</v>
      </c>
      <c r="I27" s="59">
        <f t="shared" si="2"/>
        <v>5.8828890620707099E-2</v>
      </c>
      <c r="J27" s="58">
        <v>43585657</v>
      </c>
      <c r="K27" s="60">
        <v>579670</v>
      </c>
      <c r="L27" s="61">
        <f t="shared" si="13"/>
        <v>44165327</v>
      </c>
      <c r="M27" s="62">
        <f t="shared" si="3"/>
        <v>1.3299558613972482E-2</v>
      </c>
      <c r="N27" s="63">
        <f t="shared" si="4"/>
        <v>0.17395043917018116</v>
      </c>
      <c r="O27" s="58">
        <v>128877905</v>
      </c>
      <c r="P27" s="60">
        <v>1626060</v>
      </c>
      <c r="Q27" s="61">
        <f t="shared" si="14"/>
        <v>130503965</v>
      </c>
      <c r="R27" s="62">
        <f t="shared" si="5"/>
        <v>1.2617057982126572E-2</v>
      </c>
      <c r="S27" s="63">
        <f t="shared" si="6"/>
        <v>7.0944588536573649E-2</v>
      </c>
      <c r="T27" s="58">
        <v>52562040</v>
      </c>
      <c r="U27" s="60">
        <v>-537756</v>
      </c>
      <c r="V27" s="61">
        <f t="shared" si="15"/>
        <v>52024284</v>
      </c>
      <c r="W27" s="62">
        <f t="shared" si="7"/>
        <v>-1.0230881449806743E-2</v>
      </c>
      <c r="X27" s="63">
        <f t="shared" si="8"/>
        <v>0.52634226230629066</v>
      </c>
      <c r="Y27" s="58">
        <v>389961005</v>
      </c>
      <c r="Z27" s="60">
        <v>923421</v>
      </c>
      <c r="AA27" s="61">
        <f t="shared" si="16"/>
        <v>390884426</v>
      </c>
      <c r="AB27" s="62">
        <f t="shared" si="9"/>
        <v>2.3679829217795765E-3</v>
      </c>
      <c r="AC27" s="63">
        <f t="shared" si="10"/>
        <v>2.4132209536201231E-2</v>
      </c>
      <c r="AD27" s="58">
        <v>17879280</v>
      </c>
      <c r="AE27" s="63">
        <f t="shared" si="11"/>
        <v>4.6295756154146157E-6</v>
      </c>
      <c r="AF27" s="58">
        <v>3430</v>
      </c>
      <c r="AG27" s="58">
        <v>740888644</v>
      </c>
      <c r="AH27" s="60">
        <v>2591395</v>
      </c>
      <c r="AI27" s="61">
        <v>743480039</v>
      </c>
      <c r="AJ27" s="62">
        <f t="shared" si="12"/>
        <v>3.4976848693607458E-3</v>
      </c>
      <c r="AK27" s="58">
        <v>9965</v>
      </c>
      <c r="AL27" s="58">
        <v>23480</v>
      </c>
      <c r="AM27" s="25">
        <v>0</v>
      </c>
      <c r="AN27" s="64"/>
    </row>
    <row r="28" spans="1:40" x14ac:dyDescent="0.2">
      <c r="A28" s="55" t="s">
        <v>61</v>
      </c>
      <c r="B28" s="56" t="s">
        <v>60</v>
      </c>
      <c r="C28" s="24">
        <v>3</v>
      </c>
      <c r="D28" s="24"/>
      <c r="E28" s="57">
        <f t="shared" si="0"/>
        <v>4.8641111670979238E-2</v>
      </c>
      <c r="F28" s="58">
        <v>18639050</v>
      </c>
      <c r="G28" s="59">
        <f t="shared" si="1"/>
        <v>3.0376748133938299E-3</v>
      </c>
      <c r="H28" s="58">
        <v>1164023</v>
      </c>
      <c r="I28" s="59">
        <f t="shared" si="2"/>
        <v>7.522454699644812E-4</v>
      </c>
      <c r="J28" s="58">
        <v>288257</v>
      </c>
      <c r="K28" s="60">
        <v>3834</v>
      </c>
      <c r="L28" s="61">
        <f t="shared" si="13"/>
        <v>292091</v>
      </c>
      <c r="M28" s="62">
        <f t="shared" si="3"/>
        <v>1.330063103411192E-2</v>
      </c>
      <c r="N28" s="63">
        <f t="shared" si="4"/>
        <v>0.28149813752328628</v>
      </c>
      <c r="O28" s="58">
        <v>107868790</v>
      </c>
      <c r="P28" s="60">
        <v>2284640</v>
      </c>
      <c r="Q28" s="61">
        <f t="shared" si="14"/>
        <v>110153430</v>
      </c>
      <c r="R28" s="62">
        <f t="shared" si="5"/>
        <v>2.1179805576756725E-2</v>
      </c>
      <c r="S28" s="63">
        <f t="shared" si="6"/>
        <v>1.6524833238144732E-2</v>
      </c>
      <c r="T28" s="58">
        <v>6332240</v>
      </c>
      <c r="U28" s="60">
        <v>-65281</v>
      </c>
      <c r="V28" s="61">
        <f t="shared" si="15"/>
        <v>6266959</v>
      </c>
      <c r="W28" s="62">
        <f t="shared" si="7"/>
        <v>-1.0309306027566864E-2</v>
      </c>
      <c r="X28" s="63">
        <f t="shared" si="8"/>
        <v>0.63102896891545368</v>
      </c>
      <c r="Y28" s="58">
        <v>241807395</v>
      </c>
      <c r="Z28" s="60">
        <v>3197175</v>
      </c>
      <c r="AA28" s="61">
        <f t="shared" si="16"/>
        <v>245004570</v>
      </c>
      <c r="AB28" s="62">
        <f t="shared" si="9"/>
        <v>1.322199017114427E-2</v>
      </c>
      <c r="AC28" s="63">
        <f t="shared" si="10"/>
        <v>1.848429050145553E-2</v>
      </c>
      <c r="AD28" s="58">
        <v>7083095</v>
      </c>
      <c r="AE28" s="63">
        <f t="shared" si="11"/>
        <v>3.2737867322231262E-5</v>
      </c>
      <c r="AF28" s="58">
        <v>12545</v>
      </c>
      <c r="AG28" s="58">
        <v>383195395</v>
      </c>
      <c r="AH28" s="60">
        <v>5420368</v>
      </c>
      <c r="AI28" s="61">
        <v>388615763</v>
      </c>
      <c r="AJ28" s="62">
        <f t="shared" si="12"/>
        <v>1.4145180424206299E-2</v>
      </c>
      <c r="AK28" s="58">
        <v>0</v>
      </c>
      <c r="AL28" s="58">
        <v>0</v>
      </c>
      <c r="AM28" s="25">
        <v>0</v>
      </c>
      <c r="AN28" s="64"/>
    </row>
    <row r="29" spans="1:40" x14ac:dyDescent="0.2">
      <c r="A29" s="55" t="s">
        <v>63</v>
      </c>
      <c r="B29" s="56" t="s">
        <v>62</v>
      </c>
      <c r="C29" s="24">
        <v>3</v>
      </c>
      <c r="D29" s="24"/>
      <c r="E29" s="57">
        <f t="shared" si="0"/>
        <v>3.2106299014090754E-2</v>
      </c>
      <c r="F29" s="58">
        <v>11229352</v>
      </c>
      <c r="G29" s="59">
        <f t="shared" si="1"/>
        <v>2.7378932632800366E-3</v>
      </c>
      <c r="H29" s="58">
        <v>957593</v>
      </c>
      <c r="I29" s="59">
        <f t="shared" si="2"/>
        <v>4.8441565667015817E-4</v>
      </c>
      <c r="J29" s="58">
        <v>169427</v>
      </c>
      <c r="K29" s="60">
        <v>2253</v>
      </c>
      <c r="L29" s="61">
        <f t="shared" si="13"/>
        <v>171680</v>
      </c>
      <c r="M29" s="62">
        <f t="shared" si="3"/>
        <v>1.3297762458167824E-2</v>
      </c>
      <c r="N29" s="63">
        <f t="shared" si="4"/>
        <v>0.27341587964597558</v>
      </c>
      <c r="O29" s="58">
        <v>95628685</v>
      </c>
      <c r="P29" s="60">
        <v>2034653</v>
      </c>
      <c r="Q29" s="61">
        <f t="shared" si="14"/>
        <v>97663338</v>
      </c>
      <c r="R29" s="62">
        <f t="shared" si="5"/>
        <v>2.1276597079631494E-2</v>
      </c>
      <c r="S29" s="63">
        <f t="shared" si="6"/>
        <v>1.2148074893147402E-2</v>
      </c>
      <c r="T29" s="58">
        <v>4248855</v>
      </c>
      <c r="U29" s="60">
        <v>-43803</v>
      </c>
      <c r="V29" s="61">
        <f t="shared" si="15"/>
        <v>4205052</v>
      </c>
      <c r="W29" s="62">
        <f t="shared" si="7"/>
        <v>-1.0309365699700273E-2</v>
      </c>
      <c r="X29" s="63">
        <f t="shared" si="8"/>
        <v>0.6551959994375155</v>
      </c>
      <c r="Y29" s="58">
        <v>229158350</v>
      </c>
      <c r="Z29" s="60">
        <v>3227583</v>
      </c>
      <c r="AA29" s="61">
        <f t="shared" si="16"/>
        <v>232385933</v>
      </c>
      <c r="AB29" s="62">
        <f t="shared" si="9"/>
        <v>1.4084509685115118E-2</v>
      </c>
      <c r="AC29" s="63">
        <f t="shared" si="10"/>
        <v>2.3886334832663936E-2</v>
      </c>
      <c r="AD29" s="58">
        <v>8354375</v>
      </c>
      <c r="AE29" s="63">
        <f t="shared" si="11"/>
        <v>2.5103256656636716E-5</v>
      </c>
      <c r="AF29" s="58">
        <v>8780</v>
      </c>
      <c r="AG29" s="58">
        <v>349755417</v>
      </c>
      <c r="AH29" s="60">
        <v>5220686</v>
      </c>
      <c r="AI29" s="61">
        <v>354976103</v>
      </c>
      <c r="AJ29" s="62">
        <f t="shared" si="12"/>
        <v>1.4926676603839419E-2</v>
      </c>
      <c r="AK29" s="58">
        <v>0</v>
      </c>
      <c r="AL29" s="58">
        <v>0</v>
      </c>
      <c r="AM29" s="25">
        <v>0</v>
      </c>
      <c r="AN29" s="64"/>
    </row>
    <row r="30" spans="1:40" x14ac:dyDescent="0.2">
      <c r="A30" s="55" t="s">
        <v>65</v>
      </c>
      <c r="B30" s="56" t="s">
        <v>64</v>
      </c>
      <c r="C30" s="24">
        <v>3</v>
      </c>
      <c r="D30" s="24"/>
      <c r="E30" s="57">
        <f t="shared" si="0"/>
        <v>3.4842564963370043E-2</v>
      </c>
      <c r="F30" s="58">
        <v>32105935</v>
      </c>
      <c r="G30" s="59">
        <f t="shared" si="1"/>
        <v>5.7418777167483129E-3</v>
      </c>
      <c r="H30" s="58">
        <v>5290895</v>
      </c>
      <c r="I30" s="59">
        <f t="shared" si="2"/>
        <v>1.2429344580920103E-3</v>
      </c>
      <c r="J30" s="58">
        <v>1145311</v>
      </c>
      <c r="K30" s="60">
        <v>15232</v>
      </c>
      <c r="L30" s="61">
        <f t="shared" si="13"/>
        <v>1160543</v>
      </c>
      <c r="M30" s="62">
        <f t="shared" si="3"/>
        <v>1.3299444430377425E-2</v>
      </c>
      <c r="N30" s="63">
        <f t="shared" si="4"/>
        <v>0.22486238417851509</v>
      </c>
      <c r="O30" s="58">
        <v>207201080</v>
      </c>
      <c r="P30" s="60">
        <v>1042624</v>
      </c>
      <c r="Q30" s="61">
        <f t="shared" si="14"/>
        <v>208243704</v>
      </c>
      <c r="R30" s="62">
        <f t="shared" si="5"/>
        <v>5.031942883695394E-3</v>
      </c>
      <c r="S30" s="63">
        <f t="shared" si="6"/>
        <v>2.027357478915821E-2</v>
      </c>
      <c r="T30" s="58">
        <v>18681233</v>
      </c>
      <c r="U30" s="60">
        <v>-38524</v>
      </c>
      <c r="V30" s="61">
        <f t="shared" si="15"/>
        <v>18642709</v>
      </c>
      <c r="W30" s="62">
        <f t="shared" si="7"/>
        <v>-2.0621765169354721E-3</v>
      </c>
      <c r="X30" s="63">
        <f t="shared" si="8"/>
        <v>0.67153602138358937</v>
      </c>
      <c r="Y30" s="58">
        <v>618791753</v>
      </c>
      <c r="Z30" s="60">
        <v>2740314</v>
      </c>
      <c r="AA30" s="61">
        <f t="shared" si="16"/>
        <v>621532067</v>
      </c>
      <c r="AB30" s="62">
        <f t="shared" si="9"/>
        <v>4.4284914702151824E-3</v>
      </c>
      <c r="AC30" s="63">
        <f t="shared" si="10"/>
        <v>4.1500642510526986E-2</v>
      </c>
      <c r="AD30" s="58">
        <v>38241069</v>
      </c>
      <c r="AE30" s="63">
        <f t="shared" si="11"/>
        <v>0</v>
      </c>
      <c r="AF30" s="58">
        <v>0</v>
      </c>
      <c r="AG30" s="58">
        <v>921457276</v>
      </c>
      <c r="AH30" s="60">
        <v>3759646</v>
      </c>
      <c r="AI30" s="61">
        <v>925216922</v>
      </c>
      <c r="AJ30" s="62">
        <f t="shared" si="12"/>
        <v>4.0801088644287836E-3</v>
      </c>
      <c r="AK30" s="58">
        <v>0</v>
      </c>
      <c r="AL30" s="58">
        <v>13415</v>
      </c>
      <c r="AM30" s="25">
        <v>0</v>
      </c>
      <c r="AN30" s="64"/>
    </row>
    <row r="31" spans="1:40" x14ac:dyDescent="0.2">
      <c r="A31" s="55" t="s">
        <v>67</v>
      </c>
      <c r="B31" s="56" t="s">
        <v>66</v>
      </c>
      <c r="C31" s="24">
        <v>3</v>
      </c>
      <c r="D31" s="24"/>
      <c r="E31" s="57">
        <f t="shared" si="0"/>
        <v>4.2880005021648071E-2</v>
      </c>
      <c r="F31" s="58">
        <v>24395668</v>
      </c>
      <c r="G31" s="59">
        <f t="shared" si="1"/>
        <v>1.0379865522635437E-2</v>
      </c>
      <c r="H31" s="58">
        <v>5905404</v>
      </c>
      <c r="I31" s="59">
        <f t="shared" si="2"/>
        <v>1.5493616513581126E-2</v>
      </c>
      <c r="J31" s="58">
        <v>8814764</v>
      </c>
      <c r="K31" s="60">
        <v>117232</v>
      </c>
      <c r="L31" s="61">
        <f t="shared" si="13"/>
        <v>8931996</v>
      </c>
      <c r="M31" s="62">
        <f t="shared" si="3"/>
        <v>1.3299505239164656E-2</v>
      </c>
      <c r="N31" s="63">
        <f t="shared" si="4"/>
        <v>0.16939644313075838</v>
      </c>
      <c r="O31" s="58">
        <v>96374508</v>
      </c>
      <c r="P31" s="60">
        <v>-22530</v>
      </c>
      <c r="Q31" s="61">
        <f t="shared" si="14"/>
        <v>96351978</v>
      </c>
      <c r="R31" s="62">
        <f t="shared" si="5"/>
        <v>-2.3377551250378366E-4</v>
      </c>
      <c r="S31" s="63">
        <f t="shared" si="6"/>
        <v>4.5062418869675068E-2</v>
      </c>
      <c r="T31" s="58">
        <v>25637306</v>
      </c>
      <c r="U31" s="60">
        <v>0</v>
      </c>
      <c r="V31" s="61">
        <f t="shared" si="15"/>
        <v>25637306</v>
      </c>
      <c r="W31" s="62">
        <f t="shared" si="7"/>
        <v>0</v>
      </c>
      <c r="X31" s="63">
        <f t="shared" si="8"/>
        <v>0.68756057151183769</v>
      </c>
      <c r="Y31" s="58">
        <v>391172982</v>
      </c>
      <c r="Z31" s="60">
        <v>0</v>
      </c>
      <c r="AA31" s="61">
        <f t="shared" si="16"/>
        <v>391172982</v>
      </c>
      <c r="AB31" s="62">
        <f t="shared" si="9"/>
        <v>0</v>
      </c>
      <c r="AC31" s="63">
        <f t="shared" si="10"/>
        <v>2.9227079429864224E-2</v>
      </c>
      <c r="AD31" s="58">
        <v>16628126</v>
      </c>
      <c r="AE31" s="63">
        <f t="shared" si="11"/>
        <v>0</v>
      </c>
      <c r="AF31" s="58">
        <v>0</v>
      </c>
      <c r="AG31" s="58">
        <v>568928758</v>
      </c>
      <c r="AH31" s="60">
        <v>94702</v>
      </c>
      <c r="AI31" s="61">
        <v>569023460</v>
      </c>
      <c r="AJ31" s="62">
        <f t="shared" si="12"/>
        <v>1.6645669368676913E-4</v>
      </c>
      <c r="AK31" s="58">
        <v>0</v>
      </c>
      <c r="AL31" s="58">
        <v>0</v>
      </c>
      <c r="AM31" s="25">
        <v>0</v>
      </c>
      <c r="AN31" s="64"/>
    </row>
    <row r="32" spans="1:40" x14ac:dyDescent="0.2">
      <c r="A32" s="55" t="s">
        <v>69</v>
      </c>
      <c r="B32" s="56" t="s">
        <v>68</v>
      </c>
      <c r="C32" s="24">
        <v>3</v>
      </c>
      <c r="D32" s="24"/>
      <c r="E32" s="57">
        <f t="shared" si="0"/>
        <v>2.9971774271143926E-2</v>
      </c>
      <c r="F32" s="58">
        <v>15556165</v>
      </c>
      <c r="G32" s="59">
        <f t="shared" si="1"/>
        <v>9.8802073488392598E-3</v>
      </c>
      <c r="H32" s="58">
        <v>5128096</v>
      </c>
      <c r="I32" s="59">
        <f t="shared" si="2"/>
        <v>1.4825106533345142E-2</v>
      </c>
      <c r="J32" s="58">
        <v>7694633</v>
      </c>
      <c r="K32" s="60">
        <v>102335</v>
      </c>
      <c r="L32" s="61">
        <f t="shared" si="13"/>
        <v>7796968</v>
      </c>
      <c r="M32" s="62">
        <f t="shared" si="3"/>
        <v>1.3299529685171469E-2</v>
      </c>
      <c r="N32" s="63">
        <f t="shared" si="4"/>
        <v>0.17895689752376814</v>
      </c>
      <c r="O32" s="58">
        <v>92883491</v>
      </c>
      <c r="P32" s="60">
        <v>14815</v>
      </c>
      <c r="Q32" s="61">
        <f t="shared" si="14"/>
        <v>92898306</v>
      </c>
      <c r="R32" s="62">
        <f t="shared" si="5"/>
        <v>1.5950089558972326E-4</v>
      </c>
      <c r="S32" s="63">
        <f t="shared" si="6"/>
        <v>2.9501369219280399E-2</v>
      </c>
      <c r="T32" s="58">
        <v>15312012</v>
      </c>
      <c r="U32" s="60">
        <v>0</v>
      </c>
      <c r="V32" s="61">
        <f t="shared" si="15"/>
        <v>15312012</v>
      </c>
      <c r="W32" s="62">
        <f t="shared" si="7"/>
        <v>0</v>
      </c>
      <c r="X32" s="63">
        <f t="shared" si="8"/>
        <v>0.68942538236784845</v>
      </c>
      <c r="Y32" s="58">
        <v>357830501</v>
      </c>
      <c r="Z32" s="60">
        <v>-1235223</v>
      </c>
      <c r="AA32" s="61">
        <f t="shared" si="16"/>
        <v>356595278</v>
      </c>
      <c r="AB32" s="62">
        <f t="shared" si="9"/>
        <v>-3.4519779519857083E-3</v>
      </c>
      <c r="AC32" s="63">
        <f t="shared" si="10"/>
        <v>4.7439262735774652E-2</v>
      </c>
      <c r="AD32" s="58">
        <v>24622266</v>
      </c>
      <c r="AE32" s="63">
        <f t="shared" si="11"/>
        <v>0</v>
      </c>
      <c r="AF32" s="58">
        <v>0</v>
      </c>
      <c r="AG32" s="58">
        <v>519027164</v>
      </c>
      <c r="AH32" s="60">
        <v>-1118073</v>
      </c>
      <c r="AI32" s="61">
        <v>517909091</v>
      </c>
      <c r="AJ32" s="62">
        <f t="shared" si="12"/>
        <v>-2.1541704896200771E-3</v>
      </c>
      <c r="AK32" s="58">
        <v>0</v>
      </c>
      <c r="AL32" s="58">
        <v>0</v>
      </c>
      <c r="AM32" s="25">
        <v>0</v>
      </c>
      <c r="AN32" s="64"/>
    </row>
    <row r="33" spans="1:40" x14ac:dyDescent="0.2">
      <c r="A33" s="55" t="s">
        <v>71</v>
      </c>
      <c r="B33" s="56" t="s">
        <v>70</v>
      </c>
      <c r="C33" s="24">
        <v>3</v>
      </c>
      <c r="D33" s="24"/>
      <c r="E33" s="57">
        <f t="shared" si="0"/>
        <v>5.2354351951843646E-2</v>
      </c>
      <c r="F33" s="58">
        <v>73147119</v>
      </c>
      <c r="G33" s="59">
        <f t="shared" si="1"/>
        <v>2.7365651185304013E-2</v>
      </c>
      <c r="H33" s="58">
        <v>38234043</v>
      </c>
      <c r="I33" s="59">
        <f t="shared" si="2"/>
        <v>1.6294186377214508E-2</v>
      </c>
      <c r="J33" s="58">
        <v>22765496</v>
      </c>
      <c r="K33" s="60">
        <v>302771</v>
      </c>
      <c r="L33" s="61">
        <f t="shared" si="13"/>
        <v>23068267</v>
      </c>
      <c r="M33" s="62">
        <f t="shared" si="3"/>
        <v>1.3299556486711293E-2</v>
      </c>
      <c r="N33" s="63">
        <f t="shared" si="4"/>
        <v>0.23028408058441291</v>
      </c>
      <c r="O33" s="58">
        <v>321742442</v>
      </c>
      <c r="P33" s="60">
        <v>10240777</v>
      </c>
      <c r="Q33" s="61">
        <f t="shared" si="14"/>
        <v>331983219</v>
      </c>
      <c r="R33" s="62">
        <f t="shared" si="5"/>
        <v>3.1829114419415015E-2</v>
      </c>
      <c r="S33" s="63">
        <f t="shared" si="6"/>
        <v>4.1404425598279442E-2</v>
      </c>
      <c r="T33" s="58">
        <v>57848380</v>
      </c>
      <c r="U33" s="60">
        <v>0</v>
      </c>
      <c r="V33" s="61">
        <f t="shared" si="15"/>
        <v>57848380</v>
      </c>
      <c r="W33" s="62">
        <f t="shared" si="7"/>
        <v>0</v>
      </c>
      <c r="X33" s="63">
        <f t="shared" si="8"/>
        <v>0.58658891879711361</v>
      </c>
      <c r="Y33" s="58">
        <v>819555354</v>
      </c>
      <c r="Z33" s="60">
        <v>11536597</v>
      </c>
      <c r="AA33" s="61">
        <f t="shared" si="16"/>
        <v>831091951</v>
      </c>
      <c r="AB33" s="62">
        <f t="shared" si="9"/>
        <v>1.407665381440483E-2</v>
      </c>
      <c r="AC33" s="63">
        <f t="shared" si="10"/>
        <v>4.4960801762032175E-2</v>
      </c>
      <c r="AD33" s="58">
        <v>62817187</v>
      </c>
      <c r="AE33" s="63">
        <f t="shared" si="11"/>
        <v>7.4758374379968635E-4</v>
      </c>
      <c r="AF33" s="58">
        <v>1044490</v>
      </c>
      <c r="AG33" s="58">
        <v>1397154511</v>
      </c>
      <c r="AH33" s="60">
        <v>22080145</v>
      </c>
      <c r="AI33" s="61">
        <v>1419234656</v>
      </c>
      <c r="AJ33" s="62">
        <f t="shared" si="12"/>
        <v>1.5803652943292827E-2</v>
      </c>
      <c r="AK33" s="58">
        <v>4262225</v>
      </c>
      <c r="AL33" s="58">
        <v>15675970</v>
      </c>
      <c r="AM33" s="25">
        <v>457210</v>
      </c>
      <c r="AN33" s="64"/>
    </row>
    <row r="34" spans="1:40" x14ac:dyDescent="0.2">
      <c r="A34" s="55" t="s">
        <v>73</v>
      </c>
      <c r="B34" s="56" t="s">
        <v>72</v>
      </c>
      <c r="C34" s="24">
        <v>3</v>
      </c>
      <c r="D34" s="24"/>
      <c r="E34" s="57">
        <f t="shared" si="0"/>
        <v>3.0453826827681947E-2</v>
      </c>
      <c r="F34" s="58">
        <v>28199557</v>
      </c>
      <c r="G34" s="59">
        <f t="shared" si="1"/>
        <v>8.8328846166840745E-3</v>
      </c>
      <c r="H34" s="58">
        <v>8179052</v>
      </c>
      <c r="I34" s="59">
        <f t="shared" si="2"/>
        <v>1.1385054750355785E-2</v>
      </c>
      <c r="J34" s="58">
        <v>10542304</v>
      </c>
      <c r="K34" s="60">
        <v>140208</v>
      </c>
      <c r="L34" s="61">
        <f t="shared" si="13"/>
        <v>10682512</v>
      </c>
      <c r="M34" s="62">
        <f t="shared" si="3"/>
        <v>1.3299559564967962E-2</v>
      </c>
      <c r="N34" s="63">
        <f t="shared" si="4"/>
        <v>0.19839086297925226</v>
      </c>
      <c r="O34" s="58">
        <v>183705466</v>
      </c>
      <c r="P34" s="60">
        <v>5763206</v>
      </c>
      <c r="Q34" s="61">
        <f t="shared" si="14"/>
        <v>189468672</v>
      </c>
      <c r="R34" s="62">
        <f t="shared" si="5"/>
        <v>3.1371989769754589E-2</v>
      </c>
      <c r="S34" s="63">
        <f t="shared" si="6"/>
        <v>1.253565404037975E-2</v>
      </c>
      <c r="T34" s="58">
        <v>11607733</v>
      </c>
      <c r="U34" s="60">
        <v>-56763</v>
      </c>
      <c r="V34" s="61">
        <f t="shared" si="15"/>
        <v>11550970</v>
      </c>
      <c r="W34" s="62">
        <f t="shared" si="7"/>
        <v>-4.8901021413914328E-3</v>
      </c>
      <c r="X34" s="63">
        <f t="shared" si="8"/>
        <v>0.7047797253439172</v>
      </c>
      <c r="Y34" s="58">
        <v>652610135</v>
      </c>
      <c r="Z34" s="60">
        <v>9191694</v>
      </c>
      <c r="AA34" s="61">
        <f t="shared" si="16"/>
        <v>661801829</v>
      </c>
      <c r="AB34" s="62">
        <f t="shared" si="9"/>
        <v>1.408451004212492E-2</v>
      </c>
      <c r="AC34" s="63">
        <f t="shared" si="10"/>
        <v>3.3621991441728984E-2</v>
      </c>
      <c r="AD34" s="58">
        <v>31133206</v>
      </c>
      <c r="AE34" s="63">
        <f t="shared" si="11"/>
        <v>0</v>
      </c>
      <c r="AF34" s="58">
        <v>0</v>
      </c>
      <c r="AG34" s="58">
        <v>925977453</v>
      </c>
      <c r="AH34" s="60">
        <v>15038345</v>
      </c>
      <c r="AI34" s="61">
        <v>941015798</v>
      </c>
      <c r="AJ34" s="62">
        <f t="shared" si="12"/>
        <v>1.6240508828026506E-2</v>
      </c>
      <c r="AK34" s="58">
        <v>0</v>
      </c>
      <c r="AL34" s="58">
        <v>0</v>
      </c>
      <c r="AM34" s="25">
        <v>0</v>
      </c>
      <c r="AN34" s="64"/>
    </row>
    <row r="35" spans="1:40" x14ac:dyDescent="0.2">
      <c r="A35" s="55" t="s">
        <v>75</v>
      </c>
      <c r="B35" s="56" t="s">
        <v>74</v>
      </c>
      <c r="C35" s="24">
        <v>3</v>
      </c>
      <c r="D35" s="24"/>
      <c r="E35" s="57">
        <f t="shared" si="0"/>
        <v>1.07458936191136E-2</v>
      </c>
      <c r="F35" s="58">
        <v>10811325</v>
      </c>
      <c r="G35" s="59">
        <f t="shared" si="1"/>
        <v>1.6578985123269902E-2</v>
      </c>
      <c r="H35" s="58">
        <v>16679934</v>
      </c>
      <c r="I35" s="59">
        <f t="shared" si="2"/>
        <v>2.2299382816211105E-2</v>
      </c>
      <c r="J35" s="58">
        <v>22435163</v>
      </c>
      <c r="K35" s="60">
        <v>298378</v>
      </c>
      <c r="L35" s="61">
        <f t="shared" si="13"/>
        <v>22733541</v>
      </c>
      <c r="M35" s="62">
        <f t="shared" si="3"/>
        <v>1.3299569073779407E-2</v>
      </c>
      <c r="N35" s="63">
        <f t="shared" si="4"/>
        <v>0.75330885201259623</v>
      </c>
      <c r="O35" s="58">
        <v>757895724</v>
      </c>
      <c r="P35" s="60">
        <v>0</v>
      </c>
      <c r="Q35" s="61">
        <f t="shared" si="14"/>
        <v>757895724</v>
      </c>
      <c r="R35" s="62">
        <f t="shared" si="5"/>
        <v>0</v>
      </c>
      <c r="S35" s="63">
        <f t="shared" si="6"/>
        <v>9.492035717246898E-2</v>
      </c>
      <c r="T35" s="58">
        <v>95498324</v>
      </c>
      <c r="U35" s="60">
        <v>4116240</v>
      </c>
      <c r="V35" s="61">
        <f t="shared" si="15"/>
        <v>99614564</v>
      </c>
      <c r="W35" s="62">
        <f t="shared" si="7"/>
        <v>4.3102745970704154E-2</v>
      </c>
      <c r="X35" s="63">
        <f t="shared" si="8"/>
        <v>9.6151877487144613E-2</v>
      </c>
      <c r="Y35" s="58">
        <v>96737343</v>
      </c>
      <c r="Z35" s="60">
        <v>1362498</v>
      </c>
      <c r="AA35" s="61">
        <f t="shared" si="16"/>
        <v>98099841</v>
      </c>
      <c r="AB35" s="62">
        <f t="shared" si="9"/>
        <v>1.408450922618373E-2</v>
      </c>
      <c r="AC35" s="63">
        <f t="shared" si="10"/>
        <v>5.9168952261424565E-3</v>
      </c>
      <c r="AD35" s="58">
        <v>5952923</v>
      </c>
      <c r="AE35" s="63">
        <f t="shared" si="11"/>
        <v>7.7756543053072311E-5</v>
      </c>
      <c r="AF35" s="58">
        <v>78230</v>
      </c>
      <c r="AG35" s="58">
        <v>1006088966</v>
      </c>
      <c r="AH35" s="60">
        <v>5777116</v>
      </c>
      <c r="AI35" s="61">
        <v>1011866082</v>
      </c>
      <c r="AJ35" s="62">
        <f t="shared" si="12"/>
        <v>5.7421522303028614E-3</v>
      </c>
      <c r="AK35" s="58">
        <v>30622</v>
      </c>
      <c r="AL35" s="58">
        <v>824799</v>
      </c>
      <c r="AM35" s="25">
        <v>0</v>
      </c>
      <c r="AN35" s="64"/>
    </row>
    <row r="36" spans="1:40" x14ac:dyDescent="0.2">
      <c r="A36" s="55" t="s">
        <v>77</v>
      </c>
      <c r="B36" s="56" t="s">
        <v>76</v>
      </c>
      <c r="C36" s="24">
        <v>3</v>
      </c>
      <c r="D36" s="24"/>
      <c r="E36" s="57">
        <f t="shared" si="0"/>
        <v>4.645530779576635E-2</v>
      </c>
      <c r="F36" s="58">
        <v>19160187</v>
      </c>
      <c r="G36" s="59">
        <f t="shared" si="1"/>
        <v>1.8222517933070972E-2</v>
      </c>
      <c r="H36" s="58">
        <v>7515758</v>
      </c>
      <c r="I36" s="59">
        <f t="shared" si="2"/>
        <v>2.6978974312262125E-2</v>
      </c>
      <c r="J36" s="58">
        <v>11127301</v>
      </c>
      <c r="K36" s="60">
        <v>147988</v>
      </c>
      <c r="L36" s="61">
        <f t="shared" si="13"/>
        <v>11275289</v>
      </c>
      <c r="M36" s="62">
        <f t="shared" si="3"/>
        <v>1.3299541371263346E-2</v>
      </c>
      <c r="N36" s="63">
        <f t="shared" si="4"/>
        <v>0.32845076568934939</v>
      </c>
      <c r="O36" s="58">
        <v>135467364</v>
      </c>
      <c r="P36" s="60">
        <v>0</v>
      </c>
      <c r="Q36" s="61">
        <f t="shared" si="14"/>
        <v>135467364</v>
      </c>
      <c r="R36" s="62">
        <f t="shared" si="5"/>
        <v>0</v>
      </c>
      <c r="S36" s="63">
        <f t="shared" si="6"/>
        <v>4.9091201331529964E-2</v>
      </c>
      <c r="T36" s="58">
        <v>20247344</v>
      </c>
      <c r="U36" s="60">
        <v>880319</v>
      </c>
      <c r="V36" s="61">
        <f t="shared" si="15"/>
        <v>21127663</v>
      </c>
      <c r="W36" s="62">
        <f t="shared" si="7"/>
        <v>4.3478245838071403E-2</v>
      </c>
      <c r="X36" s="63">
        <f t="shared" si="8"/>
        <v>0.51171379398902839</v>
      </c>
      <c r="Y36" s="58">
        <v>211052998</v>
      </c>
      <c r="Z36" s="60">
        <v>2972578</v>
      </c>
      <c r="AA36" s="61">
        <f t="shared" si="16"/>
        <v>214025576</v>
      </c>
      <c r="AB36" s="62">
        <f t="shared" si="9"/>
        <v>1.4084509711631768E-2</v>
      </c>
      <c r="AC36" s="63">
        <f t="shared" si="10"/>
        <v>1.9087438948992765E-2</v>
      </c>
      <c r="AD36" s="58">
        <v>7872489</v>
      </c>
      <c r="AE36" s="63">
        <f t="shared" si="11"/>
        <v>0</v>
      </c>
      <c r="AF36" s="58">
        <v>0</v>
      </c>
      <c r="AG36" s="58">
        <v>412443441</v>
      </c>
      <c r="AH36" s="60">
        <v>4000885</v>
      </c>
      <c r="AI36" s="61">
        <v>416444326</v>
      </c>
      <c r="AJ36" s="62">
        <f t="shared" si="12"/>
        <v>9.7004452060131079E-3</v>
      </c>
      <c r="AK36" s="58">
        <v>0</v>
      </c>
      <c r="AL36" s="58">
        <v>0</v>
      </c>
      <c r="AM36" s="25">
        <v>0</v>
      </c>
      <c r="AN36" s="64"/>
    </row>
    <row r="37" spans="1:40" x14ac:dyDescent="0.2">
      <c r="A37" s="55" t="s">
        <v>79</v>
      </c>
      <c r="B37" s="56" t="s">
        <v>78</v>
      </c>
      <c r="C37" s="24">
        <v>3</v>
      </c>
      <c r="D37" s="24"/>
      <c r="E37" s="57">
        <f t="shared" si="0"/>
        <v>7.6115355498675846E-2</v>
      </c>
      <c r="F37" s="58">
        <v>51195655</v>
      </c>
      <c r="G37" s="59">
        <f t="shared" si="1"/>
        <v>1.1160577670259545E-2</v>
      </c>
      <c r="H37" s="58">
        <v>7506673</v>
      </c>
      <c r="I37" s="59">
        <f t="shared" si="2"/>
        <v>3.0758403699006408E-2</v>
      </c>
      <c r="J37" s="58">
        <v>20688291</v>
      </c>
      <c r="K37" s="60">
        <v>275145</v>
      </c>
      <c r="L37" s="61">
        <f t="shared" si="13"/>
        <v>20963436</v>
      </c>
      <c r="M37" s="62">
        <f t="shared" si="3"/>
        <v>1.3299551905954918E-2</v>
      </c>
      <c r="N37" s="63">
        <f t="shared" si="4"/>
        <v>0.60720071726256364</v>
      </c>
      <c r="O37" s="58">
        <v>408406927</v>
      </c>
      <c r="P37" s="60">
        <v>0</v>
      </c>
      <c r="Q37" s="61">
        <f t="shared" si="14"/>
        <v>408406927</v>
      </c>
      <c r="R37" s="62">
        <f t="shared" si="5"/>
        <v>0</v>
      </c>
      <c r="S37" s="63">
        <f t="shared" si="6"/>
        <v>7.355398426978961E-2</v>
      </c>
      <c r="T37" s="58">
        <v>49472861</v>
      </c>
      <c r="U37" s="60">
        <v>2140345</v>
      </c>
      <c r="V37" s="61">
        <f t="shared" si="15"/>
        <v>51613206</v>
      </c>
      <c r="W37" s="62">
        <f t="shared" si="7"/>
        <v>4.3263012422103501E-2</v>
      </c>
      <c r="X37" s="63">
        <f t="shared" si="8"/>
        <v>0.19231883187077803</v>
      </c>
      <c r="Y37" s="58">
        <v>129354826</v>
      </c>
      <c r="Z37" s="60">
        <v>1806168</v>
      </c>
      <c r="AA37" s="61">
        <f t="shared" si="16"/>
        <v>131160994</v>
      </c>
      <c r="AB37" s="62">
        <f t="shared" si="9"/>
        <v>1.396289613500775E-2</v>
      </c>
      <c r="AC37" s="63">
        <f t="shared" si="10"/>
        <v>8.892129728926914E-3</v>
      </c>
      <c r="AD37" s="58">
        <v>5980901</v>
      </c>
      <c r="AE37" s="63">
        <f t="shared" si="11"/>
        <v>0</v>
      </c>
      <c r="AF37" s="58">
        <v>0</v>
      </c>
      <c r="AG37" s="58">
        <v>672606134</v>
      </c>
      <c r="AH37" s="60">
        <v>4221658</v>
      </c>
      <c r="AI37" s="61">
        <v>676827792</v>
      </c>
      <c r="AJ37" s="62">
        <f t="shared" si="12"/>
        <v>6.2765677959160573E-3</v>
      </c>
      <c r="AK37" s="58">
        <v>408652</v>
      </c>
      <c r="AL37" s="58">
        <v>244916</v>
      </c>
      <c r="AM37" s="25">
        <v>0</v>
      </c>
      <c r="AN37" s="64"/>
    </row>
    <row r="38" spans="1:40" x14ac:dyDescent="0.2">
      <c r="A38" s="55" t="s">
        <v>81</v>
      </c>
      <c r="B38" s="56" t="s">
        <v>80</v>
      </c>
      <c r="C38" s="24">
        <v>3</v>
      </c>
      <c r="D38" s="24"/>
      <c r="E38" s="57">
        <f t="shared" si="0"/>
        <v>1.9010857917156558E-2</v>
      </c>
      <c r="F38" s="58">
        <v>18165346</v>
      </c>
      <c r="G38" s="59">
        <f t="shared" si="1"/>
        <v>9.2124611536373233E-3</v>
      </c>
      <c r="H38" s="58">
        <v>8802735</v>
      </c>
      <c r="I38" s="59">
        <f t="shared" si="2"/>
        <v>1.4546640924456435E-2</v>
      </c>
      <c r="J38" s="58">
        <v>13899676</v>
      </c>
      <c r="K38" s="60">
        <v>184860</v>
      </c>
      <c r="L38" s="61">
        <f t="shared" si="13"/>
        <v>14084536</v>
      </c>
      <c r="M38" s="62">
        <f t="shared" si="3"/>
        <v>1.3299590580384751E-2</v>
      </c>
      <c r="N38" s="63">
        <f t="shared" si="4"/>
        <v>0.63291102539883981</v>
      </c>
      <c r="O38" s="58">
        <v>604762174</v>
      </c>
      <c r="P38" s="60">
        <v>57396</v>
      </c>
      <c r="Q38" s="61">
        <f t="shared" si="14"/>
        <v>604819570</v>
      </c>
      <c r="R38" s="62">
        <f t="shared" si="5"/>
        <v>9.4906729401366294E-5</v>
      </c>
      <c r="S38" s="63">
        <f t="shared" si="6"/>
        <v>1.7022615412230817E-2</v>
      </c>
      <c r="T38" s="58">
        <v>16265531</v>
      </c>
      <c r="U38" s="60">
        <v>707197</v>
      </c>
      <c r="V38" s="61">
        <f t="shared" si="15"/>
        <v>16972728</v>
      </c>
      <c r="W38" s="62">
        <f t="shared" si="7"/>
        <v>4.3478260869565216E-2</v>
      </c>
      <c r="X38" s="63">
        <f t="shared" si="8"/>
        <v>0.29298978971857947</v>
      </c>
      <c r="Y38" s="58">
        <v>279959007</v>
      </c>
      <c r="Z38" s="60">
        <v>4125012</v>
      </c>
      <c r="AA38" s="61">
        <f t="shared" si="16"/>
        <v>284084019</v>
      </c>
      <c r="AB38" s="62">
        <f t="shared" si="9"/>
        <v>1.4734342874705224E-2</v>
      </c>
      <c r="AC38" s="63">
        <f t="shared" si="10"/>
        <v>1.3862267261388653E-2</v>
      </c>
      <c r="AD38" s="58">
        <v>13245740</v>
      </c>
      <c r="AE38" s="63">
        <f t="shared" si="11"/>
        <v>4.4434221371100399E-4</v>
      </c>
      <c r="AF38" s="58">
        <v>424580</v>
      </c>
      <c r="AG38" s="58">
        <v>955524789</v>
      </c>
      <c r="AH38" s="60">
        <v>5074465</v>
      </c>
      <c r="AI38" s="61">
        <v>960599254</v>
      </c>
      <c r="AJ38" s="62">
        <f t="shared" si="12"/>
        <v>5.3106576181143955E-3</v>
      </c>
      <c r="AK38" s="58">
        <v>0</v>
      </c>
      <c r="AL38" s="58">
        <v>0</v>
      </c>
      <c r="AM38" s="25">
        <v>0</v>
      </c>
      <c r="AN38" s="64"/>
    </row>
    <row r="39" spans="1:40" x14ac:dyDescent="0.2">
      <c r="A39" s="55" t="s">
        <v>83</v>
      </c>
      <c r="B39" s="56" t="s">
        <v>82</v>
      </c>
      <c r="C39" s="24">
        <v>3</v>
      </c>
      <c r="D39" s="24"/>
      <c r="E39" s="57">
        <f t="shared" si="0"/>
        <v>2.8107122202704761E-2</v>
      </c>
      <c r="F39" s="58">
        <v>14991359</v>
      </c>
      <c r="G39" s="59">
        <f t="shared" si="1"/>
        <v>1.3588192287049645E-2</v>
      </c>
      <c r="H39" s="58">
        <v>7247468</v>
      </c>
      <c r="I39" s="59">
        <f t="shared" si="2"/>
        <v>2.8448878700046412E-3</v>
      </c>
      <c r="J39" s="58">
        <v>1517364</v>
      </c>
      <c r="K39" s="60">
        <v>20181</v>
      </c>
      <c r="L39" s="61">
        <f t="shared" si="13"/>
        <v>1537545</v>
      </c>
      <c r="M39" s="62">
        <f t="shared" si="3"/>
        <v>1.3300038751413636E-2</v>
      </c>
      <c r="N39" s="63">
        <f t="shared" si="4"/>
        <v>0.34848494614947967</v>
      </c>
      <c r="O39" s="58">
        <v>185869720</v>
      </c>
      <c r="P39" s="60">
        <v>56181</v>
      </c>
      <c r="Q39" s="61">
        <f t="shared" si="14"/>
        <v>185925901</v>
      </c>
      <c r="R39" s="62">
        <f t="shared" si="5"/>
        <v>3.0226009917053728E-4</v>
      </c>
      <c r="S39" s="63">
        <f t="shared" si="6"/>
        <v>1.8891969792686147E-2</v>
      </c>
      <c r="T39" s="58">
        <v>10076318</v>
      </c>
      <c r="U39" s="60">
        <v>438101</v>
      </c>
      <c r="V39" s="61">
        <f t="shared" si="15"/>
        <v>10514419</v>
      </c>
      <c r="W39" s="62">
        <f t="shared" si="7"/>
        <v>4.3478282444043545E-2</v>
      </c>
      <c r="X39" s="63">
        <f t="shared" si="8"/>
        <v>0.56227857218728516</v>
      </c>
      <c r="Y39" s="58">
        <v>299899786</v>
      </c>
      <c r="Z39" s="60">
        <v>4373775</v>
      </c>
      <c r="AA39" s="61">
        <f t="shared" si="16"/>
        <v>304273561</v>
      </c>
      <c r="AB39" s="62">
        <f t="shared" si="9"/>
        <v>1.4584121777265957E-2</v>
      </c>
      <c r="AC39" s="63">
        <f t="shared" si="10"/>
        <v>2.5804309510790033E-2</v>
      </c>
      <c r="AD39" s="58">
        <v>13763119</v>
      </c>
      <c r="AE39" s="63">
        <f t="shared" si="11"/>
        <v>0</v>
      </c>
      <c r="AF39" s="58">
        <v>0</v>
      </c>
      <c r="AG39" s="58">
        <v>533365134</v>
      </c>
      <c r="AH39" s="60">
        <v>4888238</v>
      </c>
      <c r="AI39" s="61">
        <v>538253372</v>
      </c>
      <c r="AJ39" s="62">
        <f t="shared" si="12"/>
        <v>9.1648997813944099E-3</v>
      </c>
      <c r="AK39" s="58">
        <v>296870</v>
      </c>
      <c r="AL39" s="58">
        <v>0</v>
      </c>
      <c r="AM39" s="25">
        <v>0</v>
      </c>
      <c r="AN39" s="64"/>
    </row>
    <row r="40" spans="1:40" x14ac:dyDescent="0.2">
      <c r="A40" s="55" t="s">
        <v>85</v>
      </c>
      <c r="B40" s="56" t="s">
        <v>84</v>
      </c>
      <c r="C40" s="24">
        <v>3</v>
      </c>
      <c r="D40" s="24"/>
      <c r="E40" s="57">
        <f t="shared" si="0"/>
        <v>4.2020193055292004E-2</v>
      </c>
      <c r="F40" s="58">
        <v>49508038</v>
      </c>
      <c r="G40" s="59">
        <f t="shared" si="1"/>
        <v>2.5336169179842001E-2</v>
      </c>
      <c r="H40" s="58">
        <v>29850982</v>
      </c>
      <c r="I40" s="59">
        <f t="shared" si="2"/>
        <v>2.64781672876141E-3</v>
      </c>
      <c r="J40" s="58">
        <v>3119648</v>
      </c>
      <c r="K40" s="60">
        <v>41490</v>
      </c>
      <c r="L40" s="61">
        <f t="shared" si="13"/>
        <v>3161138</v>
      </c>
      <c r="M40" s="62">
        <f t="shared" si="3"/>
        <v>1.3299577388218157E-2</v>
      </c>
      <c r="N40" s="63">
        <f t="shared" si="4"/>
        <v>0.19256459280758184</v>
      </c>
      <c r="O40" s="58">
        <v>226878900</v>
      </c>
      <c r="P40" s="60">
        <v>7934248</v>
      </c>
      <c r="Q40" s="61">
        <f t="shared" si="14"/>
        <v>234813148</v>
      </c>
      <c r="R40" s="62">
        <f t="shared" si="5"/>
        <v>3.4971290851639351E-2</v>
      </c>
      <c r="S40" s="63">
        <f t="shared" si="6"/>
        <v>3.1639845144045546E-2</v>
      </c>
      <c r="T40" s="58">
        <v>37277950</v>
      </c>
      <c r="U40" s="60">
        <v>0</v>
      </c>
      <c r="V40" s="61">
        <f t="shared" si="15"/>
        <v>37277950</v>
      </c>
      <c r="W40" s="62">
        <f t="shared" si="7"/>
        <v>0</v>
      </c>
      <c r="X40" s="63">
        <f t="shared" si="8"/>
        <v>0.67025891850752872</v>
      </c>
      <c r="Y40" s="58">
        <v>789696610</v>
      </c>
      <c r="Z40" s="60">
        <v>25745687</v>
      </c>
      <c r="AA40" s="61">
        <f t="shared" si="16"/>
        <v>815442297</v>
      </c>
      <c r="AB40" s="62">
        <f t="shared" si="9"/>
        <v>3.2601997620326624E-2</v>
      </c>
      <c r="AC40" s="63">
        <f t="shared" si="10"/>
        <v>3.5532464576948426E-2</v>
      </c>
      <c r="AD40" s="58">
        <v>41864220</v>
      </c>
      <c r="AE40" s="63">
        <f t="shared" si="11"/>
        <v>0</v>
      </c>
      <c r="AF40" s="58">
        <v>0</v>
      </c>
      <c r="AG40" s="58">
        <v>1178196348</v>
      </c>
      <c r="AH40" s="60">
        <v>33721425</v>
      </c>
      <c r="AI40" s="61">
        <v>1211917773</v>
      </c>
      <c r="AJ40" s="62">
        <f t="shared" si="12"/>
        <v>2.8621226892480572E-2</v>
      </c>
      <c r="AK40" s="58">
        <v>0</v>
      </c>
      <c r="AL40" s="58">
        <v>9110</v>
      </c>
      <c r="AM40" s="25">
        <v>0</v>
      </c>
      <c r="AN40" s="64"/>
    </row>
    <row r="41" spans="1:40" x14ac:dyDescent="0.2">
      <c r="A41" s="55" t="s">
        <v>87</v>
      </c>
      <c r="B41" s="56" t="s">
        <v>86</v>
      </c>
      <c r="C41" s="24">
        <v>3</v>
      </c>
      <c r="D41" s="24"/>
      <c r="E41" s="57">
        <f t="shared" si="0"/>
        <v>4.1719405639480171E-2</v>
      </c>
      <c r="F41" s="58">
        <v>30130181</v>
      </c>
      <c r="G41" s="59">
        <f t="shared" si="1"/>
        <v>2.4645885063683613E-2</v>
      </c>
      <c r="H41" s="58">
        <v>17799510</v>
      </c>
      <c r="I41" s="59">
        <f t="shared" si="2"/>
        <v>1.2819406015132572E-2</v>
      </c>
      <c r="J41" s="58">
        <v>9258306</v>
      </c>
      <c r="K41" s="60">
        <v>123132</v>
      </c>
      <c r="L41" s="61">
        <f t="shared" si="13"/>
        <v>9381438</v>
      </c>
      <c r="M41" s="62">
        <f t="shared" si="3"/>
        <v>1.3299625223015961E-2</v>
      </c>
      <c r="N41" s="63">
        <f t="shared" si="4"/>
        <v>0.1266386127572604</v>
      </c>
      <c r="O41" s="58">
        <v>91459700</v>
      </c>
      <c r="P41" s="60">
        <v>2688996</v>
      </c>
      <c r="Q41" s="61">
        <f t="shared" si="14"/>
        <v>94148696</v>
      </c>
      <c r="R41" s="62">
        <f t="shared" si="5"/>
        <v>2.9400883667888698E-2</v>
      </c>
      <c r="S41" s="63">
        <f t="shared" si="6"/>
        <v>6.2441874870346789E-2</v>
      </c>
      <c r="T41" s="58">
        <v>45096160</v>
      </c>
      <c r="U41" s="60">
        <v>0</v>
      </c>
      <c r="V41" s="61">
        <f t="shared" si="15"/>
        <v>45096160</v>
      </c>
      <c r="W41" s="62">
        <f t="shared" si="7"/>
        <v>0</v>
      </c>
      <c r="X41" s="63">
        <f t="shared" si="8"/>
        <v>0.70182767159606663</v>
      </c>
      <c r="Y41" s="58">
        <v>506867115</v>
      </c>
      <c r="Z41" s="60">
        <v>7277775</v>
      </c>
      <c r="AA41" s="61">
        <f t="shared" si="16"/>
        <v>514144890</v>
      </c>
      <c r="AB41" s="62">
        <f t="shared" si="9"/>
        <v>1.4358349130619768E-2</v>
      </c>
      <c r="AC41" s="63">
        <f t="shared" si="10"/>
        <v>2.9907144058029852E-2</v>
      </c>
      <c r="AD41" s="58">
        <v>21599245</v>
      </c>
      <c r="AE41" s="63">
        <f t="shared" si="11"/>
        <v>0</v>
      </c>
      <c r="AF41" s="58">
        <v>0</v>
      </c>
      <c r="AG41" s="58">
        <v>722210217</v>
      </c>
      <c r="AH41" s="60">
        <v>10089903</v>
      </c>
      <c r="AI41" s="61">
        <v>732300120</v>
      </c>
      <c r="AJ41" s="62">
        <f t="shared" si="12"/>
        <v>1.3970867155428238E-2</v>
      </c>
      <c r="AK41" s="58">
        <v>10740</v>
      </c>
      <c r="AL41" s="58">
        <v>0</v>
      </c>
      <c r="AM41" s="25">
        <v>0</v>
      </c>
      <c r="AN41" s="64"/>
    </row>
    <row r="42" spans="1:40" x14ac:dyDescent="0.2">
      <c r="A42" s="55" t="s">
        <v>89</v>
      </c>
      <c r="B42" s="56" t="s">
        <v>88</v>
      </c>
      <c r="C42" s="24">
        <v>3</v>
      </c>
      <c r="D42" s="24"/>
      <c r="E42" s="57">
        <f t="shared" si="0"/>
        <v>3.6847187909899048E-2</v>
      </c>
      <c r="F42" s="58">
        <v>36921520</v>
      </c>
      <c r="G42" s="59">
        <f t="shared" si="1"/>
        <v>7.2117087694174931E-3</v>
      </c>
      <c r="H42" s="58">
        <v>7226257</v>
      </c>
      <c r="I42" s="59">
        <f t="shared" si="2"/>
        <v>6.0154899100959341E-3</v>
      </c>
      <c r="J42" s="58">
        <v>6027625</v>
      </c>
      <c r="K42" s="60">
        <v>80164</v>
      </c>
      <c r="L42" s="61">
        <f t="shared" si="13"/>
        <v>6107789</v>
      </c>
      <c r="M42" s="62">
        <f t="shared" si="3"/>
        <v>1.3299433856618486E-2</v>
      </c>
      <c r="N42" s="63">
        <f t="shared" si="4"/>
        <v>0.12296129931017249</v>
      </c>
      <c r="O42" s="58">
        <v>123209350</v>
      </c>
      <c r="P42" s="60">
        <v>4198340</v>
      </c>
      <c r="Q42" s="61">
        <f t="shared" si="14"/>
        <v>127407690</v>
      </c>
      <c r="R42" s="62">
        <f t="shared" si="5"/>
        <v>3.4074849027285671E-2</v>
      </c>
      <c r="S42" s="63">
        <f t="shared" si="6"/>
        <v>1.8763064139370199E-2</v>
      </c>
      <c r="T42" s="58">
        <v>18800915</v>
      </c>
      <c r="U42" s="60">
        <v>0</v>
      </c>
      <c r="V42" s="61">
        <f t="shared" si="15"/>
        <v>18800915</v>
      </c>
      <c r="W42" s="62">
        <f t="shared" si="7"/>
        <v>0</v>
      </c>
      <c r="X42" s="63">
        <f t="shared" si="8"/>
        <v>0.77699200858214323</v>
      </c>
      <c r="Y42" s="58">
        <v>778559440</v>
      </c>
      <c r="Z42" s="60">
        <v>23188109</v>
      </c>
      <c r="AA42" s="61">
        <f t="shared" si="16"/>
        <v>801747549</v>
      </c>
      <c r="AB42" s="62">
        <f t="shared" si="9"/>
        <v>2.9783350902533531E-2</v>
      </c>
      <c r="AC42" s="63">
        <f t="shared" si="10"/>
        <v>3.1209241378901652E-2</v>
      </c>
      <c r="AD42" s="58">
        <v>31272200</v>
      </c>
      <c r="AE42" s="63">
        <f t="shared" si="11"/>
        <v>0</v>
      </c>
      <c r="AF42" s="58">
        <v>0</v>
      </c>
      <c r="AG42" s="58">
        <v>1002017307</v>
      </c>
      <c r="AH42" s="60">
        <v>27466613</v>
      </c>
      <c r="AI42" s="61">
        <v>1029483920</v>
      </c>
      <c r="AJ42" s="62">
        <f t="shared" si="12"/>
        <v>2.7411315960433804E-2</v>
      </c>
      <c r="AK42" s="58">
        <v>0</v>
      </c>
      <c r="AL42" s="58">
        <v>561575</v>
      </c>
      <c r="AM42" s="25">
        <v>0</v>
      </c>
      <c r="AN42" s="64"/>
    </row>
    <row r="43" spans="1:40" x14ac:dyDescent="0.2">
      <c r="A43" s="55" t="s">
        <v>91</v>
      </c>
      <c r="B43" s="56" t="s">
        <v>90</v>
      </c>
      <c r="C43" s="24">
        <v>3</v>
      </c>
      <c r="D43" s="24"/>
      <c r="E43" s="57">
        <f t="shared" si="0"/>
        <v>4.1005656943915898E-2</v>
      </c>
      <c r="F43" s="58">
        <v>8069670</v>
      </c>
      <c r="G43" s="59">
        <f t="shared" si="1"/>
        <v>6.2755398006993776E-3</v>
      </c>
      <c r="H43" s="58">
        <v>1234989</v>
      </c>
      <c r="I43" s="59">
        <f t="shared" si="2"/>
        <v>1.0860744089403874E-3</v>
      </c>
      <c r="J43" s="58">
        <v>213733</v>
      </c>
      <c r="K43" s="60">
        <v>2843</v>
      </c>
      <c r="L43" s="61">
        <f t="shared" si="13"/>
        <v>216576</v>
      </c>
      <c r="M43" s="62">
        <f t="shared" si="3"/>
        <v>1.3301642703747198E-2</v>
      </c>
      <c r="N43" s="63">
        <f t="shared" si="4"/>
        <v>0.2641472417966747</v>
      </c>
      <c r="O43" s="58">
        <v>51982610</v>
      </c>
      <c r="P43" s="60">
        <v>2260113</v>
      </c>
      <c r="Q43" s="61">
        <f t="shared" si="14"/>
        <v>54242723</v>
      </c>
      <c r="R43" s="62">
        <f t="shared" si="5"/>
        <v>4.3478251669163977E-2</v>
      </c>
      <c r="S43" s="63">
        <f t="shared" si="6"/>
        <v>1.699921674976106E-2</v>
      </c>
      <c r="T43" s="58">
        <v>3345345</v>
      </c>
      <c r="U43" s="60">
        <v>0</v>
      </c>
      <c r="V43" s="61">
        <f t="shared" si="15"/>
        <v>3345345</v>
      </c>
      <c r="W43" s="62">
        <f t="shared" si="7"/>
        <v>0</v>
      </c>
      <c r="X43" s="63">
        <f t="shared" si="8"/>
        <v>0.63595702811508037</v>
      </c>
      <c r="Y43" s="58">
        <v>125152570</v>
      </c>
      <c r="Z43" s="60">
        <v>3608492</v>
      </c>
      <c r="AA43" s="61">
        <f t="shared" si="16"/>
        <v>128761062</v>
      </c>
      <c r="AB43" s="62">
        <f t="shared" si="9"/>
        <v>2.8832743906097972E-2</v>
      </c>
      <c r="AC43" s="63">
        <f t="shared" si="10"/>
        <v>3.4529242184928269E-2</v>
      </c>
      <c r="AD43" s="58">
        <v>6795150</v>
      </c>
      <c r="AE43" s="63">
        <f t="shared" si="11"/>
        <v>0</v>
      </c>
      <c r="AF43" s="58">
        <v>0</v>
      </c>
      <c r="AG43" s="58">
        <v>196794067</v>
      </c>
      <c r="AH43" s="60">
        <v>5871448</v>
      </c>
      <c r="AI43" s="61">
        <v>202665515</v>
      </c>
      <c r="AJ43" s="62">
        <f t="shared" si="12"/>
        <v>2.9835492957214001E-2</v>
      </c>
      <c r="AK43" s="58">
        <v>0</v>
      </c>
      <c r="AL43" s="58">
        <v>0</v>
      </c>
      <c r="AM43" s="25">
        <v>0</v>
      </c>
      <c r="AN43" s="64"/>
    </row>
    <row r="44" spans="1:40" x14ac:dyDescent="0.2">
      <c r="A44" s="55" t="s">
        <v>93</v>
      </c>
      <c r="B44" s="56" t="s">
        <v>92</v>
      </c>
      <c r="C44" s="24">
        <v>3</v>
      </c>
      <c r="D44" s="24"/>
      <c r="E44" s="57">
        <f t="shared" si="0"/>
        <v>5.9287005942397955E-2</v>
      </c>
      <c r="F44" s="58">
        <v>78461347</v>
      </c>
      <c r="G44" s="59">
        <f t="shared" si="1"/>
        <v>9.8225434666072628E-3</v>
      </c>
      <c r="H44" s="58">
        <v>12999307</v>
      </c>
      <c r="I44" s="59">
        <f t="shared" si="2"/>
        <v>4.4427359897458787E-3</v>
      </c>
      <c r="J44" s="58">
        <v>5879586</v>
      </c>
      <c r="K44" s="60">
        <v>78196</v>
      </c>
      <c r="L44" s="61">
        <f t="shared" si="13"/>
        <v>5957782</v>
      </c>
      <c r="M44" s="62">
        <f t="shared" si="3"/>
        <v>1.3299575854490436E-2</v>
      </c>
      <c r="N44" s="63">
        <f t="shared" si="4"/>
        <v>0.15641537780482551</v>
      </c>
      <c r="O44" s="58">
        <v>207002547</v>
      </c>
      <c r="P44" s="60">
        <v>6600787</v>
      </c>
      <c r="Q44" s="61">
        <f t="shared" si="14"/>
        <v>213603334</v>
      </c>
      <c r="R44" s="62">
        <f t="shared" si="5"/>
        <v>3.1887467548889631E-2</v>
      </c>
      <c r="S44" s="63">
        <f t="shared" si="6"/>
        <v>6.524597692243872E-2</v>
      </c>
      <c r="T44" s="58">
        <v>86347542</v>
      </c>
      <c r="U44" s="60">
        <v>0</v>
      </c>
      <c r="V44" s="61">
        <f t="shared" si="15"/>
        <v>86347542</v>
      </c>
      <c r="W44" s="62">
        <f t="shared" si="7"/>
        <v>0</v>
      </c>
      <c r="X44" s="63">
        <f t="shared" si="8"/>
        <v>0.66975684691466386</v>
      </c>
      <c r="Y44" s="58">
        <v>886366642</v>
      </c>
      <c r="Z44" s="60">
        <v>25324763</v>
      </c>
      <c r="AA44" s="61">
        <f t="shared" si="16"/>
        <v>911691405</v>
      </c>
      <c r="AB44" s="62">
        <f t="shared" si="9"/>
        <v>2.8571430602190917E-2</v>
      </c>
      <c r="AC44" s="63">
        <f t="shared" si="10"/>
        <v>3.3738221672159348E-2</v>
      </c>
      <c r="AD44" s="58">
        <v>44649688</v>
      </c>
      <c r="AE44" s="63">
        <f t="shared" si="11"/>
        <v>1.2912912871614734E-3</v>
      </c>
      <c r="AF44" s="58">
        <v>1708915</v>
      </c>
      <c r="AG44" s="58">
        <v>1323415574</v>
      </c>
      <c r="AH44" s="60">
        <v>32003746</v>
      </c>
      <c r="AI44" s="61">
        <v>1355419320</v>
      </c>
      <c r="AJ44" s="62">
        <f t="shared" si="12"/>
        <v>2.4182688060160308E-2</v>
      </c>
      <c r="AK44" s="58">
        <v>23889</v>
      </c>
      <c r="AL44" s="58">
        <v>205567</v>
      </c>
      <c r="AM44" s="25">
        <v>0</v>
      </c>
      <c r="AN44" s="64"/>
    </row>
    <row r="45" spans="1:40" x14ac:dyDescent="0.2">
      <c r="A45" s="55" t="s">
        <v>95</v>
      </c>
      <c r="B45" s="56" t="s">
        <v>94</v>
      </c>
      <c r="C45" s="24">
        <v>3</v>
      </c>
      <c r="D45" s="24"/>
      <c r="E45" s="57">
        <f t="shared" si="0"/>
        <v>3.4564020446374237E-2</v>
      </c>
      <c r="F45" s="58">
        <v>14321583</v>
      </c>
      <c r="G45" s="59">
        <f t="shared" si="1"/>
        <v>1.5875157880623152E-2</v>
      </c>
      <c r="H45" s="58">
        <v>6577863</v>
      </c>
      <c r="I45" s="59">
        <f t="shared" si="2"/>
        <v>3.7799523684179874E-2</v>
      </c>
      <c r="J45" s="58">
        <v>15662212</v>
      </c>
      <c r="K45" s="60">
        <v>208300</v>
      </c>
      <c r="L45" s="61">
        <f t="shared" si="13"/>
        <v>15870512</v>
      </c>
      <c r="M45" s="62">
        <f t="shared" si="3"/>
        <v>1.3299526273811133E-2</v>
      </c>
      <c r="N45" s="63">
        <f t="shared" si="4"/>
        <v>0.1241020532393413</v>
      </c>
      <c r="O45" s="58">
        <v>51421618</v>
      </c>
      <c r="P45" s="60">
        <v>1055666</v>
      </c>
      <c r="Q45" s="61">
        <f t="shared" si="14"/>
        <v>52477284</v>
      </c>
      <c r="R45" s="62">
        <f t="shared" si="5"/>
        <v>2.0529614606837148E-2</v>
      </c>
      <c r="S45" s="63">
        <f t="shared" si="6"/>
        <v>2.256383810753133E-2</v>
      </c>
      <c r="T45" s="58">
        <v>9349314</v>
      </c>
      <c r="U45" s="60">
        <v>0</v>
      </c>
      <c r="V45" s="61">
        <f t="shared" si="15"/>
        <v>9349314</v>
      </c>
      <c r="W45" s="62">
        <f t="shared" si="7"/>
        <v>0</v>
      </c>
      <c r="X45" s="63">
        <f t="shared" si="8"/>
        <v>0.72682198345553994</v>
      </c>
      <c r="Y45" s="58">
        <v>301158292</v>
      </c>
      <c r="Z45" s="60">
        <v>3650123</v>
      </c>
      <c r="AA45" s="61">
        <f t="shared" si="16"/>
        <v>304808415</v>
      </c>
      <c r="AB45" s="62">
        <f t="shared" si="9"/>
        <v>1.2120280586529558E-2</v>
      </c>
      <c r="AC45" s="63">
        <f t="shared" si="10"/>
        <v>2.5281756495327733E-2</v>
      </c>
      <c r="AD45" s="58">
        <v>10475482</v>
      </c>
      <c r="AE45" s="63">
        <f t="shared" si="11"/>
        <v>1.2991666691082451E-2</v>
      </c>
      <c r="AF45" s="58">
        <v>5383090</v>
      </c>
      <c r="AG45" s="58">
        <v>414349454</v>
      </c>
      <c r="AH45" s="60">
        <v>4914089</v>
      </c>
      <c r="AI45" s="61">
        <v>419263543</v>
      </c>
      <c r="AJ45" s="62">
        <f t="shared" si="12"/>
        <v>1.1859769459235248E-2</v>
      </c>
      <c r="AK45" s="58">
        <v>0</v>
      </c>
      <c r="AL45" s="58">
        <v>0</v>
      </c>
      <c r="AM45" s="25">
        <v>0</v>
      </c>
      <c r="AN45" s="64"/>
    </row>
    <row r="46" spans="1:40" x14ac:dyDescent="0.2">
      <c r="A46" s="55" t="s">
        <v>97</v>
      </c>
      <c r="B46" s="56" t="s">
        <v>96</v>
      </c>
      <c r="C46" s="24">
        <v>3</v>
      </c>
      <c r="D46" s="24"/>
      <c r="E46" s="57">
        <f t="shared" si="0"/>
        <v>3.1485517578717773E-2</v>
      </c>
      <c r="F46" s="58">
        <v>43591867</v>
      </c>
      <c r="G46" s="59">
        <f t="shared" si="1"/>
        <v>4.8904853153064745E-3</v>
      </c>
      <c r="H46" s="58">
        <v>6770903</v>
      </c>
      <c r="I46" s="59">
        <f t="shared" si="2"/>
        <v>1.7318994321273589E-3</v>
      </c>
      <c r="J46" s="58">
        <v>2397824</v>
      </c>
      <c r="K46" s="60">
        <v>31890</v>
      </c>
      <c r="L46" s="61">
        <f t="shared" si="13"/>
        <v>2429714</v>
      </c>
      <c r="M46" s="62">
        <f t="shared" si="3"/>
        <v>1.329955826616132E-2</v>
      </c>
      <c r="N46" s="63">
        <f t="shared" si="4"/>
        <v>0.18116611472814023</v>
      </c>
      <c r="O46" s="58">
        <v>250825452</v>
      </c>
      <c r="P46" s="60">
        <v>2638037</v>
      </c>
      <c r="Q46" s="61">
        <f t="shared" si="14"/>
        <v>253463489</v>
      </c>
      <c r="R46" s="62">
        <f t="shared" si="5"/>
        <v>1.0517421493573148E-2</v>
      </c>
      <c r="S46" s="63">
        <f t="shared" si="6"/>
        <v>7.0428700183273324E-2</v>
      </c>
      <c r="T46" s="58">
        <v>97508911</v>
      </c>
      <c r="U46" s="60">
        <v>-1004162</v>
      </c>
      <c r="V46" s="61">
        <f t="shared" si="15"/>
        <v>96504749</v>
      </c>
      <c r="W46" s="62">
        <f t="shared" si="7"/>
        <v>-1.0298156237228412E-2</v>
      </c>
      <c r="X46" s="63">
        <f t="shared" si="8"/>
        <v>0.69743368189683963</v>
      </c>
      <c r="Y46" s="58">
        <v>965600652</v>
      </c>
      <c r="Z46" s="60">
        <v>27542337</v>
      </c>
      <c r="AA46" s="61">
        <f t="shared" si="16"/>
        <v>993142989</v>
      </c>
      <c r="AB46" s="62">
        <f t="shared" si="9"/>
        <v>2.8523527757518541E-2</v>
      </c>
      <c r="AC46" s="63">
        <f t="shared" si="10"/>
        <v>1.2863600865595222E-2</v>
      </c>
      <c r="AD46" s="58">
        <v>17809724</v>
      </c>
      <c r="AE46" s="63">
        <f t="shared" si="11"/>
        <v>0</v>
      </c>
      <c r="AF46" s="58">
        <v>0</v>
      </c>
      <c r="AG46" s="58">
        <v>1384505333</v>
      </c>
      <c r="AH46" s="60">
        <v>29208102</v>
      </c>
      <c r="AI46" s="61">
        <v>1413713435</v>
      </c>
      <c r="AJ46" s="62">
        <f t="shared" si="12"/>
        <v>2.1096417112898183E-2</v>
      </c>
      <c r="AK46" s="58">
        <v>0</v>
      </c>
      <c r="AL46" s="58">
        <v>105178</v>
      </c>
      <c r="AM46" s="25">
        <v>0</v>
      </c>
      <c r="AN46" s="64"/>
    </row>
    <row r="47" spans="1:40" x14ac:dyDescent="0.2">
      <c r="A47" s="55" t="s">
        <v>99</v>
      </c>
      <c r="B47" s="56" t="s">
        <v>98</v>
      </c>
      <c r="C47" s="24">
        <v>3</v>
      </c>
      <c r="D47" s="24"/>
      <c r="E47" s="57">
        <f t="shared" si="0"/>
        <v>3.7977271410071775E-2</v>
      </c>
      <c r="F47" s="58">
        <v>7309516</v>
      </c>
      <c r="G47" s="59">
        <f t="shared" si="1"/>
        <v>1.3275400391243752E-2</v>
      </c>
      <c r="H47" s="58">
        <v>2555127</v>
      </c>
      <c r="I47" s="59">
        <f t="shared" si="2"/>
        <v>2.585441464745783E-3</v>
      </c>
      <c r="J47" s="58">
        <v>497622</v>
      </c>
      <c r="K47" s="60">
        <v>6618</v>
      </c>
      <c r="L47" s="61">
        <f t="shared" si="13"/>
        <v>504240</v>
      </c>
      <c r="M47" s="62">
        <f t="shared" si="3"/>
        <v>1.3299251238892171E-2</v>
      </c>
      <c r="N47" s="63">
        <f t="shared" si="4"/>
        <v>9.6959458344864302E-2</v>
      </c>
      <c r="O47" s="58">
        <v>18661865</v>
      </c>
      <c r="P47" s="60">
        <v>196441</v>
      </c>
      <c r="Q47" s="61">
        <f t="shared" si="14"/>
        <v>18858306</v>
      </c>
      <c r="R47" s="62">
        <f t="shared" si="5"/>
        <v>1.0526332711119709E-2</v>
      </c>
      <c r="S47" s="63">
        <f t="shared" si="6"/>
        <v>9.8241808673268649E-3</v>
      </c>
      <c r="T47" s="58">
        <v>1890868</v>
      </c>
      <c r="U47" s="60">
        <v>-19493</v>
      </c>
      <c r="V47" s="61">
        <f t="shared" si="15"/>
        <v>1871375</v>
      </c>
      <c r="W47" s="62">
        <f t="shared" si="7"/>
        <v>-1.0309022099903324E-2</v>
      </c>
      <c r="X47" s="63">
        <f t="shared" si="8"/>
        <v>0.78661119539662128</v>
      </c>
      <c r="Y47" s="58">
        <v>151399690</v>
      </c>
      <c r="Z47" s="60">
        <v>4325706</v>
      </c>
      <c r="AA47" s="61">
        <f t="shared" si="16"/>
        <v>155725396</v>
      </c>
      <c r="AB47" s="62">
        <f t="shared" si="9"/>
        <v>2.8571432345733335E-2</v>
      </c>
      <c r="AC47" s="63">
        <f t="shared" si="10"/>
        <v>5.2767052125126196E-2</v>
      </c>
      <c r="AD47" s="58">
        <v>10156117</v>
      </c>
      <c r="AE47" s="63">
        <f t="shared" si="11"/>
        <v>0</v>
      </c>
      <c r="AF47" s="58">
        <v>0</v>
      </c>
      <c r="AG47" s="58">
        <v>192470805</v>
      </c>
      <c r="AH47" s="60">
        <v>4509272</v>
      </c>
      <c r="AI47" s="61">
        <v>196980077</v>
      </c>
      <c r="AJ47" s="62">
        <f t="shared" si="12"/>
        <v>2.3428342807627369E-2</v>
      </c>
      <c r="AK47" s="58">
        <v>0</v>
      </c>
      <c r="AL47" s="58">
        <v>0</v>
      </c>
      <c r="AM47" s="25">
        <v>0</v>
      </c>
      <c r="AN47" s="64"/>
    </row>
    <row r="48" spans="1:40" x14ac:dyDescent="0.2">
      <c r="A48" s="55" t="s">
        <v>101</v>
      </c>
      <c r="B48" s="56" t="s">
        <v>100</v>
      </c>
      <c r="C48" s="24">
        <v>3</v>
      </c>
      <c r="D48" s="24"/>
      <c r="E48" s="57">
        <f t="shared" si="0"/>
        <v>4.6949971717990806E-2</v>
      </c>
      <c r="F48" s="58">
        <v>34181152</v>
      </c>
      <c r="G48" s="59">
        <f t="shared" si="1"/>
        <v>3.4109065270410396E-2</v>
      </c>
      <c r="H48" s="58">
        <v>24832542</v>
      </c>
      <c r="I48" s="59">
        <f t="shared" si="2"/>
        <v>9.7205811938638892E-2</v>
      </c>
      <c r="J48" s="58">
        <v>70769087</v>
      </c>
      <c r="K48" s="60">
        <v>941198</v>
      </c>
      <c r="L48" s="61">
        <f t="shared" si="13"/>
        <v>71710285</v>
      </c>
      <c r="M48" s="62">
        <f t="shared" si="3"/>
        <v>1.3299563974875075E-2</v>
      </c>
      <c r="N48" s="63">
        <f t="shared" si="4"/>
        <v>0.46910466530114797</v>
      </c>
      <c r="O48" s="58">
        <v>341523909</v>
      </c>
      <c r="P48" s="60">
        <v>-3510389</v>
      </c>
      <c r="Q48" s="61">
        <f t="shared" si="14"/>
        <v>338013520</v>
      </c>
      <c r="R48" s="62">
        <f t="shared" si="5"/>
        <v>-1.0278603949804288E-2</v>
      </c>
      <c r="S48" s="63">
        <f t="shared" si="6"/>
        <v>0.20397987870049852</v>
      </c>
      <c r="T48" s="58">
        <v>148504184</v>
      </c>
      <c r="U48" s="60">
        <v>-1502829</v>
      </c>
      <c r="V48" s="61">
        <f t="shared" si="15"/>
        <v>147001355</v>
      </c>
      <c r="W48" s="62">
        <f t="shared" si="7"/>
        <v>-1.011977548053461E-2</v>
      </c>
      <c r="X48" s="63">
        <f t="shared" si="8"/>
        <v>0.13393788152562952</v>
      </c>
      <c r="Y48" s="58">
        <v>97511264</v>
      </c>
      <c r="Z48" s="60">
        <v>-2635440</v>
      </c>
      <c r="AA48" s="61">
        <f t="shared" si="16"/>
        <v>94875824</v>
      </c>
      <c r="AB48" s="62">
        <f t="shared" si="9"/>
        <v>-2.7027031461719132E-2</v>
      </c>
      <c r="AC48" s="63">
        <f t="shared" si="10"/>
        <v>1.0787661630870431E-2</v>
      </c>
      <c r="AD48" s="58">
        <v>7853779</v>
      </c>
      <c r="AE48" s="63">
        <f t="shared" si="11"/>
        <v>3.925063914813425E-3</v>
      </c>
      <c r="AF48" s="58">
        <v>2857578</v>
      </c>
      <c r="AG48" s="58">
        <v>728033495</v>
      </c>
      <c r="AH48" s="60">
        <v>-6707460</v>
      </c>
      <c r="AI48" s="61">
        <v>721326035</v>
      </c>
      <c r="AJ48" s="62">
        <f t="shared" si="12"/>
        <v>-9.2131200639333222E-3</v>
      </c>
      <c r="AK48" s="58">
        <v>1016251</v>
      </c>
      <c r="AL48" s="58">
        <v>2729783</v>
      </c>
      <c r="AM48" s="25">
        <v>0</v>
      </c>
      <c r="AN48" s="64"/>
    </row>
    <row r="49" spans="1:40" x14ac:dyDescent="0.2">
      <c r="A49" s="55" t="s">
        <v>103</v>
      </c>
      <c r="B49" s="56" t="s">
        <v>102</v>
      </c>
      <c r="C49" s="24">
        <v>3</v>
      </c>
      <c r="D49" s="24"/>
      <c r="E49" s="57">
        <f t="shared" si="0"/>
        <v>4.9535529298385991E-2</v>
      </c>
      <c r="F49" s="58">
        <v>21183331</v>
      </c>
      <c r="G49" s="59">
        <f t="shared" si="1"/>
        <v>5.0622997585929558E-2</v>
      </c>
      <c r="H49" s="58">
        <v>21648375</v>
      </c>
      <c r="I49" s="59">
        <f t="shared" si="2"/>
        <v>9.5746161792483464E-2</v>
      </c>
      <c r="J49" s="58">
        <v>40944806</v>
      </c>
      <c r="K49" s="60">
        <v>544548</v>
      </c>
      <c r="L49" s="61">
        <f t="shared" si="13"/>
        <v>41489354</v>
      </c>
      <c r="M49" s="62">
        <f t="shared" si="3"/>
        <v>1.3299562342534972E-2</v>
      </c>
      <c r="N49" s="63">
        <f t="shared" si="4"/>
        <v>0.14698786093565613</v>
      </c>
      <c r="O49" s="58">
        <v>62857762</v>
      </c>
      <c r="P49" s="60">
        <v>-513648</v>
      </c>
      <c r="Q49" s="61">
        <f t="shared" si="14"/>
        <v>62344114</v>
      </c>
      <c r="R49" s="62">
        <f t="shared" si="5"/>
        <v>-8.1715922370891921E-3</v>
      </c>
      <c r="S49" s="63">
        <f t="shared" si="6"/>
        <v>6.3677125510614802E-2</v>
      </c>
      <c r="T49" s="58">
        <v>27230831</v>
      </c>
      <c r="U49" s="60">
        <v>-277683</v>
      </c>
      <c r="V49" s="61">
        <f t="shared" si="15"/>
        <v>26953148</v>
      </c>
      <c r="W49" s="62">
        <f t="shared" si="7"/>
        <v>-1.0197375173750665E-2</v>
      </c>
      <c r="X49" s="63">
        <f t="shared" si="8"/>
        <v>0.55650444360521656</v>
      </c>
      <c r="Y49" s="58">
        <v>237983080</v>
      </c>
      <c r="Z49" s="60">
        <v>-5139915</v>
      </c>
      <c r="AA49" s="61">
        <f t="shared" si="16"/>
        <v>232843165</v>
      </c>
      <c r="AB49" s="62">
        <f t="shared" si="9"/>
        <v>-2.159781695404564E-2</v>
      </c>
      <c r="AC49" s="63">
        <f t="shared" si="10"/>
        <v>3.1700120094480498E-2</v>
      </c>
      <c r="AD49" s="58">
        <v>13556212</v>
      </c>
      <c r="AE49" s="63">
        <f t="shared" si="11"/>
        <v>5.2257611772329434E-3</v>
      </c>
      <c r="AF49" s="58">
        <v>2234740</v>
      </c>
      <c r="AG49" s="58">
        <v>427639137</v>
      </c>
      <c r="AH49" s="60">
        <v>-5386698</v>
      </c>
      <c r="AI49" s="61">
        <v>422252439</v>
      </c>
      <c r="AJ49" s="62">
        <f t="shared" si="12"/>
        <v>-1.2596363461466812E-2</v>
      </c>
      <c r="AK49" s="58">
        <v>0</v>
      </c>
      <c r="AL49" s="58">
        <v>0</v>
      </c>
      <c r="AM49" s="25">
        <v>0</v>
      </c>
      <c r="AN49" s="64"/>
    </row>
    <row r="50" spans="1:40" x14ac:dyDescent="0.2">
      <c r="A50" s="55" t="s">
        <v>105</v>
      </c>
      <c r="B50" s="56" t="s">
        <v>104</v>
      </c>
      <c r="C50" s="24">
        <v>3</v>
      </c>
      <c r="D50" s="24"/>
      <c r="E50" s="57">
        <f t="shared" si="0"/>
        <v>5.2913085223748518E-2</v>
      </c>
      <c r="F50" s="58">
        <v>18463579</v>
      </c>
      <c r="G50" s="59">
        <f t="shared" si="1"/>
        <v>3.2013828558640517E-2</v>
      </c>
      <c r="H50" s="58">
        <v>11170958</v>
      </c>
      <c r="I50" s="59">
        <f t="shared" si="2"/>
        <v>0.17752945481758131</v>
      </c>
      <c r="J50" s="58">
        <v>61947420</v>
      </c>
      <c r="K50" s="60">
        <v>823873</v>
      </c>
      <c r="L50" s="61">
        <f t="shared" si="13"/>
        <v>62771293</v>
      </c>
      <c r="M50" s="62">
        <f t="shared" si="3"/>
        <v>1.3299553072589626E-2</v>
      </c>
      <c r="N50" s="63">
        <f t="shared" si="4"/>
        <v>0.1497796630150007</v>
      </c>
      <c r="O50" s="58">
        <v>52264362</v>
      </c>
      <c r="P50" s="60">
        <v>-18022</v>
      </c>
      <c r="Q50" s="61">
        <f t="shared" si="14"/>
        <v>52246340</v>
      </c>
      <c r="R50" s="62">
        <f t="shared" si="5"/>
        <v>-3.4482387826718328E-4</v>
      </c>
      <c r="S50" s="63">
        <f t="shared" si="6"/>
        <v>1.5981663638915899E-2</v>
      </c>
      <c r="T50" s="58">
        <v>5576668</v>
      </c>
      <c r="U50" s="60">
        <v>-86368</v>
      </c>
      <c r="V50" s="61">
        <f t="shared" si="15"/>
        <v>5490300</v>
      </c>
      <c r="W50" s="62">
        <f t="shared" si="7"/>
        <v>-1.548738422298046E-2</v>
      </c>
      <c r="X50" s="63">
        <f t="shared" si="8"/>
        <v>0.53924758106760229</v>
      </c>
      <c r="Y50" s="58">
        <v>188165938</v>
      </c>
      <c r="Z50" s="60">
        <v>-4968470</v>
      </c>
      <c r="AA50" s="61">
        <f t="shared" si="16"/>
        <v>183197468</v>
      </c>
      <c r="AB50" s="62">
        <f t="shared" si="9"/>
        <v>-2.6404725811746015E-2</v>
      </c>
      <c r="AC50" s="63">
        <f t="shared" si="10"/>
        <v>2.0955263164418224E-2</v>
      </c>
      <c r="AD50" s="58">
        <v>7312164</v>
      </c>
      <c r="AE50" s="63">
        <f t="shared" si="11"/>
        <v>1.157946051409255E-2</v>
      </c>
      <c r="AF50" s="58">
        <v>4040556</v>
      </c>
      <c r="AG50" s="58">
        <v>348941645</v>
      </c>
      <c r="AH50" s="60">
        <v>-4248987</v>
      </c>
      <c r="AI50" s="61">
        <v>344692658</v>
      </c>
      <c r="AJ50" s="62">
        <f t="shared" si="12"/>
        <v>-1.2176783886027706E-2</v>
      </c>
      <c r="AK50" s="58">
        <v>0</v>
      </c>
      <c r="AL50" s="58">
        <v>64878</v>
      </c>
      <c r="AM50" s="25">
        <v>0</v>
      </c>
      <c r="AN50" s="64"/>
    </row>
    <row r="51" spans="1:40" x14ac:dyDescent="0.2">
      <c r="A51" s="55" t="s">
        <v>107</v>
      </c>
      <c r="B51" s="56" t="s">
        <v>106</v>
      </c>
      <c r="C51" s="24">
        <v>3</v>
      </c>
      <c r="D51" s="24"/>
      <c r="E51" s="57">
        <f t="shared" si="0"/>
        <v>3.877382090718659E-2</v>
      </c>
      <c r="F51" s="58">
        <v>30660275</v>
      </c>
      <c r="G51" s="59">
        <f t="shared" si="1"/>
        <v>1.2080911284870762E-2</v>
      </c>
      <c r="H51" s="58">
        <v>9552942</v>
      </c>
      <c r="I51" s="59">
        <f t="shared" si="2"/>
        <v>1.8024023505223016E-2</v>
      </c>
      <c r="J51" s="58">
        <v>14252439</v>
      </c>
      <c r="K51" s="60">
        <v>189551</v>
      </c>
      <c r="L51" s="61">
        <f t="shared" si="13"/>
        <v>14441990</v>
      </c>
      <c r="M51" s="62">
        <f t="shared" si="3"/>
        <v>1.3299548238726018E-2</v>
      </c>
      <c r="N51" s="63">
        <f t="shared" si="4"/>
        <v>0.1512940769959861</v>
      </c>
      <c r="O51" s="58">
        <v>119635308</v>
      </c>
      <c r="P51" s="60">
        <v>1184397</v>
      </c>
      <c r="Q51" s="61">
        <f t="shared" si="14"/>
        <v>120819705</v>
      </c>
      <c r="R51" s="62">
        <f t="shared" si="5"/>
        <v>9.9000622792729392E-3</v>
      </c>
      <c r="S51" s="63">
        <f t="shared" si="6"/>
        <v>3.9816993000686231E-2</v>
      </c>
      <c r="T51" s="58">
        <v>31485160</v>
      </c>
      <c r="U51" s="60">
        <v>49669</v>
      </c>
      <c r="V51" s="61">
        <f t="shared" si="15"/>
        <v>31534829</v>
      </c>
      <c r="W51" s="62">
        <f t="shared" si="7"/>
        <v>1.5775368459299555E-3</v>
      </c>
      <c r="X51" s="63">
        <f t="shared" si="8"/>
        <v>0.71133998827854894</v>
      </c>
      <c r="Y51" s="58">
        <v>562489823</v>
      </c>
      <c r="Z51" s="60">
        <v>9857900</v>
      </c>
      <c r="AA51" s="61">
        <f t="shared" si="16"/>
        <v>572347723</v>
      </c>
      <c r="AB51" s="62">
        <f t="shared" si="9"/>
        <v>1.7525472634195554E-2</v>
      </c>
      <c r="AC51" s="63">
        <f t="shared" si="10"/>
        <v>2.8670186027498396E-2</v>
      </c>
      <c r="AD51" s="58">
        <v>22670858</v>
      </c>
      <c r="AE51" s="63">
        <f t="shared" si="11"/>
        <v>0</v>
      </c>
      <c r="AF51" s="58">
        <v>0</v>
      </c>
      <c r="AG51" s="58">
        <v>790746805</v>
      </c>
      <c r="AH51" s="60">
        <v>11281517</v>
      </c>
      <c r="AI51" s="61">
        <v>802028322</v>
      </c>
      <c r="AJ51" s="62">
        <f t="shared" si="12"/>
        <v>1.4266914426546434E-2</v>
      </c>
      <c r="AK51" s="58">
        <v>0</v>
      </c>
      <c r="AL51" s="58">
        <v>0</v>
      </c>
      <c r="AM51" s="25">
        <v>0</v>
      </c>
      <c r="AN51" s="64"/>
    </row>
    <row r="52" spans="1:40" x14ac:dyDescent="0.2">
      <c r="A52" s="55" t="s">
        <v>109</v>
      </c>
      <c r="B52" s="56" t="s">
        <v>108</v>
      </c>
      <c r="C52" s="24">
        <v>3</v>
      </c>
      <c r="D52" s="24"/>
      <c r="E52" s="57">
        <f t="shared" si="0"/>
        <v>2.430923716134652E-2</v>
      </c>
      <c r="F52" s="58">
        <v>8970255</v>
      </c>
      <c r="G52" s="59">
        <f t="shared" si="1"/>
        <v>9.6940693320818564E-3</v>
      </c>
      <c r="H52" s="58">
        <v>3577170</v>
      </c>
      <c r="I52" s="59">
        <f t="shared" si="2"/>
        <v>1.9496066440931239E-2</v>
      </c>
      <c r="J52" s="58">
        <v>7194166</v>
      </c>
      <c r="K52" s="60">
        <v>95680</v>
      </c>
      <c r="L52" s="61">
        <f t="shared" si="13"/>
        <v>7289846</v>
      </c>
      <c r="M52" s="62">
        <f t="shared" si="3"/>
        <v>1.3299665312143201E-2</v>
      </c>
      <c r="N52" s="63">
        <f t="shared" si="4"/>
        <v>0.10387887269895153</v>
      </c>
      <c r="O52" s="58">
        <v>38331930</v>
      </c>
      <c r="P52" s="60">
        <v>364692</v>
      </c>
      <c r="Q52" s="61">
        <f t="shared" si="14"/>
        <v>38696622</v>
      </c>
      <c r="R52" s="62">
        <f t="shared" si="5"/>
        <v>9.5140526448837821E-3</v>
      </c>
      <c r="S52" s="63">
        <f t="shared" si="6"/>
        <v>1.3540876430023394E-2</v>
      </c>
      <c r="T52" s="58">
        <v>4996665</v>
      </c>
      <c r="U52" s="60">
        <v>0</v>
      </c>
      <c r="V52" s="61">
        <f t="shared" si="15"/>
        <v>4996665</v>
      </c>
      <c r="W52" s="62">
        <f t="shared" si="7"/>
        <v>0</v>
      </c>
      <c r="X52" s="63">
        <f t="shared" si="8"/>
        <v>0.8117472043667926</v>
      </c>
      <c r="Y52" s="58">
        <v>299539610</v>
      </c>
      <c r="Z52" s="60">
        <v>7541128</v>
      </c>
      <c r="AA52" s="61">
        <f t="shared" si="16"/>
        <v>307080738</v>
      </c>
      <c r="AB52" s="62">
        <f t="shared" si="9"/>
        <v>2.5175728846011384E-2</v>
      </c>
      <c r="AC52" s="63">
        <f t="shared" si="10"/>
        <v>1.7333673569872813E-2</v>
      </c>
      <c r="AD52" s="58">
        <v>6396230</v>
      </c>
      <c r="AE52" s="63">
        <f t="shared" si="11"/>
        <v>0</v>
      </c>
      <c r="AF52" s="58">
        <v>0</v>
      </c>
      <c r="AG52" s="58">
        <v>369006026</v>
      </c>
      <c r="AH52" s="60">
        <v>8001500</v>
      </c>
      <c r="AI52" s="61">
        <v>377007526</v>
      </c>
      <c r="AJ52" s="62">
        <f t="shared" si="12"/>
        <v>2.1683927730762859E-2</v>
      </c>
      <c r="AK52" s="58">
        <v>0</v>
      </c>
      <c r="AL52" s="58">
        <v>0</v>
      </c>
      <c r="AM52" s="25">
        <v>0</v>
      </c>
      <c r="AN52" s="64"/>
    </row>
    <row r="53" spans="1:40" x14ac:dyDescent="0.2">
      <c r="A53" s="55" t="s">
        <v>111</v>
      </c>
      <c r="B53" s="56" t="s">
        <v>110</v>
      </c>
      <c r="C53" s="24">
        <v>3</v>
      </c>
      <c r="D53" s="24"/>
      <c r="E53" s="57">
        <f t="shared" si="0"/>
        <v>4.4599210186142227E-2</v>
      </c>
      <c r="F53" s="58">
        <v>20301263</v>
      </c>
      <c r="G53" s="59">
        <f t="shared" si="1"/>
        <v>2.6235177918797713E-2</v>
      </c>
      <c r="H53" s="58">
        <v>11942078</v>
      </c>
      <c r="I53" s="59">
        <f t="shared" si="2"/>
        <v>1.6202653936075908E-3</v>
      </c>
      <c r="J53" s="58">
        <v>737534</v>
      </c>
      <c r="K53" s="60">
        <v>9810</v>
      </c>
      <c r="L53" s="61">
        <f t="shared" si="13"/>
        <v>747344</v>
      </c>
      <c r="M53" s="62">
        <f t="shared" si="3"/>
        <v>1.3301081712843069E-2</v>
      </c>
      <c r="N53" s="63">
        <f t="shared" si="4"/>
        <v>0.15289610021306771</v>
      </c>
      <c r="O53" s="58">
        <v>69597285</v>
      </c>
      <c r="P53" s="60">
        <v>1128312</v>
      </c>
      <c r="Q53" s="61">
        <f t="shared" si="14"/>
        <v>70725597</v>
      </c>
      <c r="R53" s="62">
        <f t="shared" si="5"/>
        <v>1.6212011718560574E-2</v>
      </c>
      <c r="S53" s="63">
        <f t="shared" si="6"/>
        <v>2.4997960756586658E-2</v>
      </c>
      <c r="T53" s="58">
        <v>11378905</v>
      </c>
      <c r="U53" s="60">
        <v>-10918</v>
      </c>
      <c r="V53" s="61">
        <f t="shared" si="15"/>
        <v>11367987</v>
      </c>
      <c r="W53" s="62">
        <f t="shared" si="7"/>
        <v>-9.5949478442785131E-4</v>
      </c>
      <c r="X53" s="63">
        <f t="shared" si="8"/>
        <v>0.68386888489776421</v>
      </c>
      <c r="Y53" s="58">
        <v>311292555</v>
      </c>
      <c r="Z53" s="60">
        <v>-1119777</v>
      </c>
      <c r="AA53" s="61">
        <f t="shared" si="16"/>
        <v>310172778</v>
      </c>
      <c r="AB53" s="62">
        <f t="shared" si="9"/>
        <v>-3.5971852908592691E-3</v>
      </c>
      <c r="AC53" s="63">
        <f t="shared" si="10"/>
        <v>6.57824006340339E-2</v>
      </c>
      <c r="AD53" s="58">
        <v>29943710</v>
      </c>
      <c r="AE53" s="63">
        <f t="shared" si="11"/>
        <v>0</v>
      </c>
      <c r="AF53" s="58">
        <v>0</v>
      </c>
      <c r="AG53" s="58">
        <v>455193330</v>
      </c>
      <c r="AH53" s="60">
        <v>7427</v>
      </c>
      <c r="AI53" s="61">
        <v>455200757</v>
      </c>
      <c r="AJ53" s="62">
        <f t="shared" si="12"/>
        <v>1.6316144175486929E-5</v>
      </c>
      <c r="AK53" s="58">
        <v>0</v>
      </c>
      <c r="AL53" s="58">
        <v>0</v>
      </c>
      <c r="AM53" s="25">
        <v>0</v>
      </c>
      <c r="AN53" s="64"/>
    </row>
    <row r="54" spans="1:40" x14ac:dyDescent="0.2">
      <c r="A54" s="55" t="s">
        <v>113</v>
      </c>
      <c r="B54" s="56" t="s">
        <v>112</v>
      </c>
      <c r="C54" s="24">
        <v>3</v>
      </c>
      <c r="D54" s="24"/>
      <c r="E54" s="57">
        <f t="shared" si="0"/>
        <v>4.3951381477718383E-2</v>
      </c>
      <c r="F54" s="58">
        <v>18579441</v>
      </c>
      <c r="G54" s="59">
        <f t="shared" si="1"/>
        <v>5.2466612255837233E-3</v>
      </c>
      <c r="H54" s="58">
        <v>2217906</v>
      </c>
      <c r="I54" s="59">
        <f t="shared" si="2"/>
        <v>4.8655264660307269E-4</v>
      </c>
      <c r="J54" s="58">
        <v>205679</v>
      </c>
      <c r="K54" s="60">
        <v>2736</v>
      </c>
      <c r="L54" s="61">
        <f t="shared" si="13"/>
        <v>208415</v>
      </c>
      <c r="M54" s="62">
        <f t="shared" si="3"/>
        <v>1.3302281710821231E-2</v>
      </c>
      <c r="N54" s="63">
        <f t="shared" si="4"/>
        <v>0.16678373903815899</v>
      </c>
      <c r="O54" s="58">
        <v>70504010</v>
      </c>
      <c r="P54" s="60">
        <v>1338925</v>
      </c>
      <c r="Q54" s="61">
        <f t="shared" si="14"/>
        <v>71842935</v>
      </c>
      <c r="R54" s="62">
        <f t="shared" si="5"/>
        <v>1.899076378776186E-2</v>
      </c>
      <c r="S54" s="63">
        <f t="shared" si="6"/>
        <v>1.8887908024978819E-2</v>
      </c>
      <c r="T54" s="58">
        <v>7984431</v>
      </c>
      <c r="U54" s="60">
        <v>0</v>
      </c>
      <c r="V54" s="61">
        <f t="shared" si="15"/>
        <v>7984431</v>
      </c>
      <c r="W54" s="62">
        <f t="shared" si="7"/>
        <v>0</v>
      </c>
      <c r="X54" s="63">
        <f t="shared" si="8"/>
        <v>0.7125367390077233</v>
      </c>
      <c r="Y54" s="58">
        <v>301208605</v>
      </c>
      <c r="Z54" s="60">
        <v>-1778975</v>
      </c>
      <c r="AA54" s="61">
        <f t="shared" si="16"/>
        <v>299429630</v>
      </c>
      <c r="AB54" s="62">
        <f t="shared" si="9"/>
        <v>-5.9061227683053739E-3</v>
      </c>
      <c r="AC54" s="63">
        <f t="shared" si="10"/>
        <v>5.2107018579233721E-2</v>
      </c>
      <c r="AD54" s="58">
        <v>22027050</v>
      </c>
      <c r="AE54" s="63">
        <f t="shared" si="11"/>
        <v>0</v>
      </c>
      <c r="AF54" s="58">
        <v>0</v>
      </c>
      <c r="AG54" s="58">
        <v>422727122</v>
      </c>
      <c r="AH54" s="60">
        <v>-437314</v>
      </c>
      <c r="AI54" s="61">
        <v>422289808</v>
      </c>
      <c r="AJ54" s="62">
        <f t="shared" si="12"/>
        <v>-1.0345066054219252E-3</v>
      </c>
      <c r="AK54" s="58">
        <v>0</v>
      </c>
      <c r="AL54" s="58">
        <v>0</v>
      </c>
      <c r="AM54" s="25">
        <v>0</v>
      </c>
      <c r="AN54" s="64"/>
    </row>
    <row r="55" spans="1:40" x14ac:dyDescent="0.2">
      <c r="A55" s="55" t="s">
        <v>115</v>
      </c>
      <c r="B55" s="56" t="s">
        <v>114</v>
      </c>
      <c r="C55" s="24">
        <v>3</v>
      </c>
      <c r="D55" s="24"/>
      <c r="E55" s="57">
        <f t="shared" si="0"/>
        <v>5.3261644896178399E-2</v>
      </c>
      <c r="F55" s="58">
        <v>41346024</v>
      </c>
      <c r="G55" s="59">
        <f t="shared" si="1"/>
        <v>2.5467221200116486E-3</v>
      </c>
      <c r="H55" s="58">
        <v>1976973</v>
      </c>
      <c r="I55" s="59">
        <f t="shared" si="2"/>
        <v>6.2967115165757641E-4</v>
      </c>
      <c r="J55" s="58">
        <v>488802</v>
      </c>
      <c r="K55" s="60">
        <v>6501</v>
      </c>
      <c r="L55" s="61">
        <f t="shared" si="13"/>
        <v>495303</v>
      </c>
      <c r="M55" s="62">
        <f t="shared" si="3"/>
        <v>1.3299863748511668E-2</v>
      </c>
      <c r="N55" s="63">
        <f t="shared" si="4"/>
        <v>0.16534649912613197</v>
      </c>
      <c r="O55" s="58">
        <v>128355411</v>
      </c>
      <c r="P55" s="60">
        <v>2133746</v>
      </c>
      <c r="Q55" s="61">
        <f t="shared" si="14"/>
        <v>130489157</v>
      </c>
      <c r="R55" s="62">
        <f t="shared" si="5"/>
        <v>1.6623732364504679E-2</v>
      </c>
      <c r="S55" s="63">
        <f t="shared" si="6"/>
        <v>2.3822228793722412E-2</v>
      </c>
      <c r="T55" s="58">
        <v>18492753</v>
      </c>
      <c r="U55" s="60">
        <v>-194085</v>
      </c>
      <c r="V55" s="61">
        <f t="shared" si="15"/>
        <v>18298668</v>
      </c>
      <c r="W55" s="62">
        <f t="shared" si="7"/>
        <v>-1.0495192359947706E-2</v>
      </c>
      <c r="X55" s="63">
        <f t="shared" si="8"/>
        <v>0.684001128224901</v>
      </c>
      <c r="Y55" s="58">
        <v>530977350</v>
      </c>
      <c r="Z55" s="60">
        <v>-741955</v>
      </c>
      <c r="AA55" s="61">
        <f t="shared" si="16"/>
        <v>530235395</v>
      </c>
      <c r="AB55" s="62">
        <f t="shared" si="9"/>
        <v>-1.3973383233766938E-3</v>
      </c>
      <c r="AC55" s="63">
        <f t="shared" si="10"/>
        <v>7.0392105687397025E-2</v>
      </c>
      <c r="AD55" s="58">
        <v>54644082</v>
      </c>
      <c r="AE55" s="63">
        <f t="shared" si="11"/>
        <v>0</v>
      </c>
      <c r="AF55" s="58">
        <v>0</v>
      </c>
      <c r="AG55" s="58">
        <v>776281395</v>
      </c>
      <c r="AH55" s="60">
        <v>1204207</v>
      </c>
      <c r="AI55" s="61">
        <v>777485602</v>
      </c>
      <c r="AJ55" s="62">
        <f t="shared" si="12"/>
        <v>1.5512506260696871E-3</v>
      </c>
      <c r="AK55" s="58">
        <v>0</v>
      </c>
      <c r="AL55" s="58">
        <v>0</v>
      </c>
      <c r="AM55" s="25">
        <v>0</v>
      </c>
      <c r="AN55" s="64"/>
    </row>
    <row r="56" spans="1:40" x14ac:dyDescent="0.2">
      <c r="A56" s="55" t="s">
        <v>117</v>
      </c>
      <c r="B56" s="56" t="s">
        <v>116</v>
      </c>
      <c r="C56" s="24">
        <v>3</v>
      </c>
      <c r="D56" s="24"/>
      <c r="E56" s="57">
        <f t="shared" si="0"/>
        <v>5.2865282418685905E-2</v>
      </c>
      <c r="F56" s="58">
        <v>77993593</v>
      </c>
      <c r="G56" s="59">
        <f t="shared" si="1"/>
        <v>1.5179387241505034E-2</v>
      </c>
      <c r="H56" s="58">
        <v>22394564</v>
      </c>
      <c r="I56" s="59">
        <f t="shared" si="2"/>
        <v>3.7609659211112777E-2</v>
      </c>
      <c r="J56" s="58">
        <v>55486556</v>
      </c>
      <c r="K56" s="60">
        <v>737947</v>
      </c>
      <c r="L56" s="61">
        <f t="shared" si="13"/>
        <v>56224503</v>
      </c>
      <c r="M56" s="62">
        <f t="shared" si="3"/>
        <v>1.3299563952031912E-2</v>
      </c>
      <c r="N56" s="63">
        <f t="shared" si="4"/>
        <v>0.24797444909162575</v>
      </c>
      <c r="O56" s="58">
        <v>365843468</v>
      </c>
      <c r="P56" s="60">
        <v>8045623</v>
      </c>
      <c r="Q56" s="61">
        <f t="shared" si="14"/>
        <v>373889091</v>
      </c>
      <c r="R56" s="62">
        <f t="shared" si="5"/>
        <v>2.1991982100935038E-2</v>
      </c>
      <c r="S56" s="63">
        <f t="shared" si="6"/>
        <v>6.0142900198291868E-2</v>
      </c>
      <c r="T56" s="58">
        <v>88730461</v>
      </c>
      <c r="U56" s="60">
        <v>0</v>
      </c>
      <c r="V56" s="61">
        <f t="shared" si="15"/>
        <v>88730461</v>
      </c>
      <c r="W56" s="62">
        <f t="shared" si="7"/>
        <v>0</v>
      </c>
      <c r="X56" s="63">
        <f t="shared" si="8"/>
        <v>0.55307797692080085</v>
      </c>
      <c r="Y56" s="58">
        <v>815971024</v>
      </c>
      <c r="Z56" s="60">
        <v>1449194</v>
      </c>
      <c r="AA56" s="61">
        <f t="shared" si="16"/>
        <v>817420218</v>
      </c>
      <c r="AB56" s="62">
        <f t="shared" si="9"/>
        <v>1.7760361059095647E-3</v>
      </c>
      <c r="AC56" s="63">
        <f t="shared" si="10"/>
        <v>3.3150344917977838E-2</v>
      </c>
      <c r="AD56" s="58">
        <v>48907608</v>
      </c>
      <c r="AE56" s="63">
        <f t="shared" si="11"/>
        <v>0</v>
      </c>
      <c r="AF56" s="58">
        <v>0</v>
      </c>
      <c r="AG56" s="58">
        <v>1475327274</v>
      </c>
      <c r="AH56" s="60">
        <v>10232764</v>
      </c>
      <c r="AI56" s="61">
        <v>1485560038</v>
      </c>
      <c r="AJ56" s="62">
        <f t="shared" si="12"/>
        <v>6.9359281701993399E-3</v>
      </c>
      <c r="AK56" s="58">
        <v>0</v>
      </c>
      <c r="AL56" s="58">
        <v>139715</v>
      </c>
      <c r="AM56" s="25">
        <v>0</v>
      </c>
      <c r="AN56" s="64"/>
    </row>
    <row r="57" spans="1:40" x14ac:dyDescent="0.2">
      <c r="A57" s="55" t="s">
        <v>119</v>
      </c>
      <c r="B57" s="56" t="s">
        <v>118</v>
      </c>
      <c r="C57" s="24">
        <v>3</v>
      </c>
      <c r="D57" s="24"/>
      <c r="E57" s="57">
        <f t="shared" si="0"/>
        <v>4.3982549682090977E-2</v>
      </c>
      <c r="F57" s="58">
        <v>64397950</v>
      </c>
      <c r="G57" s="59">
        <f t="shared" si="1"/>
        <v>3.6026283442434702E-3</v>
      </c>
      <c r="H57" s="58">
        <v>5274862</v>
      </c>
      <c r="I57" s="59">
        <f t="shared" si="2"/>
        <v>1.0838724338148441E-3</v>
      </c>
      <c r="J57" s="58">
        <v>1586974</v>
      </c>
      <c r="K57" s="60">
        <v>21106</v>
      </c>
      <c r="L57" s="61">
        <f t="shared" si="13"/>
        <v>1608080</v>
      </c>
      <c r="M57" s="62">
        <f t="shared" si="3"/>
        <v>1.3299524755919126E-2</v>
      </c>
      <c r="N57" s="63">
        <f t="shared" si="4"/>
        <v>0.25084325564114984</v>
      </c>
      <c r="O57" s="58">
        <v>367277285</v>
      </c>
      <c r="P57" s="60">
        <v>-3786364</v>
      </c>
      <c r="Q57" s="61">
        <f t="shared" si="14"/>
        <v>363490921</v>
      </c>
      <c r="R57" s="62">
        <f t="shared" si="5"/>
        <v>-1.0309278996113251E-2</v>
      </c>
      <c r="S57" s="63">
        <f t="shared" si="6"/>
        <v>7.6408104832274795E-2</v>
      </c>
      <c r="T57" s="58">
        <v>111874490</v>
      </c>
      <c r="U57" s="60">
        <v>0</v>
      </c>
      <c r="V57" s="61">
        <f t="shared" si="15"/>
        <v>111874490</v>
      </c>
      <c r="W57" s="62">
        <f t="shared" si="7"/>
        <v>0</v>
      </c>
      <c r="X57" s="63">
        <f t="shared" si="8"/>
        <v>0.58334227286623441</v>
      </c>
      <c r="Y57" s="58">
        <v>854112524</v>
      </c>
      <c r="Z57" s="60">
        <v>0</v>
      </c>
      <c r="AA57" s="61">
        <f t="shared" si="16"/>
        <v>854112524</v>
      </c>
      <c r="AB57" s="62">
        <f t="shared" si="9"/>
        <v>0</v>
      </c>
      <c r="AC57" s="63">
        <f t="shared" si="10"/>
        <v>4.0737316200191609E-2</v>
      </c>
      <c r="AD57" s="58">
        <v>59646375</v>
      </c>
      <c r="AE57" s="63">
        <f t="shared" si="11"/>
        <v>0</v>
      </c>
      <c r="AF57" s="58">
        <v>0</v>
      </c>
      <c r="AG57" s="58">
        <v>1464170460</v>
      </c>
      <c r="AH57" s="60">
        <v>-3765258</v>
      </c>
      <c r="AI57" s="61">
        <v>1460405202</v>
      </c>
      <c r="AJ57" s="62">
        <f t="shared" si="12"/>
        <v>-2.5715981184321942E-3</v>
      </c>
      <c r="AK57" s="58">
        <v>0</v>
      </c>
      <c r="AL57" s="58">
        <v>5975</v>
      </c>
      <c r="AM57" s="25">
        <v>0</v>
      </c>
      <c r="AN57" s="64"/>
    </row>
    <row r="58" spans="1:40" x14ac:dyDescent="0.2">
      <c r="A58" s="55" t="s">
        <v>121</v>
      </c>
      <c r="B58" s="56" t="s">
        <v>120</v>
      </c>
      <c r="C58" s="24">
        <v>3</v>
      </c>
      <c r="D58" s="24"/>
      <c r="E58" s="57">
        <f t="shared" si="0"/>
        <v>3.2731004196690984E-2</v>
      </c>
      <c r="F58" s="58">
        <v>13815864</v>
      </c>
      <c r="G58" s="59">
        <f t="shared" si="1"/>
        <v>1.3302673443141011E-2</v>
      </c>
      <c r="H58" s="58">
        <v>5615102</v>
      </c>
      <c r="I58" s="59">
        <f t="shared" si="2"/>
        <v>1.2493001919935361E-2</v>
      </c>
      <c r="J58" s="58">
        <v>5273337</v>
      </c>
      <c r="K58" s="60">
        <v>70133</v>
      </c>
      <c r="L58" s="61">
        <f t="shared" si="13"/>
        <v>5343470</v>
      </c>
      <c r="M58" s="62">
        <f t="shared" si="3"/>
        <v>1.3299548274650378E-2</v>
      </c>
      <c r="N58" s="63">
        <f t="shared" si="4"/>
        <v>0.10469345259021481</v>
      </c>
      <c r="O58" s="58">
        <v>44191449</v>
      </c>
      <c r="P58" s="60">
        <v>-236666</v>
      </c>
      <c r="Q58" s="61">
        <f t="shared" si="14"/>
        <v>43954783</v>
      </c>
      <c r="R58" s="62">
        <f t="shared" si="5"/>
        <v>-5.3554704666959442E-3</v>
      </c>
      <c r="S58" s="63">
        <f t="shared" si="6"/>
        <v>1.2133665687069903E-2</v>
      </c>
      <c r="T58" s="58">
        <v>5121660</v>
      </c>
      <c r="U58" s="60">
        <v>0</v>
      </c>
      <c r="V58" s="61">
        <f t="shared" si="15"/>
        <v>5121660</v>
      </c>
      <c r="W58" s="62">
        <f t="shared" si="7"/>
        <v>0</v>
      </c>
      <c r="X58" s="63">
        <f t="shared" si="8"/>
        <v>0.78866274036211992</v>
      </c>
      <c r="Y58" s="58">
        <v>332897124</v>
      </c>
      <c r="Z58" s="60">
        <v>-4466785</v>
      </c>
      <c r="AA58" s="61">
        <f t="shared" si="16"/>
        <v>328430339</v>
      </c>
      <c r="AB58" s="62">
        <f t="shared" si="9"/>
        <v>-1.3417914058037942E-2</v>
      </c>
      <c r="AC58" s="63">
        <f t="shared" si="10"/>
        <v>3.5983461800828065E-2</v>
      </c>
      <c r="AD58" s="58">
        <v>15188737</v>
      </c>
      <c r="AE58" s="63">
        <f t="shared" si="11"/>
        <v>0</v>
      </c>
      <c r="AF58" s="58">
        <v>0</v>
      </c>
      <c r="AG58" s="58">
        <v>422103273</v>
      </c>
      <c r="AH58" s="60">
        <v>-4633318</v>
      </c>
      <c r="AI58" s="61">
        <v>417469955</v>
      </c>
      <c r="AJ58" s="62">
        <f t="shared" si="12"/>
        <v>-1.0976740282229462E-2</v>
      </c>
      <c r="AK58" s="58">
        <v>0</v>
      </c>
      <c r="AL58" s="58">
        <v>0</v>
      </c>
      <c r="AM58" s="25">
        <v>0</v>
      </c>
      <c r="AN58" s="64"/>
    </row>
    <row r="59" spans="1:40" x14ac:dyDescent="0.2">
      <c r="A59" s="55" t="s">
        <v>123</v>
      </c>
      <c r="B59" s="56" t="s">
        <v>122</v>
      </c>
      <c r="C59" s="24">
        <v>3</v>
      </c>
      <c r="D59" s="24"/>
      <c r="E59" s="57">
        <f t="shared" si="0"/>
        <v>3.6731847393421106E-2</v>
      </c>
      <c r="F59" s="58">
        <v>36449817</v>
      </c>
      <c r="G59" s="59">
        <f t="shared" si="1"/>
        <v>4.6084329584051686E-3</v>
      </c>
      <c r="H59" s="58">
        <v>4573049</v>
      </c>
      <c r="I59" s="59">
        <f t="shared" si="2"/>
        <v>1.0483281568898059E-3</v>
      </c>
      <c r="J59" s="58">
        <v>1040279</v>
      </c>
      <c r="K59" s="60">
        <v>13835</v>
      </c>
      <c r="L59" s="61">
        <f t="shared" si="13"/>
        <v>1054114</v>
      </c>
      <c r="M59" s="62">
        <f t="shared" si="3"/>
        <v>1.3299316817892122E-2</v>
      </c>
      <c r="N59" s="63">
        <f t="shared" si="4"/>
        <v>0.17323860744620806</v>
      </c>
      <c r="O59" s="58">
        <v>171908466</v>
      </c>
      <c r="P59" s="60">
        <v>-701026</v>
      </c>
      <c r="Q59" s="61">
        <f t="shared" si="14"/>
        <v>171207440</v>
      </c>
      <c r="R59" s="62">
        <f t="shared" si="5"/>
        <v>-4.0779027136452952E-3</v>
      </c>
      <c r="S59" s="63">
        <f t="shared" si="6"/>
        <v>3.0424124132838987E-2</v>
      </c>
      <c r="T59" s="58">
        <v>30190525</v>
      </c>
      <c r="U59" s="60">
        <v>0</v>
      </c>
      <c r="V59" s="61">
        <f t="shared" si="15"/>
        <v>30190525</v>
      </c>
      <c r="W59" s="62">
        <f t="shared" si="7"/>
        <v>0</v>
      </c>
      <c r="X59" s="63">
        <f t="shared" si="8"/>
        <v>0.69716327668592615</v>
      </c>
      <c r="Y59" s="58">
        <v>691810395</v>
      </c>
      <c r="Z59" s="60">
        <v>-3128045</v>
      </c>
      <c r="AA59" s="61">
        <f t="shared" si="16"/>
        <v>688682350</v>
      </c>
      <c r="AB59" s="62">
        <f t="shared" si="9"/>
        <v>-4.5215351237964559E-3</v>
      </c>
      <c r="AC59" s="63">
        <f t="shared" si="10"/>
        <v>5.6785383226310722E-2</v>
      </c>
      <c r="AD59" s="58">
        <v>56349380</v>
      </c>
      <c r="AE59" s="63">
        <f t="shared" si="11"/>
        <v>0</v>
      </c>
      <c r="AF59" s="58">
        <v>0</v>
      </c>
      <c r="AG59" s="58">
        <v>992321911</v>
      </c>
      <c r="AH59" s="60">
        <v>-3815236</v>
      </c>
      <c r="AI59" s="61">
        <v>988506675</v>
      </c>
      <c r="AJ59" s="62">
        <f t="shared" si="12"/>
        <v>-3.8447563816818714E-3</v>
      </c>
      <c r="AK59" s="58">
        <v>0</v>
      </c>
      <c r="AL59" s="58">
        <v>0</v>
      </c>
      <c r="AM59" s="25">
        <v>0</v>
      </c>
      <c r="AN59" s="64"/>
    </row>
    <row r="60" spans="1:40" x14ac:dyDescent="0.2">
      <c r="A60" s="55" t="s">
        <v>125</v>
      </c>
      <c r="B60" s="56" t="s">
        <v>124</v>
      </c>
      <c r="C60" s="24">
        <v>3</v>
      </c>
      <c r="D60" s="24"/>
      <c r="E60" s="57">
        <f t="shared" si="0"/>
        <v>3.6661901090363325E-2</v>
      </c>
      <c r="F60" s="58">
        <v>23668928</v>
      </c>
      <c r="G60" s="59">
        <f t="shared" si="1"/>
        <v>1.6549539805155583E-2</v>
      </c>
      <c r="H60" s="58">
        <v>10684385</v>
      </c>
      <c r="I60" s="59">
        <f t="shared" si="2"/>
        <v>7.4876656584053E-2</v>
      </c>
      <c r="J60" s="58">
        <v>48340379</v>
      </c>
      <c r="K60" s="60">
        <v>642905</v>
      </c>
      <c r="L60" s="61">
        <f t="shared" si="13"/>
        <v>48983284</v>
      </c>
      <c r="M60" s="62">
        <f t="shared" si="3"/>
        <v>1.3299544051981884E-2</v>
      </c>
      <c r="N60" s="63">
        <f t="shared" si="4"/>
        <v>8.75791757705153E-2</v>
      </c>
      <c r="O60" s="58">
        <v>56541127</v>
      </c>
      <c r="P60" s="60">
        <v>1815911</v>
      </c>
      <c r="Q60" s="61">
        <f t="shared" si="14"/>
        <v>58357038</v>
      </c>
      <c r="R60" s="62">
        <f t="shared" si="5"/>
        <v>3.2116639627646618E-2</v>
      </c>
      <c r="S60" s="63">
        <f t="shared" si="6"/>
        <v>2.1300396987065647E-2</v>
      </c>
      <c r="T60" s="58">
        <v>13751539</v>
      </c>
      <c r="U60" s="60">
        <v>-409785</v>
      </c>
      <c r="V60" s="61">
        <f t="shared" si="15"/>
        <v>13341754</v>
      </c>
      <c r="W60" s="62">
        <f t="shared" si="7"/>
        <v>-2.9799210110228389E-2</v>
      </c>
      <c r="X60" s="63">
        <f t="shared" si="8"/>
        <v>0.71030388753315721</v>
      </c>
      <c r="Y60" s="58">
        <v>458572280</v>
      </c>
      <c r="Z60" s="60">
        <v>-6281812</v>
      </c>
      <c r="AA60" s="61">
        <f t="shared" si="16"/>
        <v>452290468</v>
      </c>
      <c r="AB60" s="62">
        <f t="shared" si="9"/>
        <v>-1.3698630017496915E-2</v>
      </c>
      <c r="AC60" s="63">
        <f t="shared" si="10"/>
        <v>5.2728442229689955E-2</v>
      </c>
      <c r="AD60" s="58">
        <v>34041489</v>
      </c>
      <c r="AE60" s="63">
        <f t="shared" si="11"/>
        <v>0</v>
      </c>
      <c r="AF60" s="58">
        <v>0</v>
      </c>
      <c r="AG60" s="58">
        <v>645600127</v>
      </c>
      <c r="AH60" s="60">
        <v>-4232781</v>
      </c>
      <c r="AI60" s="61">
        <v>641367346</v>
      </c>
      <c r="AJ60" s="62">
        <f t="shared" si="12"/>
        <v>-6.5563509407426121E-3</v>
      </c>
      <c r="AK60" s="58">
        <v>0</v>
      </c>
      <c r="AL60" s="58">
        <v>228649</v>
      </c>
      <c r="AM60" s="25">
        <v>0</v>
      </c>
      <c r="AN60" s="64"/>
    </row>
    <row r="61" spans="1:40" x14ac:dyDescent="0.2">
      <c r="A61" s="55" t="s">
        <v>127</v>
      </c>
      <c r="B61" s="56" t="s">
        <v>126</v>
      </c>
      <c r="C61" s="24">
        <v>3</v>
      </c>
      <c r="D61" s="24"/>
      <c r="E61" s="57">
        <f t="shared" si="0"/>
        <v>3.686681884820707E-2</v>
      </c>
      <c r="F61" s="58">
        <v>35470747</v>
      </c>
      <c r="G61" s="59">
        <f t="shared" si="1"/>
        <v>1.4101966960515563E-2</v>
      </c>
      <c r="H61" s="58">
        <v>13567954</v>
      </c>
      <c r="I61" s="59">
        <f t="shared" si="2"/>
        <v>4.891907750169542E-2</v>
      </c>
      <c r="J61" s="58">
        <v>47066611</v>
      </c>
      <c r="K61" s="60">
        <v>625965</v>
      </c>
      <c r="L61" s="61">
        <f t="shared" si="13"/>
        <v>47692576</v>
      </c>
      <c r="M61" s="62">
        <f t="shared" si="3"/>
        <v>1.329955538970078E-2</v>
      </c>
      <c r="N61" s="63">
        <f t="shared" si="4"/>
        <v>0.25503871520135446</v>
      </c>
      <c r="O61" s="58">
        <v>245380915</v>
      </c>
      <c r="P61" s="60">
        <v>7912446</v>
      </c>
      <c r="Q61" s="61">
        <f t="shared" si="14"/>
        <v>253293361</v>
      </c>
      <c r="R61" s="62">
        <f t="shared" si="5"/>
        <v>3.2245564004030225E-2</v>
      </c>
      <c r="S61" s="63">
        <f t="shared" si="6"/>
        <v>0.12646427630649604</v>
      </c>
      <c r="T61" s="58">
        <v>121675330</v>
      </c>
      <c r="U61" s="60">
        <v>-3629170</v>
      </c>
      <c r="V61" s="61">
        <f t="shared" si="15"/>
        <v>118046160</v>
      </c>
      <c r="W61" s="62">
        <f t="shared" si="7"/>
        <v>-2.9826670698160425E-2</v>
      </c>
      <c r="X61" s="63">
        <f t="shared" si="8"/>
        <v>0.47110122640622265</v>
      </c>
      <c r="Y61" s="58">
        <v>453261576</v>
      </c>
      <c r="Z61" s="60">
        <v>-6209063</v>
      </c>
      <c r="AA61" s="61">
        <f t="shared" si="16"/>
        <v>447052513</v>
      </c>
      <c r="AB61" s="62">
        <f t="shared" si="9"/>
        <v>-1.3698630832100359E-2</v>
      </c>
      <c r="AC61" s="63">
        <f t="shared" si="10"/>
        <v>4.7507918775508834E-2</v>
      </c>
      <c r="AD61" s="58">
        <v>45708890</v>
      </c>
      <c r="AE61" s="63">
        <f t="shared" si="11"/>
        <v>0</v>
      </c>
      <c r="AF61" s="58">
        <v>0</v>
      </c>
      <c r="AG61" s="58">
        <v>962132023</v>
      </c>
      <c r="AH61" s="60">
        <v>-1299822</v>
      </c>
      <c r="AI61" s="61">
        <v>960832201</v>
      </c>
      <c r="AJ61" s="62">
        <f t="shared" si="12"/>
        <v>-1.3509809141858278E-3</v>
      </c>
      <c r="AK61" s="58">
        <v>95049</v>
      </c>
      <c r="AL61" s="58">
        <v>1912727</v>
      </c>
      <c r="AM61" s="25">
        <v>0</v>
      </c>
      <c r="AN61" s="64"/>
    </row>
    <row r="62" spans="1:40" x14ac:dyDescent="0.2">
      <c r="A62" s="55" t="s">
        <v>129</v>
      </c>
      <c r="B62" s="56" t="s">
        <v>128</v>
      </c>
      <c r="C62" s="24">
        <v>3</v>
      </c>
      <c r="D62" s="24"/>
      <c r="E62" s="57">
        <f t="shared" si="0"/>
        <v>2.8464037521222185E-2</v>
      </c>
      <c r="F62" s="58">
        <v>10636282</v>
      </c>
      <c r="G62" s="59">
        <f t="shared" si="1"/>
        <v>2.2613093412514926E-2</v>
      </c>
      <c r="H62" s="58">
        <v>8449934</v>
      </c>
      <c r="I62" s="59">
        <f t="shared" si="2"/>
        <v>7.3427479557436628E-2</v>
      </c>
      <c r="J62" s="58">
        <v>27437969</v>
      </c>
      <c r="K62" s="60">
        <v>364913</v>
      </c>
      <c r="L62" s="61">
        <f t="shared" si="13"/>
        <v>27802882</v>
      </c>
      <c r="M62" s="62">
        <f t="shared" si="3"/>
        <v>1.3299563098128728E-2</v>
      </c>
      <c r="N62" s="63">
        <f t="shared" si="4"/>
        <v>0.12047382320643082</v>
      </c>
      <c r="O62" s="58">
        <v>45017983</v>
      </c>
      <c r="P62" s="60">
        <v>1447105</v>
      </c>
      <c r="Q62" s="61">
        <f t="shared" si="14"/>
        <v>46465088</v>
      </c>
      <c r="R62" s="62">
        <f t="shared" si="5"/>
        <v>3.2145043015365658E-2</v>
      </c>
      <c r="S62" s="63">
        <f t="shared" si="6"/>
        <v>1.4946897819959004E-2</v>
      </c>
      <c r="T62" s="58">
        <v>5585273</v>
      </c>
      <c r="U62" s="60">
        <v>-169251</v>
      </c>
      <c r="V62" s="61">
        <f t="shared" si="15"/>
        <v>5416022</v>
      </c>
      <c r="W62" s="62">
        <f t="shared" si="7"/>
        <v>-3.0303084558265997E-2</v>
      </c>
      <c r="X62" s="63">
        <f t="shared" si="8"/>
        <v>0.70848643241932596</v>
      </c>
      <c r="Y62" s="58">
        <v>264743239</v>
      </c>
      <c r="Z62" s="60">
        <v>-3516900</v>
      </c>
      <c r="AA62" s="61">
        <f t="shared" si="16"/>
        <v>261226339</v>
      </c>
      <c r="AB62" s="62">
        <f t="shared" si="9"/>
        <v>-1.3284191933604016E-2</v>
      </c>
      <c r="AC62" s="63">
        <f t="shared" si="10"/>
        <v>3.1586349393835242E-2</v>
      </c>
      <c r="AD62" s="58">
        <v>11803010</v>
      </c>
      <c r="AE62" s="63">
        <f t="shared" si="11"/>
        <v>1.8866692752657029E-6</v>
      </c>
      <c r="AF62" s="58">
        <v>705</v>
      </c>
      <c r="AG62" s="58">
        <v>373674395</v>
      </c>
      <c r="AH62" s="60">
        <v>-1874133</v>
      </c>
      <c r="AI62" s="61">
        <v>371800262</v>
      </c>
      <c r="AJ62" s="62">
        <f t="shared" si="12"/>
        <v>-5.0154172324277128E-3</v>
      </c>
      <c r="AK62" s="58">
        <v>0</v>
      </c>
      <c r="AL62" s="58">
        <v>0</v>
      </c>
      <c r="AM62" s="25">
        <v>0</v>
      </c>
      <c r="AN62" s="64"/>
    </row>
    <row r="63" spans="1:40" x14ac:dyDescent="0.2">
      <c r="A63" s="55" t="s">
        <v>131</v>
      </c>
      <c r="B63" s="56" t="s">
        <v>130</v>
      </c>
      <c r="C63" s="24">
        <v>3</v>
      </c>
      <c r="D63" s="24"/>
      <c r="E63" s="57">
        <f t="shared" si="0"/>
        <v>2.0490264687864433E-2</v>
      </c>
      <c r="F63" s="58">
        <v>7634833</v>
      </c>
      <c r="G63" s="59">
        <f t="shared" si="1"/>
        <v>7.4860424228286541E-3</v>
      </c>
      <c r="H63" s="58">
        <v>2789358</v>
      </c>
      <c r="I63" s="59">
        <f t="shared" si="2"/>
        <v>5.8145316416018285E-4</v>
      </c>
      <c r="J63" s="58">
        <v>216654</v>
      </c>
      <c r="K63" s="60">
        <v>2881</v>
      </c>
      <c r="L63" s="61">
        <f t="shared" si="13"/>
        <v>219535</v>
      </c>
      <c r="M63" s="62">
        <f t="shared" si="3"/>
        <v>1.3297700480951195E-2</v>
      </c>
      <c r="N63" s="63">
        <f t="shared" si="4"/>
        <v>0.10763283831930884</v>
      </c>
      <c r="O63" s="58">
        <v>40104838</v>
      </c>
      <c r="P63" s="60">
        <v>1293704</v>
      </c>
      <c r="Q63" s="61">
        <f t="shared" si="14"/>
        <v>41398542</v>
      </c>
      <c r="R63" s="62">
        <f t="shared" si="5"/>
        <v>3.2258053255320468E-2</v>
      </c>
      <c r="S63" s="63">
        <f t="shared" si="6"/>
        <v>2.1907041152949263E-2</v>
      </c>
      <c r="T63" s="58">
        <v>8162735</v>
      </c>
      <c r="U63" s="60">
        <v>-247356</v>
      </c>
      <c r="V63" s="61">
        <f t="shared" si="15"/>
        <v>7915379</v>
      </c>
      <c r="W63" s="62">
        <f t="shared" si="7"/>
        <v>-3.0303078563741197E-2</v>
      </c>
      <c r="X63" s="63">
        <f t="shared" si="8"/>
        <v>0.81809231828079665</v>
      </c>
      <c r="Y63" s="58">
        <v>304827601</v>
      </c>
      <c r="Z63" s="60">
        <v>-4174219</v>
      </c>
      <c r="AA63" s="61">
        <f t="shared" si="16"/>
        <v>300653382</v>
      </c>
      <c r="AB63" s="62">
        <f t="shared" si="9"/>
        <v>-1.3693704199705984E-2</v>
      </c>
      <c r="AC63" s="63">
        <f t="shared" si="10"/>
        <v>2.3810041972092015E-2</v>
      </c>
      <c r="AD63" s="58">
        <v>8871808</v>
      </c>
      <c r="AE63" s="63">
        <f t="shared" si="11"/>
        <v>0</v>
      </c>
      <c r="AF63" s="58">
        <v>0</v>
      </c>
      <c r="AG63" s="58">
        <v>372607827</v>
      </c>
      <c r="AH63" s="60">
        <v>-3124990</v>
      </c>
      <c r="AI63" s="61">
        <v>369482837</v>
      </c>
      <c r="AJ63" s="62">
        <f t="shared" si="12"/>
        <v>-8.3868071831996165E-3</v>
      </c>
      <c r="AK63" s="58">
        <v>0</v>
      </c>
      <c r="AL63" s="58">
        <v>0</v>
      </c>
      <c r="AM63" s="25">
        <v>0</v>
      </c>
      <c r="AN63" s="64"/>
    </row>
    <row r="64" spans="1:40" x14ac:dyDescent="0.2">
      <c r="A64" s="55" t="s">
        <v>133</v>
      </c>
      <c r="B64" s="56" t="s">
        <v>132</v>
      </c>
      <c r="C64" s="24">
        <v>3</v>
      </c>
      <c r="D64" s="24"/>
      <c r="E64" s="57">
        <f t="shared" si="0"/>
        <v>3.7841718441487857E-2</v>
      </c>
      <c r="F64" s="58">
        <v>17153790</v>
      </c>
      <c r="G64" s="59">
        <f t="shared" si="1"/>
        <v>8.3220613826306637E-3</v>
      </c>
      <c r="H64" s="58">
        <v>3772421</v>
      </c>
      <c r="I64" s="59">
        <f t="shared" si="2"/>
        <v>1.4611882452997722E-3</v>
      </c>
      <c r="J64" s="58">
        <v>662362</v>
      </c>
      <c r="K64" s="60">
        <v>8809</v>
      </c>
      <c r="L64" s="61">
        <f t="shared" si="13"/>
        <v>671171</v>
      </c>
      <c r="M64" s="62">
        <f t="shared" si="3"/>
        <v>1.3299374058294407E-2</v>
      </c>
      <c r="N64" s="63">
        <f t="shared" si="4"/>
        <v>0.12006948348713362</v>
      </c>
      <c r="O64" s="58">
        <v>54427938</v>
      </c>
      <c r="P64" s="60">
        <v>1452496</v>
      </c>
      <c r="Q64" s="61">
        <f t="shared" si="14"/>
        <v>55880434</v>
      </c>
      <c r="R64" s="62">
        <f t="shared" si="5"/>
        <v>2.6686588788280018E-2</v>
      </c>
      <c r="S64" s="63">
        <f t="shared" si="6"/>
        <v>1.5110649643664702E-2</v>
      </c>
      <c r="T64" s="58">
        <v>6849713</v>
      </c>
      <c r="U64" s="60">
        <v>-206930</v>
      </c>
      <c r="V64" s="61">
        <f t="shared" si="15"/>
        <v>6642783</v>
      </c>
      <c r="W64" s="62">
        <f t="shared" si="7"/>
        <v>-3.02100248579758E-2</v>
      </c>
      <c r="X64" s="63">
        <f t="shared" si="8"/>
        <v>0.77931927372818954</v>
      </c>
      <c r="Y64" s="58">
        <v>353268290</v>
      </c>
      <c r="Z64" s="60">
        <v>190804</v>
      </c>
      <c r="AA64" s="61">
        <f t="shared" si="16"/>
        <v>353459094</v>
      </c>
      <c r="AB64" s="62">
        <f t="shared" si="9"/>
        <v>5.401107469906229E-4</v>
      </c>
      <c r="AC64" s="63">
        <f t="shared" si="10"/>
        <v>3.7873727888647117E-2</v>
      </c>
      <c r="AD64" s="58">
        <v>17168300</v>
      </c>
      <c r="AE64" s="63">
        <f t="shared" si="11"/>
        <v>1.8971829467237011E-6</v>
      </c>
      <c r="AF64" s="58">
        <v>860</v>
      </c>
      <c r="AG64" s="58">
        <v>453303674</v>
      </c>
      <c r="AH64" s="60">
        <v>1445179</v>
      </c>
      <c r="AI64" s="61">
        <v>454748853</v>
      </c>
      <c r="AJ64" s="62">
        <f t="shared" si="12"/>
        <v>3.1881034346083856E-3</v>
      </c>
      <c r="AK64" s="58">
        <v>0</v>
      </c>
      <c r="AL64" s="58">
        <v>21033</v>
      </c>
      <c r="AM64" s="25">
        <v>0</v>
      </c>
      <c r="AN64" s="64"/>
    </row>
    <row r="65" spans="1:40" x14ac:dyDescent="0.2">
      <c r="A65" s="55" t="s">
        <v>135</v>
      </c>
      <c r="B65" s="56" t="s">
        <v>134</v>
      </c>
      <c r="C65" s="24">
        <v>3</v>
      </c>
      <c r="D65" s="24"/>
      <c r="E65" s="57">
        <f t="shared" si="0"/>
        <v>3.0404101000249189E-2</v>
      </c>
      <c r="F65" s="58">
        <v>14364827</v>
      </c>
      <c r="G65" s="59">
        <f t="shared" si="1"/>
        <v>7.6500136937571643E-3</v>
      </c>
      <c r="H65" s="58">
        <v>3614352</v>
      </c>
      <c r="I65" s="59">
        <f t="shared" si="2"/>
        <v>1.4011750004764389E-3</v>
      </c>
      <c r="J65" s="58">
        <v>662004</v>
      </c>
      <c r="K65" s="60">
        <v>8804</v>
      </c>
      <c r="L65" s="61">
        <f t="shared" si="13"/>
        <v>670808</v>
      </c>
      <c r="M65" s="62">
        <f t="shared" si="3"/>
        <v>1.3299013299013299E-2</v>
      </c>
      <c r="N65" s="63">
        <f t="shared" si="4"/>
        <v>0.1439638439939657</v>
      </c>
      <c r="O65" s="58">
        <v>68017657</v>
      </c>
      <c r="P65" s="60">
        <v>2187964</v>
      </c>
      <c r="Q65" s="61">
        <f t="shared" si="14"/>
        <v>70205621</v>
      </c>
      <c r="R65" s="62">
        <f t="shared" si="5"/>
        <v>3.216758848367858E-2</v>
      </c>
      <c r="S65" s="63">
        <f t="shared" si="6"/>
        <v>1.5438469837418202E-2</v>
      </c>
      <c r="T65" s="58">
        <v>7294113</v>
      </c>
      <c r="U65" s="60">
        <v>-221034</v>
      </c>
      <c r="V65" s="61">
        <f t="shared" si="15"/>
        <v>7073079</v>
      </c>
      <c r="W65" s="62">
        <f t="shared" si="7"/>
        <v>-3.0303067693083451E-2</v>
      </c>
      <c r="X65" s="63">
        <f t="shared" si="8"/>
        <v>0.7566616600291306</v>
      </c>
      <c r="Y65" s="58">
        <v>357494992</v>
      </c>
      <c r="Z65" s="60">
        <v>-4897191</v>
      </c>
      <c r="AA65" s="61">
        <f t="shared" si="16"/>
        <v>352597801</v>
      </c>
      <c r="AB65" s="62">
        <f t="shared" si="9"/>
        <v>-1.3698628259385519E-2</v>
      </c>
      <c r="AC65" s="63">
        <f t="shared" si="10"/>
        <v>4.4480736445002771E-2</v>
      </c>
      <c r="AD65" s="58">
        <v>21015523</v>
      </c>
      <c r="AE65" s="63">
        <f t="shared" si="11"/>
        <v>0</v>
      </c>
      <c r="AF65" s="58">
        <v>0</v>
      </c>
      <c r="AG65" s="58">
        <v>472463468</v>
      </c>
      <c r="AH65" s="60">
        <v>-2921457</v>
      </c>
      <c r="AI65" s="61">
        <v>469542011</v>
      </c>
      <c r="AJ65" s="62">
        <f t="shared" si="12"/>
        <v>-6.1834558603375443E-3</v>
      </c>
      <c r="AK65" s="58">
        <v>0</v>
      </c>
      <c r="AL65" s="58">
        <v>0</v>
      </c>
      <c r="AM65" s="25">
        <v>0</v>
      </c>
      <c r="AN65" s="64"/>
    </row>
    <row r="66" spans="1:40" x14ac:dyDescent="0.2">
      <c r="A66" s="55" t="s">
        <v>137</v>
      </c>
      <c r="B66" s="56" t="s">
        <v>136</v>
      </c>
      <c r="C66" s="24">
        <v>3</v>
      </c>
      <c r="D66" s="24"/>
      <c r="E66" s="57">
        <f t="shared" si="0"/>
        <v>0.1388111846519875</v>
      </c>
      <c r="F66" s="58">
        <v>183629661</v>
      </c>
      <c r="G66" s="59">
        <f t="shared" si="1"/>
        <v>1.3153664949962554E-2</v>
      </c>
      <c r="H66" s="58">
        <v>17400637</v>
      </c>
      <c r="I66" s="59">
        <f t="shared" si="2"/>
        <v>1.2224021379492755E-2</v>
      </c>
      <c r="J66" s="58">
        <v>16170836</v>
      </c>
      <c r="K66" s="60">
        <v>215065</v>
      </c>
      <c r="L66" s="61">
        <f t="shared" si="13"/>
        <v>16385901</v>
      </c>
      <c r="M66" s="62">
        <f t="shared" si="3"/>
        <v>1.3299559775388235E-2</v>
      </c>
      <c r="N66" s="63">
        <f t="shared" si="4"/>
        <v>0.50283922878718912</v>
      </c>
      <c r="O66" s="58">
        <v>665192775</v>
      </c>
      <c r="P66" s="60">
        <v>21275820</v>
      </c>
      <c r="Q66" s="61">
        <f t="shared" si="14"/>
        <v>686468595</v>
      </c>
      <c r="R66" s="62">
        <f t="shared" si="5"/>
        <v>3.1984442404684871E-2</v>
      </c>
      <c r="S66" s="63">
        <f t="shared" si="6"/>
        <v>0.30050183068577035</v>
      </c>
      <c r="T66" s="58">
        <v>397525959</v>
      </c>
      <c r="U66" s="60">
        <v>7501344</v>
      </c>
      <c r="V66" s="61">
        <f t="shared" si="15"/>
        <v>405027303</v>
      </c>
      <c r="W66" s="62">
        <f t="shared" si="7"/>
        <v>1.8870073337776665E-2</v>
      </c>
      <c r="X66" s="63">
        <f t="shared" si="8"/>
        <v>3.1663949486066871E-2</v>
      </c>
      <c r="Y66" s="58">
        <v>41887405</v>
      </c>
      <c r="Z66" s="60">
        <v>589964</v>
      </c>
      <c r="AA66" s="61">
        <f t="shared" si="16"/>
        <v>42477369</v>
      </c>
      <c r="AB66" s="62">
        <f t="shared" si="9"/>
        <v>1.4084520155879793E-2</v>
      </c>
      <c r="AC66" s="63">
        <f t="shared" si="10"/>
        <v>8.061200595308849E-4</v>
      </c>
      <c r="AD66" s="58">
        <v>1066395</v>
      </c>
      <c r="AE66" s="63">
        <f t="shared" si="11"/>
        <v>0</v>
      </c>
      <c r="AF66" s="58">
        <v>0</v>
      </c>
      <c r="AG66" s="58">
        <v>1322873668</v>
      </c>
      <c r="AH66" s="60">
        <v>29582193</v>
      </c>
      <c r="AI66" s="61">
        <v>1352455861</v>
      </c>
      <c r="AJ66" s="62">
        <f t="shared" si="12"/>
        <v>2.2362069572920095E-2</v>
      </c>
      <c r="AK66" s="58">
        <v>5642250</v>
      </c>
      <c r="AL66" s="58">
        <v>44962859</v>
      </c>
      <c r="AM66" s="25">
        <v>0</v>
      </c>
      <c r="AN66" s="64"/>
    </row>
    <row r="67" spans="1:40" x14ac:dyDescent="0.2">
      <c r="A67" s="55" t="s">
        <v>139</v>
      </c>
      <c r="B67" s="56" t="s">
        <v>138</v>
      </c>
      <c r="C67" s="24">
        <v>3</v>
      </c>
      <c r="D67" s="24"/>
      <c r="E67" s="57">
        <f t="shared" si="0"/>
        <v>1.3114550933022207E-2</v>
      </c>
      <c r="F67" s="58">
        <v>5712457</v>
      </c>
      <c r="G67" s="59">
        <f t="shared" si="1"/>
        <v>4.4582388850893453E-2</v>
      </c>
      <c r="H67" s="58">
        <v>19419268</v>
      </c>
      <c r="I67" s="59">
        <f t="shared" si="2"/>
        <v>2.9596255162241774E-2</v>
      </c>
      <c r="J67" s="58">
        <v>12891584</v>
      </c>
      <c r="K67" s="60">
        <v>171452</v>
      </c>
      <c r="L67" s="61">
        <f t="shared" si="13"/>
        <v>13063036</v>
      </c>
      <c r="M67" s="62">
        <f t="shared" si="3"/>
        <v>1.3299529367376422E-2</v>
      </c>
      <c r="N67" s="63">
        <f t="shared" si="4"/>
        <v>0.27458932298227456</v>
      </c>
      <c r="O67" s="58">
        <v>119606055</v>
      </c>
      <c r="P67" s="60">
        <v>3854024</v>
      </c>
      <c r="Q67" s="61">
        <f t="shared" si="14"/>
        <v>123460079</v>
      </c>
      <c r="R67" s="62">
        <f t="shared" si="5"/>
        <v>3.2222649597463938E-2</v>
      </c>
      <c r="S67" s="63">
        <f t="shared" si="6"/>
        <v>2.8492916530352748E-2</v>
      </c>
      <c r="T67" s="58">
        <v>12410990</v>
      </c>
      <c r="U67" s="60">
        <v>258614</v>
      </c>
      <c r="V67" s="61">
        <f t="shared" si="15"/>
        <v>12669604</v>
      </c>
      <c r="W67" s="62">
        <f t="shared" si="7"/>
        <v>2.0837499667633284E-2</v>
      </c>
      <c r="X67" s="63">
        <f t="shared" si="8"/>
        <v>0.59290768608556033</v>
      </c>
      <c r="Y67" s="58">
        <v>258259675</v>
      </c>
      <c r="Z67" s="60">
        <v>3537478</v>
      </c>
      <c r="AA67" s="61">
        <f t="shared" si="16"/>
        <v>261797153</v>
      </c>
      <c r="AB67" s="62">
        <f t="shared" si="9"/>
        <v>1.3697368743300711E-2</v>
      </c>
      <c r="AC67" s="63">
        <f t="shared" si="10"/>
        <v>1.6716879455654868E-2</v>
      </c>
      <c r="AD67" s="58">
        <v>7281565</v>
      </c>
      <c r="AE67" s="63">
        <f t="shared" si="11"/>
        <v>0</v>
      </c>
      <c r="AF67" s="58">
        <v>0</v>
      </c>
      <c r="AG67" s="58">
        <v>435581594</v>
      </c>
      <c r="AH67" s="60">
        <v>7821568</v>
      </c>
      <c r="AI67" s="61">
        <v>443403162</v>
      </c>
      <c r="AJ67" s="62">
        <f t="shared" si="12"/>
        <v>1.795660814813952E-2</v>
      </c>
      <c r="AK67" s="58">
        <v>0</v>
      </c>
      <c r="AL67" s="58">
        <v>256140</v>
      </c>
      <c r="AM67" s="25">
        <v>0</v>
      </c>
      <c r="AN67" s="64"/>
    </row>
    <row r="68" spans="1:40" x14ac:dyDescent="0.2">
      <c r="A68" s="55" t="s">
        <v>141</v>
      </c>
      <c r="B68" s="56" t="s">
        <v>140</v>
      </c>
      <c r="C68" s="24">
        <v>3</v>
      </c>
      <c r="D68" s="24"/>
      <c r="E68" s="57">
        <f t="shared" si="0"/>
        <v>2.856868180745303E-2</v>
      </c>
      <c r="F68" s="58">
        <v>17946222</v>
      </c>
      <c r="G68" s="59">
        <f t="shared" si="1"/>
        <v>1.0099536077313582E-2</v>
      </c>
      <c r="H68" s="58">
        <v>6344308</v>
      </c>
      <c r="I68" s="59">
        <f t="shared" si="2"/>
        <v>7.8712780974886515E-3</v>
      </c>
      <c r="J68" s="58">
        <v>4944565</v>
      </c>
      <c r="K68" s="60">
        <v>65761</v>
      </c>
      <c r="L68" s="61">
        <f t="shared" si="13"/>
        <v>5010326</v>
      </c>
      <c r="M68" s="62">
        <f t="shared" si="3"/>
        <v>1.329965325564534E-2</v>
      </c>
      <c r="N68" s="63">
        <f t="shared" si="4"/>
        <v>0.50443490505235822</v>
      </c>
      <c r="O68" s="58">
        <v>316874991</v>
      </c>
      <c r="P68" s="60">
        <v>3312004</v>
      </c>
      <c r="Q68" s="61">
        <f t="shared" si="14"/>
        <v>320186995</v>
      </c>
      <c r="R68" s="62">
        <f t="shared" si="5"/>
        <v>1.0452083926055244E-2</v>
      </c>
      <c r="S68" s="63">
        <f t="shared" si="6"/>
        <v>0.14719268471990066</v>
      </c>
      <c r="T68" s="58">
        <v>92463230</v>
      </c>
      <c r="U68" s="60">
        <v>-1886237</v>
      </c>
      <c r="V68" s="61">
        <f t="shared" si="15"/>
        <v>90576993</v>
      </c>
      <c r="W68" s="62">
        <f t="shared" si="7"/>
        <v>-2.0399860571602355E-2</v>
      </c>
      <c r="X68" s="63">
        <f t="shared" si="8"/>
        <v>0.28512097223322602</v>
      </c>
      <c r="Y68" s="58">
        <v>179106768</v>
      </c>
      <c r="Z68" s="60">
        <v>-4163626</v>
      </c>
      <c r="AA68" s="61">
        <f t="shared" si="16"/>
        <v>174943142</v>
      </c>
      <c r="AB68" s="62">
        <f t="shared" si="9"/>
        <v>-2.3246614555626394E-2</v>
      </c>
      <c r="AC68" s="63">
        <f t="shared" si="10"/>
        <v>1.6711942012259798E-2</v>
      </c>
      <c r="AD68" s="58">
        <v>10498077</v>
      </c>
      <c r="AE68" s="63">
        <f t="shared" si="11"/>
        <v>0</v>
      </c>
      <c r="AF68" s="58">
        <v>0</v>
      </c>
      <c r="AG68" s="58">
        <v>628178161</v>
      </c>
      <c r="AH68" s="60">
        <v>-2672098</v>
      </c>
      <c r="AI68" s="61">
        <v>625506063</v>
      </c>
      <c r="AJ68" s="62">
        <f t="shared" si="12"/>
        <v>-4.2537263564627484E-3</v>
      </c>
      <c r="AK68" s="58">
        <v>0</v>
      </c>
      <c r="AL68" s="58">
        <v>37595</v>
      </c>
      <c r="AM68" s="25">
        <v>0</v>
      </c>
      <c r="AN68" s="64"/>
    </row>
    <row r="69" spans="1:40" x14ac:dyDescent="0.2">
      <c r="A69" s="55" t="s">
        <v>143</v>
      </c>
      <c r="B69" s="56" t="s">
        <v>142</v>
      </c>
      <c r="C69" s="24">
        <v>3</v>
      </c>
      <c r="D69" s="24"/>
      <c r="E69" s="57">
        <f t="shared" si="0"/>
        <v>1.8885559043636622E-2</v>
      </c>
      <c r="F69" s="58">
        <v>5199448</v>
      </c>
      <c r="G69" s="59">
        <f t="shared" si="1"/>
        <v>7.7069117747500498E-2</v>
      </c>
      <c r="H69" s="58">
        <v>21218163</v>
      </c>
      <c r="I69" s="59">
        <f t="shared" si="2"/>
        <v>0.28219105971104325</v>
      </c>
      <c r="J69" s="58">
        <v>77690988</v>
      </c>
      <c r="K69" s="60">
        <v>1033255</v>
      </c>
      <c r="L69" s="61">
        <f t="shared" si="13"/>
        <v>78724243</v>
      </c>
      <c r="M69" s="62">
        <f t="shared" si="3"/>
        <v>1.3299547690138785E-2</v>
      </c>
      <c r="N69" s="63">
        <f t="shared" si="4"/>
        <v>0.23780094009798897</v>
      </c>
      <c r="O69" s="58">
        <v>65469792</v>
      </c>
      <c r="P69" s="60">
        <v>687383</v>
      </c>
      <c r="Q69" s="61">
        <f t="shared" si="14"/>
        <v>66157175</v>
      </c>
      <c r="R69" s="62">
        <f t="shared" si="5"/>
        <v>1.0499239099461322E-2</v>
      </c>
      <c r="S69" s="63">
        <f t="shared" si="6"/>
        <v>4.5415710707724724E-2</v>
      </c>
      <c r="T69" s="58">
        <v>12503555</v>
      </c>
      <c r="U69" s="60">
        <v>-255175</v>
      </c>
      <c r="V69" s="61">
        <f t="shared" si="15"/>
        <v>12248380</v>
      </c>
      <c r="W69" s="62">
        <f t="shared" si="7"/>
        <v>-2.0408195909083458E-2</v>
      </c>
      <c r="X69" s="63">
        <f t="shared" si="8"/>
        <v>0.31489141168951629</v>
      </c>
      <c r="Y69" s="58">
        <v>86693834</v>
      </c>
      <c r="Z69" s="60">
        <v>-2326372</v>
      </c>
      <c r="AA69" s="61">
        <f t="shared" si="16"/>
        <v>84367462</v>
      </c>
      <c r="AB69" s="62">
        <f t="shared" si="9"/>
        <v>-2.6834342105575813E-2</v>
      </c>
      <c r="AC69" s="63">
        <f t="shared" si="10"/>
        <v>2.3746201002589673E-2</v>
      </c>
      <c r="AD69" s="58">
        <v>6537648</v>
      </c>
      <c r="AE69" s="63">
        <f t="shared" si="11"/>
        <v>0</v>
      </c>
      <c r="AF69" s="58">
        <v>0</v>
      </c>
      <c r="AG69" s="58">
        <v>275313428</v>
      </c>
      <c r="AH69" s="60">
        <v>-860909</v>
      </c>
      <c r="AI69" s="61">
        <v>274452519</v>
      </c>
      <c r="AJ69" s="62">
        <f t="shared" si="12"/>
        <v>-3.127014204334414E-3</v>
      </c>
      <c r="AK69" s="58">
        <v>0</v>
      </c>
      <c r="AL69" s="58">
        <v>0</v>
      </c>
      <c r="AM69" s="25">
        <v>0</v>
      </c>
      <c r="AN69" s="64"/>
    </row>
    <row r="70" spans="1:40" x14ac:dyDescent="0.2">
      <c r="A70" s="55" t="s">
        <v>145</v>
      </c>
      <c r="B70" s="56" t="s">
        <v>144</v>
      </c>
      <c r="C70" s="24">
        <v>3</v>
      </c>
      <c r="D70" s="24"/>
      <c r="E70" s="57">
        <f t="shared" ref="E70:E133" si="17">+F70/$AG70</f>
        <v>5.5586088373340704E-2</v>
      </c>
      <c r="F70" s="58">
        <v>64464971</v>
      </c>
      <c r="G70" s="59">
        <f t="shared" ref="G70:G133" si="18">+H70/$AG70</f>
        <v>1.2861096110041275E-2</v>
      </c>
      <c r="H70" s="58">
        <v>14915426</v>
      </c>
      <c r="I70" s="59">
        <f t="shared" ref="I70:I133" si="19">+J70/$AG70</f>
        <v>5.0996756061162746E-2</v>
      </c>
      <c r="J70" s="58">
        <v>59142575</v>
      </c>
      <c r="K70" s="60">
        <v>786571</v>
      </c>
      <c r="L70" s="61">
        <f t="shared" si="13"/>
        <v>59929146</v>
      </c>
      <c r="M70" s="62">
        <f t="shared" ref="M70:M133" si="20">+K70/J70</f>
        <v>1.3299573107866879E-2</v>
      </c>
      <c r="N70" s="63">
        <f t="shared" ref="N70:N133" si="21">+O70/$AG70</f>
        <v>0.35114547489027853</v>
      </c>
      <c r="O70" s="58">
        <v>407234679</v>
      </c>
      <c r="P70" s="60">
        <v>8748351</v>
      </c>
      <c r="Q70" s="61">
        <f t="shared" si="14"/>
        <v>415983030</v>
      </c>
      <c r="R70" s="62">
        <f t="shared" ref="R70:R133" si="22">+P70/O70</f>
        <v>2.1482333040698628E-2</v>
      </c>
      <c r="S70" s="63">
        <f t="shared" ref="S70:S133" si="23">+T70/$AG70</f>
        <v>0.15595895293404399</v>
      </c>
      <c r="T70" s="58">
        <v>180870604</v>
      </c>
      <c r="U70" s="60">
        <v>1888422</v>
      </c>
      <c r="V70" s="61">
        <f t="shared" si="15"/>
        <v>182759026</v>
      </c>
      <c r="W70" s="62">
        <f t="shared" ref="W70:W133" si="24">+U70/T70</f>
        <v>1.0440734747587839E-2</v>
      </c>
      <c r="X70" s="63">
        <f t="shared" ref="X70:X133" si="25">+Y70/$AG70</f>
        <v>0.35813692058709073</v>
      </c>
      <c r="Y70" s="58">
        <v>415342883</v>
      </c>
      <c r="Z70" s="60">
        <v>-4792946</v>
      </c>
      <c r="AA70" s="61">
        <f t="shared" si="16"/>
        <v>410549937</v>
      </c>
      <c r="AB70" s="62">
        <f t="shared" ref="AB70:AB133" si="26">+Z70/Y70</f>
        <v>-1.153973306435589E-2</v>
      </c>
      <c r="AC70" s="63">
        <f t="shared" ref="AC70:AC133" si="27">+AD70/$AG70</f>
        <v>1.5314711044041982E-2</v>
      </c>
      <c r="AD70" s="58">
        <v>17760962</v>
      </c>
      <c r="AE70" s="63">
        <f t="shared" ref="AE70:AE133" si="28">AF70/$AG70</f>
        <v>0</v>
      </c>
      <c r="AF70" s="58">
        <v>0</v>
      </c>
      <c r="AG70" s="58">
        <v>1159732100</v>
      </c>
      <c r="AH70" s="60">
        <v>6630398</v>
      </c>
      <c r="AI70" s="61">
        <v>1166362498</v>
      </c>
      <c r="AJ70" s="62">
        <f t="shared" ref="AJ70:AJ133" si="29">+AH70/AG70</f>
        <v>5.7171807178571675E-3</v>
      </c>
      <c r="AK70" s="58">
        <v>187821</v>
      </c>
      <c r="AL70" s="58">
        <v>822602</v>
      </c>
      <c r="AM70" s="25">
        <v>0</v>
      </c>
      <c r="AN70" s="64"/>
    </row>
    <row r="71" spans="1:40" x14ac:dyDescent="0.2">
      <c r="A71" s="55" t="s">
        <v>147</v>
      </c>
      <c r="B71" s="56" t="s">
        <v>146</v>
      </c>
      <c r="C71" s="24">
        <v>3</v>
      </c>
      <c r="D71" s="24"/>
      <c r="E71" s="57">
        <f t="shared" si="17"/>
        <v>3.8219783715333244E-2</v>
      </c>
      <c r="F71" s="58">
        <v>13350327</v>
      </c>
      <c r="G71" s="59">
        <f t="shared" si="18"/>
        <v>1.7960651111288427E-2</v>
      </c>
      <c r="H71" s="58">
        <v>6273729</v>
      </c>
      <c r="I71" s="59">
        <f t="shared" si="19"/>
        <v>0.11195899918677163</v>
      </c>
      <c r="J71" s="58">
        <v>39107737</v>
      </c>
      <c r="K71" s="60">
        <v>520115</v>
      </c>
      <c r="L71" s="61">
        <f t="shared" ref="L71:L134" si="30">+J71+K71</f>
        <v>39627852</v>
      </c>
      <c r="M71" s="62">
        <f t="shared" si="20"/>
        <v>1.3299542236361055E-2</v>
      </c>
      <c r="N71" s="63">
        <f t="shared" si="21"/>
        <v>0.18564160782128361</v>
      </c>
      <c r="O71" s="58">
        <v>64845374</v>
      </c>
      <c r="P71" s="60">
        <v>1379689</v>
      </c>
      <c r="Q71" s="61">
        <f t="shared" ref="Q71:Q134" si="31">+O71+P71</f>
        <v>66225063</v>
      </c>
      <c r="R71" s="62">
        <f t="shared" si="22"/>
        <v>2.1276598697695846E-2</v>
      </c>
      <c r="S71" s="63">
        <f t="shared" si="23"/>
        <v>2.4168771842858663E-2</v>
      </c>
      <c r="T71" s="58">
        <v>8442251</v>
      </c>
      <c r="U71" s="60">
        <v>88866</v>
      </c>
      <c r="V71" s="61">
        <f t="shared" ref="V71:V134" si="32">+T71+U71</f>
        <v>8531117</v>
      </c>
      <c r="W71" s="62">
        <f t="shared" si="24"/>
        <v>1.0526339479837783E-2</v>
      </c>
      <c r="X71" s="63">
        <f t="shared" si="25"/>
        <v>0.59193451026695088</v>
      </c>
      <c r="Y71" s="58">
        <v>206765149</v>
      </c>
      <c r="Z71" s="60">
        <v>-1720504</v>
      </c>
      <c r="AA71" s="61">
        <f t="shared" ref="AA71:AA134" si="33">+Y71+Z71</f>
        <v>205044645</v>
      </c>
      <c r="AB71" s="62">
        <f t="shared" si="26"/>
        <v>-8.3210541443809755E-3</v>
      </c>
      <c r="AC71" s="63">
        <f t="shared" si="27"/>
        <v>3.0115676055513532E-2</v>
      </c>
      <c r="AD71" s="58">
        <v>10519529</v>
      </c>
      <c r="AE71" s="63">
        <f t="shared" si="28"/>
        <v>0</v>
      </c>
      <c r="AF71" s="58">
        <v>0</v>
      </c>
      <c r="AG71" s="58">
        <v>349304096</v>
      </c>
      <c r="AH71" s="60">
        <v>268166</v>
      </c>
      <c r="AI71" s="61">
        <v>349572262</v>
      </c>
      <c r="AJ71" s="62">
        <f t="shared" si="29"/>
        <v>7.6771501700340777E-4</v>
      </c>
      <c r="AK71" s="58">
        <v>0</v>
      </c>
      <c r="AL71" s="58">
        <v>0</v>
      </c>
      <c r="AM71" s="25">
        <v>0</v>
      </c>
      <c r="AN71" s="64"/>
    </row>
    <row r="72" spans="1:40" x14ac:dyDescent="0.2">
      <c r="A72" s="55" t="s">
        <v>149</v>
      </c>
      <c r="B72" s="56" t="s">
        <v>148</v>
      </c>
      <c r="C72" s="24">
        <v>3</v>
      </c>
      <c r="D72" s="24"/>
      <c r="E72" s="57">
        <f t="shared" si="17"/>
        <v>4.7616498397730245E-2</v>
      </c>
      <c r="F72" s="58">
        <v>39567121</v>
      </c>
      <c r="G72" s="59">
        <f t="shared" si="18"/>
        <v>1.8797162695011919E-2</v>
      </c>
      <c r="H72" s="58">
        <v>15619578</v>
      </c>
      <c r="I72" s="59">
        <f t="shared" si="19"/>
        <v>7.44589858626655E-2</v>
      </c>
      <c r="J72" s="58">
        <v>61871994</v>
      </c>
      <c r="K72" s="60">
        <v>822870</v>
      </c>
      <c r="L72" s="61">
        <f t="shared" si="30"/>
        <v>62694864</v>
      </c>
      <c r="M72" s="62">
        <f t="shared" si="20"/>
        <v>1.3299555207482079E-2</v>
      </c>
      <c r="N72" s="63">
        <f t="shared" si="21"/>
        <v>0.26472242913800192</v>
      </c>
      <c r="O72" s="58">
        <v>219972168</v>
      </c>
      <c r="P72" s="60">
        <v>4682008</v>
      </c>
      <c r="Q72" s="61">
        <f t="shared" si="31"/>
        <v>224654176</v>
      </c>
      <c r="R72" s="62">
        <f t="shared" si="22"/>
        <v>2.1284547234175551E-2</v>
      </c>
      <c r="S72" s="63">
        <f t="shared" si="23"/>
        <v>6.127756225743055E-2</v>
      </c>
      <c r="T72" s="58">
        <v>50918837</v>
      </c>
      <c r="U72" s="60">
        <v>532283</v>
      </c>
      <c r="V72" s="61">
        <f t="shared" si="32"/>
        <v>51451120</v>
      </c>
      <c r="W72" s="62">
        <f t="shared" si="24"/>
        <v>1.0453557688287343E-2</v>
      </c>
      <c r="X72" s="63">
        <f t="shared" si="25"/>
        <v>0.5100869617906959</v>
      </c>
      <c r="Y72" s="58">
        <v>423858814</v>
      </c>
      <c r="Z72" s="60">
        <v>-5806285</v>
      </c>
      <c r="AA72" s="61">
        <f t="shared" si="33"/>
        <v>418052529</v>
      </c>
      <c r="AB72" s="62">
        <f t="shared" si="26"/>
        <v>-1.3698629846116637E-2</v>
      </c>
      <c r="AC72" s="63">
        <f t="shared" si="27"/>
        <v>2.304039985846389E-2</v>
      </c>
      <c r="AD72" s="58">
        <v>19145513</v>
      </c>
      <c r="AE72" s="63">
        <f t="shared" si="28"/>
        <v>0</v>
      </c>
      <c r="AF72" s="58">
        <v>0</v>
      </c>
      <c r="AG72" s="58">
        <v>830954025</v>
      </c>
      <c r="AH72" s="60">
        <v>230876</v>
      </c>
      <c r="AI72" s="61">
        <v>831184901</v>
      </c>
      <c r="AJ72" s="62">
        <f t="shared" si="29"/>
        <v>2.7784449326182637E-4</v>
      </c>
      <c r="AK72" s="58">
        <v>38324</v>
      </c>
      <c r="AL72" s="58">
        <v>351960</v>
      </c>
      <c r="AM72" s="25">
        <v>0</v>
      </c>
      <c r="AN72" s="64"/>
    </row>
    <row r="73" spans="1:40" x14ac:dyDescent="0.2">
      <c r="A73" s="55" t="s">
        <v>151</v>
      </c>
      <c r="B73" s="56" t="s">
        <v>150</v>
      </c>
      <c r="C73" s="24">
        <v>3</v>
      </c>
      <c r="D73" s="24"/>
      <c r="E73" s="57">
        <f t="shared" si="17"/>
        <v>4.985677285863873E-2</v>
      </c>
      <c r="F73" s="58">
        <v>44229354</v>
      </c>
      <c r="G73" s="59">
        <f t="shared" si="18"/>
        <v>1.2743872603581261E-2</v>
      </c>
      <c r="H73" s="58">
        <v>11305450</v>
      </c>
      <c r="I73" s="59">
        <f t="shared" si="19"/>
        <v>5.9997971184093571E-2</v>
      </c>
      <c r="J73" s="58">
        <v>53225898</v>
      </c>
      <c r="K73" s="60">
        <v>707881</v>
      </c>
      <c r="L73" s="61">
        <f t="shared" si="30"/>
        <v>53933779</v>
      </c>
      <c r="M73" s="62">
        <f t="shared" si="20"/>
        <v>1.3299559549000001E-2</v>
      </c>
      <c r="N73" s="63">
        <f t="shared" si="21"/>
        <v>0.27798319232285745</v>
      </c>
      <c r="O73" s="58">
        <v>246606756</v>
      </c>
      <c r="P73" s="60">
        <v>5312644</v>
      </c>
      <c r="Q73" s="61">
        <f t="shared" si="31"/>
        <v>251919400</v>
      </c>
      <c r="R73" s="62">
        <f t="shared" si="22"/>
        <v>2.154297832781191E-2</v>
      </c>
      <c r="S73" s="63">
        <f t="shared" si="23"/>
        <v>8.9703193178607407E-2</v>
      </c>
      <c r="T73" s="58">
        <v>79578241</v>
      </c>
      <c r="U73" s="60">
        <v>808644</v>
      </c>
      <c r="V73" s="61">
        <f t="shared" si="32"/>
        <v>80386885</v>
      </c>
      <c r="W73" s="62">
        <f t="shared" si="24"/>
        <v>1.0161621943867797E-2</v>
      </c>
      <c r="X73" s="63">
        <f t="shared" si="25"/>
        <v>0.48280705783867023</v>
      </c>
      <c r="Y73" s="58">
        <v>428311803</v>
      </c>
      <c r="Z73" s="60">
        <v>-3733322</v>
      </c>
      <c r="AA73" s="61">
        <f t="shared" si="33"/>
        <v>424578481</v>
      </c>
      <c r="AB73" s="62">
        <f t="shared" si="26"/>
        <v>-8.7163649795567264E-3</v>
      </c>
      <c r="AC73" s="63">
        <f t="shared" si="27"/>
        <v>2.6907940013551387E-2</v>
      </c>
      <c r="AD73" s="58">
        <v>23870795</v>
      </c>
      <c r="AE73" s="63">
        <f t="shared" si="28"/>
        <v>0</v>
      </c>
      <c r="AF73" s="58">
        <v>0</v>
      </c>
      <c r="AG73" s="58">
        <v>887128297</v>
      </c>
      <c r="AH73" s="60">
        <v>3095847</v>
      </c>
      <c r="AI73" s="61">
        <v>890224144</v>
      </c>
      <c r="AJ73" s="62">
        <f t="shared" si="29"/>
        <v>3.4897398837002718E-3</v>
      </c>
      <c r="AK73" s="58">
        <v>70982</v>
      </c>
      <c r="AL73" s="58">
        <v>199617</v>
      </c>
      <c r="AM73" s="25">
        <v>0</v>
      </c>
      <c r="AN73" s="64"/>
    </row>
    <row r="74" spans="1:40" x14ac:dyDescent="0.2">
      <c r="A74" s="55" t="s">
        <v>153</v>
      </c>
      <c r="B74" s="56" t="s">
        <v>152</v>
      </c>
      <c r="C74" s="24">
        <v>3</v>
      </c>
      <c r="D74" s="24"/>
      <c r="E74" s="57">
        <f t="shared" si="17"/>
        <v>3.6390815947069527E-2</v>
      </c>
      <c r="F74" s="58">
        <v>14084282</v>
      </c>
      <c r="G74" s="59">
        <f t="shared" si="18"/>
        <v>4.6467692073561256E-3</v>
      </c>
      <c r="H74" s="58">
        <v>1798432</v>
      </c>
      <c r="I74" s="59">
        <f t="shared" si="19"/>
        <v>1.3361394145482448E-3</v>
      </c>
      <c r="J74" s="58">
        <v>517124</v>
      </c>
      <c r="K74" s="60">
        <v>6877</v>
      </c>
      <c r="L74" s="61">
        <f t="shared" si="30"/>
        <v>524001</v>
      </c>
      <c r="M74" s="62">
        <f t="shared" si="20"/>
        <v>1.3298551217889714E-2</v>
      </c>
      <c r="N74" s="63">
        <f t="shared" si="21"/>
        <v>0.11130664223091079</v>
      </c>
      <c r="O74" s="58">
        <v>43078840</v>
      </c>
      <c r="P74" s="60">
        <v>965685</v>
      </c>
      <c r="Q74" s="61">
        <f t="shared" si="31"/>
        <v>44044525</v>
      </c>
      <c r="R74" s="62">
        <f t="shared" si="22"/>
        <v>2.2416689957296902E-2</v>
      </c>
      <c r="S74" s="63">
        <f t="shared" si="23"/>
        <v>5.3160791334539402E-3</v>
      </c>
      <c r="T74" s="58">
        <v>2057474</v>
      </c>
      <c r="U74" s="60">
        <v>6342</v>
      </c>
      <c r="V74" s="61">
        <f t="shared" si="32"/>
        <v>2063816</v>
      </c>
      <c r="W74" s="62">
        <f t="shared" si="24"/>
        <v>3.0824204825917606E-3</v>
      </c>
      <c r="X74" s="63">
        <f t="shared" si="25"/>
        <v>0.76108117367850003</v>
      </c>
      <c r="Y74" s="58">
        <v>294560086</v>
      </c>
      <c r="Z74" s="60">
        <v>-2507204</v>
      </c>
      <c r="AA74" s="61">
        <f t="shared" si="33"/>
        <v>292052882</v>
      </c>
      <c r="AB74" s="62">
        <f t="shared" si="26"/>
        <v>-8.5116895301286678E-3</v>
      </c>
      <c r="AC74" s="63">
        <f t="shared" si="27"/>
        <v>7.9897183275726674E-2</v>
      </c>
      <c r="AD74" s="58">
        <v>30922485</v>
      </c>
      <c r="AE74" s="63">
        <f t="shared" si="28"/>
        <v>2.5197112434685846E-5</v>
      </c>
      <c r="AF74" s="58">
        <v>9752</v>
      </c>
      <c r="AG74" s="58">
        <v>387028475</v>
      </c>
      <c r="AH74" s="60">
        <v>-1528300</v>
      </c>
      <c r="AI74" s="61">
        <v>385500175</v>
      </c>
      <c r="AJ74" s="62">
        <f t="shared" si="29"/>
        <v>-3.9488050588525822E-3</v>
      </c>
      <c r="AK74" s="58">
        <v>0</v>
      </c>
      <c r="AL74" s="58">
        <v>0</v>
      </c>
      <c r="AM74" s="25">
        <v>0</v>
      </c>
      <c r="AN74" s="64"/>
    </row>
    <row r="75" spans="1:40" x14ac:dyDescent="0.2">
      <c r="A75" s="55" t="s">
        <v>155</v>
      </c>
      <c r="B75" s="56" t="s">
        <v>154</v>
      </c>
      <c r="C75" s="24">
        <v>3</v>
      </c>
      <c r="D75" s="24"/>
      <c r="E75" s="57">
        <f t="shared" si="17"/>
        <v>3.4036590658630315E-2</v>
      </c>
      <c r="F75" s="58">
        <v>16234382</v>
      </c>
      <c r="G75" s="59">
        <f t="shared" si="18"/>
        <v>3.2277812083326793E-2</v>
      </c>
      <c r="H75" s="58">
        <v>15395500</v>
      </c>
      <c r="I75" s="59">
        <f t="shared" si="19"/>
        <v>0.17596302248145052</v>
      </c>
      <c r="J75" s="58">
        <v>83928821</v>
      </c>
      <c r="K75" s="60">
        <v>1116216</v>
      </c>
      <c r="L75" s="61">
        <f t="shared" si="30"/>
        <v>85045037</v>
      </c>
      <c r="M75" s="62">
        <f t="shared" si="20"/>
        <v>1.3299555345832869E-2</v>
      </c>
      <c r="N75" s="63">
        <f t="shared" si="21"/>
        <v>0.19158867661268172</v>
      </c>
      <c r="O75" s="58">
        <v>91381766</v>
      </c>
      <c r="P75" s="60">
        <v>-407513</v>
      </c>
      <c r="Q75" s="61">
        <f t="shared" si="31"/>
        <v>90974253</v>
      </c>
      <c r="R75" s="62">
        <f t="shared" si="22"/>
        <v>-4.4594563865180716E-3</v>
      </c>
      <c r="S75" s="63">
        <f t="shared" si="23"/>
        <v>5.2935823570676298E-2</v>
      </c>
      <c r="T75" s="58">
        <v>25248721</v>
      </c>
      <c r="U75" s="60">
        <v>-20693</v>
      </c>
      <c r="V75" s="61">
        <f t="shared" si="32"/>
        <v>25228028</v>
      </c>
      <c r="W75" s="62">
        <f t="shared" si="24"/>
        <v>-8.1956626634671907E-4</v>
      </c>
      <c r="X75" s="63">
        <f t="shared" si="25"/>
        <v>0.48272557874847721</v>
      </c>
      <c r="Y75" s="58">
        <v>230244901</v>
      </c>
      <c r="Z75" s="60">
        <v>-5839797</v>
      </c>
      <c r="AA75" s="61">
        <f t="shared" si="33"/>
        <v>224405104</v>
      </c>
      <c r="AB75" s="62">
        <f t="shared" si="26"/>
        <v>-2.5363415105553195E-2</v>
      </c>
      <c r="AC75" s="63">
        <f t="shared" si="27"/>
        <v>3.0249336459342625E-2</v>
      </c>
      <c r="AD75" s="58">
        <v>14427981</v>
      </c>
      <c r="AE75" s="63">
        <f t="shared" si="28"/>
        <v>2.2315938541452395E-4</v>
      </c>
      <c r="AF75" s="58">
        <v>106440</v>
      </c>
      <c r="AG75" s="58">
        <v>476968512</v>
      </c>
      <c r="AH75" s="60">
        <v>-5151787</v>
      </c>
      <c r="AI75" s="61">
        <v>471816725</v>
      </c>
      <c r="AJ75" s="62">
        <f t="shared" si="29"/>
        <v>-1.0801105042338728E-2</v>
      </c>
      <c r="AK75" s="58">
        <v>0</v>
      </c>
      <c r="AL75" s="58">
        <v>0</v>
      </c>
      <c r="AM75" s="25">
        <v>0</v>
      </c>
      <c r="AN75" s="64"/>
    </row>
    <row r="76" spans="1:40" x14ac:dyDescent="0.2">
      <c r="A76" s="55" t="s">
        <v>157</v>
      </c>
      <c r="B76" s="56" t="s">
        <v>156</v>
      </c>
      <c r="C76" s="24">
        <v>3</v>
      </c>
      <c r="D76" s="24"/>
      <c r="E76" s="57">
        <f t="shared" si="17"/>
        <v>3.8695416726509758E-2</v>
      </c>
      <c r="F76" s="58">
        <v>18106555</v>
      </c>
      <c r="G76" s="59">
        <f t="shared" si="18"/>
        <v>3.2349885602941268E-2</v>
      </c>
      <c r="H76" s="58">
        <v>15137322</v>
      </c>
      <c r="I76" s="59">
        <f t="shared" si="19"/>
        <v>0.13816005642185586</v>
      </c>
      <c r="J76" s="58">
        <v>64648552</v>
      </c>
      <c r="K76" s="60">
        <v>859798</v>
      </c>
      <c r="L76" s="61">
        <f t="shared" si="30"/>
        <v>65508350</v>
      </c>
      <c r="M76" s="62">
        <f t="shared" si="20"/>
        <v>1.3299570885980555E-2</v>
      </c>
      <c r="N76" s="63">
        <f t="shared" si="21"/>
        <v>0.187266864776027</v>
      </c>
      <c r="O76" s="58">
        <v>87626858</v>
      </c>
      <c r="P76" s="60">
        <v>1329927</v>
      </c>
      <c r="Q76" s="61">
        <f t="shared" si="31"/>
        <v>88956785</v>
      </c>
      <c r="R76" s="62">
        <f t="shared" si="22"/>
        <v>1.5177161778412733E-2</v>
      </c>
      <c r="S76" s="63">
        <f t="shared" si="23"/>
        <v>5.4818389667123081E-2</v>
      </c>
      <c r="T76" s="58">
        <v>25650898</v>
      </c>
      <c r="U76" s="60">
        <v>575092</v>
      </c>
      <c r="V76" s="61">
        <f t="shared" si="32"/>
        <v>26225990</v>
      </c>
      <c r="W76" s="62">
        <f t="shared" si="24"/>
        <v>2.2419955823768822E-2</v>
      </c>
      <c r="X76" s="63">
        <f t="shared" si="25"/>
        <v>0.51934065595183831</v>
      </c>
      <c r="Y76" s="58">
        <v>243012505</v>
      </c>
      <c r="Z76" s="60">
        <v>-4642551</v>
      </c>
      <c r="AA76" s="61">
        <f t="shared" si="33"/>
        <v>238369954</v>
      </c>
      <c r="AB76" s="62">
        <f t="shared" si="26"/>
        <v>-1.9104165030519725E-2</v>
      </c>
      <c r="AC76" s="63">
        <f t="shared" si="27"/>
        <v>2.9319812763605915E-2</v>
      </c>
      <c r="AD76" s="58">
        <v>13719475</v>
      </c>
      <c r="AE76" s="63">
        <f t="shared" si="28"/>
        <v>4.8918090098851409E-5</v>
      </c>
      <c r="AF76" s="58">
        <v>22890</v>
      </c>
      <c r="AG76" s="58">
        <v>467925055</v>
      </c>
      <c r="AH76" s="60">
        <v>-1877734</v>
      </c>
      <c r="AI76" s="61">
        <v>466047321</v>
      </c>
      <c r="AJ76" s="62">
        <f t="shared" si="29"/>
        <v>-4.0128947572597926E-3</v>
      </c>
      <c r="AK76" s="58">
        <v>0</v>
      </c>
      <c r="AL76" s="58">
        <v>0</v>
      </c>
      <c r="AM76" s="25">
        <v>0</v>
      </c>
      <c r="AN76" s="64"/>
    </row>
    <row r="77" spans="1:40" x14ac:dyDescent="0.2">
      <c r="A77" s="55" t="s">
        <v>159</v>
      </c>
      <c r="B77" s="56" t="s">
        <v>158</v>
      </c>
      <c r="C77" s="24">
        <v>3</v>
      </c>
      <c r="D77" s="24"/>
      <c r="E77" s="57">
        <f t="shared" si="17"/>
        <v>8.0650449774359007E-2</v>
      </c>
      <c r="F77" s="58">
        <v>35258467</v>
      </c>
      <c r="G77" s="59">
        <f t="shared" si="18"/>
        <v>1.0089334161148829E-2</v>
      </c>
      <c r="H77" s="58">
        <v>4410818</v>
      </c>
      <c r="I77" s="59">
        <f t="shared" si="19"/>
        <v>1.7314162773893322E-2</v>
      </c>
      <c r="J77" s="58">
        <v>7569342</v>
      </c>
      <c r="K77" s="60">
        <v>100669</v>
      </c>
      <c r="L77" s="61">
        <f t="shared" si="30"/>
        <v>7670011</v>
      </c>
      <c r="M77" s="62">
        <f t="shared" si="20"/>
        <v>1.3299570821347483E-2</v>
      </c>
      <c r="N77" s="63">
        <f t="shared" si="21"/>
        <v>0.28910870429071406</v>
      </c>
      <c r="O77" s="58">
        <v>126391480</v>
      </c>
      <c r="P77" s="60">
        <v>557952</v>
      </c>
      <c r="Q77" s="61">
        <f t="shared" si="31"/>
        <v>126949432</v>
      </c>
      <c r="R77" s="62">
        <f t="shared" si="22"/>
        <v>4.4144747731413537E-3</v>
      </c>
      <c r="S77" s="63">
        <f t="shared" si="23"/>
        <v>3.1938852351660531E-2</v>
      </c>
      <c r="T77" s="58">
        <v>13962910</v>
      </c>
      <c r="U77" s="60">
        <v>137985</v>
      </c>
      <c r="V77" s="61">
        <f t="shared" si="32"/>
        <v>14100895</v>
      </c>
      <c r="W77" s="62">
        <f t="shared" si="24"/>
        <v>9.8822523385168285E-3</v>
      </c>
      <c r="X77" s="63">
        <f t="shared" si="25"/>
        <v>0.55385281136062992</v>
      </c>
      <c r="Y77" s="58">
        <v>242131335</v>
      </c>
      <c r="Z77" s="60">
        <v>7491998</v>
      </c>
      <c r="AA77" s="61">
        <f t="shared" si="33"/>
        <v>249623333</v>
      </c>
      <c r="AB77" s="62">
        <f t="shared" si="26"/>
        <v>3.0941877060232621E-2</v>
      </c>
      <c r="AC77" s="63">
        <f t="shared" si="27"/>
        <v>1.7045685287594328E-2</v>
      </c>
      <c r="AD77" s="58">
        <v>7451970</v>
      </c>
      <c r="AE77" s="63">
        <f t="shared" si="28"/>
        <v>0</v>
      </c>
      <c r="AF77" s="58">
        <v>0</v>
      </c>
      <c r="AG77" s="58">
        <v>437176322</v>
      </c>
      <c r="AH77" s="60">
        <v>8288604</v>
      </c>
      <c r="AI77" s="61">
        <v>445464926</v>
      </c>
      <c r="AJ77" s="62">
        <f t="shared" si="29"/>
        <v>1.8959407412737234E-2</v>
      </c>
      <c r="AK77" s="58">
        <v>443630</v>
      </c>
      <c r="AL77" s="58">
        <v>1748555</v>
      </c>
      <c r="AM77" s="25">
        <v>0</v>
      </c>
      <c r="AN77" s="64"/>
    </row>
    <row r="78" spans="1:40" x14ac:dyDescent="0.2">
      <c r="A78" s="55" t="s">
        <v>161</v>
      </c>
      <c r="B78" s="56" t="s">
        <v>160</v>
      </c>
      <c r="C78" s="24">
        <v>3</v>
      </c>
      <c r="D78" s="24"/>
      <c r="E78" s="57">
        <f t="shared" si="17"/>
        <v>3.2970151372909449E-2</v>
      </c>
      <c r="F78" s="58">
        <v>11501302</v>
      </c>
      <c r="G78" s="59">
        <f t="shared" si="18"/>
        <v>4.1965907390793073E-3</v>
      </c>
      <c r="H78" s="58">
        <v>1463938</v>
      </c>
      <c r="I78" s="59">
        <f t="shared" si="19"/>
        <v>1.7428643397745035E-2</v>
      </c>
      <c r="J78" s="58">
        <v>6079805</v>
      </c>
      <c r="K78" s="60">
        <v>80859</v>
      </c>
      <c r="L78" s="61">
        <f t="shared" si="30"/>
        <v>6160664</v>
      </c>
      <c r="M78" s="62">
        <f t="shared" si="20"/>
        <v>1.3299604181384107E-2</v>
      </c>
      <c r="N78" s="63">
        <f t="shared" si="21"/>
        <v>0.13110469638745095</v>
      </c>
      <c r="O78" s="58">
        <v>45734540</v>
      </c>
      <c r="P78" s="60">
        <v>-409178</v>
      </c>
      <c r="Q78" s="61">
        <f t="shared" si="31"/>
        <v>45325362</v>
      </c>
      <c r="R78" s="62">
        <f t="shared" si="22"/>
        <v>-8.9468047563176535E-3</v>
      </c>
      <c r="S78" s="63">
        <f t="shared" si="23"/>
        <v>8.4102294167498023E-2</v>
      </c>
      <c r="T78" s="58">
        <v>29338230</v>
      </c>
      <c r="U78" s="60">
        <v>0</v>
      </c>
      <c r="V78" s="61">
        <f t="shared" si="32"/>
        <v>29338230</v>
      </c>
      <c r="W78" s="62">
        <f t="shared" si="24"/>
        <v>0</v>
      </c>
      <c r="X78" s="63">
        <f t="shared" si="25"/>
        <v>0.70432599396691598</v>
      </c>
      <c r="Y78" s="58">
        <v>245696960</v>
      </c>
      <c r="Z78" s="60">
        <v>10237804</v>
      </c>
      <c r="AA78" s="61">
        <f t="shared" si="33"/>
        <v>255934764</v>
      </c>
      <c r="AB78" s="62">
        <f t="shared" si="26"/>
        <v>4.1668419503440336E-2</v>
      </c>
      <c r="AC78" s="63">
        <f t="shared" si="27"/>
        <v>2.5871629968401259E-2</v>
      </c>
      <c r="AD78" s="58">
        <v>9025055</v>
      </c>
      <c r="AE78" s="63">
        <f t="shared" si="28"/>
        <v>0</v>
      </c>
      <c r="AF78" s="58">
        <v>0</v>
      </c>
      <c r="AG78" s="58">
        <v>348839830</v>
      </c>
      <c r="AH78" s="60">
        <v>9909485</v>
      </c>
      <c r="AI78" s="61">
        <v>358749315</v>
      </c>
      <c r="AJ78" s="62">
        <f t="shared" si="29"/>
        <v>2.8406976921184716E-2</v>
      </c>
      <c r="AK78" s="58">
        <v>0</v>
      </c>
      <c r="AL78" s="58">
        <v>0</v>
      </c>
      <c r="AM78" s="25">
        <v>0</v>
      </c>
      <c r="AN78" s="64"/>
    </row>
    <row r="79" spans="1:40" x14ac:dyDescent="0.2">
      <c r="A79" s="55" t="s">
        <v>163</v>
      </c>
      <c r="B79" s="56" t="s">
        <v>162</v>
      </c>
      <c r="C79" s="24">
        <v>3</v>
      </c>
      <c r="D79" s="24"/>
      <c r="E79" s="57">
        <f t="shared" si="17"/>
        <v>3.3749979906838937E-2</v>
      </c>
      <c r="F79" s="58">
        <v>15793144</v>
      </c>
      <c r="G79" s="59">
        <f t="shared" si="18"/>
        <v>3.2813708053894145E-3</v>
      </c>
      <c r="H79" s="58">
        <v>1535502</v>
      </c>
      <c r="I79" s="59">
        <f t="shared" si="19"/>
        <v>1.9886192421222511E-3</v>
      </c>
      <c r="J79" s="58">
        <v>930565</v>
      </c>
      <c r="K79" s="60">
        <v>12376</v>
      </c>
      <c r="L79" s="61">
        <f t="shared" si="30"/>
        <v>942941</v>
      </c>
      <c r="M79" s="62">
        <f t="shared" si="20"/>
        <v>1.3299447110089032E-2</v>
      </c>
      <c r="N79" s="63">
        <f t="shared" si="21"/>
        <v>0.18347896125616703</v>
      </c>
      <c r="O79" s="58">
        <v>85858115</v>
      </c>
      <c r="P79" s="60">
        <v>1651739</v>
      </c>
      <c r="Q79" s="61">
        <f t="shared" si="31"/>
        <v>87509854</v>
      </c>
      <c r="R79" s="62">
        <f t="shared" si="22"/>
        <v>1.9238006797610219E-2</v>
      </c>
      <c r="S79" s="63">
        <f t="shared" si="23"/>
        <v>2.2957598508642738E-2</v>
      </c>
      <c r="T79" s="58">
        <v>10742900</v>
      </c>
      <c r="U79" s="60">
        <v>95529</v>
      </c>
      <c r="V79" s="61">
        <f t="shared" si="32"/>
        <v>10838429</v>
      </c>
      <c r="W79" s="62">
        <f t="shared" si="24"/>
        <v>8.8922916530918099E-3</v>
      </c>
      <c r="X79" s="63">
        <f t="shared" si="25"/>
        <v>0.71621903249603414</v>
      </c>
      <c r="Y79" s="58">
        <v>335151320</v>
      </c>
      <c r="Z79" s="60">
        <v>2185667</v>
      </c>
      <c r="AA79" s="61">
        <f t="shared" si="33"/>
        <v>337336987</v>
      </c>
      <c r="AB79" s="62">
        <f t="shared" si="26"/>
        <v>6.5214333632939298E-3</v>
      </c>
      <c r="AC79" s="63">
        <f t="shared" si="27"/>
        <v>3.8324437784805467E-2</v>
      </c>
      <c r="AD79" s="58">
        <v>17933740</v>
      </c>
      <c r="AE79" s="63">
        <f t="shared" si="28"/>
        <v>0</v>
      </c>
      <c r="AF79" s="58">
        <v>0</v>
      </c>
      <c r="AG79" s="58">
        <v>467945286</v>
      </c>
      <c r="AH79" s="60">
        <v>3945311</v>
      </c>
      <c r="AI79" s="61">
        <v>471890597</v>
      </c>
      <c r="AJ79" s="62">
        <f t="shared" si="29"/>
        <v>8.4311373958364869E-3</v>
      </c>
      <c r="AK79" s="58">
        <v>0</v>
      </c>
      <c r="AL79" s="58">
        <v>0</v>
      </c>
      <c r="AM79" s="25">
        <v>0</v>
      </c>
      <c r="AN79" s="64"/>
    </row>
    <row r="80" spans="1:40" x14ac:dyDescent="0.2">
      <c r="A80" s="55" t="s">
        <v>165</v>
      </c>
      <c r="B80" s="56" t="s">
        <v>164</v>
      </c>
      <c r="C80" s="24">
        <v>3</v>
      </c>
      <c r="D80" s="24"/>
      <c r="E80" s="57">
        <f t="shared" si="17"/>
        <v>5.1333935393317848E-2</v>
      </c>
      <c r="F80" s="58">
        <v>158233681</v>
      </c>
      <c r="G80" s="59">
        <f t="shared" si="18"/>
        <v>8.6027958011717486E-3</v>
      </c>
      <c r="H80" s="58">
        <v>26517586</v>
      </c>
      <c r="I80" s="59">
        <f t="shared" si="19"/>
        <v>2.4388743348129717E-2</v>
      </c>
      <c r="J80" s="58">
        <v>75176793</v>
      </c>
      <c r="K80" s="60">
        <v>999819</v>
      </c>
      <c r="L80" s="61">
        <f t="shared" si="30"/>
        <v>76176612</v>
      </c>
      <c r="M80" s="62">
        <f t="shared" si="20"/>
        <v>1.3299569722267882E-2</v>
      </c>
      <c r="N80" s="63">
        <f t="shared" si="21"/>
        <v>0.64790111719072019</v>
      </c>
      <c r="O80" s="58">
        <v>1997115123</v>
      </c>
      <c r="P80" s="60">
        <v>45490991</v>
      </c>
      <c r="Q80" s="61">
        <f t="shared" si="31"/>
        <v>2042606114</v>
      </c>
      <c r="R80" s="62">
        <f t="shared" si="22"/>
        <v>2.2778351871706296E-2</v>
      </c>
      <c r="S80" s="63">
        <f t="shared" si="23"/>
        <v>0.21786653767777964</v>
      </c>
      <c r="T80" s="58">
        <v>671560128</v>
      </c>
      <c r="U80" s="60">
        <v>-13576905</v>
      </c>
      <c r="V80" s="61">
        <f t="shared" si="32"/>
        <v>657983223</v>
      </c>
      <c r="W80" s="62">
        <f t="shared" si="24"/>
        <v>-2.0216961123695538E-2</v>
      </c>
      <c r="X80" s="63">
        <f t="shared" si="25"/>
        <v>4.8239928465484444E-2</v>
      </c>
      <c r="Y80" s="58">
        <v>148696596</v>
      </c>
      <c r="Z80" s="60">
        <v>125332</v>
      </c>
      <c r="AA80" s="61">
        <f t="shared" si="33"/>
        <v>148821928</v>
      </c>
      <c r="AB80" s="62">
        <f t="shared" si="26"/>
        <v>8.4287067338111759E-4</v>
      </c>
      <c r="AC80" s="63">
        <f t="shared" si="27"/>
        <v>1.6669421233964333E-3</v>
      </c>
      <c r="AD80" s="58">
        <v>5138246</v>
      </c>
      <c r="AE80" s="63">
        <f t="shared" si="28"/>
        <v>0</v>
      </c>
      <c r="AF80" s="58">
        <v>0</v>
      </c>
      <c r="AG80" s="58">
        <v>3082438153</v>
      </c>
      <c r="AH80" s="60">
        <v>33039237</v>
      </c>
      <c r="AI80" s="61">
        <v>3115477390</v>
      </c>
      <c r="AJ80" s="62">
        <f t="shared" si="29"/>
        <v>1.0718540116642529E-2</v>
      </c>
      <c r="AK80" s="58">
        <v>151215</v>
      </c>
      <c r="AL80" s="58">
        <v>5923678</v>
      </c>
      <c r="AM80" s="25">
        <v>0</v>
      </c>
      <c r="AN80" s="64"/>
    </row>
    <row r="81" spans="1:40" x14ac:dyDescent="0.2">
      <c r="A81" s="55" t="s">
        <v>167</v>
      </c>
      <c r="B81" s="56" t="s">
        <v>166</v>
      </c>
      <c r="C81" s="24">
        <v>3</v>
      </c>
      <c r="D81" s="24"/>
      <c r="E81" s="57">
        <f t="shared" si="17"/>
        <v>3.301495405445929E-2</v>
      </c>
      <c r="F81" s="58">
        <v>17020275</v>
      </c>
      <c r="G81" s="59">
        <f t="shared" si="18"/>
        <v>5.8979738716426564E-3</v>
      </c>
      <c r="H81" s="58">
        <v>3040596</v>
      </c>
      <c r="I81" s="59">
        <f t="shared" si="19"/>
        <v>1.054331622530712E-3</v>
      </c>
      <c r="J81" s="58">
        <v>543542</v>
      </c>
      <c r="K81" s="60">
        <v>7228</v>
      </c>
      <c r="L81" s="61">
        <f t="shared" si="30"/>
        <v>550770</v>
      </c>
      <c r="M81" s="62">
        <f t="shared" si="20"/>
        <v>1.3297960415202505E-2</v>
      </c>
      <c r="N81" s="63">
        <f t="shared" si="21"/>
        <v>0.19516030745495838</v>
      </c>
      <c r="O81" s="58">
        <v>100611441</v>
      </c>
      <c r="P81" s="60">
        <v>2126587</v>
      </c>
      <c r="Q81" s="61">
        <f t="shared" si="31"/>
        <v>102738028</v>
      </c>
      <c r="R81" s="62">
        <f t="shared" si="22"/>
        <v>2.1136631966139914E-2</v>
      </c>
      <c r="S81" s="63">
        <f t="shared" si="23"/>
        <v>2.8058797030472742E-2</v>
      </c>
      <c r="T81" s="58">
        <v>14465216</v>
      </c>
      <c r="U81" s="60">
        <v>-292229</v>
      </c>
      <c r="V81" s="61">
        <f t="shared" si="32"/>
        <v>14172987</v>
      </c>
      <c r="W81" s="62">
        <f t="shared" si="24"/>
        <v>-2.0202187094890252E-2</v>
      </c>
      <c r="X81" s="63">
        <f t="shared" si="25"/>
        <v>0.71021275536232464</v>
      </c>
      <c r="Y81" s="58">
        <v>366137611</v>
      </c>
      <c r="Z81" s="60">
        <v>0</v>
      </c>
      <c r="AA81" s="61">
        <f t="shared" si="33"/>
        <v>366137611</v>
      </c>
      <c r="AB81" s="62">
        <f t="shared" si="26"/>
        <v>0</v>
      </c>
      <c r="AC81" s="63">
        <f t="shared" si="27"/>
        <v>2.6600880603611612E-2</v>
      </c>
      <c r="AD81" s="58">
        <v>13713613</v>
      </c>
      <c r="AE81" s="63">
        <f t="shared" si="28"/>
        <v>0</v>
      </c>
      <c r="AF81" s="58">
        <v>0</v>
      </c>
      <c r="AG81" s="58">
        <v>515532294</v>
      </c>
      <c r="AH81" s="60">
        <v>1841586</v>
      </c>
      <c r="AI81" s="61">
        <v>517373880</v>
      </c>
      <c r="AJ81" s="62">
        <f t="shared" si="29"/>
        <v>3.5722029859879155E-3</v>
      </c>
      <c r="AK81" s="58">
        <v>0</v>
      </c>
      <c r="AL81" s="58">
        <v>146015</v>
      </c>
      <c r="AM81" s="25">
        <v>0</v>
      </c>
      <c r="AN81" s="64"/>
    </row>
    <row r="82" spans="1:40" x14ac:dyDescent="0.2">
      <c r="A82" s="55" t="s">
        <v>169</v>
      </c>
      <c r="B82" s="56" t="s">
        <v>168</v>
      </c>
      <c r="C82" s="24">
        <v>3</v>
      </c>
      <c r="D82" s="24"/>
      <c r="E82" s="57">
        <f t="shared" si="17"/>
        <v>3.0800763843576363E-2</v>
      </c>
      <c r="F82" s="58">
        <v>28509880</v>
      </c>
      <c r="G82" s="59">
        <f t="shared" si="18"/>
        <v>1.6548124118145491E-2</v>
      </c>
      <c r="H82" s="58">
        <v>15317316</v>
      </c>
      <c r="I82" s="59">
        <f t="shared" si="19"/>
        <v>2.080785527664664E-2</v>
      </c>
      <c r="J82" s="58">
        <v>19260219</v>
      </c>
      <c r="K82" s="60">
        <v>256152</v>
      </c>
      <c r="L82" s="61">
        <f t="shared" si="30"/>
        <v>19516371</v>
      </c>
      <c r="M82" s="62">
        <f t="shared" si="20"/>
        <v>1.3299537248252473E-2</v>
      </c>
      <c r="N82" s="63">
        <f t="shared" si="21"/>
        <v>0.22133085379982753</v>
      </c>
      <c r="O82" s="58">
        <v>204868818</v>
      </c>
      <c r="P82" s="60">
        <v>4199608</v>
      </c>
      <c r="Q82" s="61">
        <f t="shared" si="31"/>
        <v>209068426</v>
      </c>
      <c r="R82" s="62">
        <f t="shared" si="22"/>
        <v>2.0499010249573461E-2</v>
      </c>
      <c r="S82" s="63">
        <f t="shared" si="23"/>
        <v>1.9948059840753721E-2</v>
      </c>
      <c r="T82" s="58">
        <v>18464373</v>
      </c>
      <c r="U82" s="60">
        <v>-376712</v>
      </c>
      <c r="V82" s="61">
        <f t="shared" si="32"/>
        <v>18087661</v>
      </c>
      <c r="W82" s="62">
        <f t="shared" si="24"/>
        <v>-2.0402100845774724E-2</v>
      </c>
      <c r="X82" s="63">
        <f t="shared" si="25"/>
        <v>0.65643280457900799</v>
      </c>
      <c r="Y82" s="58">
        <v>607608973</v>
      </c>
      <c r="Z82" s="60">
        <v>2925591</v>
      </c>
      <c r="AA82" s="61">
        <f t="shared" si="33"/>
        <v>610534564</v>
      </c>
      <c r="AB82" s="62">
        <f t="shared" si="26"/>
        <v>4.814923956035784E-3</v>
      </c>
      <c r="AC82" s="63">
        <f t="shared" si="27"/>
        <v>3.4131538542042289E-2</v>
      </c>
      <c r="AD82" s="58">
        <v>31592920</v>
      </c>
      <c r="AE82" s="63">
        <f t="shared" si="28"/>
        <v>0</v>
      </c>
      <c r="AF82" s="58">
        <v>0</v>
      </c>
      <c r="AG82" s="58">
        <v>925622499</v>
      </c>
      <c r="AH82" s="60">
        <v>7004639</v>
      </c>
      <c r="AI82" s="61">
        <v>932627138</v>
      </c>
      <c r="AJ82" s="62">
        <f t="shared" si="29"/>
        <v>7.5674899946441337E-3</v>
      </c>
      <c r="AK82" s="58">
        <v>69694</v>
      </c>
      <c r="AL82" s="58">
        <v>5500</v>
      </c>
      <c r="AM82" s="25">
        <v>0</v>
      </c>
      <c r="AN82" s="64"/>
    </row>
    <row r="83" spans="1:40" x14ac:dyDescent="0.2">
      <c r="A83" s="55" t="s">
        <v>171</v>
      </c>
      <c r="B83" s="56" t="s">
        <v>170</v>
      </c>
      <c r="C83" s="24">
        <v>3</v>
      </c>
      <c r="D83" s="24"/>
      <c r="E83" s="57">
        <f t="shared" si="17"/>
        <v>3.0176918580563854E-2</v>
      </c>
      <c r="F83" s="58">
        <v>35044050</v>
      </c>
      <c r="G83" s="59">
        <f t="shared" si="18"/>
        <v>8.7667224799650462E-3</v>
      </c>
      <c r="H83" s="58">
        <v>10180677</v>
      </c>
      <c r="I83" s="59">
        <f t="shared" si="19"/>
        <v>3.3096037869329999E-2</v>
      </c>
      <c r="J83" s="58">
        <v>38433984</v>
      </c>
      <c r="K83" s="60">
        <v>511156</v>
      </c>
      <c r="L83" s="61">
        <f t="shared" si="30"/>
        <v>38945140</v>
      </c>
      <c r="M83" s="62">
        <f t="shared" si="20"/>
        <v>1.3299584034795872E-2</v>
      </c>
      <c r="N83" s="63">
        <f t="shared" si="21"/>
        <v>0.24972663056590733</v>
      </c>
      <c r="O83" s="58">
        <v>290004180</v>
      </c>
      <c r="P83" s="60">
        <v>7140264</v>
      </c>
      <c r="Q83" s="61">
        <f t="shared" si="31"/>
        <v>297144444</v>
      </c>
      <c r="R83" s="62">
        <f t="shared" si="22"/>
        <v>2.4621245114466971E-2</v>
      </c>
      <c r="S83" s="63">
        <f t="shared" si="23"/>
        <v>1.4986840961126045E-2</v>
      </c>
      <c r="T83" s="58">
        <v>17404017</v>
      </c>
      <c r="U83" s="60">
        <v>-373001</v>
      </c>
      <c r="V83" s="61">
        <f t="shared" si="32"/>
        <v>17031016</v>
      </c>
      <c r="W83" s="62">
        <f t="shared" si="24"/>
        <v>-2.1431891269699403E-2</v>
      </c>
      <c r="X83" s="63">
        <f t="shared" si="25"/>
        <v>0.63263181343230923</v>
      </c>
      <c r="Y83" s="58">
        <v>734666823</v>
      </c>
      <c r="Z83" s="60">
        <v>2712120</v>
      </c>
      <c r="AA83" s="61">
        <f t="shared" si="33"/>
        <v>737378943</v>
      </c>
      <c r="AB83" s="62">
        <f t="shared" si="26"/>
        <v>3.6916326082687416E-3</v>
      </c>
      <c r="AC83" s="63">
        <f t="shared" si="27"/>
        <v>3.0615036110798497E-2</v>
      </c>
      <c r="AD83" s="58">
        <v>35552830</v>
      </c>
      <c r="AE83" s="63">
        <f t="shared" si="28"/>
        <v>0</v>
      </c>
      <c r="AF83" s="58">
        <v>0</v>
      </c>
      <c r="AG83" s="58">
        <v>1161286561</v>
      </c>
      <c r="AH83" s="60">
        <v>9990539</v>
      </c>
      <c r="AI83" s="61">
        <v>1171277100</v>
      </c>
      <c r="AJ83" s="62">
        <f t="shared" si="29"/>
        <v>8.6029920051748539E-3</v>
      </c>
      <c r="AK83" s="58">
        <v>0</v>
      </c>
      <c r="AL83" s="58">
        <v>0</v>
      </c>
      <c r="AM83" s="25">
        <v>0</v>
      </c>
      <c r="AN83" s="64"/>
    </row>
    <row r="84" spans="1:40" x14ac:dyDescent="0.2">
      <c r="A84" s="55" t="s">
        <v>173</v>
      </c>
      <c r="B84" s="56" t="s">
        <v>172</v>
      </c>
      <c r="C84" s="24">
        <v>5</v>
      </c>
      <c r="D84" s="24"/>
      <c r="E84" s="57">
        <f t="shared" si="17"/>
        <v>3.4035151329101593E-2</v>
      </c>
      <c r="F84" s="58">
        <v>980767572</v>
      </c>
      <c r="G84" s="59">
        <f t="shared" si="18"/>
        <v>1.2321456204895914E-2</v>
      </c>
      <c r="H84" s="58">
        <v>355058938</v>
      </c>
      <c r="I84" s="59">
        <f t="shared" si="19"/>
        <v>1.1529188261401082E-2</v>
      </c>
      <c r="J84" s="58">
        <v>332228697</v>
      </c>
      <c r="K84" s="60">
        <v>4418495</v>
      </c>
      <c r="L84" s="61">
        <f t="shared" si="30"/>
        <v>336647192</v>
      </c>
      <c r="M84" s="62">
        <f t="shared" si="20"/>
        <v>1.329955852669765E-2</v>
      </c>
      <c r="N84" s="63">
        <f t="shared" si="21"/>
        <v>0.66724414172493918</v>
      </c>
      <c r="O84" s="58">
        <v>19227516002</v>
      </c>
      <c r="P84" s="60">
        <v>386289753</v>
      </c>
      <c r="Q84" s="61">
        <f t="shared" si="31"/>
        <v>19613805755</v>
      </c>
      <c r="R84" s="62">
        <f t="shared" si="22"/>
        <v>2.0090465817832064E-2</v>
      </c>
      <c r="S84" s="63">
        <f t="shared" si="23"/>
        <v>0.27358139667899462</v>
      </c>
      <c r="T84" s="58">
        <v>7883607144</v>
      </c>
      <c r="U84" s="60">
        <v>81032174</v>
      </c>
      <c r="V84" s="61">
        <f t="shared" si="32"/>
        <v>7964639318</v>
      </c>
      <c r="W84" s="62">
        <f t="shared" si="24"/>
        <v>1.0278565702207953E-2</v>
      </c>
      <c r="X84" s="63">
        <f t="shared" si="25"/>
        <v>1.1606405739010409E-3</v>
      </c>
      <c r="Y84" s="58">
        <v>33445382</v>
      </c>
      <c r="Z84" s="60">
        <v>-404186</v>
      </c>
      <c r="AA84" s="61">
        <f t="shared" si="33"/>
        <v>33041196</v>
      </c>
      <c r="AB84" s="62">
        <f t="shared" si="26"/>
        <v>-1.2084956900776317E-2</v>
      </c>
      <c r="AC84" s="63">
        <f t="shared" si="27"/>
        <v>1.2802522676656314E-4</v>
      </c>
      <c r="AD84" s="58">
        <v>3689215</v>
      </c>
      <c r="AE84" s="63">
        <f t="shared" si="28"/>
        <v>0</v>
      </c>
      <c r="AF84" s="58">
        <v>0</v>
      </c>
      <c r="AG84" s="58">
        <v>28816312950</v>
      </c>
      <c r="AH84" s="60">
        <v>471336236</v>
      </c>
      <c r="AI84" s="61">
        <v>29287649186</v>
      </c>
      <c r="AJ84" s="62">
        <f t="shared" si="29"/>
        <v>1.6356576804875379E-2</v>
      </c>
      <c r="AK84" s="58">
        <v>13868951</v>
      </c>
      <c r="AL84" s="58">
        <v>409518741</v>
      </c>
      <c r="AM84" s="25">
        <v>0</v>
      </c>
      <c r="AN84" s="64"/>
    </row>
    <row r="85" spans="1:40" x14ac:dyDescent="0.2">
      <c r="A85" s="55" t="s">
        <v>175</v>
      </c>
      <c r="B85" s="56" t="s">
        <v>174</v>
      </c>
      <c r="C85" s="24">
        <v>3</v>
      </c>
      <c r="D85" s="24"/>
      <c r="E85" s="57">
        <f t="shared" si="17"/>
        <v>1.2644290950981487E-2</v>
      </c>
      <c r="F85" s="58">
        <v>108143460</v>
      </c>
      <c r="G85" s="59">
        <f t="shared" si="18"/>
        <v>1.3196170752818954E-3</v>
      </c>
      <c r="H85" s="58">
        <v>11286355</v>
      </c>
      <c r="I85" s="59">
        <f t="shared" si="19"/>
        <v>2.1942228992148688E-3</v>
      </c>
      <c r="J85" s="58">
        <v>18766640</v>
      </c>
      <c r="K85" s="60">
        <v>249588</v>
      </c>
      <c r="L85" s="61">
        <f t="shared" si="30"/>
        <v>19016228</v>
      </c>
      <c r="M85" s="62">
        <f t="shared" si="20"/>
        <v>1.3299557086404385E-2</v>
      </c>
      <c r="N85" s="63">
        <f t="shared" si="21"/>
        <v>0.74290451569019289</v>
      </c>
      <c r="O85" s="58">
        <v>6353876630</v>
      </c>
      <c r="P85" s="60">
        <v>135188219</v>
      </c>
      <c r="Q85" s="61">
        <f t="shared" si="31"/>
        <v>6489064849</v>
      </c>
      <c r="R85" s="62">
        <f t="shared" si="22"/>
        <v>2.127649415818135E-2</v>
      </c>
      <c r="S85" s="63">
        <f t="shared" si="23"/>
        <v>0.23533913646601839</v>
      </c>
      <c r="T85" s="58">
        <v>2012796810</v>
      </c>
      <c r="U85" s="60">
        <v>21179068</v>
      </c>
      <c r="V85" s="61">
        <f t="shared" si="32"/>
        <v>2033975878</v>
      </c>
      <c r="W85" s="62">
        <f t="shared" si="24"/>
        <v>1.0522208647578291E-2</v>
      </c>
      <c r="X85" s="63">
        <f t="shared" si="25"/>
        <v>5.3068907382058305E-3</v>
      </c>
      <c r="Y85" s="58">
        <v>45388510</v>
      </c>
      <c r="Z85" s="60">
        <v>-621760</v>
      </c>
      <c r="AA85" s="61">
        <f t="shared" si="33"/>
        <v>44766750</v>
      </c>
      <c r="AB85" s="62">
        <f t="shared" si="26"/>
        <v>-1.3698621082736577E-2</v>
      </c>
      <c r="AC85" s="63">
        <f t="shared" si="27"/>
        <v>2.9132618010468232E-4</v>
      </c>
      <c r="AD85" s="58">
        <v>2491640</v>
      </c>
      <c r="AE85" s="63">
        <f t="shared" si="28"/>
        <v>0</v>
      </c>
      <c r="AF85" s="58">
        <v>0</v>
      </c>
      <c r="AG85" s="58">
        <v>8552750045</v>
      </c>
      <c r="AH85" s="60">
        <v>155995115</v>
      </c>
      <c r="AI85" s="61">
        <v>8708745160</v>
      </c>
      <c r="AJ85" s="62">
        <f t="shared" si="29"/>
        <v>1.8239176192363517E-2</v>
      </c>
      <c r="AK85" s="58">
        <v>31600</v>
      </c>
      <c r="AL85" s="58">
        <v>786200</v>
      </c>
      <c r="AM85" s="25">
        <v>0</v>
      </c>
      <c r="AN85" s="64"/>
    </row>
    <row r="86" spans="1:40" x14ac:dyDescent="0.2">
      <c r="A86" s="55" t="s">
        <v>177</v>
      </c>
      <c r="B86" s="56" t="s">
        <v>176</v>
      </c>
      <c r="C86" s="24">
        <v>3</v>
      </c>
      <c r="D86" s="24"/>
      <c r="E86" s="57">
        <f t="shared" si="17"/>
        <v>5.8849170246840804E-2</v>
      </c>
      <c r="F86" s="58">
        <v>82725430</v>
      </c>
      <c r="G86" s="59">
        <f t="shared" si="18"/>
        <v>6.4727881908650817E-3</v>
      </c>
      <c r="H86" s="58">
        <v>9098925</v>
      </c>
      <c r="I86" s="59">
        <f t="shared" si="19"/>
        <v>2.6916769846623001E-2</v>
      </c>
      <c r="J86" s="58">
        <v>37837430</v>
      </c>
      <c r="K86" s="60">
        <v>503221</v>
      </c>
      <c r="L86" s="61">
        <f t="shared" si="30"/>
        <v>38340651</v>
      </c>
      <c r="M86" s="62">
        <f t="shared" si="20"/>
        <v>1.3299555493065994E-2</v>
      </c>
      <c r="N86" s="63">
        <f t="shared" si="21"/>
        <v>0.71775143145283038</v>
      </c>
      <c r="O86" s="58">
        <v>1008957230</v>
      </c>
      <c r="P86" s="60">
        <v>21141635</v>
      </c>
      <c r="Q86" s="61">
        <f t="shared" si="31"/>
        <v>1030098865</v>
      </c>
      <c r="R86" s="62">
        <f t="shared" si="22"/>
        <v>2.095394568905562E-2</v>
      </c>
      <c r="S86" s="63">
        <f t="shared" si="23"/>
        <v>0.1168369595823332</v>
      </c>
      <c r="T86" s="58">
        <v>164240000</v>
      </c>
      <c r="U86" s="60">
        <v>1702400</v>
      </c>
      <c r="V86" s="61">
        <f t="shared" si="32"/>
        <v>165942400</v>
      </c>
      <c r="W86" s="62">
        <f t="shared" si="24"/>
        <v>1.0365319045299562E-2</v>
      </c>
      <c r="X86" s="63">
        <f t="shared" si="25"/>
        <v>7.0031002236210602E-2</v>
      </c>
      <c r="Y86" s="58">
        <v>98443950</v>
      </c>
      <c r="Z86" s="60">
        <v>-1348547</v>
      </c>
      <c r="AA86" s="61">
        <f t="shared" si="33"/>
        <v>97095403</v>
      </c>
      <c r="AB86" s="62">
        <f t="shared" si="26"/>
        <v>-1.3698627493106484E-2</v>
      </c>
      <c r="AC86" s="63">
        <f t="shared" si="27"/>
        <v>3.1418784442969606E-3</v>
      </c>
      <c r="AD86" s="58">
        <v>4416600</v>
      </c>
      <c r="AE86" s="63">
        <f t="shared" si="28"/>
        <v>0</v>
      </c>
      <c r="AF86" s="58">
        <v>0</v>
      </c>
      <c r="AG86" s="58">
        <v>1405719565</v>
      </c>
      <c r="AH86" s="60">
        <v>21998709</v>
      </c>
      <c r="AI86" s="61">
        <v>1427718274</v>
      </c>
      <c r="AJ86" s="62">
        <f t="shared" si="29"/>
        <v>1.5649429336924679E-2</v>
      </c>
      <c r="AK86" s="58">
        <v>15300600</v>
      </c>
      <c r="AL86" s="58">
        <v>2512100</v>
      </c>
      <c r="AM86" s="25">
        <v>0</v>
      </c>
      <c r="AN86" s="64"/>
    </row>
    <row r="87" spans="1:40" x14ac:dyDescent="0.2">
      <c r="A87" s="55" t="s">
        <v>179</v>
      </c>
      <c r="B87" s="56" t="s">
        <v>178</v>
      </c>
      <c r="C87" s="24">
        <v>3</v>
      </c>
      <c r="D87" s="24"/>
      <c r="E87" s="57">
        <f t="shared" si="17"/>
        <v>2.2848564203292877E-2</v>
      </c>
      <c r="F87" s="58">
        <v>310396722</v>
      </c>
      <c r="G87" s="59">
        <f t="shared" si="18"/>
        <v>1.4890600405099311E-3</v>
      </c>
      <c r="H87" s="58">
        <v>20228814</v>
      </c>
      <c r="I87" s="59">
        <f t="shared" si="19"/>
        <v>2.1734683315747165E-3</v>
      </c>
      <c r="J87" s="58">
        <v>29526470</v>
      </c>
      <c r="K87" s="60">
        <v>392690</v>
      </c>
      <c r="L87" s="61">
        <f t="shared" si="30"/>
        <v>29919160</v>
      </c>
      <c r="M87" s="62">
        <f t="shared" si="20"/>
        <v>1.3299591857746625E-2</v>
      </c>
      <c r="N87" s="63">
        <f t="shared" si="21"/>
        <v>0.72893894187022734</v>
      </c>
      <c r="O87" s="58">
        <v>9902602898</v>
      </c>
      <c r="P87" s="60">
        <v>170789637</v>
      </c>
      <c r="Q87" s="61">
        <f t="shared" si="31"/>
        <v>10073392535</v>
      </c>
      <c r="R87" s="62">
        <f t="shared" si="22"/>
        <v>1.7246943935770049E-2</v>
      </c>
      <c r="S87" s="63">
        <f t="shared" si="23"/>
        <v>0.24443558829127213</v>
      </c>
      <c r="T87" s="58">
        <v>3320646526</v>
      </c>
      <c r="U87" s="60">
        <v>48592465</v>
      </c>
      <c r="V87" s="61">
        <f t="shared" si="32"/>
        <v>3369238991</v>
      </c>
      <c r="W87" s="62">
        <f t="shared" si="24"/>
        <v>1.4633434971030699E-2</v>
      </c>
      <c r="X87" s="63">
        <f t="shared" si="25"/>
        <v>1.066768328932676E-4</v>
      </c>
      <c r="Y87" s="58">
        <v>1449200</v>
      </c>
      <c r="Z87" s="60">
        <v>-12378</v>
      </c>
      <c r="AA87" s="61">
        <f t="shared" si="33"/>
        <v>1436822</v>
      </c>
      <c r="AB87" s="62">
        <f t="shared" si="26"/>
        <v>-8.5412641457355779E-3</v>
      </c>
      <c r="AC87" s="63">
        <f t="shared" si="27"/>
        <v>7.700430229757606E-6</v>
      </c>
      <c r="AD87" s="58">
        <v>104610</v>
      </c>
      <c r="AE87" s="63">
        <f t="shared" si="28"/>
        <v>0</v>
      </c>
      <c r="AF87" s="58">
        <v>0</v>
      </c>
      <c r="AG87" s="58">
        <v>13584955240</v>
      </c>
      <c r="AH87" s="60">
        <v>219762414</v>
      </c>
      <c r="AI87" s="61">
        <v>13804717654</v>
      </c>
      <c r="AJ87" s="62">
        <f t="shared" si="29"/>
        <v>1.6176896435619027E-2</v>
      </c>
      <c r="AK87" s="58">
        <v>0</v>
      </c>
      <c r="AL87" s="58">
        <v>439000</v>
      </c>
      <c r="AM87" s="25">
        <v>0</v>
      </c>
      <c r="AN87" s="64"/>
    </row>
    <row r="88" spans="1:40" x14ac:dyDescent="0.2">
      <c r="A88" s="55" t="s">
        <v>181</v>
      </c>
      <c r="B88" s="56" t="s">
        <v>180</v>
      </c>
      <c r="C88" s="24">
        <v>3</v>
      </c>
      <c r="D88" s="24"/>
      <c r="E88" s="57">
        <f t="shared" si="17"/>
        <v>7.5897444718767471E-2</v>
      </c>
      <c r="F88" s="58">
        <v>159546330</v>
      </c>
      <c r="G88" s="59">
        <f t="shared" si="18"/>
        <v>3.2458332848805047E-3</v>
      </c>
      <c r="H88" s="58">
        <v>6823165</v>
      </c>
      <c r="I88" s="59">
        <f t="shared" si="19"/>
        <v>4.877297208464638E-3</v>
      </c>
      <c r="J88" s="58">
        <v>10252715</v>
      </c>
      <c r="K88" s="60">
        <v>136357</v>
      </c>
      <c r="L88" s="61">
        <f t="shared" si="30"/>
        <v>10389072</v>
      </c>
      <c r="M88" s="62">
        <f t="shared" si="20"/>
        <v>1.3299599179339327E-2</v>
      </c>
      <c r="N88" s="63">
        <f t="shared" si="21"/>
        <v>0.39770403783051611</v>
      </c>
      <c r="O88" s="58">
        <v>836025770</v>
      </c>
      <c r="P88" s="60">
        <v>17787786</v>
      </c>
      <c r="Q88" s="61">
        <f t="shared" si="31"/>
        <v>853813556</v>
      </c>
      <c r="R88" s="62">
        <f t="shared" si="22"/>
        <v>2.1276600122027339E-2</v>
      </c>
      <c r="S88" s="63">
        <f t="shared" si="23"/>
        <v>0.5182753869573713</v>
      </c>
      <c r="T88" s="58">
        <v>1089482475</v>
      </c>
      <c r="U88" s="60">
        <v>11246819</v>
      </c>
      <c r="V88" s="61">
        <f t="shared" si="32"/>
        <v>1100729294</v>
      </c>
      <c r="W88" s="62">
        <f t="shared" si="24"/>
        <v>1.032308390274933E-2</v>
      </c>
      <c r="X88" s="63">
        <f t="shared" si="25"/>
        <v>0</v>
      </c>
      <c r="Y88" s="58">
        <v>0</v>
      </c>
      <c r="Z88" s="60">
        <v>0</v>
      </c>
      <c r="AA88" s="61">
        <f t="shared" si="33"/>
        <v>0</v>
      </c>
      <c r="AB88" s="62" t="e">
        <f t="shared" si="26"/>
        <v>#DIV/0!</v>
      </c>
      <c r="AC88" s="63">
        <f t="shared" si="27"/>
        <v>0</v>
      </c>
      <c r="AD88" s="58">
        <v>0</v>
      </c>
      <c r="AE88" s="63">
        <f t="shared" si="28"/>
        <v>0</v>
      </c>
      <c r="AF88" s="58">
        <v>0</v>
      </c>
      <c r="AG88" s="58">
        <v>2102130455</v>
      </c>
      <c r="AH88" s="60">
        <v>29170962</v>
      </c>
      <c r="AI88" s="61">
        <v>2131301417</v>
      </c>
      <c r="AJ88" s="62">
        <f t="shared" si="29"/>
        <v>1.3876856182077435E-2</v>
      </c>
      <c r="AK88" s="58">
        <v>0</v>
      </c>
      <c r="AL88" s="58">
        <v>21035100</v>
      </c>
      <c r="AM88" s="25">
        <v>0</v>
      </c>
      <c r="AN88" s="64"/>
    </row>
    <row r="89" spans="1:40" x14ac:dyDescent="0.2">
      <c r="A89" s="55" t="s">
        <v>183</v>
      </c>
      <c r="B89" s="56" t="s">
        <v>182</v>
      </c>
      <c r="C89" s="24">
        <v>3</v>
      </c>
      <c r="D89" s="24"/>
      <c r="E89" s="57">
        <f t="shared" si="17"/>
        <v>5.1910137657516526E-3</v>
      </c>
      <c r="F89" s="58">
        <v>11047786</v>
      </c>
      <c r="G89" s="59">
        <f t="shared" si="18"/>
        <v>7.934200990877909E-4</v>
      </c>
      <c r="H89" s="58">
        <v>1688598</v>
      </c>
      <c r="I89" s="59">
        <f t="shared" si="19"/>
        <v>5.8156220975155053E-4</v>
      </c>
      <c r="J89" s="58">
        <v>1237711</v>
      </c>
      <c r="K89" s="60">
        <v>16461</v>
      </c>
      <c r="L89" s="61">
        <f t="shared" si="30"/>
        <v>1254172</v>
      </c>
      <c r="M89" s="62">
        <f t="shared" si="20"/>
        <v>1.3299550541281447E-2</v>
      </c>
      <c r="N89" s="63">
        <f t="shared" si="21"/>
        <v>0.91555586664025435</v>
      </c>
      <c r="O89" s="58">
        <v>1948533705</v>
      </c>
      <c r="P89" s="60">
        <v>41456674</v>
      </c>
      <c r="Q89" s="61">
        <f t="shared" si="31"/>
        <v>1989990379</v>
      </c>
      <c r="R89" s="62">
        <f t="shared" si="22"/>
        <v>2.1275831099878253E-2</v>
      </c>
      <c r="S89" s="63">
        <f t="shared" si="23"/>
        <v>3.968149948175078E-2</v>
      </c>
      <c r="T89" s="58">
        <v>84452235</v>
      </c>
      <c r="U89" s="60">
        <v>876729</v>
      </c>
      <c r="V89" s="61">
        <f t="shared" si="32"/>
        <v>85328964</v>
      </c>
      <c r="W89" s="62">
        <f t="shared" si="24"/>
        <v>1.0381359356564097E-2</v>
      </c>
      <c r="X89" s="63">
        <f t="shared" si="25"/>
        <v>3.5147901251229116E-2</v>
      </c>
      <c r="Y89" s="58">
        <v>74803595</v>
      </c>
      <c r="Z89" s="60">
        <v>-7970</v>
      </c>
      <c r="AA89" s="61">
        <f t="shared" si="33"/>
        <v>74795625</v>
      </c>
      <c r="AB89" s="62">
        <f t="shared" si="26"/>
        <v>-1.06545681394056E-4</v>
      </c>
      <c r="AC89" s="63">
        <f t="shared" si="27"/>
        <v>3.0487365521747328E-3</v>
      </c>
      <c r="AD89" s="58">
        <v>6488480</v>
      </c>
      <c r="AE89" s="63">
        <f t="shared" si="28"/>
        <v>0</v>
      </c>
      <c r="AF89" s="58">
        <v>0</v>
      </c>
      <c r="AG89" s="58">
        <v>2128252110</v>
      </c>
      <c r="AH89" s="60">
        <v>42341894</v>
      </c>
      <c r="AI89" s="61">
        <v>2170594004</v>
      </c>
      <c r="AJ89" s="62">
        <f t="shared" si="29"/>
        <v>1.9895149545981185E-2</v>
      </c>
      <c r="AK89" s="58">
        <v>70400</v>
      </c>
      <c r="AL89" s="58">
        <v>64400</v>
      </c>
      <c r="AM89" s="25">
        <v>0</v>
      </c>
      <c r="AN89" s="64"/>
    </row>
    <row r="90" spans="1:40" x14ac:dyDescent="0.2">
      <c r="A90" s="55" t="s">
        <v>185</v>
      </c>
      <c r="B90" s="56" t="s">
        <v>184</v>
      </c>
      <c r="C90" s="24">
        <v>3</v>
      </c>
      <c r="D90" s="24"/>
      <c r="E90" s="57">
        <f t="shared" si="17"/>
        <v>4.4322650873544443E-2</v>
      </c>
      <c r="F90" s="58">
        <v>194770850</v>
      </c>
      <c r="G90" s="59">
        <f t="shared" si="18"/>
        <v>8.3586529382286522E-3</v>
      </c>
      <c r="H90" s="58">
        <v>36731150</v>
      </c>
      <c r="I90" s="59">
        <f t="shared" si="19"/>
        <v>6.1872075218020687E-3</v>
      </c>
      <c r="J90" s="58">
        <v>27188980</v>
      </c>
      <c r="K90" s="60">
        <v>361601</v>
      </c>
      <c r="L90" s="61">
        <f t="shared" si="30"/>
        <v>27550581</v>
      </c>
      <c r="M90" s="62">
        <f t="shared" si="20"/>
        <v>1.3299542682366165E-2</v>
      </c>
      <c r="N90" s="63">
        <f t="shared" si="21"/>
        <v>0.61823698952202155</v>
      </c>
      <c r="O90" s="58">
        <v>2716772160</v>
      </c>
      <c r="P90" s="60">
        <v>57803675</v>
      </c>
      <c r="Q90" s="61">
        <f t="shared" si="31"/>
        <v>2774575835</v>
      </c>
      <c r="R90" s="62">
        <f t="shared" si="22"/>
        <v>2.1276600169518815E-2</v>
      </c>
      <c r="S90" s="63">
        <f t="shared" si="23"/>
        <v>0.32289449914440327</v>
      </c>
      <c r="T90" s="58">
        <v>1418923165</v>
      </c>
      <c r="U90" s="60">
        <v>14899931</v>
      </c>
      <c r="V90" s="61">
        <f t="shared" si="32"/>
        <v>1433823096</v>
      </c>
      <c r="W90" s="62">
        <f t="shared" si="24"/>
        <v>1.050087232877053E-2</v>
      </c>
      <c r="X90" s="63">
        <f t="shared" si="25"/>
        <v>0</v>
      </c>
      <c r="Y90" s="58">
        <v>0</v>
      </c>
      <c r="Z90" s="60">
        <v>0</v>
      </c>
      <c r="AA90" s="61">
        <f t="shared" si="33"/>
        <v>0</v>
      </c>
      <c r="AB90" s="62" t="e">
        <f t="shared" si="26"/>
        <v>#DIV/0!</v>
      </c>
      <c r="AC90" s="63">
        <f t="shared" si="27"/>
        <v>0</v>
      </c>
      <c r="AD90" s="58">
        <v>0</v>
      </c>
      <c r="AE90" s="63">
        <f t="shared" si="28"/>
        <v>0</v>
      </c>
      <c r="AF90" s="58">
        <v>0</v>
      </c>
      <c r="AG90" s="58">
        <v>4394386305</v>
      </c>
      <c r="AH90" s="60">
        <v>73065207</v>
      </c>
      <c r="AI90" s="61">
        <v>4467451512</v>
      </c>
      <c r="AJ90" s="62">
        <f t="shared" si="29"/>
        <v>1.6626942177765593E-2</v>
      </c>
      <c r="AK90" s="58">
        <v>0</v>
      </c>
      <c r="AL90" s="58">
        <v>3430300</v>
      </c>
      <c r="AM90" s="25">
        <v>0</v>
      </c>
      <c r="AN90" s="64"/>
    </row>
    <row r="91" spans="1:40" x14ac:dyDescent="0.2">
      <c r="A91" s="55" t="s">
        <v>187</v>
      </c>
      <c r="B91" s="56" t="s">
        <v>186</v>
      </c>
      <c r="C91" s="24">
        <v>3</v>
      </c>
      <c r="D91" s="24"/>
      <c r="E91" s="57">
        <f t="shared" si="17"/>
        <v>3.4090364993010346E-2</v>
      </c>
      <c r="F91" s="58">
        <v>34146886</v>
      </c>
      <c r="G91" s="59">
        <f t="shared" si="18"/>
        <v>6.1125435494959808E-2</v>
      </c>
      <c r="H91" s="58">
        <v>61226780</v>
      </c>
      <c r="I91" s="59">
        <f t="shared" si="19"/>
        <v>4.4645933114398718E-2</v>
      </c>
      <c r="J91" s="58">
        <v>44719955</v>
      </c>
      <c r="K91" s="60">
        <v>594755</v>
      </c>
      <c r="L91" s="61">
        <f t="shared" si="30"/>
        <v>45314710</v>
      </c>
      <c r="M91" s="62">
        <f t="shared" si="20"/>
        <v>1.3299543794263657E-2</v>
      </c>
      <c r="N91" s="63">
        <f t="shared" si="21"/>
        <v>0.10194649715443388</v>
      </c>
      <c r="O91" s="58">
        <v>102115522</v>
      </c>
      <c r="P91" s="60">
        <v>-880525</v>
      </c>
      <c r="Q91" s="61">
        <f t="shared" si="31"/>
        <v>101234997</v>
      </c>
      <c r="R91" s="62">
        <f t="shared" si="22"/>
        <v>-8.6228320901106485E-3</v>
      </c>
      <c r="S91" s="63">
        <f t="shared" si="23"/>
        <v>2.8873340694089377E-2</v>
      </c>
      <c r="T91" s="58">
        <v>28921212</v>
      </c>
      <c r="U91" s="60">
        <v>0</v>
      </c>
      <c r="V91" s="61">
        <f t="shared" si="32"/>
        <v>28921212</v>
      </c>
      <c r="W91" s="62">
        <f t="shared" si="24"/>
        <v>0</v>
      </c>
      <c r="X91" s="63">
        <f t="shared" si="25"/>
        <v>0.67249290690018926</v>
      </c>
      <c r="Y91" s="58">
        <v>673607884</v>
      </c>
      <c r="Z91" s="60">
        <v>13526156</v>
      </c>
      <c r="AA91" s="61">
        <f t="shared" si="33"/>
        <v>687134040</v>
      </c>
      <c r="AB91" s="62">
        <f t="shared" si="26"/>
        <v>2.0080162838474139E-2</v>
      </c>
      <c r="AC91" s="63">
        <f t="shared" si="27"/>
        <v>2.3211197391793146E-2</v>
      </c>
      <c r="AD91" s="58">
        <v>23249681</v>
      </c>
      <c r="AE91" s="63">
        <f t="shared" si="28"/>
        <v>3.3614324257125468E-2</v>
      </c>
      <c r="AF91" s="58">
        <v>33670056</v>
      </c>
      <c r="AG91" s="58">
        <v>1001657976</v>
      </c>
      <c r="AH91" s="60">
        <v>13240386</v>
      </c>
      <c r="AI91" s="61">
        <v>1014898362</v>
      </c>
      <c r="AJ91" s="62">
        <f t="shared" si="29"/>
        <v>1.3218470093827716E-2</v>
      </c>
      <c r="AK91" s="58">
        <v>14864</v>
      </c>
      <c r="AL91" s="58">
        <v>0</v>
      </c>
      <c r="AM91" s="25">
        <v>0</v>
      </c>
      <c r="AN91" s="64"/>
    </row>
    <row r="92" spans="1:40" x14ac:dyDescent="0.2">
      <c r="A92" s="55" t="s">
        <v>189</v>
      </c>
      <c r="B92" s="56" t="s">
        <v>188</v>
      </c>
      <c r="C92" s="24">
        <v>3</v>
      </c>
      <c r="D92" s="24"/>
      <c r="E92" s="57">
        <f t="shared" si="17"/>
        <v>4.0217482208843087E-2</v>
      </c>
      <c r="F92" s="58">
        <v>28465056</v>
      </c>
      <c r="G92" s="59">
        <f t="shared" si="18"/>
        <v>5.36492386397715E-3</v>
      </c>
      <c r="H92" s="58">
        <v>3797176</v>
      </c>
      <c r="I92" s="59">
        <f t="shared" si="19"/>
        <v>8.4788825735062131E-3</v>
      </c>
      <c r="J92" s="58">
        <v>6001168</v>
      </c>
      <c r="K92" s="60">
        <v>79813</v>
      </c>
      <c r="L92" s="61">
        <f t="shared" si="30"/>
        <v>6080981</v>
      </c>
      <c r="M92" s="62">
        <f t="shared" si="20"/>
        <v>1.3299577682211195E-2</v>
      </c>
      <c r="N92" s="63">
        <f t="shared" si="21"/>
        <v>9.4073005820350455E-2</v>
      </c>
      <c r="O92" s="58">
        <v>66582820</v>
      </c>
      <c r="P92" s="60">
        <v>835980</v>
      </c>
      <c r="Q92" s="61">
        <f t="shared" si="31"/>
        <v>67418800</v>
      </c>
      <c r="R92" s="62">
        <f t="shared" si="22"/>
        <v>1.2555491041082369E-2</v>
      </c>
      <c r="S92" s="63">
        <f t="shared" si="23"/>
        <v>4.9872791287314228E-2</v>
      </c>
      <c r="T92" s="58">
        <v>35298873</v>
      </c>
      <c r="U92" s="60">
        <v>882848</v>
      </c>
      <c r="V92" s="61">
        <f t="shared" si="32"/>
        <v>36181721</v>
      </c>
      <c r="W92" s="62">
        <f t="shared" si="24"/>
        <v>2.5010656855815199E-2</v>
      </c>
      <c r="X92" s="63">
        <f t="shared" si="25"/>
        <v>0.77435904419832691</v>
      </c>
      <c r="Y92" s="58">
        <v>548074428</v>
      </c>
      <c r="Z92" s="60">
        <v>-4216219</v>
      </c>
      <c r="AA92" s="61">
        <f t="shared" si="33"/>
        <v>543858209</v>
      </c>
      <c r="AB92" s="62">
        <f t="shared" si="26"/>
        <v>-7.6927854769389091E-3</v>
      </c>
      <c r="AC92" s="63">
        <f t="shared" si="27"/>
        <v>2.7633870047681933E-2</v>
      </c>
      <c r="AD92" s="58">
        <v>19558650</v>
      </c>
      <c r="AE92" s="63">
        <f t="shared" si="28"/>
        <v>0</v>
      </c>
      <c r="AF92" s="58">
        <v>0</v>
      </c>
      <c r="AG92" s="58">
        <v>707778171</v>
      </c>
      <c r="AH92" s="60">
        <v>-2417578</v>
      </c>
      <c r="AI92" s="61">
        <v>705360593</v>
      </c>
      <c r="AJ92" s="62">
        <f t="shared" si="29"/>
        <v>-3.415728400586686E-3</v>
      </c>
      <c r="AK92" s="58">
        <v>0</v>
      </c>
      <c r="AL92" s="58">
        <v>0</v>
      </c>
      <c r="AM92" s="25">
        <v>0</v>
      </c>
      <c r="AN92" s="64"/>
    </row>
    <row r="93" spans="1:40" x14ac:dyDescent="0.2">
      <c r="A93" s="55" t="s">
        <v>191</v>
      </c>
      <c r="B93" s="56" t="s">
        <v>190</v>
      </c>
      <c r="C93" s="24">
        <v>3</v>
      </c>
      <c r="D93" s="24"/>
      <c r="E93" s="57">
        <f t="shared" si="17"/>
        <v>7.3136219936450531E-2</v>
      </c>
      <c r="F93" s="58">
        <v>86142346</v>
      </c>
      <c r="G93" s="59">
        <f t="shared" si="18"/>
        <v>1.3535899274358606E-2</v>
      </c>
      <c r="H93" s="58">
        <v>15943046</v>
      </c>
      <c r="I93" s="59">
        <f t="shared" si="19"/>
        <v>1.0149550182852678E-2</v>
      </c>
      <c r="J93" s="58">
        <v>11954488</v>
      </c>
      <c r="K93" s="60">
        <v>158989</v>
      </c>
      <c r="L93" s="61">
        <f t="shared" si="30"/>
        <v>12113477</v>
      </c>
      <c r="M93" s="62">
        <f t="shared" si="20"/>
        <v>1.3299523994670454E-2</v>
      </c>
      <c r="N93" s="63">
        <f t="shared" si="21"/>
        <v>0.14945421434236469</v>
      </c>
      <c r="O93" s="58">
        <v>176032295</v>
      </c>
      <c r="P93" s="60">
        <v>1852972</v>
      </c>
      <c r="Q93" s="61">
        <f t="shared" si="31"/>
        <v>177885267</v>
      </c>
      <c r="R93" s="62">
        <f t="shared" si="22"/>
        <v>1.052631848036748E-2</v>
      </c>
      <c r="S93" s="63">
        <f t="shared" si="23"/>
        <v>7.477385356118188E-2</v>
      </c>
      <c r="T93" s="58">
        <v>88071207</v>
      </c>
      <c r="U93" s="60">
        <v>2795031</v>
      </c>
      <c r="V93" s="61">
        <f t="shared" si="32"/>
        <v>90866238</v>
      </c>
      <c r="W93" s="62">
        <f t="shared" si="24"/>
        <v>3.1736036046377793E-2</v>
      </c>
      <c r="X93" s="63">
        <f t="shared" si="25"/>
        <v>0.65668036384273409</v>
      </c>
      <c r="Y93" s="58">
        <v>773460635</v>
      </c>
      <c r="Z93" s="60">
        <v>0</v>
      </c>
      <c r="AA93" s="61">
        <f t="shared" si="33"/>
        <v>773460635</v>
      </c>
      <c r="AB93" s="62">
        <f t="shared" si="26"/>
        <v>0</v>
      </c>
      <c r="AC93" s="63">
        <f t="shared" si="27"/>
        <v>2.2269898860057532E-2</v>
      </c>
      <c r="AD93" s="58">
        <v>26230250</v>
      </c>
      <c r="AE93" s="63">
        <f t="shared" si="28"/>
        <v>0</v>
      </c>
      <c r="AF93" s="58">
        <v>0</v>
      </c>
      <c r="AG93" s="58">
        <v>1177834267</v>
      </c>
      <c r="AH93" s="60">
        <v>4806992</v>
      </c>
      <c r="AI93" s="61">
        <v>1182641259</v>
      </c>
      <c r="AJ93" s="62">
        <f t="shared" si="29"/>
        <v>4.0812125565370394E-3</v>
      </c>
      <c r="AK93" s="58">
        <v>0</v>
      </c>
      <c r="AL93" s="58">
        <v>1425220</v>
      </c>
      <c r="AM93" s="25">
        <v>0</v>
      </c>
      <c r="AN93" s="64"/>
    </row>
    <row r="94" spans="1:40" x14ac:dyDescent="0.2">
      <c r="A94" s="55" t="s">
        <v>193</v>
      </c>
      <c r="B94" s="56" t="s">
        <v>192</v>
      </c>
      <c r="C94" s="24">
        <v>3</v>
      </c>
      <c r="D94" s="24"/>
      <c r="E94" s="57">
        <f t="shared" si="17"/>
        <v>4.3884402615724058E-2</v>
      </c>
      <c r="F94" s="58">
        <v>21981607</v>
      </c>
      <c r="G94" s="59">
        <f t="shared" si="18"/>
        <v>7.1236766887661186E-3</v>
      </c>
      <c r="H94" s="58">
        <v>3568235</v>
      </c>
      <c r="I94" s="59">
        <f t="shared" si="19"/>
        <v>4.4996790893189992E-4</v>
      </c>
      <c r="J94" s="58">
        <v>225388</v>
      </c>
      <c r="K94" s="60">
        <v>2997</v>
      </c>
      <c r="L94" s="61">
        <f t="shared" si="30"/>
        <v>228385</v>
      </c>
      <c r="M94" s="62">
        <f t="shared" si="20"/>
        <v>1.3297069941611799E-2</v>
      </c>
      <c r="N94" s="63">
        <f t="shared" si="21"/>
        <v>7.527481700997922E-2</v>
      </c>
      <c r="O94" s="58">
        <v>37705001</v>
      </c>
      <c r="P94" s="60">
        <v>379270</v>
      </c>
      <c r="Q94" s="61">
        <f t="shared" si="31"/>
        <v>38084271</v>
      </c>
      <c r="R94" s="62">
        <f t="shared" si="22"/>
        <v>1.0058877866095269E-2</v>
      </c>
      <c r="S94" s="63">
        <f t="shared" si="23"/>
        <v>1.2125124658377765E-2</v>
      </c>
      <c r="T94" s="58">
        <v>6073450</v>
      </c>
      <c r="U94" s="60">
        <v>172801</v>
      </c>
      <c r="V94" s="61">
        <f t="shared" si="32"/>
        <v>6246251</v>
      </c>
      <c r="W94" s="62">
        <f t="shared" si="24"/>
        <v>2.8451868377940049E-2</v>
      </c>
      <c r="X94" s="63">
        <f t="shared" si="25"/>
        <v>0.82682036288577854</v>
      </c>
      <c r="Y94" s="58">
        <v>414152619</v>
      </c>
      <c r="Z94" s="60">
        <v>2094108</v>
      </c>
      <c r="AA94" s="61">
        <f t="shared" si="33"/>
        <v>416246727</v>
      </c>
      <c r="AB94" s="62">
        <f t="shared" si="26"/>
        <v>5.0563678796873672E-3</v>
      </c>
      <c r="AC94" s="63">
        <f t="shared" si="27"/>
        <v>3.432164823244243E-2</v>
      </c>
      <c r="AD94" s="58">
        <v>17191643</v>
      </c>
      <c r="AE94" s="63">
        <f t="shared" si="28"/>
        <v>0</v>
      </c>
      <c r="AF94" s="58">
        <v>0</v>
      </c>
      <c r="AG94" s="58">
        <v>500897943</v>
      </c>
      <c r="AH94" s="60">
        <v>2649176</v>
      </c>
      <c r="AI94" s="61">
        <v>503547119</v>
      </c>
      <c r="AJ94" s="62">
        <f t="shared" si="29"/>
        <v>5.2888538214659825E-3</v>
      </c>
      <c r="AK94" s="58">
        <v>0</v>
      </c>
      <c r="AL94" s="58">
        <v>0</v>
      </c>
      <c r="AM94" s="25">
        <v>0</v>
      </c>
      <c r="AN94" s="64"/>
    </row>
    <row r="95" spans="1:40" x14ac:dyDescent="0.2">
      <c r="A95" s="55" t="s">
        <v>195</v>
      </c>
      <c r="B95" s="56" t="s">
        <v>194</v>
      </c>
      <c r="C95" s="24">
        <v>3</v>
      </c>
      <c r="D95" s="24"/>
      <c r="E95" s="57">
        <f t="shared" si="17"/>
        <v>2.8470745049311557E-2</v>
      </c>
      <c r="F95" s="58">
        <v>12793645</v>
      </c>
      <c r="G95" s="59">
        <f t="shared" si="18"/>
        <v>7.4709583944416692E-3</v>
      </c>
      <c r="H95" s="58">
        <v>3357158</v>
      </c>
      <c r="I95" s="59">
        <f t="shared" si="19"/>
        <v>2.6690673254977804E-3</v>
      </c>
      <c r="J95" s="58">
        <v>1199375</v>
      </c>
      <c r="K95" s="60">
        <v>15951</v>
      </c>
      <c r="L95" s="61">
        <f t="shared" si="30"/>
        <v>1215326</v>
      </c>
      <c r="M95" s="62">
        <f t="shared" si="20"/>
        <v>1.3299426784783741E-2</v>
      </c>
      <c r="N95" s="63">
        <f t="shared" si="21"/>
        <v>0.13908884309295413</v>
      </c>
      <c r="O95" s="58">
        <v>62501114</v>
      </c>
      <c r="P95" s="60">
        <v>1273786</v>
      </c>
      <c r="Q95" s="61">
        <f t="shared" si="31"/>
        <v>63774900</v>
      </c>
      <c r="R95" s="62">
        <f t="shared" si="22"/>
        <v>2.0380212743088068E-2</v>
      </c>
      <c r="S95" s="63">
        <f t="shared" si="23"/>
        <v>2.4192628748057891E-2</v>
      </c>
      <c r="T95" s="58">
        <v>10871226</v>
      </c>
      <c r="U95" s="60">
        <v>0</v>
      </c>
      <c r="V95" s="61">
        <f t="shared" si="32"/>
        <v>10871226</v>
      </c>
      <c r="W95" s="62">
        <f t="shared" si="24"/>
        <v>0</v>
      </c>
      <c r="X95" s="63">
        <f t="shared" si="25"/>
        <v>0.76621450861758966</v>
      </c>
      <c r="Y95" s="58">
        <v>344306986</v>
      </c>
      <c r="Z95" s="60">
        <v>-8776115</v>
      </c>
      <c r="AA95" s="61">
        <f t="shared" si="33"/>
        <v>335530871</v>
      </c>
      <c r="AB95" s="62">
        <f t="shared" si="26"/>
        <v>-2.5489215603658997E-2</v>
      </c>
      <c r="AC95" s="63">
        <f t="shared" si="27"/>
        <v>3.0895765877049491E-2</v>
      </c>
      <c r="AD95" s="58">
        <v>13883355</v>
      </c>
      <c r="AE95" s="63">
        <f t="shared" si="28"/>
        <v>9.9748289509775509E-4</v>
      </c>
      <c r="AF95" s="58">
        <v>448230</v>
      </c>
      <c r="AG95" s="58">
        <v>449361089</v>
      </c>
      <c r="AH95" s="60">
        <v>-7486378</v>
      </c>
      <c r="AI95" s="61">
        <v>441874711</v>
      </c>
      <c r="AJ95" s="62">
        <f t="shared" si="29"/>
        <v>-1.6660049530901864E-2</v>
      </c>
      <c r="AK95" s="58">
        <v>0</v>
      </c>
      <c r="AL95" s="58">
        <v>0</v>
      </c>
      <c r="AM95" s="25">
        <v>0</v>
      </c>
      <c r="AN95" s="64"/>
    </row>
    <row r="96" spans="1:40" x14ac:dyDescent="0.2">
      <c r="A96" s="55" t="s">
        <v>197</v>
      </c>
      <c r="B96" s="56" t="s">
        <v>196</v>
      </c>
      <c r="C96" s="24">
        <v>3</v>
      </c>
      <c r="D96" s="24"/>
      <c r="E96" s="57">
        <f t="shared" si="17"/>
        <v>4.1658155728944754E-2</v>
      </c>
      <c r="F96" s="58">
        <v>14440066</v>
      </c>
      <c r="G96" s="59">
        <f t="shared" si="18"/>
        <v>6.1622481739934815E-2</v>
      </c>
      <c r="H96" s="58">
        <v>21360348</v>
      </c>
      <c r="I96" s="59">
        <f t="shared" si="19"/>
        <v>8.9758433075215124E-3</v>
      </c>
      <c r="J96" s="58">
        <v>3111318</v>
      </c>
      <c r="K96" s="60">
        <v>41379</v>
      </c>
      <c r="L96" s="61">
        <f t="shared" si="30"/>
        <v>3152697</v>
      </c>
      <c r="M96" s="62">
        <f t="shared" si="20"/>
        <v>1.3299508439831608E-2</v>
      </c>
      <c r="N96" s="63">
        <f t="shared" si="21"/>
        <v>0.12312243309474012</v>
      </c>
      <c r="O96" s="58">
        <v>42678223</v>
      </c>
      <c r="P96" s="60">
        <v>291785</v>
      </c>
      <c r="Q96" s="61">
        <f t="shared" si="31"/>
        <v>42970008</v>
      </c>
      <c r="R96" s="62">
        <f t="shared" si="22"/>
        <v>6.8368591635129703E-3</v>
      </c>
      <c r="S96" s="63">
        <f t="shared" si="23"/>
        <v>2.3697124920709949E-2</v>
      </c>
      <c r="T96" s="58">
        <v>8214191</v>
      </c>
      <c r="U96" s="60">
        <v>-33151</v>
      </c>
      <c r="V96" s="61">
        <f t="shared" si="32"/>
        <v>8181040</v>
      </c>
      <c r="W96" s="62">
        <f t="shared" si="24"/>
        <v>-4.035820447807946E-3</v>
      </c>
      <c r="X96" s="63">
        <f t="shared" si="25"/>
        <v>0.70395644621644526</v>
      </c>
      <c r="Y96" s="58">
        <v>244014104</v>
      </c>
      <c r="Z96" s="60">
        <v>-18646</v>
      </c>
      <c r="AA96" s="61">
        <f t="shared" si="33"/>
        <v>243995458</v>
      </c>
      <c r="AB96" s="62">
        <f t="shared" si="26"/>
        <v>-7.6413615829353863E-5</v>
      </c>
      <c r="AC96" s="63">
        <f t="shared" si="27"/>
        <v>3.6967514991703546E-2</v>
      </c>
      <c r="AD96" s="58">
        <v>12814138</v>
      </c>
      <c r="AE96" s="63">
        <f t="shared" si="28"/>
        <v>0</v>
      </c>
      <c r="AF96" s="58">
        <v>0</v>
      </c>
      <c r="AG96" s="58">
        <v>346632388</v>
      </c>
      <c r="AH96" s="60">
        <v>281367</v>
      </c>
      <c r="AI96" s="61">
        <v>346913755</v>
      </c>
      <c r="AJ96" s="62">
        <f t="shared" si="29"/>
        <v>8.1171584000973393E-4</v>
      </c>
      <c r="AK96" s="58">
        <v>0</v>
      </c>
      <c r="AL96" s="58">
        <v>0</v>
      </c>
      <c r="AM96" s="25">
        <v>0</v>
      </c>
      <c r="AN96" s="64"/>
    </row>
    <row r="97" spans="1:40" x14ac:dyDescent="0.2">
      <c r="A97" s="55" t="s">
        <v>199</v>
      </c>
      <c r="B97" s="56" t="s">
        <v>198</v>
      </c>
      <c r="C97" s="24">
        <v>3</v>
      </c>
      <c r="D97" s="24"/>
      <c r="E97" s="57">
        <f t="shared" si="17"/>
        <v>3.5313111449467631E-2</v>
      </c>
      <c r="F97" s="58">
        <v>15146350</v>
      </c>
      <c r="G97" s="59">
        <f t="shared" si="18"/>
        <v>6.3075371870400312E-2</v>
      </c>
      <c r="H97" s="58">
        <v>27054021</v>
      </c>
      <c r="I97" s="59">
        <f t="shared" si="19"/>
        <v>7.2722625236999044E-3</v>
      </c>
      <c r="J97" s="58">
        <v>3119188</v>
      </c>
      <c r="K97" s="60">
        <v>41484</v>
      </c>
      <c r="L97" s="61">
        <f t="shared" si="30"/>
        <v>3160672</v>
      </c>
      <c r="M97" s="62">
        <f t="shared" si="20"/>
        <v>1.3299615156252205E-2</v>
      </c>
      <c r="N97" s="63">
        <f t="shared" si="21"/>
        <v>0.16592012885215532</v>
      </c>
      <c r="O97" s="58">
        <v>71165758</v>
      </c>
      <c r="P97" s="60">
        <v>457140</v>
      </c>
      <c r="Q97" s="61">
        <f t="shared" si="31"/>
        <v>71622898</v>
      </c>
      <c r="R97" s="62">
        <f t="shared" si="22"/>
        <v>6.4235948979845057E-3</v>
      </c>
      <c r="S97" s="63">
        <f t="shared" si="23"/>
        <v>1.8191021981078574E-2</v>
      </c>
      <c r="T97" s="58">
        <v>7802416</v>
      </c>
      <c r="U97" s="60">
        <v>9247</v>
      </c>
      <c r="V97" s="61">
        <f t="shared" si="32"/>
        <v>7811663</v>
      </c>
      <c r="W97" s="62">
        <f t="shared" si="24"/>
        <v>1.1851457292202825E-3</v>
      </c>
      <c r="X97" s="63">
        <f t="shared" si="25"/>
        <v>0.66372312750579077</v>
      </c>
      <c r="Y97" s="58">
        <v>284681309</v>
      </c>
      <c r="Z97" s="60">
        <v>-2420460</v>
      </c>
      <c r="AA97" s="61">
        <f t="shared" si="33"/>
        <v>282260849</v>
      </c>
      <c r="AB97" s="62">
        <f t="shared" si="26"/>
        <v>-8.5023495518632732E-3</v>
      </c>
      <c r="AC97" s="63">
        <f t="shared" si="27"/>
        <v>4.6504975817407541E-2</v>
      </c>
      <c r="AD97" s="58">
        <v>19946717</v>
      </c>
      <c r="AE97" s="63">
        <f t="shared" si="28"/>
        <v>0</v>
      </c>
      <c r="AF97" s="58">
        <v>0</v>
      </c>
      <c r="AG97" s="58">
        <v>428915759</v>
      </c>
      <c r="AH97" s="60">
        <v>-1912589</v>
      </c>
      <c r="AI97" s="61">
        <v>427003170</v>
      </c>
      <c r="AJ97" s="62">
        <f t="shared" si="29"/>
        <v>-4.4591250376510416E-3</v>
      </c>
      <c r="AK97" s="58">
        <v>0</v>
      </c>
      <c r="AL97" s="58">
        <v>502800</v>
      </c>
      <c r="AM97" s="25">
        <v>0</v>
      </c>
      <c r="AN97" s="64"/>
    </row>
    <row r="98" spans="1:40" x14ac:dyDescent="0.2">
      <c r="A98" s="55" t="s">
        <v>201</v>
      </c>
      <c r="B98" s="56" t="s">
        <v>200</v>
      </c>
      <c r="C98" s="24">
        <v>3</v>
      </c>
      <c r="D98" s="24"/>
      <c r="E98" s="57">
        <f t="shared" si="17"/>
        <v>4.7437940165630438E-2</v>
      </c>
      <c r="F98" s="58">
        <v>13473462</v>
      </c>
      <c r="G98" s="59">
        <f t="shared" si="18"/>
        <v>4.2773404542986976E-2</v>
      </c>
      <c r="H98" s="58">
        <v>12148627</v>
      </c>
      <c r="I98" s="59">
        <f t="shared" si="19"/>
        <v>6.1308715394702276E-3</v>
      </c>
      <c r="J98" s="58">
        <v>1741308</v>
      </c>
      <c r="K98" s="60">
        <v>23159</v>
      </c>
      <c r="L98" s="61">
        <f t="shared" si="30"/>
        <v>1764467</v>
      </c>
      <c r="M98" s="62">
        <f t="shared" si="20"/>
        <v>1.3299772355034262E-2</v>
      </c>
      <c r="N98" s="63">
        <f t="shared" si="21"/>
        <v>0.17288932540140053</v>
      </c>
      <c r="O98" s="58">
        <v>49104530</v>
      </c>
      <c r="P98" s="60">
        <v>-345401</v>
      </c>
      <c r="Q98" s="61">
        <f t="shared" si="31"/>
        <v>48759129</v>
      </c>
      <c r="R98" s="62">
        <f t="shared" si="22"/>
        <v>-7.0339946233066485E-3</v>
      </c>
      <c r="S98" s="63">
        <f t="shared" si="23"/>
        <v>2.3669632514227355E-2</v>
      </c>
      <c r="T98" s="58">
        <v>6722718</v>
      </c>
      <c r="U98" s="60">
        <v>0</v>
      </c>
      <c r="V98" s="61">
        <f t="shared" si="32"/>
        <v>6722718</v>
      </c>
      <c r="W98" s="62">
        <f t="shared" si="24"/>
        <v>0</v>
      </c>
      <c r="X98" s="63">
        <f t="shared" si="25"/>
        <v>0.66219458265258135</v>
      </c>
      <c r="Y98" s="58">
        <v>188078435</v>
      </c>
      <c r="Z98" s="60">
        <v>-1159530</v>
      </c>
      <c r="AA98" s="61">
        <f t="shared" si="33"/>
        <v>186918905</v>
      </c>
      <c r="AB98" s="62">
        <f t="shared" si="26"/>
        <v>-6.1651406233787518E-3</v>
      </c>
      <c r="AC98" s="63">
        <f t="shared" si="27"/>
        <v>4.490072234101506E-2</v>
      </c>
      <c r="AD98" s="58">
        <v>12752834</v>
      </c>
      <c r="AE98" s="63">
        <f t="shared" si="28"/>
        <v>3.5208426880656536E-6</v>
      </c>
      <c r="AF98" s="58">
        <v>1000</v>
      </c>
      <c r="AG98" s="58">
        <v>284022914</v>
      </c>
      <c r="AH98" s="60">
        <v>-1481772</v>
      </c>
      <c r="AI98" s="61">
        <v>282541142</v>
      </c>
      <c r="AJ98" s="62">
        <f t="shared" si="29"/>
        <v>-5.2170861115804195E-3</v>
      </c>
      <c r="AK98" s="58">
        <v>0</v>
      </c>
      <c r="AL98" s="58">
        <v>24672</v>
      </c>
      <c r="AM98" s="25">
        <v>0</v>
      </c>
      <c r="AN98" s="64"/>
    </row>
    <row r="99" spans="1:40" x14ac:dyDescent="0.2">
      <c r="A99" s="55" t="s">
        <v>203</v>
      </c>
      <c r="B99" s="56" t="s">
        <v>202</v>
      </c>
      <c r="C99" s="24">
        <v>3</v>
      </c>
      <c r="D99" s="24"/>
      <c r="E99" s="57">
        <f t="shared" si="17"/>
        <v>6.2107236339641096E-2</v>
      </c>
      <c r="F99" s="58">
        <v>30149692</v>
      </c>
      <c r="G99" s="59">
        <f t="shared" si="18"/>
        <v>1.7877578605240516E-2</v>
      </c>
      <c r="H99" s="58">
        <v>8678594</v>
      </c>
      <c r="I99" s="59">
        <f t="shared" si="19"/>
        <v>3.2612647264894309E-2</v>
      </c>
      <c r="J99" s="58">
        <v>15831670</v>
      </c>
      <c r="K99" s="60">
        <v>210555</v>
      </c>
      <c r="L99" s="61">
        <f t="shared" si="30"/>
        <v>16042225</v>
      </c>
      <c r="M99" s="62">
        <f t="shared" si="20"/>
        <v>1.3299607685102077E-2</v>
      </c>
      <c r="N99" s="63">
        <f t="shared" si="21"/>
        <v>0.14462647882574076</v>
      </c>
      <c r="O99" s="58">
        <v>70208305</v>
      </c>
      <c r="P99" s="60">
        <v>254389</v>
      </c>
      <c r="Q99" s="61">
        <f t="shared" si="31"/>
        <v>70462694</v>
      </c>
      <c r="R99" s="62">
        <f t="shared" si="22"/>
        <v>3.6233462693622928E-3</v>
      </c>
      <c r="S99" s="63">
        <f t="shared" si="23"/>
        <v>2.9909811605527827E-2</v>
      </c>
      <c r="T99" s="58">
        <v>14519590</v>
      </c>
      <c r="U99" s="60">
        <v>0</v>
      </c>
      <c r="V99" s="61">
        <f t="shared" si="32"/>
        <v>14519590</v>
      </c>
      <c r="W99" s="62">
        <f t="shared" si="24"/>
        <v>0</v>
      </c>
      <c r="X99" s="63">
        <f t="shared" si="25"/>
        <v>0.68430455764303488</v>
      </c>
      <c r="Y99" s="58">
        <v>332192718</v>
      </c>
      <c r="Z99" s="60">
        <v>6966727</v>
      </c>
      <c r="AA99" s="61">
        <f t="shared" si="33"/>
        <v>339159445</v>
      </c>
      <c r="AB99" s="62">
        <f t="shared" si="26"/>
        <v>2.0971943761873793E-2</v>
      </c>
      <c r="AC99" s="63">
        <f t="shared" si="27"/>
        <v>2.8541747218497976E-2</v>
      </c>
      <c r="AD99" s="58">
        <v>13855469</v>
      </c>
      <c r="AE99" s="63">
        <f t="shared" si="28"/>
        <v>1.994249742266241E-5</v>
      </c>
      <c r="AF99" s="58">
        <v>9681</v>
      </c>
      <c r="AG99" s="58">
        <v>485445719</v>
      </c>
      <c r="AH99" s="60">
        <v>7431671</v>
      </c>
      <c r="AI99" s="61">
        <v>492877390</v>
      </c>
      <c r="AJ99" s="62">
        <f t="shared" si="29"/>
        <v>1.5308963925583613E-2</v>
      </c>
      <c r="AK99" s="58">
        <v>117960</v>
      </c>
      <c r="AL99" s="58">
        <v>8530</v>
      </c>
      <c r="AM99" s="25">
        <v>0</v>
      </c>
      <c r="AN99" s="64"/>
    </row>
    <row r="100" spans="1:40" x14ac:dyDescent="0.2">
      <c r="A100" s="55" t="s">
        <v>205</v>
      </c>
      <c r="B100" s="56" t="s">
        <v>204</v>
      </c>
      <c r="C100" s="24">
        <v>3</v>
      </c>
      <c r="D100" s="24"/>
      <c r="E100" s="57">
        <f t="shared" si="17"/>
        <v>5.6036225292850086E-2</v>
      </c>
      <c r="F100" s="58">
        <v>19048283</v>
      </c>
      <c r="G100" s="59">
        <f t="shared" si="18"/>
        <v>1.4495407083507897E-2</v>
      </c>
      <c r="H100" s="58">
        <v>4927395</v>
      </c>
      <c r="I100" s="59">
        <f t="shared" si="19"/>
        <v>2.6116270298142945E-2</v>
      </c>
      <c r="J100" s="58">
        <v>8877652</v>
      </c>
      <c r="K100" s="60">
        <v>118069</v>
      </c>
      <c r="L100" s="61">
        <f t="shared" si="30"/>
        <v>8995721</v>
      </c>
      <c r="M100" s="62">
        <f t="shared" si="20"/>
        <v>1.3299575157935905E-2</v>
      </c>
      <c r="N100" s="63">
        <f t="shared" si="21"/>
        <v>0.24054506739718054</v>
      </c>
      <c r="O100" s="58">
        <v>81768008</v>
      </c>
      <c r="P100" s="60">
        <v>14306</v>
      </c>
      <c r="Q100" s="61">
        <f t="shared" si="31"/>
        <v>81782314</v>
      </c>
      <c r="R100" s="62">
        <f t="shared" si="22"/>
        <v>1.7495840182385266E-4</v>
      </c>
      <c r="S100" s="63">
        <f t="shared" si="23"/>
        <v>2.9695248598189984E-2</v>
      </c>
      <c r="T100" s="58">
        <v>10094247</v>
      </c>
      <c r="U100" s="60">
        <v>46968</v>
      </c>
      <c r="V100" s="61">
        <f t="shared" si="32"/>
        <v>10141215</v>
      </c>
      <c r="W100" s="62">
        <f t="shared" si="24"/>
        <v>4.6529473669507E-3</v>
      </c>
      <c r="X100" s="63">
        <f t="shared" si="25"/>
        <v>0.59306770352775096</v>
      </c>
      <c r="Y100" s="58">
        <v>201600329</v>
      </c>
      <c r="Z100" s="60">
        <v>2638431</v>
      </c>
      <c r="AA100" s="61">
        <f t="shared" si="33"/>
        <v>204238760</v>
      </c>
      <c r="AB100" s="62">
        <f t="shared" si="26"/>
        <v>1.3087433999177649E-2</v>
      </c>
      <c r="AC100" s="63">
        <f t="shared" si="27"/>
        <v>3.9618311191988886E-2</v>
      </c>
      <c r="AD100" s="58">
        <v>13467374</v>
      </c>
      <c r="AE100" s="63">
        <f t="shared" si="28"/>
        <v>4.2576661038867353E-4</v>
      </c>
      <c r="AF100" s="58">
        <v>144730</v>
      </c>
      <c r="AG100" s="58">
        <v>339928018</v>
      </c>
      <c r="AH100" s="60">
        <v>2817774</v>
      </c>
      <c r="AI100" s="61">
        <v>342745792</v>
      </c>
      <c r="AJ100" s="62">
        <f t="shared" si="29"/>
        <v>8.2893255359727368E-3</v>
      </c>
      <c r="AK100" s="58">
        <v>201715</v>
      </c>
      <c r="AL100" s="58">
        <v>763290</v>
      </c>
      <c r="AM100" s="25">
        <v>0</v>
      </c>
      <c r="AN100" s="64"/>
    </row>
    <row r="101" spans="1:40" x14ac:dyDescent="0.2">
      <c r="A101" s="55" t="s">
        <v>207</v>
      </c>
      <c r="B101" s="56" t="s">
        <v>206</v>
      </c>
      <c r="C101" s="24">
        <v>3</v>
      </c>
      <c r="D101" s="24"/>
      <c r="E101" s="57">
        <f t="shared" si="17"/>
        <v>3.7378376750191761E-2</v>
      </c>
      <c r="F101" s="58">
        <v>29535808</v>
      </c>
      <c r="G101" s="59">
        <f t="shared" si="18"/>
        <v>1.0827235565276786E-2</v>
      </c>
      <c r="H101" s="58">
        <v>8555512</v>
      </c>
      <c r="I101" s="59">
        <f t="shared" si="19"/>
        <v>2.2327538125689078E-2</v>
      </c>
      <c r="J101" s="58">
        <v>17642871</v>
      </c>
      <c r="K101" s="60">
        <v>234643</v>
      </c>
      <c r="L101" s="61">
        <f t="shared" si="30"/>
        <v>17877514</v>
      </c>
      <c r="M101" s="62">
        <f t="shared" si="20"/>
        <v>1.3299592793032382E-2</v>
      </c>
      <c r="N101" s="63">
        <f t="shared" si="21"/>
        <v>0.11374079735148789</v>
      </c>
      <c r="O101" s="58">
        <v>89876197</v>
      </c>
      <c r="P101" s="60">
        <v>-426225</v>
      </c>
      <c r="Q101" s="61">
        <f t="shared" si="31"/>
        <v>89449972</v>
      </c>
      <c r="R101" s="62">
        <f t="shared" si="22"/>
        <v>-4.7423568667463757E-3</v>
      </c>
      <c r="S101" s="63">
        <f t="shared" si="23"/>
        <v>2.7540540695174316E-2</v>
      </c>
      <c r="T101" s="58">
        <v>21762104</v>
      </c>
      <c r="U101" s="60">
        <v>0</v>
      </c>
      <c r="V101" s="61">
        <f t="shared" si="32"/>
        <v>21762104</v>
      </c>
      <c r="W101" s="62">
        <f t="shared" si="24"/>
        <v>0</v>
      </c>
      <c r="X101" s="63">
        <f t="shared" si="25"/>
        <v>0.75518279854143555</v>
      </c>
      <c r="Y101" s="58">
        <v>596733622</v>
      </c>
      <c r="Z101" s="60">
        <v>16913291</v>
      </c>
      <c r="AA101" s="61">
        <f t="shared" si="33"/>
        <v>613646913</v>
      </c>
      <c r="AB101" s="62">
        <f t="shared" si="26"/>
        <v>2.8343117224254543E-2</v>
      </c>
      <c r="AC101" s="63">
        <f t="shared" si="27"/>
        <v>3.3002712970744634E-2</v>
      </c>
      <c r="AD101" s="58">
        <v>26078227</v>
      </c>
      <c r="AE101" s="63">
        <f t="shared" si="28"/>
        <v>0</v>
      </c>
      <c r="AF101" s="58">
        <v>0</v>
      </c>
      <c r="AG101" s="58">
        <v>790184341</v>
      </c>
      <c r="AH101" s="60">
        <v>16721709</v>
      </c>
      <c r="AI101" s="61">
        <v>806906050</v>
      </c>
      <c r="AJ101" s="62">
        <f t="shared" si="29"/>
        <v>2.1161782298594046E-2</v>
      </c>
      <c r="AK101" s="58">
        <v>0</v>
      </c>
      <c r="AL101" s="58">
        <v>0</v>
      </c>
      <c r="AM101" s="25">
        <v>0</v>
      </c>
      <c r="AN101" s="64"/>
    </row>
    <row r="102" spans="1:40" x14ac:dyDescent="0.2">
      <c r="A102" s="55" t="s">
        <v>209</v>
      </c>
      <c r="B102" s="56" t="s">
        <v>208</v>
      </c>
      <c r="C102" s="24">
        <v>3</v>
      </c>
      <c r="D102" s="24"/>
      <c r="E102" s="57">
        <f t="shared" si="17"/>
        <v>2.9951764047706438E-2</v>
      </c>
      <c r="F102" s="58">
        <v>12016372</v>
      </c>
      <c r="G102" s="59">
        <f t="shared" si="18"/>
        <v>1.4270519377869871E-2</v>
      </c>
      <c r="H102" s="58">
        <v>5725201</v>
      </c>
      <c r="I102" s="59">
        <f t="shared" si="19"/>
        <v>3.8631768803747777E-3</v>
      </c>
      <c r="J102" s="58">
        <v>1549871</v>
      </c>
      <c r="K102" s="60">
        <v>20613</v>
      </c>
      <c r="L102" s="61">
        <f t="shared" si="30"/>
        <v>1570484</v>
      </c>
      <c r="M102" s="62">
        <f t="shared" si="20"/>
        <v>1.3299816565378667E-2</v>
      </c>
      <c r="N102" s="63">
        <f t="shared" si="21"/>
        <v>0.21012072375718571</v>
      </c>
      <c r="O102" s="58">
        <v>84298500</v>
      </c>
      <c r="P102" s="60">
        <v>887353</v>
      </c>
      <c r="Q102" s="61">
        <f t="shared" si="31"/>
        <v>85185853</v>
      </c>
      <c r="R102" s="62">
        <f t="shared" si="22"/>
        <v>1.0526320159907947E-2</v>
      </c>
      <c r="S102" s="63">
        <f t="shared" si="23"/>
        <v>2.3359546480520688E-2</v>
      </c>
      <c r="T102" s="58">
        <v>9371635</v>
      </c>
      <c r="U102" s="60">
        <v>198864</v>
      </c>
      <c r="V102" s="61">
        <f t="shared" si="32"/>
        <v>9570499</v>
      </c>
      <c r="W102" s="62">
        <f t="shared" si="24"/>
        <v>2.1219776485106388E-2</v>
      </c>
      <c r="X102" s="63">
        <f t="shared" si="25"/>
        <v>0.69184647093372731</v>
      </c>
      <c r="Y102" s="58">
        <v>277562435</v>
      </c>
      <c r="Z102" s="60">
        <v>7831690</v>
      </c>
      <c r="AA102" s="61">
        <f t="shared" si="33"/>
        <v>285394125</v>
      </c>
      <c r="AB102" s="62">
        <f t="shared" si="26"/>
        <v>2.8215957969960886E-2</v>
      </c>
      <c r="AC102" s="63">
        <f t="shared" si="27"/>
        <v>2.6587798522615152E-2</v>
      </c>
      <c r="AD102" s="58">
        <v>10666780</v>
      </c>
      <c r="AE102" s="63">
        <f t="shared" si="28"/>
        <v>0</v>
      </c>
      <c r="AF102" s="58">
        <v>0</v>
      </c>
      <c r="AG102" s="58">
        <v>401190794</v>
      </c>
      <c r="AH102" s="60">
        <v>8938520</v>
      </c>
      <c r="AI102" s="61">
        <v>410129314</v>
      </c>
      <c r="AJ102" s="62">
        <f t="shared" si="29"/>
        <v>2.2279972855010228E-2</v>
      </c>
      <c r="AK102" s="58">
        <v>0</v>
      </c>
      <c r="AL102" s="58">
        <v>25020</v>
      </c>
      <c r="AM102" s="25">
        <v>0</v>
      </c>
      <c r="AN102" s="64"/>
    </row>
    <row r="103" spans="1:40" x14ac:dyDescent="0.2">
      <c r="A103" s="55" t="s">
        <v>211</v>
      </c>
      <c r="B103" s="56" t="s">
        <v>210</v>
      </c>
      <c r="C103" s="24">
        <v>3</v>
      </c>
      <c r="D103" s="24"/>
      <c r="E103" s="57">
        <f t="shared" si="17"/>
        <v>5.2168352263109008E-2</v>
      </c>
      <c r="F103" s="58">
        <v>72223939</v>
      </c>
      <c r="G103" s="59">
        <f t="shared" si="18"/>
        <v>4.2633534091321798E-2</v>
      </c>
      <c r="H103" s="58">
        <v>59023558</v>
      </c>
      <c r="I103" s="59">
        <f t="shared" si="19"/>
        <v>1.1513890976777234E-2</v>
      </c>
      <c r="J103" s="58">
        <v>15940288</v>
      </c>
      <c r="K103" s="60">
        <v>211999</v>
      </c>
      <c r="L103" s="61">
        <f t="shared" si="30"/>
        <v>16152287</v>
      </c>
      <c r="M103" s="62">
        <f t="shared" si="20"/>
        <v>1.3299571500841139E-2</v>
      </c>
      <c r="N103" s="63">
        <f t="shared" si="21"/>
        <v>0.48895628334038266</v>
      </c>
      <c r="O103" s="58">
        <v>676930500</v>
      </c>
      <c r="P103" s="60">
        <v>7111250</v>
      </c>
      <c r="Q103" s="61">
        <f t="shared" si="31"/>
        <v>684041750</v>
      </c>
      <c r="R103" s="62">
        <f t="shared" si="22"/>
        <v>1.0505140483402654E-2</v>
      </c>
      <c r="S103" s="63">
        <f t="shared" si="23"/>
        <v>0.1525439222445886</v>
      </c>
      <c r="T103" s="58">
        <v>211187865</v>
      </c>
      <c r="U103" s="60">
        <v>4418250</v>
      </c>
      <c r="V103" s="61">
        <f t="shared" si="32"/>
        <v>215606115</v>
      </c>
      <c r="W103" s="62">
        <f t="shared" si="24"/>
        <v>2.0920946381081128E-2</v>
      </c>
      <c r="X103" s="63">
        <f t="shared" si="25"/>
        <v>0.23790377092041248</v>
      </c>
      <c r="Y103" s="58">
        <v>329363430</v>
      </c>
      <c r="Z103" s="60">
        <v>9410384</v>
      </c>
      <c r="AA103" s="61">
        <f t="shared" si="33"/>
        <v>338773814</v>
      </c>
      <c r="AB103" s="62">
        <f t="shared" si="26"/>
        <v>2.8571429438902795E-2</v>
      </c>
      <c r="AC103" s="63">
        <f t="shared" si="27"/>
        <v>1.4280246163408256E-2</v>
      </c>
      <c r="AD103" s="58">
        <v>19770140</v>
      </c>
      <c r="AE103" s="63">
        <f t="shared" si="28"/>
        <v>0</v>
      </c>
      <c r="AF103" s="58">
        <v>0</v>
      </c>
      <c r="AG103" s="58">
        <v>1384439720</v>
      </c>
      <c r="AH103" s="60">
        <v>21151883</v>
      </c>
      <c r="AI103" s="61">
        <v>1405591603</v>
      </c>
      <c r="AJ103" s="62">
        <f t="shared" si="29"/>
        <v>1.5278298285171998E-2</v>
      </c>
      <c r="AK103" s="58">
        <v>1361990</v>
      </c>
      <c r="AL103" s="58">
        <v>3530170</v>
      </c>
      <c r="AM103" s="25">
        <v>0</v>
      </c>
      <c r="AN103" s="64"/>
    </row>
    <row r="104" spans="1:40" x14ac:dyDescent="0.2">
      <c r="A104" s="55" t="s">
        <v>213</v>
      </c>
      <c r="B104" s="56" t="s">
        <v>212</v>
      </c>
      <c r="C104" s="24">
        <v>3</v>
      </c>
      <c r="D104" s="24"/>
      <c r="E104" s="57">
        <f t="shared" si="17"/>
        <v>7.4347153303890537E-2</v>
      </c>
      <c r="F104" s="58">
        <v>43597364</v>
      </c>
      <c r="G104" s="59">
        <f t="shared" si="18"/>
        <v>2.0309831504839847E-2</v>
      </c>
      <c r="H104" s="58">
        <v>11909738</v>
      </c>
      <c r="I104" s="59">
        <f t="shared" si="19"/>
        <v>2.1116732770284443E-2</v>
      </c>
      <c r="J104" s="58">
        <v>12382907</v>
      </c>
      <c r="K104" s="60">
        <v>164688</v>
      </c>
      <c r="L104" s="61">
        <f t="shared" si="30"/>
        <v>12547595</v>
      </c>
      <c r="M104" s="62">
        <f t="shared" si="20"/>
        <v>1.3299623424451141E-2</v>
      </c>
      <c r="N104" s="63">
        <f t="shared" si="21"/>
        <v>0.25141974472828055</v>
      </c>
      <c r="O104" s="58">
        <v>147433192</v>
      </c>
      <c r="P104" s="60">
        <v>1662163</v>
      </c>
      <c r="Q104" s="61">
        <f t="shared" si="31"/>
        <v>149095355</v>
      </c>
      <c r="R104" s="62">
        <f t="shared" si="22"/>
        <v>1.1274008094459489E-2</v>
      </c>
      <c r="S104" s="63">
        <f t="shared" si="23"/>
        <v>6.9753357164514612E-2</v>
      </c>
      <c r="T104" s="58">
        <v>40903550</v>
      </c>
      <c r="U104" s="60">
        <v>870288</v>
      </c>
      <c r="V104" s="61">
        <f t="shared" si="32"/>
        <v>41773838</v>
      </c>
      <c r="W104" s="62">
        <f t="shared" si="24"/>
        <v>2.1276588462370627E-2</v>
      </c>
      <c r="X104" s="63">
        <f t="shared" si="25"/>
        <v>0.53361347306440998</v>
      </c>
      <c r="Y104" s="58">
        <v>312912328</v>
      </c>
      <c r="Z104" s="60">
        <v>8940352</v>
      </c>
      <c r="AA104" s="61">
        <f t="shared" si="33"/>
        <v>321852680</v>
      </c>
      <c r="AB104" s="62">
        <f t="shared" si="26"/>
        <v>2.8571427840963812E-2</v>
      </c>
      <c r="AC104" s="63">
        <f t="shared" si="27"/>
        <v>2.9439707463780003E-2</v>
      </c>
      <c r="AD104" s="58">
        <v>17263521</v>
      </c>
      <c r="AE104" s="63">
        <f t="shared" si="28"/>
        <v>0</v>
      </c>
      <c r="AF104" s="58">
        <v>0</v>
      </c>
      <c r="AG104" s="58">
        <v>586402600</v>
      </c>
      <c r="AH104" s="60">
        <v>11637491</v>
      </c>
      <c r="AI104" s="61">
        <v>598040091</v>
      </c>
      <c r="AJ104" s="62">
        <f t="shared" si="29"/>
        <v>1.9845565145857131E-2</v>
      </c>
      <c r="AK104" s="58">
        <v>0</v>
      </c>
      <c r="AL104" s="58">
        <v>0</v>
      </c>
      <c r="AM104" s="25">
        <v>0</v>
      </c>
      <c r="AN104" s="64"/>
    </row>
    <row r="105" spans="1:40" x14ac:dyDescent="0.2">
      <c r="A105" s="55" t="s">
        <v>215</v>
      </c>
      <c r="B105" s="56" t="s">
        <v>214</v>
      </c>
      <c r="C105" s="24">
        <v>3</v>
      </c>
      <c r="D105" s="24"/>
      <c r="E105" s="57">
        <f t="shared" si="17"/>
        <v>3.0929007763773206E-2</v>
      </c>
      <c r="F105" s="58">
        <v>18544394</v>
      </c>
      <c r="G105" s="59">
        <f t="shared" si="18"/>
        <v>0.13494146457728667</v>
      </c>
      <c r="H105" s="58">
        <v>80908114</v>
      </c>
      <c r="I105" s="59">
        <f t="shared" si="19"/>
        <v>4.243305328843737E-2</v>
      </c>
      <c r="J105" s="58">
        <v>25441982</v>
      </c>
      <c r="K105" s="60">
        <v>338367</v>
      </c>
      <c r="L105" s="61">
        <f t="shared" si="30"/>
        <v>25780349</v>
      </c>
      <c r="M105" s="62">
        <f t="shared" si="20"/>
        <v>1.3299553470323185E-2</v>
      </c>
      <c r="N105" s="63">
        <f t="shared" si="21"/>
        <v>0.13195106800027856</v>
      </c>
      <c r="O105" s="58">
        <v>79115134</v>
      </c>
      <c r="P105" s="60">
        <v>-480547</v>
      </c>
      <c r="Q105" s="61">
        <f t="shared" si="31"/>
        <v>78634587</v>
      </c>
      <c r="R105" s="62">
        <f t="shared" si="22"/>
        <v>-6.0740211853777563E-3</v>
      </c>
      <c r="S105" s="63">
        <f t="shared" si="23"/>
        <v>1.5335111497788137E-2</v>
      </c>
      <c r="T105" s="58">
        <v>9194616</v>
      </c>
      <c r="U105" s="60">
        <v>88988</v>
      </c>
      <c r="V105" s="61">
        <f t="shared" si="32"/>
        <v>9283604</v>
      </c>
      <c r="W105" s="62">
        <f t="shared" si="24"/>
        <v>9.6782725890890934E-3</v>
      </c>
      <c r="X105" s="63">
        <f t="shared" si="25"/>
        <v>0.615898194944136</v>
      </c>
      <c r="Y105" s="58">
        <v>369279832</v>
      </c>
      <c r="Z105" s="60">
        <v>6523309</v>
      </c>
      <c r="AA105" s="61">
        <f t="shared" si="33"/>
        <v>375803141</v>
      </c>
      <c r="AB105" s="62">
        <f t="shared" si="26"/>
        <v>1.7664947919495369E-2</v>
      </c>
      <c r="AC105" s="63">
        <f t="shared" si="27"/>
        <v>2.8512099928300064E-2</v>
      </c>
      <c r="AD105" s="58">
        <v>17095266</v>
      </c>
      <c r="AE105" s="63">
        <f t="shared" si="28"/>
        <v>0</v>
      </c>
      <c r="AF105" s="58">
        <v>0</v>
      </c>
      <c r="AG105" s="58">
        <v>599579338</v>
      </c>
      <c r="AH105" s="60">
        <v>6470117</v>
      </c>
      <c r="AI105" s="61">
        <v>606049455</v>
      </c>
      <c r="AJ105" s="62">
        <f t="shared" si="29"/>
        <v>1.079109400531077E-2</v>
      </c>
      <c r="AK105" s="58">
        <v>0</v>
      </c>
      <c r="AL105" s="58">
        <v>0</v>
      </c>
      <c r="AM105" s="25">
        <v>0</v>
      </c>
      <c r="AN105" s="64"/>
    </row>
    <row r="106" spans="1:40" x14ac:dyDescent="0.2">
      <c r="A106" s="55" t="s">
        <v>217</v>
      </c>
      <c r="B106" s="56" t="s">
        <v>216</v>
      </c>
      <c r="C106" s="24">
        <v>3</v>
      </c>
      <c r="D106" s="24"/>
      <c r="E106" s="57">
        <f t="shared" si="17"/>
        <v>3.5133369390730362E-2</v>
      </c>
      <c r="F106" s="58">
        <v>30620984</v>
      </c>
      <c r="G106" s="59">
        <f t="shared" si="18"/>
        <v>1.7426327838199258E-2</v>
      </c>
      <c r="H106" s="58">
        <v>15188162</v>
      </c>
      <c r="I106" s="59">
        <f t="shared" si="19"/>
        <v>0.13133347281054589</v>
      </c>
      <c r="J106" s="58">
        <v>114465542</v>
      </c>
      <c r="K106" s="60">
        <v>1522342</v>
      </c>
      <c r="L106" s="61">
        <f t="shared" si="30"/>
        <v>115987884</v>
      </c>
      <c r="M106" s="62">
        <f t="shared" si="20"/>
        <v>1.3299565733065764E-2</v>
      </c>
      <c r="N106" s="63">
        <f t="shared" si="21"/>
        <v>0.10573254613632183</v>
      </c>
      <c r="O106" s="58">
        <v>92152693</v>
      </c>
      <c r="P106" s="60">
        <v>-1584285</v>
      </c>
      <c r="Q106" s="61">
        <f t="shared" si="31"/>
        <v>90568408</v>
      </c>
      <c r="R106" s="62">
        <f t="shared" si="22"/>
        <v>-1.7191955529720655E-2</v>
      </c>
      <c r="S106" s="63">
        <f t="shared" si="23"/>
        <v>2.3407864836197393E-2</v>
      </c>
      <c r="T106" s="58">
        <v>20401455</v>
      </c>
      <c r="U106" s="60">
        <v>28918</v>
      </c>
      <c r="V106" s="61">
        <f t="shared" si="32"/>
        <v>20430373</v>
      </c>
      <c r="W106" s="62">
        <f t="shared" si="24"/>
        <v>1.417447922219273E-3</v>
      </c>
      <c r="X106" s="63">
        <f t="shared" si="25"/>
        <v>0.66589911173660477</v>
      </c>
      <c r="Y106" s="58">
        <v>580373770</v>
      </c>
      <c r="Z106" s="60">
        <v>-7241294</v>
      </c>
      <c r="AA106" s="61">
        <f t="shared" si="33"/>
        <v>573132476</v>
      </c>
      <c r="AB106" s="62">
        <f t="shared" si="26"/>
        <v>-1.2476949121942572E-2</v>
      </c>
      <c r="AC106" s="63">
        <f t="shared" si="27"/>
        <v>2.0958205696662947E-2</v>
      </c>
      <c r="AD106" s="58">
        <v>18266420</v>
      </c>
      <c r="AE106" s="63">
        <f t="shared" si="28"/>
        <v>1.0910155473759954E-4</v>
      </c>
      <c r="AF106" s="58">
        <v>95089</v>
      </c>
      <c r="AG106" s="58">
        <v>871564115</v>
      </c>
      <c r="AH106" s="60">
        <v>-7274319</v>
      </c>
      <c r="AI106" s="61">
        <v>864289796</v>
      </c>
      <c r="AJ106" s="62">
        <f t="shared" si="29"/>
        <v>-8.3462809847328328E-3</v>
      </c>
      <c r="AK106" s="58">
        <v>0</v>
      </c>
      <c r="AL106" s="58">
        <v>0</v>
      </c>
      <c r="AM106" s="25">
        <v>0</v>
      </c>
      <c r="AN106" s="64"/>
    </row>
    <row r="107" spans="1:40" x14ac:dyDescent="0.2">
      <c r="A107" s="55" t="s">
        <v>219</v>
      </c>
      <c r="B107" s="56" t="s">
        <v>218</v>
      </c>
      <c r="C107" s="24">
        <v>3</v>
      </c>
      <c r="D107" s="24"/>
      <c r="E107" s="57">
        <f t="shared" si="17"/>
        <v>2.9473940123895932E-2</v>
      </c>
      <c r="F107" s="58">
        <v>13469010</v>
      </c>
      <c r="G107" s="59">
        <f t="shared" si="18"/>
        <v>9.2142002620244235E-3</v>
      </c>
      <c r="H107" s="58">
        <v>4210708</v>
      </c>
      <c r="I107" s="59">
        <f t="shared" si="19"/>
        <v>5.047766829335969E-4</v>
      </c>
      <c r="J107" s="58">
        <v>230673</v>
      </c>
      <c r="K107" s="60">
        <v>3068</v>
      </c>
      <c r="L107" s="61">
        <f t="shared" si="30"/>
        <v>233741</v>
      </c>
      <c r="M107" s="62">
        <f t="shared" si="20"/>
        <v>1.330021285542738E-2</v>
      </c>
      <c r="N107" s="63">
        <f t="shared" si="21"/>
        <v>0.25137356686929391</v>
      </c>
      <c r="O107" s="58">
        <v>114872768</v>
      </c>
      <c r="P107" s="60">
        <v>4847196</v>
      </c>
      <c r="Q107" s="61">
        <f t="shared" si="31"/>
        <v>119719964</v>
      </c>
      <c r="R107" s="62">
        <f t="shared" si="22"/>
        <v>4.2196214859208409E-2</v>
      </c>
      <c r="S107" s="63">
        <f t="shared" si="23"/>
        <v>4.2591790061847302E-2</v>
      </c>
      <c r="T107" s="58">
        <v>19463609</v>
      </c>
      <c r="U107" s="60">
        <v>263</v>
      </c>
      <c r="V107" s="61">
        <f t="shared" si="32"/>
        <v>19463872</v>
      </c>
      <c r="W107" s="62">
        <f t="shared" si="24"/>
        <v>1.3512396390617999E-5</v>
      </c>
      <c r="X107" s="63">
        <f t="shared" si="25"/>
        <v>0.64315560211238865</v>
      </c>
      <c r="Y107" s="58">
        <v>293909440</v>
      </c>
      <c r="Z107" s="60">
        <v>11129047</v>
      </c>
      <c r="AA107" s="61">
        <f t="shared" si="33"/>
        <v>305038487</v>
      </c>
      <c r="AB107" s="62">
        <f t="shared" si="26"/>
        <v>3.7865564984915084E-2</v>
      </c>
      <c r="AC107" s="63">
        <f t="shared" si="27"/>
        <v>2.3686123887616161E-2</v>
      </c>
      <c r="AD107" s="58">
        <v>10824092</v>
      </c>
      <c r="AE107" s="63">
        <f t="shared" si="28"/>
        <v>0</v>
      </c>
      <c r="AF107" s="58">
        <v>0</v>
      </c>
      <c r="AG107" s="58">
        <v>456980300</v>
      </c>
      <c r="AH107" s="60">
        <v>15979574</v>
      </c>
      <c r="AI107" s="61">
        <v>472959874</v>
      </c>
      <c r="AJ107" s="62">
        <f t="shared" si="29"/>
        <v>3.4967752439218937E-2</v>
      </c>
      <c r="AK107" s="58">
        <v>0</v>
      </c>
      <c r="AL107" s="58">
        <v>40465</v>
      </c>
      <c r="AM107" s="25">
        <v>0</v>
      </c>
      <c r="AN107" s="64"/>
    </row>
    <row r="108" spans="1:40" x14ac:dyDescent="0.2">
      <c r="A108" s="55" t="s">
        <v>221</v>
      </c>
      <c r="B108" s="56" t="s">
        <v>220</v>
      </c>
      <c r="C108" s="24">
        <v>3</v>
      </c>
      <c r="D108" s="24"/>
      <c r="E108" s="57">
        <f t="shared" si="17"/>
        <v>2.5777705651306018E-2</v>
      </c>
      <c r="F108" s="58">
        <v>14862269</v>
      </c>
      <c r="G108" s="59">
        <f t="shared" si="18"/>
        <v>1.942620746887368E-2</v>
      </c>
      <c r="H108" s="58">
        <v>11200280</v>
      </c>
      <c r="I108" s="59">
        <f t="shared" si="19"/>
        <v>2.9928585218851706E-3</v>
      </c>
      <c r="J108" s="58">
        <v>1725548</v>
      </c>
      <c r="K108" s="60">
        <v>22950</v>
      </c>
      <c r="L108" s="61">
        <f t="shared" si="30"/>
        <v>1748498</v>
      </c>
      <c r="M108" s="62">
        <f t="shared" si="20"/>
        <v>1.3300122627710154E-2</v>
      </c>
      <c r="N108" s="63">
        <f t="shared" si="21"/>
        <v>0.57319784734141099</v>
      </c>
      <c r="O108" s="58">
        <v>330480172</v>
      </c>
      <c r="P108" s="60">
        <v>8973134</v>
      </c>
      <c r="Q108" s="61">
        <f t="shared" si="31"/>
        <v>339453306</v>
      </c>
      <c r="R108" s="62">
        <f t="shared" si="22"/>
        <v>2.7151807461538117E-2</v>
      </c>
      <c r="S108" s="63">
        <f t="shared" si="23"/>
        <v>2.6454452704292201E-2</v>
      </c>
      <c r="T108" s="58">
        <v>15252451</v>
      </c>
      <c r="U108" s="60">
        <v>24894</v>
      </c>
      <c r="V108" s="61">
        <f t="shared" si="32"/>
        <v>15277345</v>
      </c>
      <c r="W108" s="62">
        <f t="shared" si="24"/>
        <v>1.6321311243681425E-3</v>
      </c>
      <c r="X108" s="63">
        <f t="shared" si="25"/>
        <v>0.34502150108269258</v>
      </c>
      <c r="Y108" s="58">
        <v>198923924</v>
      </c>
      <c r="Z108" s="60">
        <v>2089261</v>
      </c>
      <c r="AA108" s="61">
        <f t="shared" si="33"/>
        <v>201013185</v>
      </c>
      <c r="AB108" s="62">
        <f t="shared" si="26"/>
        <v>1.0502814131094659E-2</v>
      </c>
      <c r="AC108" s="63">
        <f t="shared" si="27"/>
        <v>7.1147226518929801E-3</v>
      </c>
      <c r="AD108" s="58">
        <v>4102030</v>
      </c>
      <c r="AE108" s="63">
        <f t="shared" si="28"/>
        <v>1.4704577646372328E-5</v>
      </c>
      <c r="AF108" s="58">
        <v>8478</v>
      </c>
      <c r="AG108" s="58">
        <v>576555152</v>
      </c>
      <c r="AH108" s="60">
        <v>11110239</v>
      </c>
      <c r="AI108" s="61">
        <v>587665391</v>
      </c>
      <c r="AJ108" s="62">
        <f t="shared" si="29"/>
        <v>1.9270036806470162E-2</v>
      </c>
      <c r="AK108" s="58">
        <v>24510</v>
      </c>
      <c r="AL108" s="58">
        <v>0</v>
      </c>
      <c r="AM108" s="25">
        <v>0</v>
      </c>
      <c r="AN108" s="64"/>
    </row>
    <row r="109" spans="1:40" x14ac:dyDescent="0.2">
      <c r="A109" s="55" t="s">
        <v>223</v>
      </c>
      <c r="B109" s="56" t="s">
        <v>222</v>
      </c>
      <c r="C109" s="24">
        <v>3</v>
      </c>
      <c r="D109" s="24"/>
      <c r="E109" s="57">
        <f t="shared" si="17"/>
        <v>2.165236664994466E-2</v>
      </c>
      <c r="F109" s="58">
        <v>14171147</v>
      </c>
      <c r="G109" s="59">
        <f t="shared" si="18"/>
        <v>4.4034663051866686E-2</v>
      </c>
      <c r="H109" s="58">
        <v>28820022</v>
      </c>
      <c r="I109" s="59">
        <f t="shared" si="19"/>
        <v>0.20999073043547792</v>
      </c>
      <c r="J109" s="58">
        <v>137435762</v>
      </c>
      <c r="K109" s="60">
        <v>1827835</v>
      </c>
      <c r="L109" s="61">
        <f t="shared" si="30"/>
        <v>139263597</v>
      </c>
      <c r="M109" s="62">
        <f t="shared" si="20"/>
        <v>1.3299558814975684E-2</v>
      </c>
      <c r="N109" s="63">
        <f t="shared" si="21"/>
        <v>4.9670941300052819E-2</v>
      </c>
      <c r="O109" s="58">
        <v>32508881</v>
      </c>
      <c r="P109" s="60">
        <v>-414</v>
      </c>
      <c r="Q109" s="61">
        <f t="shared" si="31"/>
        <v>32508467</v>
      </c>
      <c r="R109" s="62">
        <f t="shared" si="22"/>
        <v>-1.2734981557808772E-5</v>
      </c>
      <c r="S109" s="63">
        <f t="shared" si="23"/>
        <v>4.9588340463757588E-3</v>
      </c>
      <c r="T109" s="58">
        <v>3245482</v>
      </c>
      <c r="U109" s="60">
        <v>-1034</v>
      </c>
      <c r="V109" s="61">
        <f t="shared" si="32"/>
        <v>3244448</v>
      </c>
      <c r="W109" s="62">
        <f t="shared" si="24"/>
        <v>-3.1859674464378482E-4</v>
      </c>
      <c r="X109" s="63">
        <f t="shared" si="25"/>
        <v>0.65974728929536386</v>
      </c>
      <c r="Y109" s="58">
        <v>431794638</v>
      </c>
      <c r="Z109" s="60">
        <v>7339385</v>
      </c>
      <c r="AA109" s="61">
        <f t="shared" si="33"/>
        <v>439134023</v>
      </c>
      <c r="AB109" s="62">
        <f t="shared" si="26"/>
        <v>1.69973972673556E-2</v>
      </c>
      <c r="AC109" s="63">
        <f t="shared" si="27"/>
        <v>9.9353888988659468E-3</v>
      </c>
      <c r="AD109" s="58">
        <v>6502562</v>
      </c>
      <c r="AE109" s="63">
        <f t="shared" si="28"/>
        <v>9.7863220523289721E-6</v>
      </c>
      <c r="AF109" s="58">
        <v>6405</v>
      </c>
      <c r="AG109" s="58">
        <v>654484899</v>
      </c>
      <c r="AH109" s="60">
        <v>9165772</v>
      </c>
      <c r="AI109" s="61">
        <v>663650671</v>
      </c>
      <c r="AJ109" s="62">
        <f t="shared" si="29"/>
        <v>1.4004558415334805E-2</v>
      </c>
      <c r="AK109" s="58">
        <v>0</v>
      </c>
      <c r="AL109" s="58">
        <v>0</v>
      </c>
      <c r="AM109" s="25">
        <v>0</v>
      </c>
      <c r="AN109" s="64"/>
    </row>
    <row r="110" spans="1:40" x14ac:dyDescent="0.2">
      <c r="A110" s="55" t="s">
        <v>225</v>
      </c>
      <c r="B110" s="56" t="s">
        <v>224</v>
      </c>
      <c r="C110" s="24">
        <v>3</v>
      </c>
      <c r="D110" s="24"/>
      <c r="E110" s="57">
        <f t="shared" si="17"/>
        <v>3.5099747572289432E-2</v>
      </c>
      <c r="F110" s="58">
        <v>30134998</v>
      </c>
      <c r="G110" s="59">
        <f t="shared" si="18"/>
        <v>6.0132190352073797E-3</v>
      </c>
      <c r="H110" s="58">
        <v>5162668</v>
      </c>
      <c r="I110" s="59">
        <f t="shared" si="19"/>
        <v>1.0478359145826463E-2</v>
      </c>
      <c r="J110" s="58">
        <v>8996228</v>
      </c>
      <c r="K110" s="60">
        <v>119645</v>
      </c>
      <c r="L110" s="61">
        <f t="shared" si="30"/>
        <v>9115873</v>
      </c>
      <c r="M110" s="62">
        <f t="shared" si="20"/>
        <v>1.3299462841537586E-2</v>
      </c>
      <c r="N110" s="63">
        <f t="shared" si="21"/>
        <v>9.9301499718725622E-2</v>
      </c>
      <c r="O110" s="58">
        <v>85255613</v>
      </c>
      <c r="P110" s="60">
        <v>1279048</v>
      </c>
      <c r="Q110" s="61">
        <f t="shared" si="31"/>
        <v>86534661</v>
      </c>
      <c r="R110" s="62">
        <f t="shared" si="22"/>
        <v>1.5002507811421166E-2</v>
      </c>
      <c r="S110" s="63">
        <f t="shared" si="23"/>
        <v>1.461099449773595E-2</v>
      </c>
      <c r="T110" s="58">
        <v>12544315</v>
      </c>
      <c r="U110" s="60">
        <v>0</v>
      </c>
      <c r="V110" s="61">
        <f t="shared" si="32"/>
        <v>12544315</v>
      </c>
      <c r="W110" s="62">
        <f t="shared" si="24"/>
        <v>0</v>
      </c>
      <c r="X110" s="63">
        <f t="shared" si="25"/>
        <v>0.78948274308653554</v>
      </c>
      <c r="Y110" s="58">
        <v>677812877</v>
      </c>
      <c r="Z110" s="60">
        <v>-15906101</v>
      </c>
      <c r="AA110" s="61">
        <f t="shared" si="33"/>
        <v>661906776</v>
      </c>
      <c r="AB110" s="62">
        <f t="shared" si="26"/>
        <v>-2.3466802623167044E-2</v>
      </c>
      <c r="AC110" s="63">
        <f t="shared" si="27"/>
        <v>4.501343694367959E-2</v>
      </c>
      <c r="AD110" s="58">
        <v>38646427</v>
      </c>
      <c r="AE110" s="63">
        <f t="shared" si="28"/>
        <v>0</v>
      </c>
      <c r="AF110" s="58">
        <v>0</v>
      </c>
      <c r="AG110" s="58">
        <v>858553126</v>
      </c>
      <c r="AH110" s="60">
        <v>-14507408</v>
      </c>
      <c r="AI110" s="61">
        <v>844045718</v>
      </c>
      <c r="AJ110" s="62">
        <f t="shared" si="29"/>
        <v>-1.6897507633092002E-2</v>
      </c>
      <c r="AK110" s="58">
        <v>2389245</v>
      </c>
      <c r="AL110" s="58">
        <v>2971690</v>
      </c>
      <c r="AM110" s="25">
        <v>0</v>
      </c>
      <c r="AN110" s="64"/>
    </row>
    <row r="111" spans="1:40" x14ac:dyDescent="0.2">
      <c r="A111" s="55" t="s">
        <v>227</v>
      </c>
      <c r="B111" s="56" t="s">
        <v>226</v>
      </c>
      <c r="C111" s="24">
        <v>3</v>
      </c>
      <c r="D111" s="24"/>
      <c r="E111" s="57">
        <f t="shared" si="17"/>
        <v>4.0480612331168578E-2</v>
      </c>
      <c r="F111" s="58">
        <v>160316146</v>
      </c>
      <c r="G111" s="59">
        <f t="shared" si="18"/>
        <v>8.7484731161293367E-3</v>
      </c>
      <c r="H111" s="58">
        <v>34646746</v>
      </c>
      <c r="I111" s="59">
        <f t="shared" si="19"/>
        <v>1.5329014916770873E-2</v>
      </c>
      <c r="J111" s="58">
        <v>60707792</v>
      </c>
      <c r="K111" s="60">
        <v>807387</v>
      </c>
      <c r="L111" s="61">
        <f t="shared" si="30"/>
        <v>61515179</v>
      </c>
      <c r="M111" s="62">
        <f t="shared" si="20"/>
        <v>1.3299561282017966E-2</v>
      </c>
      <c r="N111" s="63">
        <f t="shared" si="21"/>
        <v>0.61507532390077346</v>
      </c>
      <c r="O111" s="58">
        <v>2435894611</v>
      </c>
      <c r="P111" s="60">
        <v>78458660</v>
      </c>
      <c r="Q111" s="61">
        <f t="shared" si="31"/>
        <v>2514353271</v>
      </c>
      <c r="R111" s="62">
        <f t="shared" si="22"/>
        <v>3.2209381984629713E-2</v>
      </c>
      <c r="S111" s="63">
        <f t="shared" si="23"/>
        <v>0.31728480065538878</v>
      </c>
      <c r="T111" s="58">
        <v>1256549086</v>
      </c>
      <c r="U111" s="60">
        <v>-25156846</v>
      </c>
      <c r="V111" s="61">
        <f t="shared" si="32"/>
        <v>1231392240</v>
      </c>
      <c r="W111" s="62">
        <f t="shared" si="24"/>
        <v>-2.0020583581085823E-2</v>
      </c>
      <c r="X111" s="63">
        <f t="shared" si="25"/>
        <v>2.9369733676067929E-3</v>
      </c>
      <c r="Y111" s="58">
        <v>11631352</v>
      </c>
      <c r="Z111" s="60">
        <v>-159334</v>
      </c>
      <c r="AA111" s="61">
        <f t="shared" si="33"/>
        <v>11472018</v>
      </c>
      <c r="AB111" s="62">
        <f t="shared" si="26"/>
        <v>-1.3698665468984173E-2</v>
      </c>
      <c r="AC111" s="63">
        <f t="shared" si="27"/>
        <v>1.4480171216219397E-4</v>
      </c>
      <c r="AD111" s="58">
        <v>573461</v>
      </c>
      <c r="AE111" s="63">
        <f t="shared" si="28"/>
        <v>0</v>
      </c>
      <c r="AF111" s="58">
        <v>0</v>
      </c>
      <c r="AG111" s="58">
        <v>3960319194</v>
      </c>
      <c r="AH111" s="60">
        <v>53949867</v>
      </c>
      <c r="AI111" s="61">
        <v>4014269061</v>
      </c>
      <c r="AJ111" s="62">
        <f t="shared" si="29"/>
        <v>1.3622605743934892E-2</v>
      </c>
      <c r="AK111" s="58">
        <v>3220547</v>
      </c>
      <c r="AL111" s="58">
        <v>23863449</v>
      </c>
      <c r="AM111" s="25">
        <v>0</v>
      </c>
      <c r="AN111" s="64"/>
    </row>
    <row r="112" spans="1:40" x14ac:dyDescent="0.2">
      <c r="A112" s="55" t="s">
        <v>229</v>
      </c>
      <c r="B112" s="56" t="s">
        <v>228</v>
      </c>
      <c r="C112" s="24">
        <v>3</v>
      </c>
      <c r="D112" s="24"/>
      <c r="E112" s="57">
        <f t="shared" si="17"/>
        <v>4.1960058245677237E-2</v>
      </c>
      <c r="F112" s="58">
        <v>43397859</v>
      </c>
      <c r="G112" s="59">
        <f t="shared" si="18"/>
        <v>1.4530946488542293E-2</v>
      </c>
      <c r="H112" s="58">
        <v>15028863</v>
      </c>
      <c r="I112" s="59">
        <f t="shared" si="19"/>
        <v>7.4567922201069337E-2</v>
      </c>
      <c r="J112" s="58">
        <v>77123062</v>
      </c>
      <c r="K112" s="60">
        <v>1025703</v>
      </c>
      <c r="L112" s="61">
        <f t="shared" si="30"/>
        <v>78148765</v>
      </c>
      <c r="M112" s="62">
        <f t="shared" si="20"/>
        <v>1.3299562717050835E-2</v>
      </c>
      <c r="N112" s="63">
        <f t="shared" si="21"/>
        <v>0.32532734438751282</v>
      </c>
      <c r="O112" s="58">
        <v>336474991</v>
      </c>
      <c r="P112" s="60">
        <v>4994833</v>
      </c>
      <c r="Q112" s="61">
        <f t="shared" si="31"/>
        <v>341469824</v>
      </c>
      <c r="R112" s="62">
        <f t="shared" si="22"/>
        <v>1.4844589148083223E-2</v>
      </c>
      <c r="S112" s="63">
        <f t="shared" si="23"/>
        <v>6.3063613142019567E-2</v>
      </c>
      <c r="T112" s="58">
        <v>65224547</v>
      </c>
      <c r="U112" s="60">
        <v>-1172288</v>
      </c>
      <c r="V112" s="61">
        <f t="shared" si="32"/>
        <v>64052259</v>
      </c>
      <c r="W112" s="62">
        <f t="shared" si="24"/>
        <v>-1.7973110644984625E-2</v>
      </c>
      <c r="X112" s="63">
        <f t="shared" si="25"/>
        <v>0.45232290440178841</v>
      </c>
      <c r="Y112" s="58">
        <v>467822173</v>
      </c>
      <c r="Z112" s="60">
        <v>-6408523</v>
      </c>
      <c r="AA112" s="61">
        <f t="shared" si="33"/>
        <v>461413650</v>
      </c>
      <c r="AB112" s="62">
        <f t="shared" si="26"/>
        <v>-1.3698630312676522E-2</v>
      </c>
      <c r="AC112" s="63">
        <f t="shared" si="27"/>
        <v>2.8227211133390336E-2</v>
      </c>
      <c r="AD112" s="58">
        <v>29194443</v>
      </c>
      <c r="AE112" s="63">
        <f t="shared" si="28"/>
        <v>0</v>
      </c>
      <c r="AF112" s="58">
        <v>0</v>
      </c>
      <c r="AG112" s="58">
        <v>1034265938</v>
      </c>
      <c r="AH112" s="60">
        <v>-1560275</v>
      </c>
      <c r="AI112" s="61">
        <v>1032705663</v>
      </c>
      <c r="AJ112" s="62">
        <f t="shared" si="29"/>
        <v>-1.508582021967352E-3</v>
      </c>
      <c r="AK112" s="58">
        <v>0</v>
      </c>
      <c r="AL112" s="58">
        <v>266720</v>
      </c>
      <c r="AM112" s="25">
        <v>0</v>
      </c>
      <c r="AN112" s="64"/>
    </row>
    <row r="113" spans="1:40" x14ac:dyDescent="0.2">
      <c r="A113" s="55" t="s">
        <v>231</v>
      </c>
      <c r="B113" s="56" t="s">
        <v>230</v>
      </c>
      <c r="C113" s="24">
        <v>3</v>
      </c>
      <c r="D113" s="24"/>
      <c r="E113" s="57">
        <f t="shared" si="17"/>
        <v>5.177822507887498E-2</v>
      </c>
      <c r="F113" s="58">
        <v>41140443</v>
      </c>
      <c r="G113" s="59">
        <f t="shared" si="18"/>
        <v>9.9217564684402765E-3</v>
      </c>
      <c r="H113" s="58">
        <v>7883342</v>
      </c>
      <c r="I113" s="59">
        <f t="shared" si="19"/>
        <v>6.0325921311980953E-2</v>
      </c>
      <c r="J113" s="58">
        <v>47932024</v>
      </c>
      <c r="K113" s="60">
        <v>637475</v>
      </c>
      <c r="L113" s="61">
        <f t="shared" si="30"/>
        <v>48569499</v>
      </c>
      <c r="M113" s="62">
        <f t="shared" si="20"/>
        <v>1.3299563565269016E-2</v>
      </c>
      <c r="N113" s="63">
        <f t="shared" si="21"/>
        <v>0.20233964375816921</v>
      </c>
      <c r="O113" s="58">
        <v>160769176</v>
      </c>
      <c r="P113" s="60">
        <v>5186102</v>
      </c>
      <c r="Q113" s="61">
        <f t="shared" si="31"/>
        <v>165955278</v>
      </c>
      <c r="R113" s="62">
        <f t="shared" si="22"/>
        <v>3.2258061707052602E-2</v>
      </c>
      <c r="S113" s="63">
        <f t="shared" si="23"/>
        <v>8.1408705158488442E-2</v>
      </c>
      <c r="T113" s="58">
        <v>64683372</v>
      </c>
      <c r="U113" s="60">
        <v>-1320069</v>
      </c>
      <c r="V113" s="61">
        <f t="shared" si="32"/>
        <v>63363303</v>
      </c>
      <c r="W113" s="62">
        <f t="shared" si="24"/>
        <v>-2.0408166104883958E-2</v>
      </c>
      <c r="X113" s="63">
        <f t="shared" si="25"/>
        <v>0.56756935269941267</v>
      </c>
      <c r="Y113" s="58">
        <v>450962824</v>
      </c>
      <c r="Z113" s="60">
        <v>-6177573</v>
      </c>
      <c r="AA113" s="61">
        <f t="shared" si="33"/>
        <v>444785251</v>
      </c>
      <c r="AB113" s="62">
        <f t="shared" si="26"/>
        <v>-1.3698630288868335E-2</v>
      </c>
      <c r="AC113" s="63">
        <f t="shared" si="27"/>
        <v>2.6656395524633426E-2</v>
      </c>
      <c r="AD113" s="58">
        <v>21179867</v>
      </c>
      <c r="AE113" s="63">
        <f t="shared" si="28"/>
        <v>0</v>
      </c>
      <c r="AF113" s="58">
        <v>0</v>
      </c>
      <c r="AG113" s="58">
        <v>794551048</v>
      </c>
      <c r="AH113" s="60">
        <v>-1674065</v>
      </c>
      <c r="AI113" s="61">
        <v>792876983</v>
      </c>
      <c r="AJ113" s="62">
        <f t="shared" si="29"/>
        <v>-2.106931963923355E-3</v>
      </c>
      <c r="AK113" s="58">
        <v>0</v>
      </c>
      <c r="AL113" s="58">
        <v>0</v>
      </c>
      <c r="AM113" s="25">
        <v>0</v>
      </c>
      <c r="AN113" s="64"/>
    </row>
    <row r="114" spans="1:40" x14ac:dyDescent="0.2">
      <c r="A114" s="55" t="s">
        <v>233</v>
      </c>
      <c r="B114" s="56" t="s">
        <v>232</v>
      </c>
      <c r="C114" s="24">
        <v>3</v>
      </c>
      <c r="D114" s="24"/>
      <c r="E114" s="57">
        <f t="shared" si="17"/>
        <v>3.4686496102639838E-2</v>
      </c>
      <c r="F114" s="58">
        <v>24868489</v>
      </c>
      <c r="G114" s="59">
        <f t="shared" si="18"/>
        <v>1.2173677422225061E-2</v>
      </c>
      <c r="H114" s="58">
        <v>8727920</v>
      </c>
      <c r="I114" s="59">
        <f t="shared" si="19"/>
        <v>7.1420431592007921E-3</v>
      </c>
      <c r="J114" s="58">
        <v>5120489</v>
      </c>
      <c r="K114" s="60">
        <v>68100</v>
      </c>
      <c r="L114" s="61">
        <f t="shared" si="30"/>
        <v>5188589</v>
      </c>
      <c r="M114" s="62">
        <f t="shared" si="20"/>
        <v>1.3299511042792983E-2</v>
      </c>
      <c r="N114" s="63">
        <f t="shared" si="21"/>
        <v>0.28852206884639769</v>
      </c>
      <c r="O114" s="58">
        <v>206855944</v>
      </c>
      <c r="P114" s="60">
        <v>5762705</v>
      </c>
      <c r="Q114" s="61">
        <f t="shared" si="31"/>
        <v>212618649</v>
      </c>
      <c r="R114" s="62">
        <f t="shared" si="22"/>
        <v>2.7858541981273691E-2</v>
      </c>
      <c r="S114" s="63">
        <f t="shared" si="23"/>
        <v>5.167808442450704E-2</v>
      </c>
      <c r="T114" s="58">
        <v>37050611</v>
      </c>
      <c r="U114" s="60">
        <v>-618191</v>
      </c>
      <c r="V114" s="61">
        <f t="shared" si="32"/>
        <v>36432420</v>
      </c>
      <c r="W114" s="62">
        <f t="shared" si="24"/>
        <v>-1.668504198216866E-2</v>
      </c>
      <c r="X114" s="63">
        <f t="shared" si="25"/>
        <v>0.5870171977170151</v>
      </c>
      <c r="Y114" s="58">
        <v>420862075</v>
      </c>
      <c r="Z114" s="60">
        <v>-1709611</v>
      </c>
      <c r="AA114" s="61">
        <f t="shared" si="33"/>
        <v>419152464</v>
      </c>
      <c r="AB114" s="62">
        <f t="shared" si="26"/>
        <v>-4.0621645464253339E-3</v>
      </c>
      <c r="AC114" s="63">
        <f t="shared" si="27"/>
        <v>1.8780432328014456E-2</v>
      </c>
      <c r="AD114" s="58">
        <v>13464634</v>
      </c>
      <c r="AE114" s="63">
        <f t="shared" si="28"/>
        <v>0</v>
      </c>
      <c r="AF114" s="58">
        <v>0</v>
      </c>
      <c r="AG114" s="58">
        <v>716950162</v>
      </c>
      <c r="AH114" s="60">
        <v>3503003</v>
      </c>
      <c r="AI114" s="61">
        <v>720453165</v>
      </c>
      <c r="AJ114" s="62">
        <f t="shared" si="29"/>
        <v>4.8859783924562385E-3</v>
      </c>
      <c r="AK114" s="58">
        <v>0</v>
      </c>
      <c r="AL114" s="58">
        <v>0</v>
      </c>
      <c r="AM114" s="25">
        <v>0</v>
      </c>
      <c r="AN114" s="64"/>
    </row>
    <row r="115" spans="1:40" x14ac:dyDescent="0.2">
      <c r="A115" s="55" t="s">
        <v>235</v>
      </c>
      <c r="B115" s="56" t="s">
        <v>234</v>
      </c>
      <c r="C115" s="24">
        <v>3</v>
      </c>
      <c r="D115" s="24"/>
      <c r="E115" s="57">
        <f t="shared" si="17"/>
        <v>3.6697153254361285E-2</v>
      </c>
      <c r="F115" s="58">
        <v>12782174</v>
      </c>
      <c r="G115" s="59">
        <f t="shared" si="18"/>
        <v>8.0670567926909905E-3</v>
      </c>
      <c r="H115" s="58">
        <v>2809878</v>
      </c>
      <c r="I115" s="59">
        <f t="shared" si="19"/>
        <v>1.3345747838269377E-2</v>
      </c>
      <c r="J115" s="58">
        <v>4648526</v>
      </c>
      <c r="K115" s="60">
        <v>61823</v>
      </c>
      <c r="L115" s="61">
        <f t="shared" si="30"/>
        <v>4710349</v>
      </c>
      <c r="M115" s="62">
        <f t="shared" si="20"/>
        <v>1.3299484610820721E-2</v>
      </c>
      <c r="N115" s="63">
        <f t="shared" si="21"/>
        <v>0.13383258410089544</v>
      </c>
      <c r="O115" s="58">
        <v>46615915</v>
      </c>
      <c r="P115" s="60">
        <v>-480577</v>
      </c>
      <c r="Q115" s="61">
        <f t="shared" si="31"/>
        <v>46135338</v>
      </c>
      <c r="R115" s="62">
        <f t="shared" si="22"/>
        <v>-1.0309290292810943E-2</v>
      </c>
      <c r="S115" s="63">
        <f t="shared" si="23"/>
        <v>1.9122596962753886E-2</v>
      </c>
      <c r="T115" s="58">
        <v>6660690</v>
      </c>
      <c r="U115" s="60">
        <v>0</v>
      </c>
      <c r="V115" s="61">
        <f t="shared" si="32"/>
        <v>6660690</v>
      </c>
      <c r="W115" s="62">
        <f t="shared" si="24"/>
        <v>0</v>
      </c>
      <c r="X115" s="63">
        <f t="shared" si="25"/>
        <v>0.76672343767040063</v>
      </c>
      <c r="Y115" s="58">
        <v>267061380</v>
      </c>
      <c r="Z115" s="60">
        <v>-3658375</v>
      </c>
      <c r="AA115" s="61">
        <f t="shared" si="33"/>
        <v>263403005</v>
      </c>
      <c r="AB115" s="62">
        <f t="shared" si="26"/>
        <v>-1.3698629880516606E-2</v>
      </c>
      <c r="AC115" s="63">
        <f t="shared" si="27"/>
        <v>2.2211423380628377E-2</v>
      </c>
      <c r="AD115" s="58">
        <v>7736575</v>
      </c>
      <c r="AE115" s="63">
        <f t="shared" si="28"/>
        <v>0</v>
      </c>
      <c r="AF115" s="58">
        <v>0</v>
      </c>
      <c r="AG115" s="58">
        <v>348315138</v>
      </c>
      <c r="AH115" s="60">
        <v>-4077129</v>
      </c>
      <c r="AI115" s="61">
        <v>344238009</v>
      </c>
      <c r="AJ115" s="62">
        <f t="shared" si="29"/>
        <v>-1.1705287985502371E-2</v>
      </c>
      <c r="AK115" s="58">
        <v>0</v>
      </c>
      <c r="AL115" s="58">
        <v>0</v>
      </c>
      <c r="AM115" s="25">
        <v>0</v>
      </c>
      <c r="AN115" s="64"/>
    </row>
    <row r="116" spans="1:40" x14ac:dyDescent="0.2">
      <c r="A116" s="55" t="s">
        <v>237</v>
      </c>
      <c r="B116" s="56" t="s">
        <v>236</v>
      </c>
      <c r="C116" s="24">
        <v>3</v>
      </c>
      <c r="D116" s="24"/>
      <c r="E116" s="57">
        <f t="shared" si="17"/>
        <v>3.5760723199532864E-2</v>
      </c>
      <c r="F116" s="58">
        <v>12545479</v>
      </c>
      <c r="G116" s="59">
        <f t="shared" si="18"/>
        <v>1.3772429476403588E-2</v>
      </c>
      <c r="H116" s="58">
        <v>4831606</v>
      </c>
      <c r="I116" s="59">
        <f t="shared" si="19"/>
        <v>4.0179302807511225E-2</v>
      </c>
      <c r="J116" s="58">
        <v>14095593</v>
      </c>
      <c r="K116" s="60">
        <v>187465</v>
      </c>
      <c r="L116" s="61">
        <f t="shared" si="30"/>
        <v>14283058</v>
      </c>
      <c r="M116" s="62">
        <f t="shared" si="20"/>
        <v>1.3299546886746802E-2</v>
      </c>
      <c r="N116" s="63">
        <f t="shared" si="21"/>
        <v>0.14279717797922953</v>
      </c>
      <c r="O116" s="58">
        <v>50095715</v>
      </c>
      <c r="P116" s="60">
        <v>-511381</v>
      </c>
      <c r="Q116" s="61">
        <f t="shared" si="31"/>
        <v>49584334</v>
      </c>
      <c r="R116" s="62">
        <f t="shared" si="22"/>
        <v>-1.0208078674992462E-2</v>
      </c>
      <c r="S116" s="63">
        <f t="shared" si="23"/>
        <v>2.353212881525767E-2</v>
      </c>
      <c r="T116" s="58">
        <v>8255477</v>
      </c>
      <c r="U116" s="60">
        <v>-2118</v>
      </c>
      <c r="V116" s="61">
        <f t="shared" si="32"/>
        <v>8253359</v>
      </c>
      <c r="W116" s="62">
        <f t="shared" si="24"/>
        <v>-2.5655695001027803E-4</v>
      </c>
      <c r="X116" s="63">
        <f t="shared" si="25"/>
        <v>0.72208406894185273</v>
      </c>
      <c r="Y116" s="58">
        <v>253319556</v>
      </c>
      <c r="Z116" s="60">
        <v>-3470130</v>
      </c>
      <c r="AA116" s="61">
        <f t="shared" si="33"/>
        <v>249849426</v>
      </c>
      <c r="AB116" s="62">
        <f t="shared" si="26"/>
        <v>-1.3698626567938561E-2</v>
      </c>
      <c r="AC116" s="63">
        <f t="shared" si="27"/>
        <v>2.1874168780212418E-2</v>
      </c>
      <c r="AD116" s="58">
        <v>7673836</v>
      </c>
      <c r="AE116" s="63">
        <f t="shared" si="28"/>
        <v>0</v>
      </c>
      <c r="AF116" s="58">
        <v>0</v>
      </c>
      <c r="AG116" s="58">
        <v>350817262</v>
      </c>
      <c r="AH116" s="60">
        <v>-3796164</v>
      </c>
      <c r="AI116" s="61">
        <v>347021098</v>
      </c>
      <c r="AJ116" s="62">
        <f t="shared" si="29"/>
        <v>-1.0820915648101717E-2</v>
      </c>
      <c r="AK116" s="58">
        <v>0</v>
      </c>
      <c r="AL116" s="58">
        <v>0</v>
      </c>
      <c r="AM116" s="25">
        <v>0</v>
      </c>
      <c r="AN116" s="64"/>
    </row>
    <row r="117" spans="1:40" x14ac:dyDescent="0.2">
      <c r="A117" s="55" t="s">
        <v>239</v>
      </c>
      <c r="B117" s="56" t="s">
        <v>238</v>
      </c>
      <c r="C117" s="24">
        <v>3</v>
      </c>
      <c r="D117" s="24"/>
      <c r="E117" s="57">
        <f t="shared" si="17"/>
        <v>6.4285333395045302E-2</v>
      </c>
      <c r="F117" s="58">
        <v>114067490</v>
      </c>
      <c r="G117" s="59">
        <f t="shared" si="18"/>
        <v>1.2190364015445545E-2</v>
      </c>
      <c r="H117" s="58">
        <v>21630505</v>
      </c>
      <c r="I117" s="59">
        <f t="shared" si="19"/>
        <v>3.0178767694908355E-2</v>
      </c>
      <c r="J117" s="58">
        <v>53549015</v>
      </c>
      <c r="K117" s="60">
        <v>712178</v>
      </c>
      <c r="L117" s="61">
        <f t="shared" si="30"/>
        <v>54261193</v>
      </c>
      <c r="M117" s="62">
        <f t="shared" si="20"/>
        <v>1.3299553689269541E-2</v>
      </c>
      <c r="N117" s="63">
        <f t="shared" si="21"/>
        <v>0.27065059486846427</v>
      </c>
      <c r="O117" s="58">
        <v>480240708</v>
      </c>
      <c r="P117" s="60">
        <v>-4939219</v>
      </c>
      <c r="Q117" s="61">
        <f t="shared" si="31"/>
        <v>475301489</v>
      </c>
      <c r="R117" s="62">
        <f t="shared" si="22"/>
        <v>-1.028488197214635E-2</v>
      </c>
      <c r="S117" s="63">
        <f t="shared" si="23"/>
        <v>0.1324501356108575</v>
      </c>
      <c r="T117" s="58">
        <v>235018685</v>
      </c>
      <c r="U117" s="60">
        <v>0</v>
      </c>
      <c r="V117" s="61">
        <f t="shared" si="32"/>
        <v>235018685</v>
      </c>
      <c r="W117" s="62">
        <f t="shared" si="24"/>
        <v>0</v>
      </c>
      <c r="X117" s="63">
        <f t="shared" si="25"/>
        <v>0.47406872401915007</v>
      </c>
      <c r="Y117" s="58">
        <v>841184553</v>
      </c>
      <c r="Z117" s="60">
        <v>-11523076</v>
      </c>
      <c r="AA117" s="61">
        <f t="shared" si="33"/>
        <v>829661477</v>
      </c>
      <c r="AB117" s="62">
        <f t="shared" si="26"/>
        <v>-1.3698630055561659E-2</v>
      </c>
      <c r="AC117" s="63">
        <f t="shared" si="27"/>
        <v>1.6166871616767938E-2</v>
      </c>
      <c r="AD117" s="58">
        <v>28686395</v>
      </c>
      <c r="AE117" s="63">
        <f t="shared" si="28"/>
        <v>9.2087793610172395E-6</v>
      </c>
      <c r="AF117" s="58">
        <v>16340</v>
      </c>
      <c r="AG117" s="58">
        <v>1774393691</v>
      </c>
      <c r="AH117" s="60">
        <v>-15750117</v>
      </c>
      <c r="AI117" s="61">
        <v>1758643574</v>
      </c>
      <c r="AJ117" s="62">
        <f t="shared" si="29"/>
        <v>-8.876337353929422E-3</v>
      </c>
      <c r="AK117" s="58">
        <v>57905</v>
      </c>
      <c r="AL117" s="58">
        <v>0</v>
      </c>
      <c r="AM117" s="25">
        <v>0</v>
      </c>
      <c r="AN117" s="64"/>
    </row>
    <row r="118" spans="1:40" x14ac:dyDescent="0.2">
      <c r="A118" s="55" t="s">
        <v>241</v>
      </c>
      <c r="B118" s="56" t="s">
        <v>240</v>
      </c>
      <c r="C118" s="24">
        <v>3</v>
      </c>
      <c r="D118" s="24"/>
      <c r="E118" s="57">
        <f t="shared" si="17"/>
        <v>3.4370462658013398E-2</v>
      </c>
      <c r="F118" s="58">
        <v>13167494</v>
      </c>
      <c r="G118" s="59">
        <f t="shared" si="18"/>
        <v>7.4717360926531938E-3</v>
      </c>
      <c r="H118" s="58">
        <v>2862459</v>
      </c>
      <c r="I118" s="59">
        <f t="shared" si="19"/>
        <v>2.7368141030413603E-3</v>
      </c>
      <c r="J118" s="58">
        <v>1048487</v>
      </c>
      <c r="K118" s="60">
        <v>13944</v>
      </c>
      <c r="L118" s="61">
        <f t="shared" si="30"/>
        <v>1062431</v>
      </c>
      <c r="M118" s="62">
        <f t="shared" si="20"/>
        <v>1.329916346125417E-2</v>
      </c>
      <c r="N118" s="63">
        <f t="shared" si="21"/>
        <v>0.38460832790255411</v>
      </c>
      <c r="O118" s="58">
        <v>147345350</v>
      </c>
      <c r="P118" s="60">
        <v>-1508507</v>
      </c>
      <c r="Q118" s="61">
        <f t="shared" si="31"/>
        <v>145836843</v>
      </c>
      <c r="R118" s="62">
        <f t="shared" si="22"/>
        <v>-1.0237900279852741E-2</v>
      </c>
      <c r="S118" s="63">
        <f t="shared" si="23"/>
        <v>7.0886945678348454E-2</v>
      </c>
      <c r="T118" s="58">
        <v>27157139</v>
      </c>
      <c r="U118" s="60">
        <v>0</v>
      </c>
      <c r="V118" s="61">
        <f t="shared" si="32"/>
        <v>27157139</v>
      </c>
      <c r="W118" s="62">
        <f t="shared" si="24"/>
        <v>0</v>
      </c>
      <c r="X118" s="63">
        <f t="shared" si="25"/>
        <v>0.48146509277970961</v>
      </c>
      <c r="Y118" s="58">
        <v>184451655</v>
      </c>
      <c r="Z118" s="60">
        <v>5269951</v>
      </c>
      <c r="AA118" s="61">
        <f t="shared" si="33"/>
        <v>189721606</v>
      </c>
      <c r="AB118" s="62">
        <f t="shared" si="26"/>
        <v>2.8570906560854658E-2</v>
      </c>
      <c r="AC118" s="63">
        <f t="shared" si="27"/>
        <v>1.311675859130597E-2</v>
      </c>
      <c r="AD118" s="58">
        <v>5025095</v>
      </c>
      <c r="AE118" s="63">
        <f t="shared" si="28"/>
        <v>5.3438621943738499E-3</v>
      </c>
      <c r="AF118" s="58">
        <v>2047260</v>
      </c>
      <c r="AG118" s="58">
        <v>383104939</v>
      </c>
      <c r="AH118" s="60">
        <v>3775388</v>
      </c>
      <c r="AI118" s="61">
        <v>386880327</v>
      </c>
      <c r="AJ118" s="62">
        <f t="shared" si="29"/>
        <v>9.8547098083744625E-3</v>
      </c>
      <c r="AK118" s="58">
        <v>116689</v>
      </c>
      <c r="AL118" s="58">
        <v>754496</v>
      </c>
      <c r="AM118" s="25">
        <v>0</v>
      </c>
      <c r="AN118" s="64"/>
    </row>
    <row r="119" spans="1:40" x14ac:dyDescent="0.2">
      <c r="A119" s="55" t="s">
        <v>243</v>
      </c>
      <c r="B119" s="56" t="s">
        <v>242</v>
      </c>
      <c r="C119" s="24">
        <v>3</v>
      </c>
      <c r="D119" s="24"/>
      <c r="E119" s="57">
        <f t="shared" si="17"/>
        <v>4.5212088105595384E-2</v>
      </c>
      <c r="F119" s="58">
        <v>17474092</v>
      </c>
      <c r="G119" s="59">
        <f t="shared" si="18"/>
        <v>5.099350233216198E-3</v>
      </c>
      <c r="H119" s="58">
        <v>1970856</v>
      </c>
      <c r="I119" s="59">
        <f t="shared" si="19"/>
        <v>8.904850851685017E-4</v>
      </c>
      <c r="J119" s="58">
        <v>344165</v>
      </c>
      <c r="K119" s="60">
        <v>4578</v>
      </c>
      <c r="L119" s="61">
        <f t="shared" si="30"/>
        <v>348743</v>
      </c>
      <c r="M119" s="62">
        <f t="shared" si="20"/>
        <v>1.3301759330553659E-2</v>
      </c>
      <c r="N119" s="63">
        <f t="shared" si="21"/>
        <v>6.2073564787543604E-2</v>
      </c>
      <c r="O119" s="58">
        <v>23990911</v>
      </c>
      <c r="P119" s="60">
        <v>-4876</v>
      </c>
      <c r="Q119" s="61">
        <f t="shared" si="31"/>
        <v>23986035</v>
      </c>
      <c r="R119" s="62">
        <f t="shared" si="22"/>
        <v>-2.0324363672559161E-4</v>
      </c>
      <c r="S119" s="63">
        <f t="shared" si="23"/>
        <v>2.4266349244325351E-2</v>
      </c>
      <c r="T119" s="58">
        <v>9378740</v>
      </c>
      <c r="U119" s="60">
        <v>0</v>
      </c>
      <c r="V119" s="61">
        <f t="shared" si="32"/>
        <v>9378740</v>
      </c>
      <c r="W119" s="62">
        <f t="shared" si="24"/>
        <v>0</v>
      </c>
      <c r="X119" s="63">
        <f t="shared" si="25"/>
        <v>0.83602162897234966</v>
      </c>
      <c r="Y119" s="58">
        <v>323115332</v>
      </c>
      <c r="Z119" s="60">
        <v>-102957</v>
      </c>
      <c r="AA119" s="61">
        <f t="shared" si="33"/>
        <v>323012375</v>
      </c>
      <c r="AB119" s="62">
        <f t="shared" si="26"/>
        <v>-3.186385473035987E-4</v>
      </c>
      <c r="AC119" s="63">
        <f t="shared" si="27"/>
        <v>2.4803276834010523E-2</v>
      </c>
      <c r="AD119" s="58">
        <v>9586258</v>
      </c>
      <c r="AE119" s="63">
        <f t="shared" si="28"/>
        <v>1.6332567377907836E-3</v>
      </c>
      <c r="AF119" s="58">
        <v>631240</v>
      </c>
      <c r="AG119" s="58">
        <v>386491594</v>
      </c>
      <c r="AH119" s="60">
        <v>-103255</v>
      </c>
      <c r="AI119" s="61">
        <v>386388339</v>
      </c>
      <c r="AJ119" s="62">
        <f t="shared" si="29"/>
        <v>-2.6715975613172071E-4</v>
      </c>
      <c r="AK119" s="58">
        <v>0</v>
      </c>
      <c r="AL119" s="58">
        <v>0</v>
      </c>
      <c r="AM119" s="25">
        <v>0</v>
      </c>
      <c r="AN119" s="64"/>
    </row>
    <row r="120" spans="1:40" x14ac:dyDescent="0.2">
      <c r="A120" s="55" t="s">
        <v>245</v>
      </c>
      <c r="B120" s="56" t="s">
        <v>244</v>
      </c>
      <c r="C120" s="24">
        <v>3</v>
      </c>
      <c r="D120" s="24"/>
      <c r="E120" s="57">
        <f t="shared" si="17"/>
        <v>4.4219026664024011E-2</v>
      </c>
      <c r="F120" s="58">
        <v>19748038</v>
      </c>
      <c r="G120" s="59">
        <f t="shared" si="18"/>
        <v>1.6418633178588309E-2</v>
      </c>
      <c r="H120" s="58">
        <v>7332495</v>
      </c>
      <c r="I120" s="59">
        <f t="shared" si="19"/>
        <v>4.1463936713531963E-2</v>
      </c>
      <c r="J120" s="58">
        <v>18517626</v>
      </c>
      <c r="K120" s="60">
        <v>246276</v>
      </c>
      <c r="L120" s="61">
        <f t="shared" si="30"/>
        <v>18763902</v>
      </c>
      <c r="M120" s="62">
        <f t="shared" si="20"/>
        <v>1.329954498487009E-2</v>
      </c>
      <c r="N120" s="63">
        <f t="shared" si="21"/>
        <v>0.20297154735697387</v>
      </c>
      <c r="O120" s="58">
        <v>90646270</v>
      </c>
      <c r="P120" s="60">
        <v>1928644</v>
      </c>
      <c r="Q120" s="61">
        <f t="shared" si="31"/>
        <v>92574914</v>
      </c>
      <c r="R120" s="62">
        <f t="shared" si="22"/>
        <v>2.1276595275238574E-2</v>
      </c>
      <c r="S120" s="63">
        <f t="shared" si="23"/>
        <v>0.10366643387234517</v>
      </c>
      <c r="T120" s="58">
        <v>46297009</v>
      </c>
      <c r="U120" s="60">
        <v>4484</v>
      </c>
      <c r="V120" s="61">
        <f t="shared" si="32"/>
        <v>46301493</v>
      </c>
      <c r="W120" s="62">
        <f t="shared" si="24"/>
        <v>9.6852909007577571E-5</v>
      </c>
      <c r="X120" s="63">
        <f t="shared" si="25"/>
        <v>0.52895499084748743</v>
      </c>
      <c r="Y120" s="58">
        <v>236229154</v>
      </c>
      <c r="Z120" s="60">
        <v>-2237341</v>
      </c>
      <c r="AA120" s="61">
        <f t="shared" si="33"/>
        <v>233991813</v>
      </c>
      <c r="AB120" s="62">
        <f t="shared" si="26"/>
        <v>-9.4710621534884725E-3</v>
      </c>
      <c r="AC120" s="63">
        <f t="shared" si="27"/>
        <v>2.9946998287232546E-2</v>
      </c>
      <c r="AD120" s="58">
        <v>13374208</v>
      </c>
      <c r="AE120" s="63">
        <f t="shared" si="28"/>
        <v>3.2358433079816701E-2</v>
      </c>
      <c r="AF120" s="58">
        <v>14451145</v>
      </c>
      <c r="AG120" s="58">
        <v>446595945</v>
      </c>
      <c r="AH120" s="60">
        <v>-57937</v>
      </c>
      <c r="AI120" s="61">
        <v>446538008</v>
      </c>
      <c r="AJ120" s="62">
        <f t="shared" si="29"/>
        <v>-1.2973024195282382E-4</v>
      </c>
      <c r="AK120" s="58">
        <v>0</v>
      </c>
      <c r="AL120" s="58">
        <v>0</v>
      </c>
      <c r="AM120" s="25">
        <v>0</v>
      </c>
      <c r="AN120" s="64"/>
    </row>
    <row r="121" spans="1:40" x14ac:dyDescent="0.2">
      <c r="A121" s="55" t="s">
        <v>247</v>
      </c>
      <c r="B121" s="56" t="s">
        <v>246</v>
      </c>
      <c r="C121" s="24">
        <v>3</v>
      </c>
      <c r="D121" s="24"/>
      <c r="E121" s="57">
        <f t="shared" si="17"/>
        <v>4.2413739523948293E-2</v>
      </c>
      <c r="F121" s="58">
        <v>47571844</v>
      </c>
      <c r="G121" s="59">
        <f t="shared" si="18"/>
        <v>5.1865329829928414E-3</v>
      </c>
      <c r="H121" s="58">
        <v>5817288</v>
      </c>
      <c r="I121" s="59">
        <f t="shared" si="19"/>
        <v>6.0512351005347961E-3</v>
      </c>
      <c r="J121" s="58">
        <v>6787150</v>
      </c>
      <c r="K121" s="60">
        <v>90266</v>
      </c>
      <c r="L121" s="61">
        <f t="shared" si="30"/>
        <v>6877416</v>
      </c>
      <c r="M121" s="62">
        <f t="shared" si="20"/>
        <v>1.32995439912187E-2</v>
      </c>
      <c r="N121" s="63">
        <f t="shared" si="21"/>
        <v>0.19850575438475782</v>
      </c>
      <c r="O121" s="58">
        <v>222646833</v>
      </c>
      <c r="P121" s="60">
        <v>7182155</v>
      </c>
      <c r="Q121" s="61">
        <f t="shared" si="31"/>
        <v>229828988</v>
      </c>
      <c r="R121" s="62">
        <f t="shared" si="22"/>
        <v>3.2258060459364357E-2</v>
      </c>
      <c r="S121" s="63">
        <f t="shared" si="23"/>
        <v>0.10294647722206256</v>
      </c>
      <c r="T121" s="58">
        <v>115466210</v>
      </c>
      <c r="U121" s="60">
        <v>3717758</v>
      </c>
      <c r="V121" s="61">
        <f t="shared" si="32"/>
        <v>119183968</v>
      </c>
      <c r="W121" s="62">
        <f t="shared" si="24"/>
        <v>3.2197800551347446E-2</v>
      </c>
      <c r="X121" s="63">
        <f t="shared" si="25"/>
        <v>0.62415542925120004</v>
      </c>
      <c r="Y121" s="58">
        <v>700061467</v>
      </c>
      <c r="Z121" s="60">
        <v>20001757</v>
      </c>
      <c r="AA121" s="61">
        <f t="shared" si="33"/>
        <v>720063224</v>
      </c>
      <c r="AB121" s="62">
        <f t="shared" si="26"/>
        <v>2.8571429714185369E-2</v>
      </c>
      <c r="AC121" s="63">
        <f t="shared" si="27"/>
        <v>2.0740831534503699E-2</v>
      </c>
      <c r="AD121" s="58">
        <v>23263207</v>
      </c>
      <c r="AE121" s="63">
        <f t="shared" si="28"/>
        <v>0</v>
      </c>
      <c r="AF121" s="58">
        <v>0</v>
      </c>
      <c r="AG121" s="58">
        <v>1121613999</v>
      </c>
      <c r="AH121" s="60">
        <v>30991936</v>
      </c>
      <c r="AI121" s="61">
        <v>1152605935</v>
      </c>
      <c r="AJ121" s="62">
        <f t="shared" si="29"/>
        <v>2.7631552412533681E-2</v>
      </c>
      <c r="AK121" s="58">
        <v>0</v>
      </c>
      <c r="AL121" s="58">
        <v>215681</v>
      </c>
      <c r="AM121" s="25">
        <v>0</v>
      </c>
      <c r="AN121" s="64"/>
    </row>
    <row r="122" spans="1:40" x14ac:dyDescent="0.2">
      <c r="A122" s="55" t="s">
        <v>249</v>
      </c>
      <c r="B122" s="56" t="s">
        <v>248</v>
      </c>
      <c r="C122" s="24">
        <v>3</v>
      </c>
      <c r="D122" s="24"/>
      <c r="E122" s="57">
        <f t="shared" si="17"/>
        <v>7.5779876067612689E-2</v>
      </c>
      <c r="F122" s="58">
        <v>13652442</v>
      </c>
      <c r="G122" s="59">
        <f t="shared" si="18"/>
        <v>5.1896544257561709E-3</v>
      </c>
      <c r="H122" s="58">
        <v>934964</v>
      </c>
      <c r="I122" s="59">
        <f t="shared" si="19"/>
        <v>4.0243350989087974E-3</v>
      </c>
      <c r="J122" s="58">
        <v>725021</v>
      </c>
      <c r="K122" s="60">
        <v>9642</v>
      </c>
      <c r="L122" s="61">
        <f t="shared" si="30"/>
        <v>734663</v>
      </c>
      <c r="M122" s="62">
        <f t="shared" si="20"/>
        <v>1.3298925134582308E-2</v>
      </c>
      <c r="N122" s="63">
        <f t="shared" si="21"/>
        <v>0.20208518685601193</v>
      </c>
      <c r="O122" s="58">
        <v>36407506</v>
      </c>
      <c r="P122" s="60">
        <v>1174436</v>
      </c>
      <c r="Q122" s="61">
        <f t="shared" si="31"/>
        <v>37581942</v>
      </c>
      <c r="R122" s="62">
        <f t="shared" si="22"/>
        <v>3.2258073376407598E-2</v>
      </c>
      <c r="S122" s="63">
        <f t="shared" si="23"/>
        <v>2.9253432194931681E-2</v>
      </c>
      <c r="T122" s="58">
        <v>5270275</v>
      </c>
      <c r="U122" s="60">
        <v>170009</v>
      </c>
      <c r="V122" s="61">
        <f t="shared" si="32"/>
        <v>5440284</v>
      </c>
      <c r="W122" s="62">
        <f t="shared" si="24"/>
        <v>3.2258088999150898E-2</v>
      </c>
      <c r="X122" s="63">
        <f t="shared" si="25"/>
        <v>0.63664096380711099</v>
      </c>
      <c r="Y122" s="58">
        <v>114696728</v>
      </c>
      <c r="Z122" s="60">
        <v>3277050</v>
      </c>
      <c r="AA122" s="61">
        <f t="shared" si="33"/>
        <v>117973778</v>
      </c>
      <c r="AB122" s="62">
        <f t="shared" si="26"/>
        <v>2.8571434051719417E-2</v>
      </c>
      <c r="AC122" s="63">
        <f t="shared" si="27"/>
        <v>4.7026551549667721E-2</v>
      </c>
      <c r="AD122" s="58">
        <v>8472266</v>
      </c>
      <c r="AE122" s="63">
        <f t="shared" si="28"/>
        <v>0</v>
      </c>
      <c r="AF122" s="58">
        <v>0</v>
      </c>
      <c r="AG122" s="58">
        <v>180159202</v>
      </c>
      <c r="AH122" s="60">
        <v>4631137</v>
      </c>
      <c r="AI122" s="61">
        <v>184790339</v>
      </c>
      <c r="AJ122" s="62">
        <f t="shared" si="29"/>
        <v>2.5705803248395828E-2</v>
      </c>
      <c r="AK122" s="58">
        <v>0</v>
      </c>
      <c r="AL122" s="58">
        <v>0</v>
      </c>
      <c r="AM122" s="25">
        <v>0</v>
      </c>
      <c r="AN122" s="64"/>
    </row>
    <row r="123" spans="1:40" x14ac:dyDescent="0.2">
      <c r="A123" s="55" t="s">
        <v>251</v>
      </c>
      <c r="B123" s="56" t="s">
        <v>250</v>
      </c>
      <c r="C123" s="24">
        <v>3</v>
      </c>
      <c r="D123" s="24"/>
      <c r="E123" s="57">
        <f t="shared" si="17"/>
        <v>3.2568432699533308E-2</v>
      </c>
      <c r="F123" s="58">
        <v>9026159</v>
      </c>
      <c r="G123" s="59">
        <f t="shared" si="18"/>
        <v>4.0398433729177032E-3</v>
      </c>
      <c r="H123" s="58">
        <v>1119620</v>
      </c>
      <c r="I123" s="59">
        <f t="shared" si="19"/>
        <v>2.8363552621274608E-4</v>
      </c>
      <c r="J123" s="58">
        <v>78608</v>
      </c>
      <c r="K123" s="60">
        <v>1046</v>
      </c>
      <c r="L123" s="61">
        <f t="shared" si="30"/>
        <v>79654</v>
      </c>
      <c r="M123" s="62">
        <f t="shared" si="20"/>
        <v>1.3306533686138815E-2</v>
      </c>
      <c r="N123" s="63">
        <f t="shared" si="21"/>
        <v>8.6673186637054575E-2</v>
      </c>
      <c r="O123" s="58">
        <v>24020989</v>
      </c>
      <c r="P123" s="60">
        <v>786324</v>
      </c>
      <c r="Q123" s="61">
        <f t="shared" si="31"/>
        <v>24807313</v>
      </c>
      <c r="R123" s="62">
        <f t="shared" si="22"/>
        <v>3.2734871990491313E-2</v>
      </c>
      <c r="S123" s="63">
        <f t="shared" si="23"/>
        <v>6.0448522562288175E-3</v>
      </c>
      <c r="T123" s="58">
        <v>1675297</v>
      </c>
      <c r="U123" s="60">
        <v>54042</v>
      </c>
      <c r="V123" s="61">
        <f t="shared" si="32"/>
        <v>1729339</v>
      </c>
      <c r="W123" s="62">
        <f t="shared" si="24"/>
        <v>3.2258160791787963E-2</v>
      </c>
      <c r="X123" s="63">
        <f t="shared" si="25"/>
        <v>0.8474826921277806</v>
      </c>
      <c r="Y123" s="58">
        <v>234875089</v>
      </c>
      <c r="Z123" s="60">
        <v>7051235</v>
      </c>
      <c r="AA123" s="61">
        <f t="shared" si="33"/>
        <v>241926324</v>
      </c>
      <c r="AB123" s="62">
        <f t="shared" si="26"/>
        <v>3.0021212679561773E-2</v>
      </c>
      <c r="AC123" s="63">
        <f t="shared" si="27"/>
        <v>2.290735738027231E-2</v>
      </c>
      <c r="AD123" s="58">
        <v>6348646</v>
      </c>
      <c r="AE123" s="63">
        <f t="shared" si="28"/>
        <v>0</v>
      </c>
      <c r="AF123" s="58">
        <v>0</v>
      </c>
      <c r="AG123" s="58">
        <v>277144408</v>
      </c>
      <c r="AH123" s="60">
        <v>7892647</v>
      </c>
      <c r="AI123" s="61">
        <v>285037055</v>
      </c>
      <c r="AJ123" s="62">
        <f t="shared" si="29"/>
        <v>2.8478463833915783E-2</v>
      </c>
      <c r="AK123" s="58">
        <v>0</v>
      </c>
      <c r="AL123" s="58">
        <v>0</v>
      </c>
      <c r="AM123" s="25">
        <v>0</v>
      </c>
      <c r="AN123" s="64"/>
    </row>
    <row r="124" spans="1:40" x14ac:dyDescent="0.2">
      <c r="A124" s="55" t="s">
        <v>253</v>
      </c>
      <c r="B124" s="56" t="s">
        <v>252</v>
      </c>
      <c r="C124" s="24">
        <v>3</v>
      </c>
      <c r="D124" s="24"/>
      <c r="E124" s="57">
        <f t="shared" si="17"/>
        <v>5.7775241135616114E-2</v>
      </c>
      <c r="F124" s="58">
        <v>56571289</v>
      </c>
      <c r="G124" s="59">
        <f t="shared" si="18"/>
        <v>4.9613023368897903E-3</v>
      </c>
      <c r="H124" s="58">
        <v>4857916</v>
      </c>
      <c r="I124" s="59">
        <f t="shared" si="19"/>
        <v>1.4390282594580735E-3</v>
      </c>
      <c r="J124" s="58">
        <v>1409041</v>
      </c>
      <c r="K124" s="60">
        <v>18740</v>
      </c>
      <c r="L124" s="61">
        <f t="shared" si="30"/>
        <v>1427781</v>
      </c>
      <c r="M124" s="62">
        <f t="shared" si="20"/>
        <v>1.3299825909962875E-2</v>
      </c>
      <c r="N124" s="63">
        <f t="shared" si="21"/>
        <v>0.11356597400037353</v>
      </c>
      <c r="O124" s="58">
        <v>111199424</v>
      </c>
      <c r="P124" s="60">
        <v>3587078</v>
      </c>
      <c r="Q124" s="61">
        <f t="shared" si="31"/>
        <v>114786502</v>
      </c>
      <c r="R124" s="62">
        <f t="shared" si="22"/>
        <v>3.2258062775576968E-2</v>
      </c>
      <c r="S124" s="63">
        <f t="shared" si="23"/>
        <v>3.623824235270242E-2</v>
      </c>
      <c r="T124" s="58">
        <v>35483090</v>
      </c>
      <c r="U124" s="60">
        <v>1120084</v>
      </c>
      <c r="V124" s="61">
        <f t="shared" si="32"/>
        <v>36603174</v>
      </c>
      <c r="W124" s="62">
        <f t="shared" si="24"/>
        <v>3.1566698390698214E-2</v>
      </c>
      <c r="X124" s="63">
        <f t="shared" si="25"/>
        <v>0.73156611153029749</v>
      </c>
      <c r="Y124" s="58">
        <v>716321336</v>
      </c>
      <c r="Z124" s="60">
        <v>20466325</v>
      </c>
      <c r="AA124" s="61">
        <f t="shared" si="33"/>
        <v>736787661</v>
      </c>
      <c r="AB124" s="62">
        <f t="shared" si="26"/>
        <v>2.8571430126995409E-2</v>
      </c>
      <c r="AC124" s="63">
        <f t="shared" si="27"/>
        <v>5.4454100384662613E-2</v>
      </c>
      <c r="AD124" s="58">
        <v>53319356</v>
      </c>
      <c r="AE124" s="63">
        <f t="shared" si="28"/>
        <v>0</v>
      </c>
      <c r="AF124" s="58">
        <v>0</v>
      </c>
      <c r="AG124" s="58">
        <v>979161452</v>
      </c>
      <c r="AH124" s="60">
        <v>25192227</v>
      </c>
      <c r="AI124" s="61">
        <v>1004353679</v>
      </c>
      <c r="AJ124" s="62">
        <f t="shared" si="29"/>
        <v>2.5728368849226309E-2</v>
      </c>
      <c r="AK124" s="58">
        <v>0</v>
      </c>
      <c r="AL124" s="58">
        <v>760478</v>
      </c>
      <c r="AM124" s="25">
        <v>0</v>
      </c>
      <c r="AN124" s="64"/>
    </row>
    <row r="125" spans="1:40" x14ac:dyDescent="0.2">
      <c r="A125" s="55" t="s">
        <v>255</v>
      </c>
      <c r="B125" s="56" t="s">
        <v>254</v>
      </c>
      <c r="C125" s="24">
        <v>3</v>
      </c>
      <c r="D125" s="24"/>
      <c r="E125" s="57">
        <f t="shared" si="17"/>
        <v>1.491028462278993E-2</v>
      </c>
      <c r="F125" s="58">
        <v>8828515</v>
      </c>
      <c r="G125" s="59">
        <f t="shared" si="18"/>
        <v>3.2956074246089172E-2</v>
      </c>
      <c r="H125" s="58">
        <v>19513591</v>
      </c>
      <c r="I125" s="59">
        <f t="shared" si="19"/>
        <v>0.15113470999835324</v>
      </c>
      <c r="J125" s="58">
        <v>89488235</v>
      </c>
      <c r="K125" s="60">
        <v>1190154</v>
      </c>
      <c r="L125" s="61">
        <f t="shared" si="30"/>
        <v>90678389</v>
      </c>
      <c r="M125" s="62">
        <f t="shared" si="20"/>
        <v>1.3299558316241236E-2</v>
      </c>
      <c r="N125" s="63">
        <f t="shared" si="21"/>
        <v>6.9168906487612994E-2</v>
      </c>
      <c r="O125" s="58">
        <v>40955538</v>
      </c>
      <c r="P125" s="60">
        <v>-522822</v>
      </c>
      <c r="Q125" s="61">
        <f t="shared" si="31"/>
        <v>40432716</v>
      </c>
      <c r="R125" s="62">
        <f t="shared" si="22"/>
        <v>-1.2765599611949915E-2</v>
      </c>
      <c r="S125" s="63">
        <f t="shared" si="23"/>
        <v>2.4275508246465245E-2</v>
      </c>
      <c r="T125" s="58">
        <v>14373749</v>
      </c>
      <c r="U125" s="60">
        <v>-407</v>
      </c>
      <c r="V125" s="61">
        <f t="shared" si="32"/>
        <v>14373342</v>
      </c>
      <c r="W125" s="62">
        <f t="shared" si="24"/>
        <v>-2.8315507666093238E-5</v>
      </c>
      <c r="X125" s="63">
        <f t="shared" si="25"/>
        <v>0.69999416289990857</v>
      </c>
      <c r="Y125" s="58">
        <v>414472904</v>
      </c>
      <c r="Z125" s="60">
        <v>6127655</v>
      </c>
      <c r="AA125" s="61">
        <f t="shared" si="33"/>
        <v>420600559</v>
      </c>
      <c r="AB125" s="62">
        <f t="shared" si="26"/>
        <v>1.4784211322050621E-2</v>
      </c>
      <c r="AC125" s="63">
        <f t="shared" si="27"/>
        <v>7.5595918148096113E-3</v>
      </c>
      <c r="AD125" s="58">
        <v>4476103</v>
      </c>
      <c r="AE125" s="63">
        <f t="shared" si="28"/>
        <v>7.6168397118634993E-7</v>
      </c>
      <c r="AF125" s="58">
        <v>451</v>
      </c>
      <c r="AG125" s="58">
        <v>592109086</v>
      </c>
      <c r="AH125" s="60">
        <v>6794580</v>
      </c>
      <c r="AI125" s="61">
        <v>598903666</v>
      </c>
      <c r="AJ125" s="62">
        <f t="shared" si="29"/>
        <v>1.1475216578588358E-2</v>
      </c>
      <c r="AK125" s="58">
        <v>0</v>
      </c>
      <c r="AL125" s="58">
        <v>0</v>
      </c>
      <c r="AM125" s="25">
        <v>0</v>
      </c>
      <c r="AN125" s="64"/>
    </row>
    <row r="126" spans="1:40" x14ac:dyDescent="0.2">
      <c r="A126" s="55" t="s">
        <v>257</v>
      </c>
      <c r="B126" s="56" t="s">
        <v>256</v>
      </c>
      <c r="C126" s="24">
        <v>3</v>
      </c>
      <c r="D126" s="24"/>
      <c r="E126" s="57">
        <f t="shared" si="17"/>
        <v>3.3106131646677951E-2</v>
      </c>
      <c r="F126" s="58">
        <v>22828864</v>
      </c>
      <c r="G126" s="59">
        <f t="shared" si="18"/>
        <v>4.9408639886363778E-3</v>
      </c>
      <c r="H126" s="58">
        <v>3407052</v>
      </c>
      <c r="I126" s="59">
        <f t="shared" si="19"/>
        <v>1.6036770094000438E-2</v>
      </c>
      <c r="J126" s="58">
        <v>11058412</v>
      </c>
      <c r="K126" s="60">
        <v>147072</v>
      </c>
      <c r="L126" s="61">
        <f t="shared" si="30"/>
        <v>11205484</v>
      </c>
      <c r="M126" s="62">
        <f t="shared" si="20"/>
        <v>1.3299558743154081E-2</v>
      </c>
      <c r="N126" s="63">
        <f t="shared" si="21"/>
        <v>0.35634634511444191</v>
      </c>
      <c r="O126" s="58">
        <v>245724337</v>
      </c>
      <c r="P126" s="60">
        <v>-2528679</v>
      </c>
      <c r="Q126" s="61">
        <f t="shared" si="31"/>
        <v>243195658</v>
      </c>
      <c r="R126" s="62">
        <f t="shared" si="22"/>
        <v>-1.0290714509080149E-2</v>
      </c>
      <c r="S126" s="63">
        <f t="shared" si="23"/>
        <v>6.3077641104879414E-2</v>
      </c>
      <c r="T126" s="58">
        <v>43496199</v>
      </c>
      <c r="U126" s="60">
        <v>-1317738</v>
      </c>
      <c r="V126" s="61">
        <f t="shared" si="32"/>
        <v>42178461</v>
      </c>
      <c r="W126" s="62">
        <f t="shared" si="24"/>
        <v>-3.0295474783900083E-2</v>
      </c>
      <c r="X126" s="63">
        <f t="shared" si="25"/>
        <v>0.50216436921182073</v>
      </c>
      <c r="Y126" s="58">
        <v>346275494</v>
      </c>
      <c r="Z126" s="60">
        <v>-4764349</v>
      </c>
      <c r="AA126" s="61">
        <f t="shared" si="33"/>
        <v>341511145</v>
      </c>
      <c r="AB126" s="62">
        <f t="shared" si="26"/>
        <v>-1.3758839659615069E-2</v>
      </c>
      <c r="AC126" s="63">
        <f t="shared" si="27"/>
        <v>2.4327878839543252E-2</v>
      </c>
      <c r="AD126" s="58">
        <v>16775679</v>
      </c>
      <c r="AE126" s="63">
        <f t="shared" si="28"/>
        <v>0</v>
      </c>
      <c r="AF126" s="58">
        <v>0</v>
      </c>
      <c r="AG126" s="58">
        <v>689566037</v>
      </c>
      <c r="AH126" s="60">
        <v>-8463694</v>
      </c>
      <c r="AI126" s="61">
        <v>681102343</v>
      </c>
      <c r="AJ126" s="62">
        <f t="shared" si="29"/>
        <v>-1.2273942662289211E-2</v>
      </c>
      <c r="AK126" s="58">
        <v>234166</v>
      </c>
      <c r="AL126" s="58">
        <v>10846</v>
      </c>
      <c r="AM126" s="25">
        <v>0</v>
      </c>
      <c r="AN126" s="64"/>
    </row>
    <row r="127" spans="1:40" x14ac:dyDescent="0.2">
      <c r="A127" s="55" t="s">
        <v>259</v>
      </c>
      <c r="B127" s="56" t="s">
        <v>258</v>
      </c>
      <c r="C127" s="24">
        <v>3</v>
      </c>
      <c r="D127" s="24"/>
      <c r="E127" s="57">
        <f t="shared" si="17"/>
        <v>3.0954600209921999E-2</v>
      </c>
      <c r="F127" s="58">
        <v>18906457</v>
      </c>
      <c r="G127" s="59">
        <f t="shared" si="18"/>
        <v>1.6896325305422514E-2</v>
      </c>
      <c r="H127" s="58">
        <v>10319941</v>
      </c>
      <c r="I127" s="59">
        <f t="shared" si="19"/>
        <v>5.455240663718762E-2</v>
      </c>
      <c r="J127" s="58">
        <v>33319530</v>
      </c>
      <c r="K127" s="60">
        <v>443135</v>
      </c>
      <c r="L127" s="61">
        <f t="shared" si="30"/>
        <v>33762665</v>
      </c>
      <c r="M127" s="62">
        <f t="shared" si="20"/>
        <v>1.3299557346697268E-2</v>
      </c>
      <c r="N127" s="63">
        <f t="shared" si="21"/>
        <v>0.29042825410633027</v>
      </c>
      <c r="O127" s="58">
        <v>177387828</v>
      </c>
      <c r="P127" s="60">
        <v>1926448</v>
      </c>
      <c r="Q127" s="61">
        <f t="shared" si="31"/>
        <v>179314276</v>
      </c>
      <c r="R127" s="62">
        <f t="shared" si="22"/>
        <v>1.0860091257219746E-2</v>
      </c>
      <c r="S127" s="63">
        <f t="shared" si="23"/>
        <v>1.705888460173291E-2</v>
      </c>
      <c r="T127" s="58">
        <v>10419229</v>
      </c>
      <c r="U127" s="60">
        <v>-241512</v>
      </c>
      <c r="V127" s="61">
        <f t="shared" si="32"/>
        <v>10177717</v>
      </c>
      <c r="W127" s="62">
        <f t="shared" si="24"/>
        <v>-2.3179450226115578E-2</v>
      </c>
      <c r="X127" s="63">
        <f t="shared" si="25"/>
        <v>0.5626812269159287</v>
      </c>
      <c r="Y127" s="58">
        <v>343674554</v>
      </c>
      <c r="Z127" s="60">
        <v>-4320087</v>
      </c>
      <c r="AA127" s="61">
        <f t="shared" si="33"/>
        <v>339354467</v>
      </c>
      <c r="AB127" s="62">
        <f t="shared" si="26"/>
        <v>-1.257028473513346E-2</v>
      </c>
      <c r="AC127" s="63">
        <f t="shared" si="27"/>
        <v>2.7428302223475962E-2</v>
      </c>
      <c r="AD127" s="58">
        <v>16752664</v>
      </c>
      <c r="AE127" s="63">
        <f t="shared" si="28"/>
        <v>0</v>
      </c>
      <c r="AF127" s="58">
        <v>0</v>
      </c>
      <c r="AG127" s="58">
        <v>610780203</v>
      </c>
      <c r="AH127" s="60">
        <v>-2192016</v>
      </c>
      <c r="AI127" s="61">
        <v>608588187</v>
      </c>
      <c r="AJ127" s="62">
        <f t="shared" si="29"/>
        <v>-3.5888786002450049E-3</v>
      </c>
      <c r="AK127" s="58">
        <v>0</v>
      </c>
      <c r="AL127" s="58">
        <v>224620</v>
      </c>
      <c r="AM127" s="25">
        <v>0</v>
      </c>
      <c r="AN127" s="64"/>
    </row>
    <row r="128" spans="1:40" x14ac:dyDescent="0.2">
      <c r="A128" s="55" t="s">
        <v>261</v>
      </c>
      <c r="B128" s="56" t="s">
        <v>260</v>
      </c>
      <c r="C128" s="24">
        <v>3</v>
      </c>
      <c r="D128" s="24"/>
      <c r="E128" s="57">
        <f t="shared" si="17"/>
        <v>3.3190593417391001E-2</v>
      </c>
      <c r="F128" s="58">
        <v>5584614</v>
      </c>
      <c r="G128" s="59">
        <f t="shared" si="18"/>
        <v>1.1193503432192114E-2</v>
      </c>
      <c r="H128" s="58">
        <v>1883407</v>
      </c>
      <c r="I128" s="59">
        <f t="shared" si="19"/>
        <v>3.9888561521765932E-2</v>
      </c>
      <c r="J128" s="58">
        <v>6711607</v>
      </c>
      <c r="K128" s="60">
        <v>89261</v>
      </c>
      <c r="L128" s="61">
        <f t="shared" si="30"/>
        <v>6800868</v>
      </c>
      <c r="M128" s="62">
        <f t="shared" si="20"/>
        <v>1.3299497422897377E-2</v>
      </c>
      <c r="N128" s="63">
        <f t="shared" si="21"/>
        <v>0.13282681601140262</v>
      </c>
      <c r="O128" s="58">
        <v>22349299</v>
      </c>
      <c r="P128" s="60">
        <v>-232771</v>
      </c>
      <c r="Q128" s="61">
        <f t="shared" si="31"/>
        <v>22116528</v>
      </c>
      <c r="R128" s="62">
        <f t="shared" si="22"/>
        <v>-1.0415136510545589E-2</v>
      </c>
      <c r="S128" s="63">
        <f t="shared" si="23"/>
        <v>1.4260948205913436E-2</v>
      </c>
      <c r="T128" s="58">
        <v>2399532</v>
      </c>
      <c r="U128" s="60">
        <v>-72713</v>
      </c>
      <c r="V128" s="61">
        <f t="shared" si="32"/>
        <v>2326819</v>
      </c>
      <c r="W128" s="62">
        <f t="shared" si="24"/>
        <v>-3.0302992416854621E-2</v>
      </c>
      <c r="X128" s="63">
        <f t="shared" si="25"/>
        <v>0.73544405706399973</v>
      </c>
      <c r="Y128" s="58">
        <v>123745036</v>
      </c>
      <c r="Z128" s="60">
        <v>-1695137</v>
      </c>
      <c r="AA128" s="61">
        <f t="shared" si="33"/>
        <v>122049899</v>
      </c>
      <c r="AB128" s="62">
        <f t="shared" si="26"/>
        <v>-1.3698626262470844E-2</v>
      </c>
      <c r="AC128" s="63">
        <f t="shared" si="27"/>
        <v>3.3195520347335132E-2</v>
      </c>
      <c r="AD128" s="58">
        <v>5585443</v>
      </c>
      <c r="AE128" s="63">
        <f t="shared" si="28"/>
        <v>0</v>
      </c>
      <c r="AF128" s="58">
        <v>0</v>
      </c>
      <c r="AG128" s="58">
        <v>168258938</v>
      </c>
      <c r="AH128" s="60">
        <v>-1911360</v>
      </c>
      <c r="AI128" s="61">
        <v>166347578</v>
      </c>
      <c r="AJ128" s="62">
        <f t="shared" si="29"/>
        <v>-1.1359634279874036E-2</v>
      </c>
      <c r="AK128" s="58">
        <v>0</v>
      </c>
      <c r="AL128" s="58">
        <v>0</v>
      </c>
      <c r="AM128" s="25">
        <v>0</v>
      </c>
      <c r="AN128" s="64"/>
    </row>
    <row r="129" spans="1:40" x14ac:dyDescent="0.2">
      <c r="A129" s="55" t="s">
        <v>263</v>
      </c>
      <c r="B129" s="56" t="s">
        <v>262</v>
      </c>
      <c r="C129" s="24">
        <v>3</v>
      </c>
      <c r="D129" s="24"/>
      <c r="E129" s="57">
        <f t="shared" si="17"/>
        <v>4.9498548804204359E-2</v>
      </c>
      <c r="F129" s="58">
        <v>58182486</v>
      </c>
      <c r="G129" s="59">
        <f t="shared" si="18"/>
        <v>3.1258086080029092E-2</v>
      </c>
      <c r="H129" s="58">
        <v>36741949</v>
      </c>
      <c r="I129" s="59">
        <f t="shared" si="19"/>
        <v>6.4990166926833751E-2</v>
      </c>
      <c r="J129" s="58">
        <v>76391926</v>
      </c>
      <c r="K129" s="60">
        <v>1015979</v>
      </c>
      <c r="L129" s="61">
        <f t="shared" si="30"/>
        <v>77407905</v>
      </c>
      <c r="M129" s="62">
        <f t="shared" si="20"/>
        <v>1.3299559956113687E-2</v>
      </c>
      <c r="N129" s="63">
        <f t="shared" si="21"/>
        <v>0.1998306396738242</v>
      </c>
      <c r="O129" s="58">
        <v>234888571</v>
      </c>
      <c r="P129" s="60">
        <v>-7062156</v>
      </c>
      <c r="Q129" s="61">
        <f t="shared" si="31"/>
        <v>227826415</v>
      </c>
      <c r="R129" s="62">
        <f t="shared" si="22"/>
        <v>-3.0065983925629144E-2</v>
      </c>
      <c r="S129" s="63">
        <f t="shared" si="23"/>
        <v>5.8116404549303162E-2</v>
      </c>
      <c r="T129" s="58">
        <v>68312243</v>
      </c>
      <c r="U129" s="60">
        <v>0</v>
      </c>
      <c r="V129" s="61">
        <f t="shared" si="32"/>
        <v>68312243</v>
      </c>
      <c r="W129" s="62">
        <f t="shared" si="24"/>
        <v>0</v>
      </c>
      <c r="X129" s="63">
        <f t="shared" si="25"/>
        <v>0.54373957236772441</v>
      </c>
      <c r="Y129" s="58">
        <v>639132274</v>
      </c>
      <c r="Z129" s="60">
        <v>0</v>
      </c>
      <c r="AA129" s="61">
        <f t="shared" si="33"/>
        <v>639132274</v>
      </c>
      <c r="AB129" s="62">
        <f t="shared" si="26"/>
        <v>0</v>
      </c>
      <c r="AC129" s="63">
        <f t="shared" si="27"/>
        <v>5.2566581598081065E-2</v>
      </c>
      <c r="AD129" s="58">
        <v>61788769</v>
      </c>
      <c r="AE129" s="63">
        <f t="shared" si="28"/>
        <v>0</v>
      </c>
      <c r="AF129" s="58">
        <v>0</v>
      </c>
      <c r="AG129" s="58">
        <v>1175438218</v>
      </c>
      <c r="AH129" s="60">
        <v>-6046177</v>
      </c>
      <c r="AI129" s="61">
        <v>1169392041</v>
      </c>
      <c r="AJ129" s="62">
        <f t="shared" si="29"/>
        <v>-5.1437641786801248E-3</v>
      </c>
      <c r="AK129" s="58">
        <v>56912</v>
      </c>
      <c r="AL129" s="58">
        <v>374867</v>
      </c>
      <c r="AM129" s="25">
        <v>0</v>
      </c>
      <c r="AN129" s="64"/>
    </row>
    <row r="130" spans="1:40" x14ac:dyDescent="0.2">
      <c r="A130" s="55" t="s">
        <v>265</v>
      </c>
      <c r="B130" s="56" t="s">
        <v>264</v>
      </c>
      <c r="C130" s="24">
        <v>3</v>
      </c>
      <c r="D130" s="24"/>
      <c r="E130" s="57">
        <f t="shared" si="17"/>
        <v>0.1234596065026647</v>
      </c>
      <c r="F130" s="58">
        <v>113614455</v>
      </c>
      <c r="G130" s="59">
        <f t="shared" si="18"/>
        <v>2.6462554512488901E-2</v>
      </c>
      <c r="H130" s="58">
        <v>24352327</v>
      </c>
      <c r="I130" s="59">
        <f t="shared" si="19"/>
        <v>2.0075997497444438E-2</v>
      </c>
      <c r="J130" s="58">
        <v>18475059</v>
      </c>
      <c r="K130" s="60">
        <v>245710</v>
      </c>
      <c r="L130" s="61">
        <f t="shared" si="30"/>
        <v>18720769</v>
      </c>
      <c r="M130" s="62">
        <f t="shared" si="20"/>
        <v>1.329955157382718E-2</v>
      </c>
      <c r="N130" s="63">
        <f t="shared" si="21"/>
        <v>0.1416886985411013</v>
      </c>
      <c r="O130" s="58">
        <v>130389888</v>
      </c>
      <c r="P130" s="60">
        <v>460185</v>
      </c>
      <c r="Q130" s="61">
        <f t="shared" si="31"/>
        <v>130850073</v>
      </c>
      <c r="R130" s="62">
        <f t="shared" si="22"/>
        <v>3.5292997567418724E-3</v>
      </c>
      <c r="S130" s="63">
        <f t="shared" si="23"/>
        <v>3.8542184407511643E-2</v>
      </c>
      <c r="T130" s="58">
        <v>35468680</v>
      </c>
      <c r="U130" s="60">
        <v>353200</v>
      </c>
      <c r="V130" s="61">
        <f t="shared" si="32"/>
        <v>35821880</v>
      </c>
      <c r="W130" s="62">
        <f t="shared" si="24"/>
        <v>9.9580813269622669E-3</v>
      </c>
      <c r="X130" s="63">
        <f t="shared" si="25"/>
        <v>0.61676732589345362</v>
      </c>
      <c r="Y130" s="58">
        <v>567583889</v>
      </c>
      <c r="Z130" s="60">
        <v>-1539834</v>
      </c>
      <c r="AA130" s="61">
        <f t="shared" si="33"/>
        <v>566044055</v>
      </c>
      <c r="AB130" s="62">
        <f t="shared" si="26"/>
        <v>-2.7129628409871937E-3</v>
      </c>
      <c r="AC130" s="63">
        <f t="shared" si="27"/>
        <v>3.3003632645335422E-2</v>
      </c>
      <c r="AD130" s="58">
        <v>30371794</v>
      </c>
      <c r="AE130" s="63">
        <f t="shared" si="28"/>
        <v>0</v>
      </c>
      <c r="AF130" s="58">
        <v>0</v>
      </c>
      <c r="AG130" s="58">
        <v>920256092</v>
      </c>
      <c r="AH130" s="60">
        <v>-480739</v>
      </c>
      <c r="AI130" s="61">
        <v>919775353</v>
      </c>
      <c r="AJ130" s="62">
        <f t="shared" si="29"/>
        <v>-5.2239697642773115E-4</v>
      </c>
      <c r="AK130" s="58">
        <v>0</v>
      </c>
      <c r="AL130" s="58">
        <v>0</v>
      </c>
      <c r="AM130" s="25">
        <v>0</v>
      </c>
      <c r="AN130" s="64"/>
    </row>
    <row r="131" spans="1:40" x14ac:dyDescent="0.2">
      <c r="A131" s="55" t="s">
        <v>267</v>
      </c>
      <c r="B131" s="56" t="s">
        <v>266</v>
      </c>
      <c r="C131" s="24">
        <v>3</v>
      </c>
      <c r="D131" s="24"/>
      <c r="E131" s="57">
        <f t="shared" si="17"/>
        <v>2.4499244733036326E-2</v>
      </c>
      <c r="F131" s="58">
        <v>10576916</v>
      </c>
      <c r="G131" s="59">
        <f t="shared" si="18"/>
        <v>1.5400699158452946E-2</v>
      </c>
      <c r="H131" s="58">
        <v>6648854</v>
      </c>
      <c r="I131" s="59">
        <f t="shared" si="19"/>
        <v>7.4549090680274779E-2</v>
      </c>
      <c r="J131" s="58">
        <v>32184644</v>
      </c>
      <c r="K131" s="60">
        <v>428040</v>
      </c>
      <c r="L131" s="61">
        <f t="shared" si="30"/>
        <v>32612684</v>
      </c>
      <c r="M131" s="62">
        <f t="shared" si="20"/>
        <v>1.3299510163915437E-2</v>
      </c>
      <c r="N131" s="63">
        <f t="shared" si="21"/>
        <v>9.4159151146521639E-2</v>
      </c>
      <c r="O131" s="58">
        <v>40650781</v>
      </c>
      <c r="P131" s="60">
        <v>148718</v>
      </c>
      <c r="Q131" s="61">
        <f t="shared" si="31"/>
        <v>40799499</v>
      </c>
      <c r="R131" s="62">
        <f t="shared" si="22"/>
        <v>3.6584290963561071E-3</v>
      </c>
      <c r="S131" s="63">
        <f t="shared" si="23"/>
        <v>1.6914612558426946E-2</v>
      </c>
      <c r="T131" s="58">
        <v>7302447</v>
      </c>
      <c r="U131" s="60">
        <v>0</v>
      </c>
      <c r="V131" s="61">
        <f t="shared" si="32"/>
        <v>7302447</v>
      </c>
      <c r="W131" s="62">
        <f t="shared" si="24"/>
        <v>0</v>
      </c>
      <c r="X131" s="63">
        <f t="shared" si="25"/>
        <v>0.75128939851840493</v>
      </c>
      <c r="Y131" s="58">
        <v>324349789</v>
      </c>
      <c r="Z131" s="60">
        <v>-5117931</v>
      </c>
      <c r="AA131" s="61">
        <f t="shared" si="33"/>
        <v>319231858</v>
      </c>
      <c r="AB131" s="62">
        <f t="shared" si="26"/>
        <v>-1.5779048340925542E-2</v>
      </c>
      <c r="AC131" s="63">
        <f t="shared" si="27"/>
        <v>2.3187803204882444E-2</v>
      </c>
      <c r="AD131" s="58">
        <v>10010735</v>
      </c>
      <c r="AE131" s="63">
        <f t="shared" si="28"/>
        <v>0</v>
      </c>
      <c r="AF131" s="58">
        <v>0</v>
      </c>
      <c r="AG131" s="58">
        <v>431724166</v>
      </c>
      <c r="AH131" s="60">
        <v>-4541173</v>
      </c>
      <c r="AI131" s="61">
        <v>427182993</v>
      </c>
      <c r="AJ131" s="62">
        <f t="shared" si="29"/>
        <v>-1.0518690769791192E-2</v>
      </c>
      <c r="AK131" s="58">
        <v>0</v>
      </c>
      <c r="AL131" s="58">
        <v>0</v>
      </c>
      <c r="AM131" s="25">
        <v>0</v>
      </c>
      <c r="AN131" s="64"/>
    </row>
    <row r="132" spans="1:40" x14ac:dyDescent="0.2">
      <c r="A132" s="55" t="s">
        <v>269</v>
      </c>
      <c r="B132" s="56" t="s">
        <v>268</v>
      </c>
      <c r="C132" s="24">
        <v>3</v>
      </c>
      <c r="D132" s="24"/>
      <c r="E132" s="57">
        <f t="shared" si="17"/>
        <v>1.9699245922390096E-2</v>
      </c>
      <c r="F132" s="58">
        <v>6528630</v>
      </c>
      <c r="G132" s="59">
        <f t="shared" si="18"/>
        <v>2.4038500416021926E-2</v>
      </c>
      <c r="H132" s="58">
        <v>7966725</v>
      </c>
      <c r="I132" s="59">
        <f t="shared" si="19"/>
        <v>4.6127588272770477E-2</v>
      </c>
      <c r="J132" s="58">
        <v>15287385</v>
      </c>
      <c r="K132" s="60">
        <v>203315</v>
      </c>
      <c r="L132" s="61">
        <f t="shared" si="30"/>
        <v>15490700</v>
      </c>
      <c r="M132" s="62">
        <f t="shared" si="20"/>
        <v>1.3299527682464986E-2</v>
      </c>
      <c r="N132" s="63">
        <f t="shared" si="21"/>
        <v>0.24250723617934944</v>
      </c>
      <c r="O132" s="58">
        <v>80370590</v>
      </c>
      <c r="P132" s="60">
        <v>2592599</v>
      </c>
      <c r="Q132" s="61">
        <f t="shared" si="31"/>
        <v>82963189</v>
      </c>
      <c r="R132" s="62">
        <f t="shared" si="22"/>
        <v>3.2258056087431985E-2</v>
      </c>
      <c r="S132" s="63">
        <f t="shared" si="23"/>
        <v>1.3004438806347654E-2</v>
      </c>
      <c r="T132" s="58">
        <v>4309869</v>
      </c>
      <c r="U132" s="60">
        <v>12308</v>
      </c>
      <c r="V132" s="61">
        <f t="shared" si="32"/>
        <v>4322177</v>
      </c>
      <c r="W132" s="62">
        <f t="shared" si="24"/>
        <v>2.8557712543003048E-3</v>
      </c>
      <c r="X132" s="63">
        <f t="shared" si="25"/>
        <v>0.6313481815186619</v>
      </c>
      <c r="Y132" s="58">
        <v>209238399</v>
      </c>
      <c r="Z132" s="60">
        <v>5978240</v>
      </c>
      <c r="AA132" s="61">
        <f t="shared" si="33"/>
        <v>215216639</v>
      </c>
      <c r="AB132" s="62">
        <f t="shared" si="26"/>
        <v>2.8571428707978214E-2</v>
      </c>
      <c r="AC132" s="63">
        <f t="shared" si="27"/>
        <v>2.3274808884458487E-2</v>
      </c>
      <c r="AD132" s="58">
        <v>7713626</v>
      </c>
      <c r="AE132" s="63">
        <f t="shared" si="28"/>
        <v>0</v>
      </c>
      <c r="AF132" s="58">
        <v>0</v>
      </c>
      <c r="AG132" s="58">
        <v>331415224</v>
      </c>
      <c r="AH132" s="60">
        <v>8786462</v>
      </c>
      <c r="AI132" s="61">
        <v>340201686</v>
      </c>
      <c r="AJ132" s="62">
        <f t="shared" si="29"/>
        <v>2.6511944424134241E-2</v>
      </c>
      <c r="AK132" s="58">
        <v>0</v>
      </c>
      <c r="AL132" s="58">
        <v>0</v>
      </c>
      <c r="AM132" s="25">
        <v>0</v>
      </c>
      <c r="AN132" s="64"/>
    </row>
    <row r="133" spans="1:40" x14ac:dyDescent="0.2">
      <c r="A133" s="55" t="s">
        <v>271</v>
      </c>
      <c r="B133" s="56" t="s">
        <v>270</v>
      </c>
      <c r="C133" s="24">
        <v>3</v>
      </c>
      <c r="D133" s="24"/>
      <c r="E133" s="57">
        <f t="shared" si="17"/>
        <v>2.474061952043187E-2</v>
      </c>
      <c r="F133" s="58">
        <v>18802321</v>
      </c>
      <c r="G133" s="59">
        <f t="shared" si="18"/>
        <v>1.2530591420873339E-2</v>
      </c>
      <c r="H133" s="58">
        <v>9522971</v>
      </c>
      <c r="I133" s="59">
        <f t="shared" si="19"/>
        <v>2.329784838339799E-2</v>
      </c>
      <c r="J133" s="58">
        <v>17705847</v>
      </c>
      <c r="K133" s="60">
        <v>235480</v>
      </c>
      <c r="L133" s="61">
        <f t="shared" si="30"/>
        <v>17941327</v>
      </c>
      <c r="M133" s="62">
        <f t="shared" si="20"/>
        <v>1.3299561438659218E-2</v>
      </c>
      <c r="N133" s="63">
        <f t="shared" si="21"/>
        <v>0.19961951097896316</v>
      </c>
      <c r="O133" s="58">
        <v>151706392</v>
      </c>
      <c r="P133" s="60">
        <v>4803111</v>
      </c>
      <c r="Q133" s="61">
        <f t="shared" si="31"/>
        <v>156509503</v>
      </c>
      <c r="R133" s="62">
        <f t="shared" si="22"/>
        <v>3.1660571032498093E-2</v>
      </c>
      <c r="S133" s="63">
        <f t="shared" si="23"/>
        <v>4.2148475931222493E-2</v>
      </c>
      <c r="T133" s="58">
        <v>32031905</v>
      </c>
      <c r="U133" s="60">
        <v>178252</v>
      </c>
      <c r="V133" s="61">
        <f t="shared" si="32"/>
        <v>32210157</v>
      </c>
      <c r="W133" s="62">
        <f t="shared" si="24"/>
        <v>5.5648266938853625E-3</v>
      </c>
      <c r="X133" s="63">
        <f t="shared" si="25"/>
        <v>0.66695429262131478</v>
      </c>
      <c r="Y133" s="58">
        <v>506870440</v>
      </c>
      <c r="Z133" s="60">
        <v>13445215</v>
      </c>
      <c r="AA133" s="61">
        <f t="shared" si="33"/>
        <v>520315655</v>
      </c>
      <c r="AB133" s="62">
        <f t="shared" si="26"/>
        <v>2.6525940238298372E-2</v>
      </c>
      <c r="AC133" s="63">
        <f t="shared" si="27"/>
        <v>3.0708661143796393E-2</v>
      </c>
      <c r="AD133" s="58">
        <v>23337900</v>
      </c>
      <c r="AE133" s="63">
        <f t="shared" si="28"/>
        <v>0</v>
      </c>
      <c r="AF133" s="58">
        <v>0</v>
      </c>
      <c r="AG133" s="58">
        <v>759977776</v>
      </c>
      <c r="AH133" s="60">
        <v>18662058</v>
      </c>
      <c r="AI133" s="61">
        <v>778639834</v>
      </c>
      <c r="AJ133" s="62">
        <f t="shared" si="29"/>
        <v>2.4556057544503775E-2</v>
      </c>
      <c r="AK133" s="58">
        <v>36000</v>
      </c>
      <c r="AL133" s="58">
        <v>0</v>
      </c>
      <c r="AM133" s="25">
        <v>0</v>
      </c>
      <c r="AN133" s="64"/>
    </row>
    <row r="134" spans="1:40" x14ac:dyDescent="0.2">
      <c r="A134" s="55" t="s">
        <v>273</v>
      </c>
      <c r="B134" s="56" t="s">
        <v>272</v>
      </c>
      <c r="C134" s="24">
        <v>3</v>
      </c>
      <c r="D134" s="24"/>
      <c r="E134" s="57">
        <f t="shared" ref="E134:E197" si="34">+F134/$AG134</f>
        <v>4.1633458872264356E-2</v>
      </c>
      <c r="F134" s="58">
        <v>30538925</v>
      </c>
      <c r="G134" s="59">
        <f t="shared" ref="G134:G197" si="35">+H134/$AG134</f>
        <v>3.2963558446194162E-2</v>
      </c>
      <c r="H134" s="58">
        <v>24179390</v>
      </c>
      <c r="I134" s="59">
        <f t="shared" ref="I134:I197" si="36">+J134/$AG134</f>
        <v>3.1630259295124682E-3</v>
      </c>
      <c r="J134" s="58">
        <v>2320139</v>
      </c>
      <c r="K134" s="60">
        <v>30856</v>
      </c>
      <c r="L134" s="61">
        <f t="shared" si="30"/>
        <v>2350995</v>
      </c>
      <c r="M134" s="62">
        <f t="shared" ref="M134:M197" si="37">+K134/J134</f>
        <v>1.3299203194291377E-2</v>
      </c>
      <c r="N134" s="63">
        <f t="shared" ref="N134:N197" si="38">+O134/$AG134</f>
        <v>9.8162827604671973E-2</v>
      </c>
      <c r="O134" s="58">
        <v>72004280</v>
      </c>
      <c r="P134" s="60">
        <v>995618</v>
      </c>
      <c r="Q134" s="61">
        <f t="shared" si="31"/>
        <v>72999898</v>
      </c>
      <c r="R134" s="62">
        <f t="shared" ref="R134:R197" si="39">+P134/O134</f>
        <v>1.3827205827209161E-2</v>
      </c>
      <c r="S134" s="63">
        <f t="shared" ref="S134:S197" si="40">+T134/$AG134</f>
        <v>1.3606549596230188E-2</v>
      </c>
      <c r="T134" s="58">
        <v>9980660</v>
      </c>
      <c r="U134" s="60">
        <v>-2249</v>
      </c>
      <c r="V134" s="61">
        <f t="shared" si="32"/>
        <v>9978411</v>
      </c>
      <c r="W134" s="62">
        <f t="shared" ref="W134:W197" si="41">+U134/T134</f>
        <v>-2.2533579943610944E-4</v>
      </c>
      <c r="X134" s="63">
        <f t="shared" ref="X134:X197" si="42">+Y134/$AG134</f>
        <v>0.77438109170220937</v>
      </c>
      <c r="Y134" s="58">
        <v>568023093</v>
      </c>
      <c r="Z134" s="60">
        <v>354924</v>
      </c>
      <c r="AA134" s="61">
        <f t="shared" si="33"/>
        <v>568378017</v>
      </c>
      <c r="AB134" s="62">
        <f t="shared" ref="AB134:AB197" si="43">+Z134/Y134</f>
        <v>6.2484079322458106E-4</v>
      </c>
      <c r="AC134" s="63">
        <f t="shared" ref="AC134:AC197" si="44">+AD134/$AG134</f>
        <v>2.8661634652979346E-2</v>
      </c>
      <c r="AD134" s="58">
        <v>21023848</v>
      </c>
      <c r="AE134" s="63">
        <f t="shared" ref="AE134:AE197" si="45">AF134/$AG134</f>
        <v>7.4278531959381736E-3</v>
      </c>
      <c r="AF134" s="58">
        <v>5448470</v>
      </c>
      <c r="AG134" s="58">
        <v>733518805</v>
      </c>
      <c r="AH134" s="60">
        <v>1379149</v>
      </c>
      <c r="AI134" s="61">
        <v>734897954</v>
      </c>
      <c r="AJ134" s="62">
        <f t="shared" ref="AJ134:AJ197" si="46">+AH134/AG134</f>
        <v>1.8801821992825392E-3</v>
      </c>
      <c r="AK134" s="58">
        <v>0</v>
      </c>
      <c r="AL134" s="58">
        <v>0</v>
      </c>
      <c r="AM134" s="25">
        <v>0</v>
      </c>
      <c r="AN134" s="64"/>
    </row>
    <row r="135" spans="1:40" x14ac:dyDescent="0.2">
      <c r="A135" s="55" t="s">
        <v>275</v>
      </c>
      <c r="B135" s="56" t="s">
        <v>274</v>
      </c>
      <c r="C135" s="24">
        <v>3</v>
      </c>
      <c r="D135" s="24"/>
      <c r="E135" s="57">
        <f t="shared" si="34"/>
        <v>3.8110001607575911E-2</v>
      </c>
      <c r="F135" s="58">
        <v>20275460</v>
      </c>
      <c r="G135" s="59">
        <f t="shared" si="35"/>
        <v>1.0127978226001083E-2</v>
      </c>
      <c r="H135" s="58">
        <v>5388334</v>
      </c>
      <c r="I135" s="59">
        <f t="shared" si="36"/>
        <v>1.4639491050793299E-2</v>
      </c>
      <c r="J135" s="58">
        <v>7788570</v>
      </c>
      <c r="K135" s="60">
        <v>103584</v>
      </c>
      <c r="L135" s="61">
        <f t="shared" ref="L135:L198" si="47">+J135+K135</f>
        <v>7892154</v>
      </c>
      <c r="M135" s="62">
        <f t="shared" si="37"/>
        <v>1.3299488866377268E-2</v>
      </c>
      <c r="N135" s="63">
        <f t="shared" si="38"/>
        <v>0.20414980476759609</v>
      </c>
      <c r="O135" s="58">
        <v>108612727</v>
      </c>
      <c r="P135" s="60">
        <v>1317660</v>
      </c>
      <c r="Q135" s="61">
        <f t="shared" ref="Q135:Q198" si="48">+O135+P135</f>
        <v>109930387</v>
      </c>
      <c r="R135" s="62">
        <f t="shared" si="39"/>
        <v>1.2131727435588649E-2</v>
      </c>
      <c r="S135" s="63">
        <f t="shared" si="40"/>
        <v>2.7096190354475743E-2</v>
      </c>
      <c r="T135" s="58">
        <v>14415841</v>
      </c>
      <c r="U135" s="60">
        <v>-8018</v>
      </c>
      <c r="V135" s="61">
        <f t="shared" ref="V135:V198" si="49">+T135+U135</f>
        <v>14407823</v>
      </c>
      <c r="W135" s="62">
        <f t="shared" si="41"/>
        <v>-5.5619370385675041E-4</v>
      </c>
      <c r="X135" s="63">
        <f t="shared" si="42"/>
        <v>0.68294241400393174</v>
      </c>
      <c r="Y135" s="58">
        <v>363342194</v>
      </c>
      <c r="Z135" s="60">
        <v>3456978</v>
      </c>
      <c r="AA135" s="61">
        <f t="shared" ref="AA135:AA198" si="50">+Y135+Z135</f>
        <v>366799172</v>
      </c>
      <c r="AB135" s="62">
        <f t="shared" si="43"/>
        <v>9.5143863198007776E-3</v>
      </c>
      <c r="AC135" s="63">
        <f t="shared" si="44"/>
        <v>2.293411998962612E-2</v>
      </c>
      <c r="AD135" s="58">
        <v>12201517</v>
      </c>
      <c r="AE135" s="63">
        <f t="shared" si="45"/>
        <v>0</v>
      </c>
      <c r="AF135" s="58">
        <v>0</v>
      </c>
      <c r="AG135" s="58">
        <v>532024643</v>
      </c>
      <c r="AH135" s="60">
        <v>4870204</v>
      </c>
      <c r="AI135" s="61">
        <v>536894847</v>
      </c>
      <c r="AJ135" s="62">
        <f t="shared" si="46"/>
        <v>9.154094766245631E-3</v>
      </c>
      <c r="AK135" s="58">
        <v>223900</v>
      </c>
      <c r="AL135" s="58">
        <v>0</v>
      </c>
      <c r="AM135" s="25">
        <v>0</v>
      </c>
      <c r="AN135" s="64"/>
    </row>
    <row r="136" spans="1:40" x14ac:dyDescent="0.2">
      <c r="A136" s="55" t="s">
        <v>277</v>
      </c>
      <c r="B136" s="56" t="s">
        <v>276</v>
      </c>
      <c r="C136" s="24">
        <v>3</v>
      </c>
      <c r="D136" s="24"/>
      <c r="E136" s="57">
        <f t="shared" si="34"/>
        <v>4.8746203967561547E-2</v>
      </c>
      <c r="F136" s="58">
        <v>62001229</v>
      </c>
      <c r="G136" s="59">
        <f t="shared" si="35"/>
        <v>1.5183691046683006E-2</v>
      </c>
      <c r="H136" s="58">
        <v>19312427</v>
      </c>
      <c r="I136" s="59">
        <f t="shared" si="36"/>
        <v>1.2740690588704986E-2</v>
      </c>
      <c r="J136" s="58">
        <v>16205128</v>
      </c>
      <c r="K136" s="60">
        <v>215521</v>
      </c>
      <c r="L136" s="61">
        <f t="shared" si="47"/>
        <v>16420649</v>
      </c>
      <c r="M136" s="62">
        <f t="shared" si="37"/>
        <v>1.3299555548095639E-2</v>
      </c>
      <c r="N136" s="63">
        <f t="shared" si="38"/>
        <v>0.23016984547688099</v>
      </c>
      <c r="O136" s="58">
        <v>292757428</v>
      </c>
      <c r="P136" s="60">
        <v>3157470</v>
      </c>
      <c r="Q136" s="61">
        <f t="shared" si="48"/>
        <v>295914898</v>
      </c>
      <c r="R136" s="62">
        <f t="shared" si="39"/>
        <v>1.0785277154436539E-2</v>
      </c>
      <c r="S136" s="63">
        <f t="shared" si="40"/>
        <v>6.4102098573448368E-2</v>
      </c>
      <c r="T136" s="58">
        <v>81532685</v>
      </c>
      <c r="U136" s="60">
        <v>0</v>
      </c>
      <c r="V136" s="61">
        <f t="shared" si="49"/>
        <v>81532685</v>
      </c>
      <c r="W136" s="62">
        <f t="shared" si="41"/>
        <v>0</v>
      </c>
      <c r="X136" s="63">
        <f t="shared" si="42"/>
        <v>0.6108830105229891</v>
      </c>
      <c r="Y136" s="58">
        <v>776993783</v>
      </c>
      <c r="Z136" s="60">
        <v>-2896282</v>
      </c>
      <c r="AA136" s="61">
        <f t="shared" si="50"/>
        <v>774097501</v>
      </c>
      <c r="AB136" s="62">
        <f t="shared" si="43"/>
        <v>-3.7275484867039148E-3</v>
      </c>
      <c r="AC136" s="63">
        <f t="shared" si="44"/>
        <v>1.8174459823732048E-2</v>
      </c>
      <c r="AD136" s="58">
        <v>23116443</v>
      </c>
      <c r="AE136" s="63">
        <f t="shared" si="45"/>
        <v>0</v>
      </c>
      <c r="AF136" s="58">
        <v>0</v>
      </c>
      <c r="AG136" s="58">
        <v>1271919123</v>
      </c>
      <c r="AH136" s="60">
        <v>476709</v>
      </c>
      <c r="AI136" s="61">
        <v>1272395832</v>
      </c>
      <c r="AJ136" s="62">
        <f t="shared" si="46"/>
        <v>3.7479505683947484E-4</v>
      </c>
      <c r="AK136" s="58">
        <v>100185</v>
      </c>
      <c r="AL136" s="58">
        <v>68135</v>
      </c>
      <c r="AM136" s="25">
        <v>0</v>
      </c>
      <c r="AN136" s="64"/>
    </row>
    <row r="137" spans="1:40" x14ac:dyDescent="0.2">
      <c r="A137" s="55" t="s">
        <v>279</v>
      </c>
      <c r="B137" s="56" t="s">
        <v>278</v>
      </c>
      <c r="C137" s="24">
        <v>3</v>
      </c>
      <c r="D137" s="24"/>
      <c r="E137" s="57">
        <f t="shared" si="34"/>
        <v>2.4780558951080976E-2</v>
      </c>
      <c r="F137" s="58">
        <v>33369496</v>
      </c>
      <c r="G137" s="59">
        <f t="shared" si="35"/>
        <v>1.9139095215571809E-2</v>
      </c>
      <c r="H137" s="58">
        <v>25772702</v>
      </c>
      <c r="I137" s="59">
        <f t="shared" si="36"/>
        <v>9.7892081911186313E-2</v>
      </c>
      <c r="J137" s="58">
        <v>131821459</v>
      </c>
      <c r="K137" s="60">
        <v>1753167</v>
      </c>
      <c r="L137" s="61">
        <f t="shared" si="47"/>
        <v>133574626</v>
      </c>
      <c r="M137" s="62">
        <f t="shared" si="37"/>
        <v>1.329955694087713E-2</v>
      </c>
      <c r="N137" s="63">
        <f t="shared" si="38"/>
        <v>0.50784377170835648</v>
      </c>
      <c r="O137" s="58">
        <v>683862327</v>
      </c>
      <c r="P137" s="60">
        <v>14532595</v>
      </c>
      <c r="Q137" s="61">
        <f t="shared" si="48"/>
        <v>698394922</v>
      </c>
      <c r="R137" s="62">
        <f t="shared" si="39"/>
        <v>2.1250761193049313E-2</v>
      </c>
      <c r="S137" s="63">
        <f t="shared" si="40"/>
        <v>0.11062382363575128</v>
      </c>
      <c r="T137" s="58">
        <v>148966020</v>
      </c>
      <c r="U137" s="60">
        <v>6290592</v>
      </c>
      <c r="V137" s="61">
        <f t="shared" si="49"/>
        <v>155256612</v>
      </c>
      <c r="W137" s="62">
        <f t="shared" si="41"/>
        <v>4.2228368590367119E-2</v>
      </c>
      <c r="X137" s="63">
        <f t="shared" si="42"/>
        <v>0.22265116521689457</v>
      </c>
      <c r="Y137" s="58">
        <v>299822017</v>
      </c>
      <c r="Z137" s="60">
        <v>-4126456</v>
      </c>
      <c r="AA137" s="61">
        <f t="shared" si="50"/>
        <v>295695561</v>
      </c>
      <c r="AB137" s="62">
        <f t="shared" si="43"/>
        <v>-1.376301861113822E-2</v>
      </c>
      <c r="AC137" s="63">
        <f t="shared" si="44"/>
        <v>1.6970643255199445E-2</v>
      </c>
      <c r="AD137" s="58">
        <v>22852665</v>
      </c>
      <c r="AE137" s="63">
        <f t="shared" si="45"/>
        <v>9.8860105959126712E-5</v>
      </c>
      <c r="AF137" s="58">
        <v>133125</v>
      </c>
      <c r="AG137" s="58">
        <v>1346599811</v>
      </c>
      <c r="AH137" s="60">
        <v>18449898</v>
      </c>
      <c r="AI137" s="61">
        <v>1365049709</v>
      </c>
      <c r="AJ137" s="62">
        <f t="shared" si="46"/>
        <v>1.3701099502085107E-2</v>
      </c>
      <c r="AK137" s="58">
        <v>92485</v>
      </c>
      <c r="AL137" s="58">
        <v>4282390</v>
      </c>
      <c r="AM137" s="25">
        <v>0</v>
      </c>
      <c r="AN137" s="64"/>
    </row>
    <row r="138" spans="1:40" x14ac:dyDescent="0.2">
      <c r="A138" s="55" t="s">
        <v>281</v>
      </c>
      <c r="B138" s="56" t="s">
        <v>280</v>
      </c>
      <c r="C138" s="24">
        <v>3</v>
      </c>
      <c r="D138" s="24"/>
      <c r="E138" s="57">
        <f t="shared" si="34"/>
        <v>4.9617914548907557E-2</v>
      </c>
      <c r="F138" s="58">
        <v>24694183</v>
      </c>
      <c r="G138" s="59">
        <f t="shared" si="35"/>
        <v>2.2906352206967549E-2</v>
      </c>
      <c r="H138" s="58">
        <v>11400190</v>
      </c>
      <c r="I138" s="59">
        <f t="shared" si="36"/>
        <v>0.14198774732314701</v>
      </c>
      <c r="J138" s="58">
        <v>70665433</v>
      </c>
      <c r="K138" s="60">
        <v>939819</v>
      </c>
      <c r="L138" s="61">
        <f t="shared" si="47"/>
        <v>71605252</v>
      </c>
      <c r="M138" s="62">
        <f t="shared" si="37"/>
        <v>1.3299557649353115E-2</v>
      </c>
      <c r="N138" s="63">
        <f t="shared" si="38"/>
        <v>0.13626713793061973</v>
      </c>
      <c r="O138" s="58">
        <v>67818361</v>
      </c>
      <c r="P138" s="60">
        <v>1363617</v>
      </c>
      <c r="Q138" s="61">
        <f t="shared" si="48"/>
        <v>69181978</v>
      </c>
      <c r="R138" s="62">
        <f t="shared" si="39"/>
        <v>2.0106899958847426E-2</v>
      </c>
      <c r="S138" s="63">
        <f t="shared" si="40"/>
        <v>2.5371968948875438E-2</v>
      </c>
      <c r="T138" s="58">
        <v>12627295</v>
      </c>
      <c r="U138" s="60">
        <v>547005</v>
      </c>
      <c r="V138" s="61">
        <f t="shared" si="49"/>
        <v>13174300</v>
      </c>
      <c r="W138" s="62">
        <f t="shared" si="41"/>
        <v>4.3319254044512305E-2</v>
      </c>
      <c r="X138" s="63">
        <f t="shared" si="42"/>
        <v>0.58405014721325621</v>
      </c>
      <c r="Y138" s="58">
        <v>290674071</v>
      </c>
      <c r="Z138" s="60">
        <v>-4575370</v>
      </c>
      <c r="AA138" s="61">
        <f t="shared" si="50"/>
        <v>286098701</v>
      </c>
      <c r="AB138" s="62">
        <f t="shared" si="43"/>
        <v>-1.5740550865990383E-2</v>
      </c>
      <c r="AC138" s="63">
        <f t="shared" si="44"/>
        <v>3.9794873980573305E-2</v>
      </c>
      <c r="AD138" s="58">
        <v>19805385</v>
      </c>
      <c r="AE138" s="63">
        <f t="shared" si="45"/>
        <v>3.8578476531862792E-6</v>
      </c>
      <c r="AF138" s="58">
        <v>1920</v>
      </c>
      <c r="AG138" s="58">
        <v>497686838</v>
      </c>
      <c r="AH138" s="60">
        <v>-1724929</v>
      </c>
      <c r="AI138" s="61">
        <v>495961909</v>
      </c>
      <c r="AJ138" s="62">
        <f t="shared" si="46"/>
        <v>-3.4658923409182059E-3</v>
      </c>
      <c r="AK138" s="58">
        <v>46500</v>
      </c>
      <c r="AL138" s="58">
        <v>0</v>
      </c>
      <c r="AM138" s="25">
        <v>0</v>
      </c>
      <c r="AN138" s="64"/>
    </row>
    <row r="139" spans="1:40" x14ac:dyDescent="0.2">
      <c r="A139" s="55" t="s">
        <v>283</v>
      </c>
      <c r="B139" s="56" t="s">
        <v>282</v>
      </c>
      <c r="C139" s="24">
        <v>3</v>
      </c>
      <c r="D139" s="24"/>
      <c r="E139" s="57">
        <f t="shared" si="34"/>
        <v>2.9738027814258192E-2</v>
      </c>
      <c r="F139" s="58">
        <v>15061657</v>
      </c>
      <c r="G139" s="59">
        <f t="shared" si="35"/>
        <v>1.2643352597315651E-3</v>
      </c>
      <c r="H139" s="58">
        <v>640358</v>
      </c>
      <c r="I139" s="59">
        <f t="shared" si="36"/>
        <v>1.6622636949456474E-5</v>
      </c>
      <c r="J139" s="58">
        <v>8419</v>
      </c>
      <c r="K139" s="60">
        <v>112</v>
      </c>
      <c r="L139" s="61">
        <f t="shared" si="47"/>
        <v>8531</v>
      </c>
      <c r="M139" s="62">
        <f t="shared" si="37"/>
        <v>1.3303242665399692E-2</v>
      </c>
      <c r="N139" s="63">
        <f t="shared" si="38"/>
        <v>6.547518682474672E-2</v>
      </c>
      <c r="O139" s="58">
        <v>33161742</v>
      </c>
      <c r="P139" s="60">
        <v>342376</v>
      </c>
      <c r="Q139" s="61">
        <f t="shared" si="48"/>
        <v>33504118</v>
      </c>
      <c r="R139" s="62">
        <f t="shared" si="39"/>
        <v>1.0324427468255437E-2</v>
      </c>
      <c r="S139" s="63">
        <f t="shared" si="40"/>
        <v>6.3034326633789363E-3</v>
      </c>
      <c r="T139" s="58">
        <v>3192550</v>
      </c>
      <c r="U139" s="60">
        <v>0</v>
      </c>
      <c r="V139" s="61">
        <f t="shared" si="49"/>
        <v>3192550</v>
      </c>
      <c r="W139" s="62">
        <f t="shared" si="41"/>
        <v>0</v>
      </c>
      <c r="X139" s="63">
        <f t="shared" si="42"/>
        <v>0.87200531640065992</v>
      </c>
      <c r="Y139" s="58">
        <v>441651513</v>
      </c>
      <c r="Z139" s="60">
        <v>18598237</v>
      </c>
      <c r="AA139" s="61">
        <f t="shared" si="50"/>
        <v>460249750</v>
      </c>
      <c r="AB139" s="62">
        <f t="shared" si="43"/>
        <v>4.2110660673769729E-2</v>
      </c>
      <c r="AC139" s="63">
        <f t="shared" si="44"/>
        <v>2.5197078400275248E-2</v>
      </c>
      <c r="AD139" s="58">
        <v>12761766</v>
      </c>
      <c r="AE139" s="63">
        <f t="shared" si="45"/>
        <v>0</v>
      </c>
      <c r="AF139" s="58">
        <v>0</v>
      </c>
      <c r="AG139" s="58">
        <v>506478005</v>
      </c>
      <c r="AH139" s="60">
        <v>18940725</v>
      </c>
      <c r="AI139" s="61">
        <v>525418730</v>
      </c>
      <c r="AJ139" s="62">
        <f t="shared" si="46"/>
        <v>3.7396934936987043E-2</v>
      </c>
      <c r="AK139" s="58">
        <v>0</v>
      </c>
      <c r="AL139" s="58">
        <v>0</v>
      </c>
      <c r="AM139" s="25">
        <v>0</v>
      </c>
      <c r="AN139" s="64"/>
    </row>
    <row r="140" spans="1:40" x14ac:dyDescent="0.2">
      <c r="A140" s="55" t="s">
        <v>285</v>
      </c>
      <c r="B140" s="56" t="s">
        <v>284</v>
      </c>
      <c r="C140" s="24">
        <v>3</v>
      </c>
      <c r="D140" s="24"/>
      <c r="E140" s="57">
        <f t="shared" si="34"/>
        <v>3.7136395820268543E-2</v>
      </c>
      <c r="F140" s="58">
        <v>21855345</v>
      </c>
      <c r="G140" s="59">
        <f t="shared" si="35"/>
        <v>7.1646899937617956E-2</v>
      </c>
      <c r="H140" s="58">
        <v>42165312</v>
      </c>
      <c r="I140" s="59">
        <f t="shared" si="36"/>
        <v>0.13383723690192215</v>
      </c>
      <c r="J140" s="58">
        <v>78765290</v>
      </c>
      <c r="K140" s="60">
        <v>1047544</v>
      </c>
      <c r="L140" s="61">
        <f t="shared" si="47"/>
        <v>79812834</v>
      </c>
      <c r="M140" s="62">
        <f t="shared" si="37"/>
        <v>1.3299563805325924E-2</v>
      </c>
      <c r="N140" s="63">
        <f t="shared" si="38"/>
        <v>0.23991049024379837</v>
      </c>
      <c r="O140" s="58">
        <v>141191045</v>
      </c>
      <c r="P140" s="60">
        <v>3004065</v>
      </c>
      <c r="Q140" s="61">
        <f t="shared" si="48"/>
        <v>144195110</v>
      </c>
      <c r="R140" s="62">
        <f t="shared" si="39"/>
        <v>2.1276597251617482E-2</v>
      </c>
      <c r="S140" s="63">
        <f t="shared" si="40"/>
        <v>0.13882762362940063</v>
      </c>
      <c r="T140" s="58">
        <v>81702210</v>
      </c>
      <c r="U140" s="60">
        <v>-2475825</v>
      </c>
      <c r="V140" s="61">
        <f t="shared" si="49"/>
        <v>79226385</v>
      </c>
      <c r="W140" s="62">
        <f t="shared" si="41"/>
        <v>-3.0303035866471664E-2</v>
      </c>
      <c r="X140" s="63">
        <f t="shared" si="42"/>
        <v>0.3287236038053658</v>
      </c>
      <c r="Y140" s="58">
        <v>193458940</v>
      </c>
      <c r="Z140" s="60">
        <v>-5228621</v>
      </c>
      <c r="AA140" s="61">
        <f t="shared" si="50"/>
        <v>188230319</v>
      </c>
      <c r="AB140" s="62">
        <f t="shared" si="43"/>
        <v>-2.7027032196082539E-2</v>
      </c>
      <c r="AC140" s="63">
        <f t="shared" si="44"/>
        <v>1.3673726241560817E-2</v>
      </c>
      <c r="AD140" s="58">
        <v>8047200</v>
      </c>
      <c r="AE140" s="63">
        <f t="shared" si="45"/>
        <v>3.6244023420065774E-2</v>
      </c>
      <c r="AF140" s="58">
        <v>21330170</v>
      </c>
      <c r="AG140" s="58">
        <v>588515512</v>
      </c>
      <c r="AH140" s="60">
        <v>-3652837</v>
      </c>
      <c r="AI140" s="61">
        <v>584862675</v>
      </c>
      <c r="AJ140" s="62">
        <f t="shared" si="46"/>
        <v>-6.2068661326976204E-3</v>
      </c>
      <c r="AK140" s="58">
        <v>0</v>
      </c>
      <c r="AL140" s="58">
        <v>0</v>
      </c>
      <c r="AM140" s="25">
        <v>0</v>
      </c>
      <c r="AN140" s="64"/>
    </row>
    <row r="141" spans="1:40" x14ac:dyDescent="0.2">
      <c r="A141" s="55" t="s">
        <v>287</v>
      </c>
      <c r="B141" s="56" t="s">
        <v>286</v>
      </c>
      <c r="C141" s="24">
        <v>3</v>
      </c>
      <c r="D141" s="24"/>
      <c r="E141" s="57">
        <f t="shared" si="34"/>
        <v>3.7212259809158162E-2</v>
      </c>
      <c r="F141" s="58">
        <v>19466387</v>
      </c>
      <c r="G141" s="59">
        <f t="shared" si="35"/>
        <v>6.3626155536598951E-3</v>
      </c>
      <c r="H141" s="58">
        <v>3328396</v>
      </c>
      <c r="I141" s="59">
        <f t="shared" si="36"/>
        <v>1.1286736129750962E-3</v>
      </c>
      <c r="J141" s="58">
        <v>590429</v>
      </c>
      <c r="K141" s="60">
        <v>7852</v>
      </c>
      <c r="L141" s="61">
        <f t="shared" si="47"/>
        <v>598281</v>
      </c>
      <c r="M141" s="62">
        <f t="shared" si="37"/>
        <v>1.3298804767381007E-2</v>
      </c>
      <c r="N141" s="63">
        <f t="shared" si="38"/>
        <v>0.16133534699920193</v>
      </c>
      <c r="O141" s="58">
        <v>84397355</v>
      </c>
      <c r="P141" s="60">
        <v>1537125</v>
      </c>
      <c r="Q141" s="61">
        <f t="shared" si="48"/>
        <v>85934480</v>
      </c>
      <c r="R141" s="62">
        <f t="shared" si="39"/>
        <v>1.8212952289796285E-2</v>
      </c>
      <c r="S141" s="63">
        <f t="shared" si="40"/>
        <v>1.7057656782364788E-2</v>
      </c>
      <c r="T141" s="58">
        <v>8923160</v>
      </c>
      <c r="U141" s="60">
        <v>-80536</v>
      </c>
      <c r="V141" s="61">
        <f t="shared" si="49"/>
        <v>8842624</v>
      </c>
      <c r="W141" s="62">
        <f t="shared" si="41"/>
        <v>-9.0255021763590484E-3</v>
      </c>
      <c r="X141" s="63">
        <f t="shared" si="42"/>
        <v>0.74274136598875329</v>
      </c>
      <c r="Y141" s="58">
        <v>388541060</v>
      </c>
      <c r="Z141" s="60">
        <v>8480565</v>
      </c>
      <c r="AA141" s="61">
        <f t="shared" si="50"/>
        <v>397021625</v>
      </c>
      <c r="AB141" s="62">
        <f t="shared" si="43"/>
        <v>2.1826689307945988E-2</v>
      </c>
      <c r="AC141" s="63">
        <f t="shared" si="44"/>
        <v>3.4162081253886839E-2</v>
      </c>
      <c r="AD141" s="58">
        <v>17870785</v>
      </c>
      <c r="AE141" s="63">
        <f t="shared" si="45"/>
        <v>0</v>
      </c>
      <c r="AF141" s="58">
        <v>0</v>
      </c>
      <c r="AG141" s="58">
        <v>523117572</v>
      </c>
      <c r="AH141" s="60">
        <v>9945006</v>
      </c>
      <c r="AI141" s="61">
        <v>533062578</v>
      </c>
      <c r="AJ141" s="62">
        <f t="shared" si="46"/>
        <v>1.9011034100762342E-2</v>
      </c>
      <c r="AK141" s="58">
        <v>0</v>
      </c>
      <c r="AL141" s="58">
        <v>7755</v>
      </c>
      <c r="AM141" s="25">
        <v>0</v>
      </c>
      <c r="AN141" s="64"/>
    </row>
    <row r="142" spans="1:40" x14ac:dyDescent="0.2">
      <c r="A142" s="55" t="s">
        <v>289</v>
      </c>
      <c r="B142" s="56" t="s">
        <v>288</v>
      </c>
      <c r="C142" s="24">
        <v>3</v>
      </c>
      <c r="D142" s="24"/>
      <c r="E142" s="57">
        <f t="shared" si="34"/>
        <v>2.8035555551084824E-2</v>
      </c>
      <c r="F142" s="58">
        <v>17837260</v>
      </c>
      <c r="G142" s="59">
        <f t="shared" si="35"/>
        <v>7.8992755342080969E-3</v>
      </c>
      <c r="H142" s="58">
        <v>5025812</v>
      </c>
      <c r="I142" s="59">
        <f t="shared" si="36"/>
        <v>8.4308666825894519E-4</v>
      </c>
      <c r="J142" s="58">
        <v>536403</v>
      </c>
      <c r="K142" s="60">
        <v>7134</v>
      </c>
      <c r="L142" s="61">
        <f t="shared" si="47"/>
        <v>543537</v>
      </c>
      <c r="M142" s="62">
        <f t="shared" si="37"/>
        <v>1.3299701903233204E-2</v>
      </c>
      <c r="N142" s="63">
        <f t="shared" si="38"/>
        <v>0.37131932800898682</v>
      </c>
      <c r="O142" s="58">
        <v>236247125</v>
      </c>
      <c r="P142" s="60">
        <v>6156092</v>
      </c>
      <c r="Q142" s="61">
        <f t="shared" si="48"/>
        <v>242403217</v>
      </c>
      <c r="R142" s="62">
        <f t="shared" si="39"/>
        <v>2.6057849381235856E-2</v>
      </c>
      <c r="S142" s="63">
        <f t="shared" si="40"/>
        <v>3.570250888238076E-2</v>
      </c>
      <c r="T142" s="58">
        <v>22715260</v>
      </c>
      <c r="U142" s="60">
        <v>-169663</v>
      </c>
      <c r="V142" s="61">
        <f t="shared" si="49"/>
        <v>22545597</v>
      </c>
      <c r="W142" s="62">
        <f t="shared" si="41"/>
        <v>-7.4691198780027172E-3</v>
      </c>
      <c r="X142" s="63">
        <f t="shared" si="42"/>
        <v>0.52710856619673907</v>
      </c>
      <c r="Y142" s="58">
        <v>335366015</v>
      </c>
      <c r="Z142" s="60">
        <v>7120058</v>
      </c>
      <c r="AA142" s="61">
        <f t="shared" si="50"/>
        <v>342486073</v>
      </c>
      <c r="AB142" s="62">
        <f t="shared" si="43"/>
        <v>2.1230708186099297E-2</v>
      </c>
      <c r="AC142" s="63">
        <f t="shared" si="44"/>
        <v>2.9091679158341415E-2</v>
      </c>
      <c r="AD142" s="58">
        <v>18509205</v>
      </c>
      <c r="AE142" s="63">
        <f t="shared" si="45"/>
        <v>0</v>
      </c>
      <c r="AF142" s="58">
        <v>0</v>
      </c>
      <c r="AG142" s="58">
        <v>636237080</v>
      </c>
      <c r="AH142" s="60">
        <v>13113621</v>
      </c>
      <c r="AI142" s="61">
        <v>649350701</v>
      </c>
      <c r="AJ142" s="62">
        <f t="shared" si="46"/>
        <v>2.061121775549454E-2</v>
      </c>
      <c r="AK142" s="58">
        <v>0</v>
      </c>
      <c r="AL142" s="58">
        <v>62610</v>
      </c>
      <c r="AM142" s="25">
        <v>0</v>
      </c>
      <c r="AN142" s="64"/>
    </row>
    <row r="143" spans="1:40" x14ac:dyDescent="0.2">
      <c r="A143" s="55" t="s">
        <v>291</v>
      </c>
      <c r="B143" s="56" t="s">
        <v>290</v>
      </c>
      <c r="C143" s="24">
        <v>3</v>
      </c>
      <c r="D143" s="24"/>
      <c r="E143" s="57">
        <f t="shared" si="34"/>
        <v>3.4259475182109582E-2</v>
      </c>
      <c r="F143" s="58">
        <v>7064281</v>
      </c>
      <c r="G143" s="59">
        <f t="shared" si="35"/>
        <v>8.4632523184422492E-3</v>
      </c>
      <c r="H143" s="58">
        <v>1745117</v>
      </c>
      <c r="I143" s="59">
        <f t="shared" si="36"/>
        <v>1.215969003973752E-3</v>
      </c>
      <c r="J143" s="58">
        <v>250732</v>
      </c>
      <c r="K143" s="60">
        <v>3335</v>
      </c>
      <c r="L143" s="61">
        <f t="shared" si="47"/>
        <v>254067</v>
      </c>
      <c r="M143" s="62">
        <f t="shared" si="37"/>
        <v>1.3301054512387729E-2</v>
      </c>
      <c r="N143" s="63">
        <f t="shared" si="38"/>
        <v>0.22558654226503688</v>
      </c>
      <c r="O143" s="58">
        <v>46515795</v>
      </c>
      <c r="P143" s="60">
        <v>989698</v>
      </c>
      <c r="Q143" s="61">
        <f t="shared" si="48"/>
        <v>47505493</v>
      </c>
      <c r="R143" s="62">
        <f t="shared" si="39"/>
        <v>2.1276600776144964E-2</v>
      </c>
      <c r="S143" s="63">
        <f t="shared" si="40"/>
        <v>2.0218930385978207E-2</v>
      </c>
      <c r="T143" s="58">
        <v>4169130</v>
      </c>
      <c r="U143" s="60">
        <v>-42981</v>
      </c>
      <c r="V143" s="61">
        <f t="shared" si="49"/>
        <v>4126149</v>
      </c>
      <c r="W143" s="62">
        <f t="shared" si="41"/>
        <v>-1.0309345115167913E-2</v>
      </c>
      <c r="X143" s="63">
        <f t="shared" si="42"/>
        <v>0.67464031831140481</v>
      </c>
      <c r="Y143" s="58">
        <v>139110385</v>
      </c>
      <c r="Z143" s="60">
        <v>1959302</v>
      </c>
      <c r="AA143" s="61">
        <f t="shared" si="50"/>
        <v>141069687</v>
      </c>
      <c r="AB143" s="62">
        <f t="shared" si="43"/>
        <v>1.4084512813331658E-2</v>
      </c>
      <c r="AC143" s="63">
        <f t="shared" si="44"/>
        <v>3.5615512533054484E-2</v>
      </c>
      <c r="AD143" s="58">
        <v>7343895</v>
      </c>
      <c r="AE143" s="63">
        <f t="shared" si="45"/>
        <v>0</v>
      </c>
      <c r="AF143" s="58">
        <v>0</v>
      </c>
      <c r="AG143" s="58">
        <v>206199335</v>
      </c>
      <c r="AH143" s="60">
        <v>2909354</v>
      </c>
      <c r="AI143" s="61">
        <v>209108689</v>
      </c>
      <c r="AJ143" s="62">
        <f t="shared" si="46"/>
        <v>1.4109424746689896E-2</v>
      </c>
      <c r="AK143" s="58">
        <v>0</v>
      </c>
      <c r="AL143" s="58">
        <v>0</v>
      </c>
      <c r="AM143" s="25">
        <v>0</v>
      </c>
      <c r="AN143" s="64"/>
    </row>
    <row r="144" spans="1:40" x14ac:dyDescent="0.2">
      <c r="A144" s="55" t="s">
        <v>293</v>
      </c>
      <c r="B144" s="56" t="s">
        <v>292</v>
      </c>
      <c r="C144" s="24">
        <v>3</v>
      </c>
      <c r="D144" s="24"/>
      <c r="E144" s="57">
        <f t="shared" si="34"/>
        <v>4.7096163273331101E-3</v>
      </c>
      <c r="F144" s="58">
        <v>32194</v>
      </c>
      <c r="G144" s="59">
        <f t="shared" si="35"/>
        <v>2.2566192316013881E-2</v>
      </c>
      <c r="H144" s="58">
        <v>154258</v>
      </c>
      <c r="I144" s="59">
        <f t="shared" si="36"/>
        <v>2.004008016032064E-3</v>
      </c>
      <c r="J144" s="58">
        <v>13699</v>
      </c>
      <c r="K144" s="60">
        <v>182</v>
      </c>
      <c r="L144" s="61">
        <f t="shared" si="47"/>
        <v>13881</v>
      </c>
      <c r="M144" s="62">
        <f t="shared" si="37"/>
        <v>1.3285641287685232E-2</v>
      </c>
      <c r="N144" s="63">
        <f t="shared" si="38"/>
        <v>0.308992318530045</v>
      </c>
      <c r="O144" s="58">
        <v>2112210</v>
      </c>
      <c r="P144" s="60">
        <v>44941</v>
      </c>
      <c r="Q144" s="61">
        <f t="shared" si="48"/>
        <v>2157151</v>
      </c>
      <c r="R144" s="62">
        <f t="shared" si="39"/>
        <v>2.1276766988130916E-2</v>
      </c>
      <c r="S144" s="63">
        <f t="shared" si="40"/>
        <v>2.9294299234281394E-3</v>
      </c>
      <c r="T144" s="58">
        <v>20025</v>
      </c>
      <c r="U144" s="60">
        <v>-206</v>
      </c>
      <c r="V144" s="61">
        <f t="shared" si="49"/>
        <v>19819</v>
      </c>
      <c r="W144" s="62">
        <f t="shared" si="41"/>
        <v>-1.0287141073657928E-2</v>
      </c>
      <c r="X144" s="63">
        <f t="shared" si="42"/>
        <v>0.65879843488714784</v>
      </c>
      <c r="Y144" s="58">
        <v>4503415</v>
      </c>
      <c r="Z144" s="60">
        <v>63428</v>
      </c>
      <c r="AA144" s="61">
        <f t="shared" si="50"/>
        <v>4566843</v>
      </c>
      <c r="AB144" s="62">
        <f t="shared" si="43"/>
        <v>1.4084422599294091E-2</v>
      </c>
      <c r="AC144" s="63">
        <f t="shared" si="44"/>
        <v>0</v>
      </c>
      <c r="AD144" s="58">
        <v>0</v>
      </c>
      <c r="AE144" s="63">
        <f t="shared" si="45"/>
        <v>0</v>
      </c>
      <c r="AF144" s="58">
        <v>0</v>
      </c>
      <c r="AG144" s="58">
        <v>6835801</v>
      </c>
      <c r="AH144" s="60">
        <v>108345</v>
      </c>
      <c r="AI144" s="61">
        <v>6944146</v>
      </c>
      <c r="AJ144" s="62">
        <f t="shared" si="46"/>
        <v>1.5849642199941161E-2</v>
      </c>
      <c r="AK144" s="58">
        <v>0</v>
      </c>
      <c r="AL144" s="58">
        <v>0</v>
      </c>
      <c r="AM144" s="25">
        <v>0</v>
      </c>
      <c r="AN144" s="64"/>
    </row>
    <row r="145" spans="1:40" x14ac:dyDescent="0.2">
      <c r="A145" s="55" t="s">
        <v>295</v>
      </c>
      <c r="B145" s="56" t="s">
        <v>294</v>
      </c>
      <c r="C145" s="24">
        <v>3</v>
      </c>
      <c r="D145" s="24"/>
      <c r="E145" s="57">
        <f t="shared" si="34"/>
        <v>2.8682939902876438E-2</v>
      </c>
      <c r="F145" s="58">
        <v>10743328</v>
      </c>
      <c r="G145" s="59">
        <f t="shared" si="35"/>
        <v>5.8585045078283797E-3</v>
      </c>
      <c r="H145" s="58">
        <v>2194330</v>
      </c>
      <c r="I145" s="59">
        <f t="shared" si="36"/>
        <v>9.7221865353943877E-4</v>
      </c>
      <c r="J145" s="58">
        <v>364149</v>
      </c>
      <c r="K145" s="60">
        <v>4842</v>
      </c>
      <c r="L145" s="61">
        <f t="shared" si="47"/>
        <v>368991</v>
      </c>
      <c r="M145" s="62">
        <f t="shared" si="37"/>
        <v>1.3296754899780034E-2</v>
      </c>
      <c r="N145" s="63">
        <f t="shared" si="38"/>
        <v>0.11611398253913464</v>
      </c>
      <c r="O145" s="58">
        <v>43491030</v>
      </c>
      <c r="P145" s="60">
        <v>1103741</v>
      </c>
      <c r="Q145" s="61">
        <f t="shared" si="48"/>
        <v>44594771</v>
      </c>
      <c r="R145" s="62">
        <f t="shared" si="39"/>
        <v>2.5378589562031525E-2</v>
      </c>
      <c r="S145" s="63">
        <f t="shared" si="40"/>
        <v>1.4211798614200558E-2</v>
      </c>
      <c r="T145" s="58">
        <v>5323095</v>
      </c>
      <c r="U145" s="60">
        <v>-49481</v>
      </c>
      <c r="V145" s="61">
        <f t="shared" si="49"/>
        <v>5273614</v>
      </c>
      <c r="W145" s="62">
        <f t="shared" si="41"/>
        <v>-9.2955320166181517E-3</v>
      </c>
      <c r="X145" s="63">
        <f t="shared" si="42"/>
        <v>0.80002760451778365</v>
      </c>
      <c r="Y145" s="58">
        <v>299654045</v>
      </c>
      <c r="Z145" s="60">
        <v>5804380</v>
      </c>
      <c r="AA145" s="61">
        <f t="shared" si="50"/>
        <v>305458425</v>
      </c>
      <c r="AB145" s="62">
        <f t="shared" si="43"/>
        <v>1.9370270806789876E-2</v>
      </c>
      <c r="AC145" s="63">
        <f t="shared" si="44"/>
        <v>3.4132951264636877E-2</v>
      </c>
      <c r="AD145" s="58">
        <v>12784655</v>
      </c>
      <c r="AE145" s="63">
        <f t="shared" si="45"/>
        <v>0</v>
      </c>
      <c r="AF145" s="58">
        <v>0</v>
      </c>
      <c r="AG145" s="58">
        <v>374554632</v>
      </c>
      <c r="AH145" s="60">
        <v>6863482</v>
      </c>
      <c r="AI145" s="61">
        <v>381418114</v>
      </c>
      <c r="AJ145" s="62">
        <f t="shared" si="46"/>
        <v>1.8324381581803533E-2</v>
      </c>
      <c r="AK145" s="58">
        <v>0</v>
      </c>
      <c r="AL145" s="58">
        <v>0</v>
      </c>
      <c r="AM145" s="25">
        <v>0</v>
      </c>
      <c r="AN145" s="64"/>
    </row>
    <row r="146" spans="1:40" x14ac:dyDescent="0.2">
      <c r="A146" s="55" t="s">
        <v>297</v>
      </c>
      <c r="B146" s="56" t="s">
        <v>296</v>
      </c>
      <c r="C146" s="24">
        <v>3</v>
      </c>
      <c r="D146" s="24"/>
      <c r="E146" s="57">
        <f t="shared" si="34"/>
        <v>3.3300381493488407E-2</v>
      </c>
      <c r="F146" s="58">
        <v>10967526</v>
      </c>
      <c r="G146" s="59">
        <f t="shared" si="35"/>
        <v>7.6313119968211942E-3</v>
      </c>
      <c r="H146" s="58">
        <v>2513383</v>
      </c>
      <c r="I146" s="59">
        <f t="shared" si="36"/>
        <v>1.2185982701355886E-3</v>
      </c>
      <c r="J146" s="58">
        <v>401347</v>
      </c>
      <c r="K146" s="60">
        <v>5338</v>
      </c>
      <c r="L146" s="61">
        <f t="shared" si="47"/>
        <v>406685</v>
      </c>
      <c r="M146" s="62">
        <f t="shared" si="37"/>
        <v>1.3300211537646973E-2</v>
      </c>
      <c r="N146" s="63">
        <f t="shared" si="38"/>
        <v>0.16732519539421245</v>
      </c>
      <c r="O146" s="58">
        <v>55108781</v>
      </c>
      <c r="P146" s="60">
        <v>1173574</v>
      </c>
      <c r="Q146" s="61">
        <f t="shared" si="48"/>
        <v>56282355</v>
      </c>
      <c r="R146" s="62">
        <f t="shared" si="39"/>
        <v>2.1295589898822114E-2</v>
      </c>
      <c r="S146" s="63">
        <f t="shared" si="40"/>
        <v>1.5487031749393525E-2</v>
      </c>
      <c r="T146" s="58">
        <v>5100675</v>
      </c>
      <c r="U146" s="60">
        <v>-48609</v>
      </c>
      <c r="V146" s="61">
        <f t="shared" si="49"/>
        <v>5052066</v>
      </c>
      <c r="W146" s="62">
        <f t="shared" si="41"/>
        <v>-9.529915158287874E-3</v>
      </c>
      <c r="X146" s="63">
        <f t="shared" si="42"/>
        <v>0.74621351345739995</v>
      </c>
      <c r="Y146" s="58">
        <v>245766437</v>
      </c>
      <c r="Z146" s="60">
        <v>3480564</v>
      </c>
      <c r="AA146" s="61">
        <f t="shared" si="50"/>
        <v>249247001</v>
      </c>
      <c r="AB146" s="62">
        <f t="shared" si="43"/>
        <v>1.4162080235553076E-2</v>
      </c>
      <c r="AC146" s="63">
        <f t="shared" si="44"/>
        <v>2.882396763854889E-2</v>
      </c>
      <c r="AD146" s="58">
        <v>9493213</v>
      </c>
      <c r="AE146" s="63">
        <f t="shared" si="45"/>
        <v>0</v>
      </c>
      <c r="AF146" s="58">
        <v>0</v>
      </c>
      <c r="AG146" s="58">
        <v>329351362</v>
      </c>
      <c r="AH146" s="60">
        <v>4610867</v>
      </c>
      <c r="AI146" s="61">
        <v>333962229</v>
      </c>
      <c r="AJ146" s="62">
        <f t="shared" si="46"/>
        <v>1.3999841907439872E-2</v>
      </c>
      <c r="AK146" s="58">
        <v>0</v>
      </c>
      <c r="AL146" s="58">
        <v>385565</v>
      </c>
      <c r="AM146" s="25">
        <v>0</v>
      </c>
      <c r="AN146" s="64"/>
    </row>
    <row r="147" spans="1:40" x14ac:dyDescent="0.2">
      <c r="A147" s="55" t="s">
        <v>299</v>
      </c>
      <c r="B147" s="56" t="s">
        <v>298</v>
      </c>
      <c r="C147" s="24">
        <v>3</v>
      </c>
      <c r="D147" s="24"/>
      <c r="E147" s="57">
        <f t="shared" si="34"/>
        <v>7.6949822976786944E-2</v>
      </c>
      <c r="F147" s="58">
        <v>50334712</v>
      </c>
      <c r="G147" s="59">
        <f t="shared" si="35"/>
        <v>7.2346532411391266E-3</v>
      </c>
      <c r="H147" s="58">
        <v>4732359</v>
      </c>
      <c r="I147" s="59">
        <f t="shared" si="36"/>
        <v>1.3034489442792312E-3</v>
      </c>
      <c r="J147" s="58">
        <v>852617</v>
      </c>
      <c r="K147" s="60">
        <v>11339</v>
      </c>
      <c r="L147" s="61">
        <f t="shared" si="47"/>
        <v>863956</v>
      </c>
      <c r="M147" s="62">
        <f t="shared" si="37"/>
        <v>1.3299054557908181E-2</v>
      </c>
      <c r="N147" s="63">
        <f t="shared" si="38"/>
        <v>0.10743922337957124</v>
      </c>
      <c r="O147" s="58">
        <v>70278555</v>
      </c>
      <c r="P147" s="60">
        <v>1507925</v>
      </c>
      <c r="Q147" s="61">
        <f t="shared" si="48"/>
        <v>71786480</v>
      </c>
      <c r="R147" s="62">
        <f t="shared" si="39"/>
        <v>2.1456403023653516E-2</v>
      </c>
      <c r="S147" s="63">
        <f t="shared" si="40"/>
        <v>7.6544216281694846E-2</v>
      </c>
      <c r="T147" s="58">
        <v>50069395</v>
      </c>
      <c r="U147" s="60">
        <v>-516179</v>
      </c>
      <c r="V147" s="61">
        <f t="shared" si="49"/>
        <v>49553216</v>
      </c>
      <c r="W147" s="62">
        <f t="shared" si="41"/>
        <v>-1.0309271761721906E-2</v>
      </c>
      <c r="X147" s="63">
        <f t="shared" si="42"/>
        <v>0.69252910157752423</v>
      </c>
      <c r="Y147" s="58">
        <v>452999780</v>
      </c>
      <c r="Z147" s="60">
        <v>6541465</v>
      </c>
      <c r="AA147" s="61">
        <f t="shared" si="50"/>
        <v>459541245</v>
      </c>
      <c r="AB147" s="62">
        <f t="shared" si="43"/>
        <v>1.444032710126261E-2</v>
      </c>
      <c r="AC147" s="63">
        <f t="shared" si="44"/>
        <v>3.7999533599004341E-2</v>
      </c>
      <c r="AD147" s="58">
        <v>24856400</v>
      </c>
      <c r="AE147" s="63">
        <f t="shared" si="45"/>
        <v>0</v>
      </c>
      <c r="AF147" s="58">
        <v>0</v>
      </c>
      <c r="AG147" s="58">
        <v>654123818</v>
      </c>
      <c r="AH147" s="60">
        <v>7544550</v>
      </c>
      <c r="AI147" s="61">
        <v>661668368</v>
      </c>
      <c r="AJ147" s="62">
        <f t="shared" si="46"/>
        <v>1.1533825542490795E-2</v>
      </c>
      <c r="AK147" s="58">
        <v>0</v>
      </c>
      <c r="AL147" s="58">
        <v>0</v>
      </c>
      <c r="AM147" s="25">
        <v>0</v>
      </c>
      <c r="AN147" s="64"/>
    </row>
    <row r="148" spans="1:40" x14ac:dyDescent="0.2">
      <c r="A148" s="55" t="s">
        <v>301</v>
      </c>
      <c r="B148" s="56" t="s">
        <v>300</v>
      </c>
      <c r="C148" s="24">
        <v>4</v>
      </c>
      <c r="D148" s="24"/>
      <c r="E148" s="57">
        <f t="shared" si="34"/>
        <v>2.5068475190445316E-2</v>
      </c>
      <c r="F148" s="58">
        <v>719578850</v>
      </c>
      <c r="G148" s="59">
        <f t="shared" si="35"/>
        <v>1.5394058504531759E-2</v>
      </c>
      <c r="H148" s="58">
        <v>441879246</v>
      </c>
      <c r="I148" s="59">
        <f t="shared" si="36"/>
        <v>7.3877483352675147E-3</v>
      </c>
      <c r="J148" s="58">
        <v>212061859</v>
      </c>
      <c r="K148" s="60">
        <v>2820329</v>
      </c>
      <c r="L148" s="61">
        <f t="shared" si="47"/>
        <v>214882188</v>
      </c>
      <c r="M148" s="62">
        <f t="shared" si="37"/>
        <v>1.3299558031319532E-2</v>
      </c>
      <c r="N148" s="63">
        <f t="shared" si="38"/>
        <v>0.66985062917765592</v>
      </c>
      <c r="O148" s="58">
        <v>19227748866</v>
      </c>
      <c r="P148" s="60">
        <v>616564491</v>
      </c>
      <c r="Q148" s="61">
        <f t="shared" si="48"/>
        <v>19844313357</v>
      </c>
      <c r="R148" s="62">
        <f t="shared" si="39"/>
        <v>3.2066389846096714E-2</v>
      </c>
      <c r="S148" s="63">
        <f t="shared" si="40"/>
        <v>0.27978381002605096</v>
      </c>
      <c r="T148" s="58">
        <v>8031063347</v>
      </c>
      <c r="U148" s="60">
        <v>79558619</v>
      </c>
      <c r="V148" s="61">
        <f t="shared" si="49"/>
        <v>8110621966</v>
      </c>
      <c r="W148" s="62">
        <f t="shared" si="41"/>
        <v>9.906361780811888E-3</v>
      </c>
      <c r="X148" s="63">
        <f t="shared" si="42"/>
        <v>1.912572546730428E-3</v>
      </c>
      <c r="Y148" s="58">
        <v>54899500</v>
      </c>
      <c r="Z148" s="60">
        <v>1568557</v>
      </c>
      <c r="AA148" s="61">
        <f t="shared" si="50"/>
        <v>56468057</v>
      </c>
      <c r="AB148" s="62">
        <f t="shared" si="43"/>
        <v>2.8571425969271123E-2</v>
      </c>
      <c r="AC148" s="63">
        <f t="shared" si="44"/>
        <v>6.0270621931811938E-4</v>
      </c>
      <c r="AD148" s="58">
        <v>17300400</v>
      </c>
      <c r="AE148" s="63">
        <f t="shared" si="45"/>
        <v>0</v>
      </c>
      <c r="AF148" s="58">
        <v>0</v>
      </c>
      <c r="AG148" s="58">
        <v>28704532068</v>
      </c>
      <c r="AH148" s="60">
        <v>700511996</v>
      </c>
      <c r="AI148" s="61">
        <v>29405044064</v>
      </c>
      <c r="AJ148" s="62">
        <f t="shared" si="46"/>
        <v>2.4404229769031328E-2</v>
      </c>
      <c r="AK148" s="58">
        <v>114246966</v>
      </c>
      <c r="AL148" s="58">
        <v>472997547</v>
      </c>
      <c r="AM148" s="25">
        <v>0</v>
      </c>
      <c r="AN148" s="64"/>
    </row>
    <row r="149" spans="1:40" x14ac:dyDescent="0.2">
      <c r="A149" s="55" t="s">
        <v>303</v>
      </c>
      <c r="B149" s="56" t="s">
        <v>302</v>
      </c>
      <c r="C149" s="24">
        <v>3</v>
      </c>
      <c r="D149" s="24"/>
      <c r="E149" s="57">
        <f t="shared" si="34"/>
        <v>4.1386828678953387E-2</v>
      </c>
      <c r="F149" s="58">
        <v>87406604</v>
      </c>
      <c r="G149" s="59">
        <f t="shared" si="35"/>
        <v>1.5439751988176488E-2</v>
      </c>
      <c r="H149" s="58">
        <v>32607869</v>
      </c>
      <c r="I149" s="59">
        <f t="shared" si="36"/>
        <v>8.6986457583250777E-3</v>
      </c>
      <c r="J149" s="58">
        <v>18371040</v>
      </c>
      <c r="K149" s="60">
        <v>244327</v>
      </c>
      <c r="L149" s="61">
        <f t="shared" si="47"/>
        <v>18615367</v>
      </c>
      <c r="M149" s="62">
        <f t="shared" si="37"/>
        <v>1.329957367683049E-2</v>
      </c>
      <c r="N149" s="63">
        <f t="shared" si="38"/>
        <v>0.58110048304732809</v>
      </c>
      <c r="O149" s="58">
        <v>1227250829</v>
      </c>
      <c r="P149" s="60">
        <v>31672260</v>
      </c>
      <c r="Q149" s="61">
        <f t="shared" si="48"/>
        <v>1258923089</v>
      </c>
      <c r="R149" s="62">
        <f t="shared" si="39"/>
        <v>2.5807487150615729E-2</v>
      </c>
      <c r="S149" s="63">
        <f t="shared" si="40"/>
        <v>6.6466187159112941E-2</v>
      </c>
      <c r="T149" s="58">
        <v>140372768</v>
      </c>
      <c r="U149" s="60">
        <v>1716358</v>
      </c>
      <c r="V149" s="61">
        <f t="shared" si="49"/>
        <v>142089126</v>
      </c>
      <c r="W149" s="62">
        <f t="shared" si="41"/>
        <v>1.2227143657949382E-2</v>
      </c>
      <c r="X149" s="63">
        <f t="shared" si="42"/>
        <v>0.26517191444533517</v>
      </c>
      <c r="Y149" s="58">
        <v>560027846</v>
      </c>
      <c r="Z149" s="60">
        <v>13691299</v>
      </c>
      <c r="AA149" s="61">
        <f t="shared" si="50"/>
        <v>573719145</v>
      </c>
      <c r="AB149" s="62">
        <f t="shared" si="43"/>
        <v>2.4447532560729131E-2</v>
      </c>
      <c r="AC149" s="63">
        <f t="shared" si="44"/>
        <v>2.1736188922768882E-2</v>
      </c>
      <c r="AD149" s="58">
        <v>45905582</v>
      </c>
      <c r="AE149" s="63">
        <f t="shared" si="45"/>
        <v>0</v>
      </c>
      <c r="AF149" s="58">
        <v>0</v>
      </c>
      <c r="AG149" s="58">
        <v>2111942538</v>
      </c>
      <c r="AH149" s="60">
        <v>47324244</v>
      </c>
      <c r="AI149" s="61">
        <v>2159266782</v>
      </c>
      <c r="AJ149" s="62">
        <f t="shared" si="46"/>
        <v>2.2407922160995842E-2</v>
      </c>
      <c r="AK149" s="58">
        <v>8073000</v>
      </c>
      <c r="AL149" s="58">
        <v>22694035</v>
      </c>
      <c r="AM149" s="25">
        <v>0</v>
      </c>
      <c r="AN149" s="64"/>
    </row>
    <row r="150" spans="1:40" x14ac:dyDescent="0.2">
      <c r="A150" s="55" t="s">
        <v>305</v>
      </c>
      <c r="B150" s="56" t="s">
        <v>304</v>
      </c>
      <c r="C150" s="24">
        <v>3</v>
      </c>
      <c r="D150" s="24"/>
      <c r="E150" s="57">
        <f t="shared" si="34"/>
        <v>1.3600555798506088E-2</v>
      </c>
      <c r="F150" s="58">
        <v>6042128</v>
      </c>
      <c r="G150" s="59">
        <f t="shared" si="35"/>
        <v>1.5143479380024617E-2</v>
      </c>
      <c r="H150" s="58">
        <v>6727581</v>
      </c>
      <c r="I150" s="59">
        <f t="shared" si="36"/>
        <v>2.1178286404178858E-2</v>
      </c>
      <c r="J150" s="58">
        <v>9408580</v>
      </c>
      <c r="K150" s="60">
        <v>125130</v>
      </c>
      <c r="L150" s="61">
        <f t="shared" si="47"/>
        <v>9533710</v>
      </c>
      <c r="M150" s="62">
        <f t="shared" si="37"/>
        <v>1.3299562739541993E-2</v>
      </c>
      <c r="N150" s="63">
        <f t="shared" si="38"/>
        <v>0.59119650261440948</v>
      </c>
      <c r="O150" s="58">
        <v>262642571</v>
      </c>
      <c r="P150" s="60">
        <v>8398166</v>
      </c>
      <c r="Q150" s="61">
        <f t="shared" si="48"/>
        <v>271040737</v>
      </c>
      <c r="R150" s="62">
        <f t="shared" si="39"/>
        <v>3.1975646476594989E-2</v>
      </c>
      <c r="S150" s="63">
        <f t="shared" si="40"/>
        <v>3.0838955854012827E-2</v>
      </c>
      <c r="T150" s="58">
        <v>13700390</v>
      </c>
      <c r="U150" s="60">
        <v>143825</v>
      </c>
      <c r="V150" s="61">
        <f t="shared" si="49"/>
        <v>13844215</v>
      </c>
      <c r="W150" s="62">
        <f t="shared" si="41"/>
        <v>1.0497876337826879E-2</v>
      </c>
      <c r="X150" s="63">
        <f t="shared" si="42"/>
        <v>0.28135619708351828</v>
      </c>
      <c r="Y150" s="58">
        <v>124994168</v>
      </c>
      <c r="Z150" s="60">
        <v>3514381</v>
      </c>
      <c r="AA150" s="61">
        <f t="shared" si="50"/>
        <v>128508549</v>
      </c>
      <c r="AB150" s="62">
        <f t="shared" si="43"/>
        <v>2.8116359796882682E-2</v>
      </c>
      <c r="AC150" s="63">
        <f t="shared" si="44"/>
        <v>4.6686022865349862E-2</v>
      </c>
      <c r="AD150" s="58">
        <v>20740544</v>
      </c>
      <c r="AE150" s="63">
        <f t="shared" si="45"/>
        <v>0</v>
      </c>
      <c r="AF150" s="58">
        <v>0</v>
      </c>
      <c r="AG150" s="58">
        <v>444255962</v>
      </c>
      <c r="AH150" s="60">
        <v>12181502</v>
      </c>
      <c r="AI150" s="61">
        <v>456437464</v>
      </c>
      <c r="AJ150" s="62">
        <f t="shared" si="46"/>
        <v>2.7420007927772053E-2</v>
      </c>
      <c r="AK150" s="58">
        <v>0</v>
      </c>
      <c r="AL150" s="58">
        <v>37000</v>
      </c>
      <c r="AM150" s="25">
        <v>0</v>
      </c>
      <c r="AN150" s="64"/>
    </row>
    <row r="151" spans="1:40" x14ac:dyDescent="0.2">
      <c r="A151" s="55" t="s">
        <v>307</v>
      </c>
      <c r="B151" s="56" t="s">
        <v>306</v>
      </c>
      <c r="C151" s="24">
        <v>3</v>
      </c>
      <c r="D151" s="24"/>
      <c r="E151" s="57">
        <f t="shared" si="34"/>
        <v>1.8220884337162107E-2</v>
      </c>
      <c r="F151" s="58">
        <v>34243751</v>
      </c>
      <c r="G151" s="59">
        <f t="shared" si="35"/>
        <v>1.5808967424373103E-2</v>
      </c>
      <c r="H151" s="58">
        <v>29710871</v>
      </c>
      <c r="I151" s="59">
        <f t="shared" si="36"/>
        <v>1.8440632120042308E-2</v>
      </c>
      <c r="J151" s="58">
        <v>34656738</v>
      </c>
      <c r="K151" s="60">
        <v>460920</v>
      </c>
      <c r="L151" s="61">
        <f t="shared" si="47"/>
        <v>35117658</v>
      </c>
      <c r="M151" s="62">
        <f t="shared" si="37"/>
        <v>1.3299578281141174E-2</v>
      </c>
      <c r="N151" s="63">
        <f t="shared" si="38"/>
        <v>0.65481682439557609</v>
      </c>
      <c r="O151" s="58">
        <v>1230641931</v>
      </c>
      <c r="P151" s="60">
        <v>37323841</v>
      </c>
      <c r="Q151" s="61">
        <f t="shared" si="48"/>
        <v>1267965772</v>
      </c>
      <c r="R151" s="62">
        <f t="shared" si="39"/>
        <v>3.0328757748138195E-2</v>
      </c>
      <c r="S151" s="63">
        <f t="shared" si="40"/>
        <v>4.6356958673743072E-2</v>
      </c>
      <c r="T151" s="58">
        <v>87121795</v>
      </c>
      <c r="U151" s="60">
        <v>1041588</v>
      </c>
      <c r="V151" s="61">
        <f t="shared" si="49"/>
        <v>88163383</v>
      </c>
      <c r="W151" s="62">
        <f t="shared" si="41"/>
        <v>1.1955538794856098E-2</v>
      </c>
      <c r="X151" s="63">
        <f t="shared" si="42"/>
        <v>0.22208663321753239</v>
      </c>
      <c r="Y151" s="58">
        <v>417382561</v>
      </c>
      <c r="Z151" s="60">
        <v>11925216</v>
      </c>
      <c r="AA151" s="61">
        <f t="shared" si="50"/>
        <v>429307777</v>
      </c>
      <c r="AB151" s="62">
        <f t="shared" si="43"/>
        <v>2.8571428502974755E-2</v>
      </c>
      <c r="AC151" s="63">
        <f t="shared" si="44"/>
        <v>2.4269099831570953E-2</v>
      </c>
      <c r="AD151" s="58">
        <v>45610575</v>
      </c>
      <c r="AE151" s="63">
        <f t="shared" si="45"/>
        <v>0</v>
      </c>
      <c r="AF151" s="58">
        <v>0</v>
      </c>
      <c r="AG151" s="58">
        <v>1879368222</v>
      </c>
      <c r="AH151" s="60">
        <v>50751565</v>
      </c>
      <c r="AI151" s="61">
        <v>1930119787</v>
      </c>
      <c r="AJ151" s="62">
        <f t="shared" si="46"/>
        <v>2.7004588247209384E-2</v>
      </c>
      <c r="AK151" s="58">
        <v>672500</v>
      </c>
      <c r="AL151" s="58">
        <v>62300</v>
      </c>
      <c r="AM151" s="25">
        <v>0</v>
      </c>
      <c r="AN151" s="64"/>
    </row>
    <row r="152" spans="1:40" x14ac:dyDescent="0.2">
      <c r="A152" s="55" t="s">
        <v>309</v>
      </c>
      <c r="B152" s="56" t="s">
        <v>308</v>
      </c>
      <c r="C152" s="24">
        <v>3</v>
      </c>
      <c r="D152" s="24"/>
      <c r="E152" s="57">
        <f t="shared" si="34"/>
        <v>1.8437454327740146E-2</v>
      </c>
      <c r="F152" s="58">
        <v>15747333</v>
      </c>
      <c r="G152" s="59">
        <f t="shared" si="35"/>
        <v>8.0651063313580615E-3</v>
      </c>
      <c r="H152" s="58">
        <v>6888365</v>
      </c>
      <c r="I152" s="59">
        <f t="shared" si="36"/>
        <v>1.1213667999199147E-2</v>
      </c>
      <c r="J152" s="58">
        <v>9577535</v>
      </c>
      <c r="K152" s="60">
        <v>127377</v>
      </c>
      <c r="L152" s="61">
        <f t="shared" si="47"/>
        <v>9704912</v>
      </c>
      <c r="M152" s="62">
        <f t="shared" si="37"/>
        <v>1.3299559855432531E-2</v>
      </c>
      <c r="N152" s="63">
        <f t="shared" si="38"/>
        <v>0.52314798613450797</v>
      </c>
      <c r="O152" s="58">
        <v>446817950</v>
      </c>
      <c r="P152" s="60">
        <v>14341195</v>
      </c>
      <c r="Q152" s="61">
        <f t="shared" si="48"/>
        <v>461159145</v>
      </c>
      <c r="R152" s="62">
        <f t="shared" si="39"/>
        <v>3.2096282165924625E-2</v>
      </c>
      <c r="S152" s="63">
        <f t="shared" si="40"/>
        <v>2.3802394205786673E-2</v>
      </c>
      <c r="T152" s="58">
        <v>20329500</v>
      </c>
      <c r="U152" s="60">
        <v>-378492</v>
      </c>
      <c r="V152" s="61">
        <f t="shared" si="49"/>
        <v>19951008</v>
      </c>
      <c r="W152" s="62">
        <f t="shared" si="41"/>
        <v>-1.861787058215893E-2</v>
      </c>
      <c r="X152" s="63">
        <f t="shared" si="42"/>
        <v>0.37499182248225332</v>
      </c>
      <c r="Y152" s="58">
        <v>320278548</v>
      </c>
      <c r="Z152" s="60">
        <v>6807935</v>
      </c>
      <c r="AA152" s="61">
        <f t="shared" si="50"/>
        <v>327086483</v>
      </c>
      <c r="AB152" s="62">
        <f t="shared" si="43"/>
        <v>2.1256294068124727E-2</v>
      </c>
      <c r="AC152" s="63">
        <f t="shared" si="44"/>
        <v>4.0341568519154686E-2</v>
      </c>
      <c r="AD152" s="58">
        <v>34455522</v>
      </c>
      <c r="AE152" s="63">
        <f t="shared" si="45"/>
        <v>0</v>
      </c>
      <c r="AF152" s="58">
        <v>0</v>
      </c>
      <c r="AG152" s="58">
        <v>854094753</v>
      </c>
      <c r="AH152" s="60">
        <v>20898015</v>
      </c>
      <c r="AI152" s="61">
        <v>874992768</v>
      </c>
      <c r="AJ152" s="62">
        <f t="shared" si="46"/>
        <v>2.4468028783218621E-2</v>
      </c>
      <c r="AK152" s="58">
        <v>0</v>
      </c>
      <c r="AL152" s="58">
        <v>0</v>
      </c>
      <c r="AM152" s="25">
        <v>0</v>
      </c>
      <c r="AN152" s="64"/>
    </row>
    <row r="153" spans="1:40" x14ac:dyDescent="0.2">
      <c r="A153" s="55" t="s">
        <v>311</v>
      </c>
      <c r="B153" s="56" t="s">
        <v>310</v>
      </c>
      <c r="C153" s="24">
        <v>3</v>
      </c>
      <c r="D153" s="24"/>
      <c r="E153" s="57">
        <f t="shared" si="34"/>
        <v>2.4726558918708036E-2</v>
      </c>
      <c r="F153" s="58">
        <v>65966385</v>
      </c>
      <c r="G153" s="59">
        <f t="shared" si="35"/>
        <v>2.2162124682640165E-2</v>
      </c>
      <c r="H153" s="58">
        <v>59124897</v>
      </c>
      <c r="I153" s="59">
        <f t="shared" si="36"/>
        <v>0.10187666762313503</v>
      </c>
      <c r="J153" s="58">
        <v>271790163</v>
      </c>
      <c r="K153" s="60">
        <v>3614690</v>
      </c>
      <c r="L153" s="61">
        <f t="shared" si="47"/>
        <v>275404853</v>
      </c>
      <c r="M153" s="62">
        <f t="shared" si="37"/>
        <v>1.3299561544469879E-2</v>
      </c>
      <c r="N153" s="63">
        <f t="shared" si="38"/>
        <v>0.55479662025454246</v>
      </c>
      <c r="O153" s="58">
        <v>1480105969</v>
      </c>
      <c r="P153" s="60">
        <v>31485920</v>
      </c>
      <c r="Q153" s="61">
        <f t="shared" si="48"/>
        <v>1511591889</v>
      </c>
      <c r="R153" s="62">
        <f t="shared" si="39"/>
        <v>2.1272747127202486E-2</v>
      </c>
      <c r="S153" s="63">
        <f t="shared" si="40"/>
        <v>0.23683860528373035</v>
      </c>
      <c r="T153" s="58">
        <v>631846375</v>
      </c>
      <c r="U153" s="60">
        <v>-12783165</v>
      </c>
      <c r="V153" s="61">
        <f t="shared" si="49"/>
        <v>619063210</v>
      </c>
      <c r="W153" s="62">
        <f t="shared" si="41"/>
        <v>-2.0231444708375512E-2</v>
      </c>
      <c r="X153" s="63">
        <f t="shared" si="42"/>
        <v>5.6609626149962795E-2</v>
      </c>
      <c r="Y153" s="58">
        <v>151025155</v>
      </c>
      <c r="Z153" s="60">
        <v>2127115</v>
      </c>
      <c r="AA153" s="61">
        <f t="shared" si="50"/>
        <v>153152270</v>
      </c>
      <c r="AB153" s="62">
        <f t="shared" si="43"/>
        <v>1.4084507974846972E-2</v>
      </c>
      <c r="AC153" s="63">
        <f t="shared" si="44"/>
        <v>2.9897970872811361E-3</v>
      </c>
      <c r="AD153" s="58">
        <v>7976286</v>
      </c>
      <c r="AE153" s="63">
        <f t="shared" si="45"/>
        <v>0</v>
      </c>
      <c r="AF153" s="58">
        <v>0</v>
      </c>
      <c r="AG153" s="58">
        <v>2667835230</v>
      </c>
      <c r="AH153" s="60">
        <v>24444560</v>
      </c>
      <c r="AI153" s="61">
        <v>2692279790</v>
      </c>
      <c r="AJ153" s="62">
        <f t="shared" si="46"/>
        <v>9.162694804056546E-3</v>
      </c>
      <c r="AK153" s="58">
        <v>268035</v>
      </c>
      <c r="AL153" s="58">
        <v>5471195</v>
      </c>
      <c r="AM153" s="25">
        <v>0</v>
      </c>
      <c r="AN153" s="64"/>
    </row>
    <row r="154" spans="1:40" x14ac:dyDescent="0.2">
      <c r="A154" s="55" t="s">
        <v>313</v>
      </c>
      <c r="B154" s="56" t="s">
        <v>312</v>
      </c>
      <c r="C154" s="24">
        <v>3</v>
      </c>
      <c r="D154" s="24"/>
      <c r="E154" s="57">
        <f t="shared" si="34"/>
        <v>1.0984893974007037E-2</v>
      </c>
      <c r="F154" s="58">
        <v>3672017</v>
      </c>
      <c r="G154" s="59">
        <f t="shared" si="35"/>
        <v>2.5967442193399866E-2</v>
      </c>
      <c r="H154" s="58">
        <v>8680365</v>
      </c>
      <c r="I154" s="59">
        <f t="shared" si="36"/>
        <v>0.15676235079280412</v>
      </c>
      <c r="J154" s="58">
        <v>52402328</v>
      </c>
      <c r="K154" s="60">
        <v>696928</v>
      </c>
      <c r="L154" s="61">
        <f t="shared" si="47"/>
        <v>53099256</v>
      </c>
      <c r="M154" s="62">
        <f t="shared" si="37"/>
        <v>1.329956180572741E-2</v>
      </c>
      <c r="N154" s="63">
        <f t="shared" si="38"/>
        <v>0.27438966033812068</v>
      </c>
      <c r="O154" s="58">
        <v>91722642</v>
      </c>
      <c r="P154" s="60">
        <v>1951546</v>
      </c>
      <c r="Q154" s="61">
        <f t="shared" si="48"/>
        <v>93674188</v>
      </c>
      <c r="R154" s="62">
        <f t="shared" si="39"/>
        <v>2.1276600384014233E-2</v>
      </c>
      <c r="S154" s="63">
        <f t="shared" si="40"/>
        <v>7.5918488443466395E-3</v>
      </c>
      <c r="T154" s="58">
        <v>2537794</v>
      </c>
      <c r="U154" s="60">
        <v>-51792</v>
      </c>
      <c r="V154" s="61">
        <f t="shared" si="49"/>
        <v>2486002</v>
      </c>
      <c r="W154" s="62">
        <f t="shared" si="41"/>
        <v>-2.0408275849024785E-2</v>
      </c>
      <c r="X154" s="63">
        <f t="shared" si="42"/>
        <v>0.51236817649785393</v>
      </c>
      <c r="Y154" s="58">
        <v>171273811</v>
      </c>
      <c r="Z154" s="60">
        <v>2412308</v>
      </c>
      <c r="AA154" s="61">
        <f t="shared" si="50"/>
        <v>173686119</v>
      </c>
      <c r="AB154" s="62">
        <f t="shared" si="43"/>
        <v>1.408451172958369E-2</v>
      </c>
      <c r="AC154" s="63">
        <f t="shared" si="44"/>
        <v>1.1935193589791209E-2</v>
      </c>
      <c r="AD154" s="58">
        <v>3989682</v>
      </c>
      <c r="AE154" s="63">
        <f t="shared" si="45"/>
        <v>4.3376967651049012E-7</v>
      </c>
      <c r="AF154" s="58">
        <v>145</v>
      </c>
      <c r="AG154" s="58">
        <v>334278784</v>
      </c>
      <c r="AH154" s="60">
        <v>5008990</v>
      </c>
      <c r="AI154" s="61">
        <v>339287774</v>
      </c>
      <c r="AJ154" s="62">
        <f t="shared" si="46"/>
        <v>1.4984468772029516E-2</v>
      </c>
      <c r="AK154" s="58">
        <v>0</v>
      </c>
      <c r="AL154" s="58">
        <v>0</v>
      </c>
      <c r="AM154" s="25">
        <v>0</v>
      </c>
      <c r="AN154" s="64"/>
    </row>
    <row r="155" spans="1:40" x14ac:dyDescent="0.2">
      <c r="A155" s="55" t="s">
        <v>315</v>
      </c>
      <c r="B155" s="56" t="s">
        <v>314</v>
      </c>
      <c r="C155" s="24">
        <v>3</v>
      </c>
      <c r="D155" s="24"/>
      <c r="E155" s="57">
        <f t="shared" si="34"/>
        <v>1.8406831547797899E-2</v>
      </c>
      <c r="F155" s="58">
        <v>5701180</v>
      </c>
      <c r="G155" s="59">
        <f t="shared" si="35"/>
        <v>2.6333287467837248E-2</v>
      </c>
      <c r="H155" s="58">
        <v>8156255</v>
      </c>
      <c r="I155" s="59">
        <f t="shared" si="36"/>
        <v>0.16173099236306235</v>
      </c>
      <c r="J155" s="58">
        <v>50093222</v>
      </c>
      <c r="K155" s="60">
        <v>666218</v>
      </c>
      <c r="L155" s="61">
        <f t="shared" si="47"/>
        <v>50759440</v>
      </c>
      <c r="M155" s="62">
        <f t="shared" si="37"/>
        <v>1.3299563761340805E-2</v>
      </c>
      <c r="N155" s="63">
        <f t="shared" si="38"/>
        <v>0.19627996668161959</v>
      </c>
      <c r="O155" s="58">
        <v>60794136</v>
      </c>
      <c r="P155" s="60">
        <v>1293493</v>
      </c>
      <c r="Q155" s="61">
        <f t="shared" si="48"/>
        <v>62087629</v>
      </c>
      <c r="R155" s="62">
        <f t="shared" si="39"/>
        <v>2.1276607993902571E-2</v>
      </c>
      <c r="S155" s="63">
        <f t="shared" si="40"/>
        <v>3.9865013253953157E-3</v>
      </c>
      <c r="T155" s="58">
        <v>1234746</v>
      </c>
      <c r="U155" s="60">
        <v>-25199</v>
      </c>
      <c r="V155" s="61">
        <f t="shared" si="49"/>
        <v>1209547</v>
      </c>
      <c r="W155" s="62">
        <f t="shared" si="41"/>
        <v>-2.0408245906445535E-2</v>
      </c>
      <c r="X155" s="63">
        <f t="shared" si="42"/>
        <v>0.57893807990787072</v>
      </c>
      <c r="Y155" s="58">
        <v>179315500</v>
      </c>
      <c r="Z155" s="60">
        <v>2525571</v>
      </c>
      <c r="AA155" s="61">
        <f t="shared" si="50"/>
        <v>181841071</v>
      </c>
      <c r="AB155" s="62">
        <f t="shared" si="43"/>
        <v>1.4084510262637642E-2</v>
      </c>
      <c r="AC155" s="63">
        <f t="shared" si="44"/>
        <v>1.4323630414347394E-2</v>
      </c>
      <c r="AD155" s="58">
        <v>4436483</v>
      </c>
      <c r="AE155" s="63">
        <f t="shared" si="45"/>
        <v>7.1029206945150618E-7</v>
      </c>
      <c r="AF155" s="58">
        <v>220</v>
      </c>
      <c r="AG155" s="58">
        <v>309731742</v>
      </c>
      <c r="AH155" s="60">
        <v>4460083</v>
      </c>
      <c r="AI155" s="61">
        <v>314191825</v>
      </c>
      <c r="AJ155" s="62">
        <f t="shared" si="46"/>
        <v>1.4399825381797645E-2</v>
      </c>
      <c r="AK155" s="58">
        <v>0</v>
      </c>
      <c r="AL155" s="58">
        <v>0</v>
      </c>
      <c r="AM155" s="25">
        <v>0</v>
      </c>
      <c r="AN155" s="64"/>
    </row>
    <row r="156" spans="1:40" x14ac:dyDescent="0.2">
      <c r="A156" s="55" t="s">
        <v>317</v>
      </c>
      <c r="B156" s="56" t="s">
        <v>316</v>
      </c>
      <c r="C156" s="24">
        <v>3</v>
      </c>
      <c r="D156" s="24"/>
      <c r="E156" s="57">
        <f t="shared" si="34"/>
        <v>3.7715098900271964E-2</v>
      </c>
      <c r="F156" s="58">
        <v>21693486</v>
      </c>
      <c r="G156" s="59">
        <f t="shared" si="35"/>
        <v>1.7274988560113943E-2</v>
      </c>
      <c r="H156" s="58">
        <v>9936464</v>
      </c>
      <c r="I156" s="59">
        <f t="shared" si="36"/>
        <v>0.12533462425158207</v>
      </c>
      <c r="J156" s="58">
        <v>72091682</v>
      </c>
      <c r="K156" s="60">
        <v>958788</v>
      </c>
      <c r="L156" s="61">
        <f t="shared" si="47"/>
        <v>73050470</v>
      </c>
      <c r="M156" s="62">
        <f t="shared" si="37"/>
        <v>1.3299564851323624E-2</v>
      </c>
      <c r="N156" s="63">
        <f t="shared" si="38"/>
        <v>0.26750560392992923</v>
      </c>
      <c r="O156" s="58">
        <v>153867529</v>
      </c>
      <c r="P156" s="60">
        <v>3273778</v>
      </c>
      <c r="Q156" s="61">
        <f t="shared" si="48"/>
        <v>157141307</v>
      </c>
      <c r="R156" s="62">
        <f t="shared" si="39"/>
        <v>2.1276600860991274E-2</v>
      </c>
      <c r="S156" s="63">
        <f t="shared" si="40"/>
        <v>2.2951151551797513E-2</v>
      </c>
      <c r="T156" s="58">
        <v>13201357</v>
      </c>
      <c r="U156" s="60">
        <v>-269415</v>
      </c>
      <c r="V156" s="61">
        <f t="shared" si="49"/>
        <v>12931942</v>
      </c>
      <c r="W156" s="62">
        <f t="shared" si="41"/>
        <v>-2.0408129255197024E-2</v>
      </c>
      <c r="X156" s="63">
        <f t="shared" si="42"/>
        <v>0.5110268425661002</v>
      </c>
      <c r="Y156" s="58">
        <v>293939403</v>
      </c>
      <c r="Z156" s="60">
        <v>4139992</v>
      </c>
      <c r="AA156" s="61">
        <f t="shared" si="50"/>
        <v>298079395</v>
      </c>
      <c r="AB156" s="62">
        <f t="shared" si="43"/>
        <v>1.4084508431828039E-2</v>
      </c>
      <c r="AC156" s="63">
        <f t="shared" si="44"/>
        <v>1.8189812611740408E-2</v>
      </c>
      <c r="AD156" s="58">
        <v>10462665</v>
      </c>
      <c r="AE156" s="63">
        <f t="shared" si="45"/>
        <v>1.8776284647056597E-6</v>
      </c>
      <c r="AF156" s="58">
        <v>1080</v>
      </c>
      <c r="AG156" s="58">
        <v>575193666</v>
      </c>
      <c r="AH156" s="60">
        <v>8103143</v>
      </c>
      <c r="AI156" s="61">
        <v>583296809</v>
      </c>
      <c r="AJ156" s="62">
        <f t="shared" si="46"/>
        <v>1.4087677731833717E-2</v>
      </c>
      <c r="AK156" s="58">
        <v>0</v>
      </c>
      <c r="AL156" s="58">
        <v>0</v>
      </c>
      <c r="AM156" s="25">
        <v>0</v>
      </c>
      <c r="AN156" s="64"/>
    </row>
    <row r="157" spans="1:40" x14ac:dyDescent="0.2">
      <c r="A157" s="55" t="s">
        <v>319</v>
      </c>
      <c r="B157" s="56" t="s">
        <v>318</v>
      </c>
      <c r="C157" s="24">
        <v>3</v>
      </c>
      <c r="D157" s="24"/>
      <c r="E157" s="57">
        <f t="shared" si="34"/>
        <v>3.2803527702136383E-2</v>
      </c>
      <c r="F157" s="58">
        <v>14031856</v>
      </c>
      <c r="G157" s="59">
        <f t="shared" si="35"/>
        <v>2.5101263579512884E-2</v>
      </c>
      <c r="H157" s="58">
        <v>10737178</v>
      </c>
      <c r="I157" s="59">
        <f t="shared" si="36"/>
        <v>0.12313538072992067</v>
      </c>
      <c r="J157" s="58">
        <v>52671711</v>
      </c>
      <c r="K157" s="60">
        <v>700511</v>
      </c>
      <c r="L157" s="61">
        <f t="shared" si="47"/>
        <v>53372222</v>
      </c>
      <c r="M157" s="62">
        <f t="shared" si="37"/>
        <v>1.329956795973459E-2</v>
      </c>
      <c r="N157" s="63">
        <f t="shared" si="38"/>
        <v>0.23442425554760171</v>
      </c>
      <c r="O157" s="58">
        <v>100276026</v>
      </c>
      <c r="P157" s="60">
        <v>2133533</v>
      </c>
      <c r="Q157" s="61">
        <f t="shared" si="48"/>
        <v>102409559</v>
      </c>
      <c r="R157" s="62">
        <f t="shared" si="39"/>
        <v>2.1276601049187969E-2</v>
      </c>
      <c r="S157" s="63">
        <f t="shared" si="40"/>
        <v>3.1799902917206607E-2</v>
      </c>
      <c r="T157" s="58">
        <v>13602551</v>
      </c>
      <c r="U157" s="60">
        <v>-277389</v>
      </c>
      <c r="V157" s="61">
        <f t="shared" si="49"/>
        <v>13325162</v>
      </c>
      <c r="W157" s="62">
        <f t="shared" si="41"/>
        <v>-2.0392424920884326E-2</v>
      </c>
      <c r="X157" s="63">
        <f t="shared" si="42"/>
        <v>0.53795250940234451</v>
      </c>
      <c r="Y157" s="58">
        <v>230111597</v>
      </c>
      <c r="Z157" s="60">
        <v>3241009</v>
      </c>
      <c r="AA157" s="61">
        <f t="shared" si="50"/>
        <v>233352606</v>
      </c>
      <c r="AB157" s="62">
        <f t="shared" si="43"/>
        <v>1.4084509612959662E-2</v>
      </c>
      <c r="AC157" s="63">
        <f t="shared" si="44"/>
        <v>1.4783160121277233E-2</v>
      </c>
      <c r="AD157" s="58">
        <v>6323563</v>
      </c>
      <c r="AE157" s="63">
        <f t="shared" si="45"/>
        <v>0</v>
      </c>
      <c r="AF157" s="58">
        <v>0</v>
      </c>
      <c r="AG157" s="58">
        <v>427754482</v>
      </c>
      <c r="AH157" s="60">
        <v>5797664</v>
      </c>
      <c r="AI157" s="61">
        <v>433552146</v>
      </c>
      <c r="AJ157" s="62">
        <f t="shared" si="46"/>
        <v>1.3553718883067133E-2</v>
      </c>
      <c r="AK157" s="58">
        <v>0</v>
      </c>
      <c r="AL157" s="58">
        <v>10490</v>
      </c>
      <c r="AM157" s="25">
        <v>0</v>
      </c>
      <c r="AN157" s="64"/>
    </row>
    <row r="158" spans="1:40" x14ac:dyDescent="0.2">
      <c r="A158" s="55" t="s">
        <v>321</v>
      </c>
      <c r="B158" s="56" t="s">
        <v>320</v>
      </c>
      <c r="C158" s="24">
        <v>3</v>
      </c>
      <c r="D158" s="24"/>
      <c r="E158" s="57">
        <f t="shared" si="34"/>
        <v>5.7429476834973903E-2</v>
      </c>
      <c r="F158" s="58">
        <v>29116914</v>
      </c>
      <c r="G158" s="59">
        <f t="shared" si="35"/>
        <v>5.0428906086812157E-2</v>
      </c>
      <c r="H158" s="58">
        <v>25567604</v>
      </c>
      <c r="I158" s="59">
        <f t="shared" si="36"/>
        <v>5.8728573820301683E-3</v>
      </c>
      <c r="J158" s="58">
        <v>2977556</v>
      </c>
      <c r="K158" s="60">
        <v>39601</v>
      </c>
      <c r="L158" s="61">
        <f t="shared" si="47"/>
        <v>3017157</v>
      </c>
      <c r="M158" s="62">
        <f t="shared" si="37"/>
        <v>1.3299833823444462E-2</v>
      </c>
      <c r="N158" s="63">
        <f t="shared" si="38"/>
        <v>7.7566401206736968E-2</v>
      </c>
      <c r="O158" s="58">
        <v>39326394</v>
      </c>
      <c r="P158" s="60">
        <v>736417</v>
      </c>
      <c r="Q158" s="61">
        <f t="shared" si="48"/>
        <v>40062811</v>
      </c>
      <c r="R158" s="62">
        <f t="shared" si="39"/>
        <v>1.8725769771822963E-2</v>
      </c>
      <c r="S158" s="63">
        <f t="shared" si="40"/>
        <v>3.3458710842562418E-2</v>
      </c>
      <c r="T158" s="58">
        <v>16963665</v>
      </c>
      <c r="U158" s="60">
        <v>-219129</v>
      </c>
      <c r="V158" s="61">
        <f t="shared" si="49"/>
        <v>16744536</v>
      </c>
      <c r="W158" s="62">
        <f t="shared" si="41"/>
        <v>-1.2917550541112431E-2</v>
      </c>
      <c r="X158" s="63">
        <f t="shared" si="42"/>
        <v>0.74346894673967245</v>
      </c>
      <c r="Y158" s="58">
        <v>376940947</v>
      </c>
      <c r="Z158" s="60">
        <v>2676778</v>
      </c>
      <c r="AA158" s="61">
        <f t="shared" si="50"/>
        <v>379617725</v>
      </c>
      <c r="AB158" s="62">
        <f t="shared" si="43"/>
        <v>7.1013192419235897E-3</v>
      </c>
      <c r="AC158" s="63">
        <f t="shared" si="44"/>
        <v>3.1766821268595112E-2</v>
      </c>
      <c r="AD158" s="58">
        <v>16105872</v>
      </c>
      <c r="AE158" s="63">
        <f t="shared" si="45"/>
        <v>7.8796386167751404E-6</v>
      </c>
      <c r="AF158" s="58">
        <v>3995</v>
      </c>
      <c r="AG158" s="58">
        <v>507002947</v>
      </c>
      <c r="AH158" s="60">
        <v>3233667</v>
      </c>
      <c r="AI158" s="61">
        <v>510236614</v>
      </c>
      <c r="AJ158" s="62">
        <f t="shared" si="46"/>
        <v>6.3780043471818324E-3</v>
      </c>
      <c r="AK158" s="58">
        <v>0</v>
      </c>
      <c r="AL158" s="58">
        <v>0</v>
      </c>
      <c r="AM158" s="25">
        <v>0</v>
      </c>
      <c r="AN158" s="64"/>
    </row>
    <row r="159" spans="1:40" x14ac:dyDescent="0.2">
      <c r="A159" s="55" t="s">
        <v>323</v>
      </c>
      <c r="B159" s="56" t="s">
        <v>322</v>
      </c>
      <c r="C159" s="24">
        <v>3</v>
      </c>
      <c r="D159" s="24"/>
      <c r="E159" s="57">
        <f t="shared" si="34"/>
        <v>3.8112136483201497E-2</v>
      </c>
      <c r="F159" s="58">
        <v>15078273</v>
      </c>
      <c r="G159" s="59">
        <f t="shared" si="35"/>
        <v>5.4661616307707462E-3</v>
      </c>
      <c r="H159" s="58">
        <v>2162573</v>
      </c>
      <c r="I159" s="59">
        <f t="shared" si="36"/>
        <v>1.0163279870575369E-3</v>
      </c>
      <c r="J159" s="58">
        <v>402089</v>
      </c>
      <c r="K159" s="60">
        <v>5347</v>
      </c>
      <c r="L159" s="61">
        <f t="shared" si="47"/>
        <v>407436</v>
      </c>
      <c r="M159" s="62">
        <f t="shared" si="37"/>
        <v>1.3298050929023177E-2</v>
      </c>
      <c r="N159" s="63">
        <f t="shared" si="38"/>
        <v>0.10487372503461398</v>
      </c>
      <c r="O159" s="58">
        <v>41491105</v>
      </c>
      <c r="P159" s="60">
        <v>-508873</v>
      </c>
      <c r="Q159" s="61">
        <f t="shared" si="48"/>
        <v>40982232</v>
      </c>
      <c r="R159" s="62">
        <f t="shared" si="39"/>
        <v>-1.2264628768021483E-2</v>
      </c>
      <c r="S159" s="63">
        <f t="shared" si="40"/>
        <v>8.319181781671044E-3</v>
      </c>
      <c r="T159" s="58">
        <v>3291311</v>
      </c>
      <c r="U159" s="60">
        <v>-738</v>
      </c>
      <c r="V159" s="61">
        <f t="shared" si="49"/>
        <v>3290573</v>
      </c>
      <c r="W159" s="62">
        <f t="shared" si="41"/>
        <v>-2.2422675948884806E-4</v>
      </c>
      <c r="X159" s="63">
        <f t="shared" si="42"/>
        <v>0.82196976617285444</v>
      </c>
      <c r="Y159" s="58">
        <v>325195218</v>
      </c>
      <c r="Z159" s="60">
        <v>11882687</v>
      </c>
      <c r="AA159" s="61">
        <f t="shared" si="50"/>
        <v>337077905</v>
      </c>
      <c r="AB159" s="62">
        <f t="shared" si="43"/>
        <v>3.6540165236993119E-2</v>
      </c>
      <c r="AC159" s="63">
        <f t="shared" si="44"/>
        <v>2.0242700909830786E-2</v>
      </c>
      <c r="AD159" s="58">
        <v>8008603</v>
      </c>
      <c r="AE159" s="63">
        <f t="shared" si="45"/>
        <v>0</v>
      </c>
      <c r="AF159" s="58">
        <v>0</v>
      </c>
      <c r="AG159" s="58">
        <v>395629172</v>
      </c>
      <c r="AH159" s="60">
        <v>11378423</v>
      </c>
      <c r="AI159" s="61">
        <v>407007595</v>
      </c>
      <c r="AJ159" s="62">
        <f t="shared" si="46"/>
        <v>2.8760323568859578E-2</v>
      </c>
      <c r="AK159" s="58">
        <v>0</v>
      </c>
      <c r="AL159" s="58">
        <v>0</v>
      </c>
      <c r="AM159" s="25">
        <v>0</v>
      </c>
      <c r="AN159" s="64"/>
    </row>
    <row r="160" spans="1:40" x14ac:dyDescent="0.2">
      <c r="A160" s="55" t="s">
        <v>325</v>
      </c>
      <c r="B160" s="56" t="s">
        <v>324</v>
      </c>
      <c r="C160" s="24">
        <v>3</v>
      </c>
      <c r="D160" s="24"/>
      <c r="E160" s="57">
        <f t="shared" si="34"/>
        <v>1.8974831710100837E-2</v>
      </c>
      <c r="F160" s="58">
        <v>6295422</v>
      </c>
      <c r="G160" s="59">
        <f t="shared" si="35"/>
        <v>5.5984509714534945E-3</v>
      </c>
      <c r="H160" s="58">
        <v>1857440</v>
      </c>
      <c r="I160" s="59">
        <f t="shared" si="36"/>
        <v>2.8819918004804472E-4</v>
      </c>
      <c r="J160" s="58">
        <v>95618</v>
      </c>
      <c r="K160" s="60">
        <v>1271</v>
      </c>
      <c r="L160" s="61">
        <f t="shared" si="47"/>
        <v>96889</v>
      </c>
      <c r="M160" s="62">
        <f t="shared" si="37"/>
        <v>1.3292476311991467E-2</v>
      </c>
      <c r="N160" s="63">
        <f t="shared" si="38"/>
        <v>0.188371174237114</v>
      </c>
      <c r="O160" s="58">
        <v>62497315</v>
      </c>
      <c r="P160" s="60">
        <v>2010936</v>
      </c>
      <c r="Q160" s="61">
        <f t="shared" si="48"/>
        <v>64508251</v>
      </c>
      <c r="R160" s="62">
        <f t="shared" si="39"/>
        <v>3.217635829635241E-2</v>
      </c>
      <c r="S160" s="63">
        <f t="shared" si="40"/>
        <v>7.8886003260112691E-3</v>
      </c>
      <c r="T160" s="58">
        <v>2617260</v>
      </c>
      <c r="U160" s="60">
        <v>0</v>
      </c>
      <c r="V160" s="61">
        <f t="shared" si="49"/>
        <v>2617260</v>
      </c>
      <c r="W160" s="62">
        <f t="shared" si="41"/>
        <v>0</v>
      </c>
      <c r="X160" s="63">
        <f t="shared" si="42"/>
        <v>0.76512721984319809</v>
      </c>
      <c r="Y160" s="58">
        <v>253851987</v>
      </c>
      <c r="Z160" s="60">
        <v>-166505</v>
      </c>
      <c r="AA160" s="61">
        <f t="shared" si="50"/>
        <v>253685482</v>
      </c>
      <c r="AB160" s="62">
        <f t="shared" si="43"/>
        <v>-6.5591371557788909E-4</v>
      </c>
      <c r="AC160" s="63">
        <f t="shared" si="44"/>
        <v>1.3751523732074311E-2</v>
      </c>
      <c r="AD160" s="58">
        <v>4562446</v>
      </c>
      <c r="AE160" s="63">
        <f t="shared" si="45"/>
        <v>0</v>
      </c>
      <c r="AF160" s="58">
        <v>0</v>
      </c>
      <c r="AG160" s="58">
        <v>331777488</v>
      </c>
      <c r="AH160" s="60">
        <v>1845702</v>
      </c>
      <c r="AI160" s="61">
        <v>333623190</v>
      </c>
      <c r="AJ160" s="62">
        <f t="shared" si="46"/>
        <v>5.5630718380748007E-3</v>
      </c>
      <c r="AK160" s="58">
        <v>0</v>
      </c>
      <c r="AL160" s="58">
        <v>0</v>
      </c>
      <c r="AM160" s="25">
        <v>0</v>
      </c>
      <c r="AN160" s="64"/>
    </row>
    <row r="161" spans="1:40" x14ac:dyDescent="0.2">
      <c r="A161" s="55" t="s">
        <v>327</v>
      </c>
      <c r="B161" s="56" t="s">
        <v>326</v>
      </c>
      <c r="C161" s="24">
        <v>3</v>
      </c>
      <c r="D161" s="24"/>
      <c r="E161" s="57">
        <f t="shared" si="34"/>
        <v>5.4872596416641474E-2</v>
      </c>
      <c r="F161" s="58">
        <v>45166317</v>
      </c>
      <c r="G161" s="59">
        <f t="shared" si="35"/>
        <v>4.3930547059095916E-3</v>
      </c>
      <c r="H161" s="58">
        <v>3615978</v>
      </c>
      <c r="I161" s="59">
        <f t="shared" si="36"/>
        <v>1.3695726590551063E-2</v>
      </c>
      <c r="J161" s="58">
        <v>11273123</v>
      </c>
      <c r="K161" s="60">
        <v>149927</v>
      </c>
      <c r="L161" s="61">
        <f t="shared" si="47"/>
        <v>11423050</v>
      </c>
      <c r="M161" s="62">
        <f t="shared" si="37"/>
        <v>1.3299508929335731E-2</v>
      </c>
      <c r="N161" s="63">
        <f t="shared" si="38"/>
        <v>0.17179616449609142</v>
      </c>
      <c r="O161" s="58">
        <v>141407561</v>
      </c>
      <c r="P161" s="60">
        <v>1488501</v>
      </c>
      <c r="Q161" s="61">
        <f t="shared" si="48"/>
        <v>142896062</v>
      </c>
      <c r="R161" s="62">
        <f t="shared" si="39"/>
        <v>1.0526318320418525E-2</v>
      </c>
      <c r="S161" s="63">
        <f t="shared" si="40"/>
        <v>3.5995888751262896E-2</v>
      </c>
      <c r="T161" s="58">
        <v>29628664</v>
      </c>
      <c r="U161" s="60">
        <v>-856</v>
      </c>
      <c r="V161" s="61">
        <f t="shared" si="49"/>
        <v>29627808</v>
      </c>
      <c r="W161" s="62">
        <f t="shared" si="41"/>
        <v>-2.8890941555785304E-5</v>
      </c>
      <c r="X161" s="63">
        <f t="shared" si="42"/>
        <v>0.68369832143650799</v>
      </c>
      <c r="Y161" s="58">
        <v>562760597</v>
      </c>
      <c r="Z161" s="60">
        <v>6271895</v>
      </c>
      <c r="AA161" s="61">
        <f t="shared" si="50"/>
        <v>569032492</v>
      </c>
      <c r="AB161" s="62">
        <f t="shared" si="43"/>
        <v>1.1144872319481174E-2</v>
      </c>
      <c r="AC161" s="63">
        <f t="shared" si="44"/>
        <v>3.5548247603035571E-2</v>
      </c>
      <c r="AD161" s="58">
        <v>29260205</v>
      </c>
      <c r="AE161" s="63">
        <f t="shared" si="45"/>
        <v>0</v>
      </c>
      <c r="AF161" s="58">
        <v>0</v>
      </c>
      <c r="AG161" s="58">
        <v>823112445</v>
      </c>
      <c r="AH161" s="60">
        <v>7909467</v>
      </c>
      <c r="AI161" s="61">
        <v>831021912</v>
      </c>
      <c r="AJ161" s="62">
        <f t="shared" si="46"/>
        <v>9.6092180941329351E-3</v>
      </c>
      <c r="AK161" s="58">
        <v>0</v>
      </c>
      <c r="AL161" s="58">
        <v>29101</v>
      </c>
      <c r="AM161" s="25">
        <v>0</v>
      </c>
      <c r="AN161" s="64"/>
    </row>
    <row r="162" spans="1:40" x14ac:dyDescent="0.2">
      <c r="A162" s="55" t="s">
        <v>329</v>
      </c>
      <c r="B162" s="56" t="s">
        <v>328</v>
      </c>
      <c r="C162" s="24">
        <v>3</v>
      </c>
      <c r="D162" s="24"/>
      <c r="E162" s="57">
        <f t="shared" si="34"/>
        <v>6.7256476975849133E-2</v>
      </c>
      <c r="F162" s="58">
        <v>207110842</v>
      </c>
      <c r="G162" s="59">
        <f t="shared" si="35"/>
        <v>1.3680136844068061E-2</v>
      </c>
      <c r="H162" s="58">
        <v>42126867</v>
      </c>
      <c r="I162" s="59">
        <f t="shared" si="36"/>
        <v>6.2364153371866201E-3</v>
      </c>
      <c r="J162" s="58">
        <v>19204533</v>
      </c>
      <c r="K162" s="60">
        <v>255412</v>
      </c>
      <c r="L162" s="61">
        <f t="shared" si="47"/>
        <v>19459945</v>
      </c>
      <c r="M162" s="62">
        <f t="shared" si="37"/>
        <v>1.3299568388359145E-2</v>
      </c>
      <c r="N162" s="63">
        <f t="shared" si="38"/>
        <v>0.58625946837759801</v>
      </c>
      <c r="O162" s="58">
        <v>1805338275</v>
      </c>
      <c r="P162" s="60">
        <v>18563608</v>
      </c>
      <c r="Q162" s="61">
        <f t="shared" si="48"/>
        <v>1823901883</v>
      </c>
      <c r="R162" s="62">
        <f t="shared" si="39"/>
        <v>1.0282620302834935E-2</v>
      </c>
      <c r="S162" s="63">
        <f t="shared" si="40"/>
        <v>0.24468688185834386</v>
      </c>
      <c r="T162" s="58">
        <v>753493320</v>
      </c>
      <c r="U162" s="60">
        <v>0</v>
      </c>
      <c r="V162" s="61">
        <f t="shared" si="49"/>
        <v>753493320</v>
      </c>
      <c r="W162" s="62">
        <f t="shared" si="41"/>
        <v>0</v>
      </c>
      <c r="X162" s="63">
        <f t="shared" si="42"/>
        <v>7.6246019533444787E-2</v>
      </c>
      <c r="Y162" s="58">
        <v>234793406</v>
      </c>
      <c r="Z162" s="60">
        <v>-1160282</v>
      </c>
      <c r="AA162" s="61">
        <f t="shared" si="50"/>
        <v>233633124</v>
      </c>
      <c r="AB162" s="62">
        <f t="shared" si="43"/>
        <v>-4.9417145897189289E-3</v>
      </c>
      <c r="AC162" s="63">
        <f t="shared" si="44"/>
        <v>5.6346010735095469E-3</v>
      </c>
      <c r="AD162" s="58">
        <v>17351295</v>
      </c>
      <c r="AE162" s="63">
        <f t="shared" si="45"/>
        <v>0</v>
      </c>
      <c r="AF162" s="58">
        <v>0</v>
      </c>
      <c r="AG162" s="58">
        <v>3079418538</v>
      </c>
      <c r="AH162" s="60">
        <v>17658738</v>
      </c>
      <c r="AI162" s="61">
        <v>3097077276</v>
      </c>
      <c r="AJ162" s="62">
        <f t="shared" si="46"/>
        <v>5.7344390774074112E-3</v>
      </c>
      <c r="AK162" s="58">
        <v>4131423</v>
      </c>
      <c r="AL162" s="58">
        <v>5501321</v>
      </c>
      <c r="AM162" s="25">
        <v>0</v>
      </c>
      <c r="AN162" s="64"/>
    </row>
    <row r="163" spans="1:40" x14ac:dyDescent="0.2">
      <c r="A163" s="55" t="s">
        <v>331</v>
      </c>
      <c r="B163" s="56" t="s">
        <v>330</v>
      </c>
      <c r="C163" s="24">
        <v>3</v>
      </c>
      <c r="D163" s="24"/>
      <c r="E163" s="57">
        <f t="shared" si="34"/>
        <v>4.1793032283011504E-2</v>
      </c>
      <c r="F163" s="58">
        <v>28149787</v>
      </c>
      <c r="G163" s="59">
        <f t="shared" si="35"/>
        <v>3.1994226145718105E-3</v>
      </c>
      <c r="H163" s="58">
        <v>2154978</v>
      </c>
      <c r="I163" s="59">
        <f t="shared" si="36"/>
        <v>3.9643670890424703E-3</v>
      </c>
      <c r="J163" s="58">
        <v>2670208</v>
      </c>
      <c r="K163" s="60">
        <v>35512</v>
      </c>
      <c r="L163" s="61">
        <f t="shared" si="47"/>
        <v>2705720</v>
      </c>
      <c r="M163" s="62">
        <f t="shared" si="37"/>
        <v>1.3299338478500551E-2</v>
      </c>
      <c r="N163" s="63">
        <f t="shared" si="38"/>
        <v>0.30773847897830797</v>
      </c>
      <c r="O163" s="58">
        <v>207277916</v>
      </c>
      <c r="P163" s="60">
        <v>2181873</v>
      </c>
      <c r="Q163" s="61">
        <f t="shared" si="48"/>
        <v>209459789</v>
      </c>
      <c r="R163" s="62">
        <f t="shared" si="39"/>
        <v>1.052631675436181E-2</v>
      </c>
      <c r="S163" s="63">
        <f t="shared" si="40"/>
        <v>4.5421703022505061E-2</v>
      </c>
      <c r="T163" s="58">
        <v>30593886</v>
      </c>
      <c r="U163" s="60">
        <v>0</v>
      </c>
      <c r="V163" s="61">
        <f t="shared" si="49"/>
        <v>30593886</v>
      </c>
      <c r="W163" s="62">
        <f t="shared" si="41"/>
        <v>0</v>
      </c>
      <c r="X163" s="63">
        <f t="shared" si="42"/>
        <v>0.57519927825752515</v>
      </c>
      <c r="Y163" s="58">
        <v>387426714</v>
      </c>
      <c r="Z163" s="60">
        <v>5603770</v>
      </c>
      <c r="AA163" s="61">
        <f t="shared" si="50"/>
        <v>393030484</v>
      </c>
      <c r="AB163" s="62">
        <f t="shared" si="43"/>
        <v>1.4464077456465741E-2</v>
      </c>
      <c r="AC163" s="63">
        <f t="shared" si="44"/>
        <v>2.2683717755036033E-2</v>
      </c>
      <c r="AD163" s="58">
        <v>15278667</v>
      </c>
      <c r="AE163" s="63">
        <f t="shared" si="45"/>
        <v>0</v>
      </c>
      <c r="AF163" s="58">
        <v>0</v>
      </c>
      <c r="AG163" s="58">
        <v>673552156</v>
      </c>
      <c r="AH163" s="60">
        <v>7821155</v>
      </c>
      <c r="AI163" s="61">
        <v>681373311</v>
      </c>
      <c r="AJ163" s="62">
        <f t="shared" si="46"/>
        <v>1.1611803080621421E-2</v>
      </c>
      <c r="AK163" s="58">
        <v>0</v>
      </c>
      <c r="AL163" s="58">
        <v>0</v>
      </c>
      <c r="AM163" s="25">
        <v>0</v>
      </c>
      <c r="AN163" s="64"/>
    </row>
    <row r="164" spans="1:40" x14ac:dyDescent="0.2">
      <c r="A164" s="55" t="s">
        <v>333</v>
      </c>
      <c r="B164" s="56" t="s">
        <v>332</v>
      </c>
      <c r="C164" s="24">
        <v>3</v>
      </c>
      <c r="D164" s="24"/>
      <c r="E164" s="57">
        <f t="shared" si="34"/>
        <v>3.568237506065737E-2</v>
      </c>
      <c r="F164" s="58">
        <v>22550625</v>
      </c>
      <c r="G164" s="59">
        <f t="shared" si="35"/>
        <v>1.7735199572677821E-3</v>
      </c>
      <c r="H164" s="58">
        <v>1120833</v>
      </c>
      <c r="I164" s="59">
        <f t="shared" si="36"/>
        <v>2.5552619423166483E-4</v>
      </c>
      <c r="J164" s="58">
        <v>161488</v>
      </c>
      <c r="K164" s="60">
        <v>2149</v>
      </c>
      <c r="L164" s="61">
        <f t="shared" si="47"/>
        <v>163637</v>
      </c>
      <c r="M164" s="62">
        <f t="shared" si="37"/>
        <v>1.3307490339839493E-2</v>
      </c>
      <c r="N164" s="63">
        <f t="shared" si="38"/>
        <v>0.11778527614327097</v>
      </c>
      <c r="O164" s="58">
        <v>74438195</v>
      </c>
      <c r="P164" s="60">
        <v>720524</v>
      </c>
      <c r="Q164" s="61">
        <f t="shared" si="48"/>
        <v>75158719</v>
      </c>
      <c r="R164" s="62">
        <f t="shared" si="39"/>
        <v>9.6794931687959381E-3</v>
      </c>
      <c r="S164" s="63">
        <f t="shared" si="40"/>
        <v>9.4932550906202378E-3</v>
      </c>
      <c r="T164" s="58">
        <v>5999568</v>
      </c>
      <c r="U164" s="60">
        <v>-2204</v>
      </c>
      <c r="V164" s="61">
        <f t="shared" si="49"/>
        <v>5997364</v>
      </c>
      <c r="W164" s="62">
        <f t="shared" si="41"/>
        <v>-3.6735978323772646E-4</v>
      </c>
      <c r="X164" s="63">
        <f t="shared" si="42"/>
        <v>0.79706124148200852</v>
      </c>
      <c r="Y164" s="58">
        <v>503728497</v>
      </c>
      <c r="Z164" s="60">
        <v>4191395</v>
      </c>
      <c r="AA164" s="61">
        <f t="shared" si="50"/>
        <v>507919892</v>
      </c>
      <c r="AB164" s="62">
        <f t="shared" si="43"/>
        <v>8.3207422747814085E-3</v>
      </c>
      <c r="AC164" s="63">
        <f t="shared" si="44"/>
        <v>3.7948806071943404E-2</v>
      </c>
      <c r="AD164" s="58">
        <v>23982969</v>
      </c>
      <c r="AE164" s="63">
        <f t="shared" si="45"/>
        <v>0</v>
      </c>
      <c r="AF164" s="58">
        <v>0</v>
      </c>
      <c r="AG164" s="58">
        <v>631982175</v>
      </c>
      <c r="AH164" s="60">
        <v>4911864</v>
      </c>
      <c r="AI164" s="61">
        <v>636894039</v>
      </c>
      <c r="AJ164" s="62">
        <f t="shared" si="46"/>
        <v>7.7721559156316393E-3</v>
      </c>
      <c r="AK164" s="58">
        <v>0</v>
      </c>
      <c r="AL164" s="58">
        <v>530693</v>
      </c>
      <c r="AM164" s="25">
        <v>0</v>
      </c>
      <c r="AN164" s="64"/>
    </row>
    <row r="165" spans="1:40" x14ac:dyDescent="0.2">
      <c r="A165" s="55" t="s">
        <v>335</v>
      </c>
      <c r="B165" s="56" t="s">
        <v>334</v>
      </c>
      <c r="C165" s="24">
        <v>3</v>
      </c>
      <c r="D165" s="24"/>
      <c r="E165" s="57">
        <f t="shared" si="34"/>
        <v>3.2856550941686435E-2</v>
      </c>
      <c r="F165" s="58">
        <v>23275102</v>
      </c>
      <c r="G165" s="59">
        <f t="shared" si="35"/>
        <v>1.6695868495353061E-3</v>
      </c>
      <c r="H165" s="58">
        <v>1182711</v>
      </c>
      <c r="I165" s="59">
        <f t="shared" si="36"/>
        <v>2.1407413727570014E-4</v>
      </c>
      <c r="J165" s="58">
        <v>151647</v>
      </c>
      <c r="K165" s="60">
        <v>2016</v>
      </c>
      <c r="L165" s="61">
        <f t="shared" si="47"/>
        <v>153663</v>
      </c>
      <c r="M165" s="62">
        <f t="shared" si="37"/>
        <v>1.3294031533759323E-2</v>
      </c>
      <c r="N165" s="63">
        <f t="shared" si="38"/>
        <v>0.15696829033176432</v>
      </c>
      <c r="O165" s="58">
        <v>111194050</v>
      </c>
      <c r="P165" s="60">
        <v>825022</v>
      </c>
      <c r="Q165" s="61">
        <f t="shared" si="48"/>
        <v>112019072</v>
      </c>
      <c r="R165" s="62">
        <f t="shared" si="39"/>
        <v>7.4196595950952408E-3</v>
      </c>
      <c r="S165" s="63">
        <f t="shared" si="40"/>
        <v>2.8172798488849779E-2</v>
      </c>
      <c r="T165" s="58">
        <v>19957200</v>
      </c>
      <c r="U165" s="60">
        <v>0</v>
      </c>
      <c r="V165" s="61">
        <f t="shared" si="49"/>
        <v>19957200</v>
      </c>
      <c r="W165" s="62">
        <f t="shared" si="41"/>
        <v>0</v>
      </c>
      <c r="X165" s="63">
        <f t="shared" si="42"/>
        <v>0.75013866709520172</v>
      </c>
      <c r="Y165" s="58">
        <v>531387303</v>
      </c>
      <c r="Z165" s="60">
        <v>14335333</v>
      </c>
      <c r="AA165" s="61">
        <f t="shared" si="50"/>
        <v>545722636</v>
      </c>
      <c r="AB165" s="62">
        <f t="shared" si="43"/>
        <v>2.6977183909115722E-2</v>
      </c>
      <c r="AC165" s="63">
        <f t="shared" si="44"/>
        <v>2.9980032155686724E-2</v>
      </c>
      <c r="AD165" s="58">
        <v>21237418</v>
      </c>
      <c r="AE165" s="63">
        <f t="shared" si="45"/>
        <v>0</v>
      </c>
      <c r="AF165" s="58">
        <v>0</v>
      </c>
      <c r="AG165" s="58">
        <v>708385431</v>
      </c>
      <c r="AH165" s="60">
        <v>15162371</v>
      </c>
      <c r="AI165" s="61">
        <v>723547802</v>
      </c>
      <c r="AJ165" s="62">
        <f t="shared" si="46"/>
        <v>2.1404125969383465E-2</v>
      </c>
      <c r="AK165" s="58">
        <v>28169</v>
      </c>
      <c r="AL165" s="58">
        <v>18460</v>
      </c>
      <c r="AM165" s="25">
        <v>0</v>
      </c>
      <c r="AN165" s="64"/>
    </row>
    <row r="166" spans="1:40" x14ac:dyDescent="0.2">
      <c r="A166" s="55" t="s">
        <v>337</v>
      </c>
      <c r="B166" s="56" t="s">
        <v>336</v>
      </c>
      <c r="C166" s="24">
        <v>3</v>
      </c>
      <c r="D166" s="24"/>
      <c r="E166" s="57">
        <f t="shared" si="34"/>
        <v>7.6027293438600176E-3</v>
      </c>
      <c r="F166" s="58">
        <v>2525689</v>
      </c>
      <c r="G166" s="59">
        <f t="shared" si="35"/>
        <v>5.7333594502888179E-3</v>
      </c>
      <c r="H166" s="58">
        <v>1904669</v>
      </c>
      <c r="I166" s="59">
        <f t="shared" si="36"/>
        <v>1.0959121550390648E-3</v>
      </c>
      <c r="J166" s="58">
        <v>364071</v>
      </c>
      <c r="K166" s="60">
        <v>4842</v>
      </c>
      <c r="L166" s="61">
        <f t="shared" si="47"/>
        <v>368913</v>
      </c>
      <c r="M166" s="62">
        <f t="shared" si="37"/>
        <v>1.3299603648738846E-2</v>
      </c>
      <c r="N166" s="63">
        <f t="shared" si="38"/>
        <v>4.7711842124448969E-2</v>
      </c>
      <c r="O166" s="58">
        <v>15850265</v>
      </c>
      <c r="P166" s="60">
        <v>54862</v>
      </c>
      <c r="Q166" s="61">
        <f t="shared" si="48"/>
        <v>15905127</v>
      </c>
      <c r="R166" s="62">
        <f t="shared" si="39"/>
        <v>3.4612670513710655E-3</v>
      </c>
      <c r="S166" s="63">
        <f t="shared" si="40"/>
        <v>1.7161677732959967E-3</v>
      </c>
      <c r="T166" s="58">
        <v>570125</v>
      </c>
      <c r="U166" s="60">
        <v>0</v>
      </c>
      <c r="V166" s="61">
        <f t="shared" si="49"/>
        <v>570125</v>
      </c>
      <c r="W166" s="62">
        <f t="shared" si="41"/>
        <v>0</v>
      </c>
      <c r="X166" s="63">
        <f t="shared" si="42"/>
        <v>0.92584324138709695</v>
      </c>
      <c r="Y166" s="58">
        <v>307572713</v>
      </c>
      <c r="Z166" s="60">
        <v>13218464</v>
      </c>
      <c r="AA166" s="61">
        <f t="shared" si="50"/>
        <v>320791177</v>
      </c>
      <c r="AB166" s="62">
        <f t="shared" si="43"/>
        <v>4.297671230672534E-2</v>
      </c>
      <c r="AC166" s="63">
        <f t="shared" si="44"/>
        <v>1.0296747765970228E-2</v>
      </c>
      <c r="AD166" s="58">
        <v>3420664</v>
      </c>
      <c r="AE166" s="63">
        <f t="shared" si="45"/>
        <v>0</v>
      </c>
      <c r="AF166" s="58">
        <v>0</v>
      </c>
      <c r="AG166" s="58">
        <v>332208196</v>
      </c>
      <c r="AH166" s="60">
        <v>13278168</v>
      </c>
      <c r="AI166" s="61">
        <v>345486364</v>
      </c>
      <c r="AJ166" s="62">
        <f t="shared" si="46"/>
        <v>3.9969417250620753E-2</v>
      </c>
      <c r="AK166" s="58">
        <v>0</v>
      </c>
      <c r="AL166" s="58">
        <v>0</v>
      </c>
      <c r="AM166" s="25">
        <v>0</v>
      </c>
      <c r="AN166" s="64"/>
    </row>
    <row r="167" spans="1:40" x14ac:dyDescent="0.2">
      <c r="A167" s="55" t="s">
        <v>339</v>
      </c>
      <c r="B167" s="56" t="s">
        <v>338</v>
      </c>
      <c r="C167" s="24">
        <v>3</v>
      </c>
      <c r="D167" s="24"/>
      <c r="E167" s="57">
        <f t="shared" si="34"/>
        <v>4.1335311227295231E-2</v>
      </c>
      <c r="F167" s="58">
        <v>44101081</v>
      </c>
      <c r="G167" s="59">
        <f t="shared" si="35"/>
        <v>1.0998659294393746E-2</v>
      </c>
      <c r="H167" s="58">
        <v>11734586</v>
      </c>
      <c r="I167" s="59">
        <f t="shared" si="36"/>
        <v>5.296123395937858E-2</v>
      </c>
      <c r="J167" s="58">
        <v>56504901</v>
      </c>
      <c r="K167" s="60">
        <v>751490</v>
      </c>
      <c r="L167" s="61">
        <f t="shared" si="47"/>
        <v>57256391</v>
      </c>
      <c r="M167" s="62">
        <f t="shared" si="37"/>
        <v>1.3299554316536188E-2</v>
      </c>
      <c r="N167" s="63">
        <f t="shared" si="38"/>
        <v>0.33935195298367382</v>
      </c>
      <c r="O167" s="58">
        <v>362058190</v>
      </c>
      <c r="P167" s="60">
        <v>-3731585</v>
      </c>
      <c r="Q167" s="61">
        <f t="shared" si="48"/>
        <v>358326605</v>
      </c>
      <c r="R167" s="62">
        <f t="shared" si="39"/>
        <v>-1.0306589114860239E-2</v>
      </c>
      <c r="S167" s="63">
        <f t="shared" si="40"/>
        <v>7.3861405309539427E-2</v>
      </c>
      <c r="T167" s="58">
        <v>78803515</v>
      </c>
      <c r="U167" s="60">
        <v>0</v>
      </c>
      <c r="V167" s="61">
        <f t="shared" si="49"/>
        <v>78803515</v>
      </c>
      <c r="W167" s="62">
        <f t="shared" si="41"/>
        <v>0</v>
      </c>
      <c r="X167" s="63">
        <f t="shared" si="42"/>
        <v>0.46142845787105669</v>
      </c>
      <c r="Y167" s="58">
        <v>492302905</v>
      </c>
      <c r="Z167" s="60">
        <v>-6743875</v>
      </c>
      <c r="AA167" s="61">
        <f t="shared" si="50"/>
        <v>485559030</v>
      </c>
      <c r="AB167" s="62">
        <f t="shared" si="43"/>
        <v>-1.3698629302217911E-2</v>
      </c>
      <c r="AC167" s="63">
        <f t="shared" si="44"/>
        <v>2.0062431042545951E-2</v>
      </c>
      <c r="AD167" s="58">
        <v>21404820</v>
      </c>
      <c r="AE167" s="63">
        <f t="shared" si="45"/>
        <v>5.4831211661155675E-7</v>
      </c>
      <c r="AF167" s="58">
        <v>585</v>
      </c>
      <c r="AG167" s="58">
        <v>1066910583</v>
      </c>
      <c r="AH167" s="60">
        <v>-9723970</v>
      </c>
      <c r="AI167" s="61">
        <v>1057186613</v>
      </c>
      <c r="AJ167" s="62">
        <f t="shared" si="46"/>
        <v>-9.1141377308842381E-3</v>
      </c>
      <c r="AK167" s="58">
        <v>94475</v>
      </c>
      <c r="AL167" s="58">
        <v>263950</v>
      </c>
      <c r="AM167" s="25">
        <v>0</v>
      </c>
      <c r="AN167" s="64"/>
    </row>
    <row r="168" spans="1:40" x14ac:dyDescent="0.2">
      <c r="A168" s="55" t="s">
        <v>341</v>
      </c>
      <c r="B168" s="56" t="s">
        <v>340</v>
      </c>
      <c r="C168" s="24">
        <v>3</v>
      </c>
      <c r="D168" s="24"/>
      <c r="E168" s="57">
        <f t="shared" si="34"/>
        <v>3.7293402534124741E-2</v>
      </c>
      <c r="F168" s="58">
        <v>11519053</v>
      </c>
      <c r="G168" s="59">
        <f t="shared" si="35"/>
        <v>2.7726654402625201E-3</v>
      </c>
      <c r="H168" s="58">
        <v>856411</v>
      </c>
      <c r="I168" s="59">
        <f t="shared" si="36"/>
        <v>1.3686508917778249E-3</v>
      </c>
      <c r="J168" s="58">
        <v>422744</v>
      </c>
      <c r="K168" s="60">
        <v>5622</v>
      </c>
      <c r="L168" s="61">
        <f t="shared" si="47"/>
        <v>428366</v>
      </c>
      <c r="M168" s="62">
        <f t="shared" si="37"/>
        <v>1.329882860549174E-2</v>
      </c>
      <c r="N168" s="63">
        <f t="shared" si="38"/>
        <v>0.19399251083675279</v>
      </c>
      <c r="O168" s="58">
        <v>59919714</v>
      </c>
      <c r="P168" s="60">
        <v>-540337</v>
      </c>
      <c r="Q168" s="61">
        <f t="shared" si="48"/>
        <v>59379377</v>
      </c>
      <c r="R168" s="62">
        <f t="shared" si="39"/>
        <v>-9.0176832285948499E-3</v>
      </c>
      <c r="S168" s="63">
        <f t="shared" si="40"/>
        <v>1.8575826645548275E-2</v>
      </c>
      <c r="T168" s="58">
        <v>5737635</v>
      </c>
      <c r="U168" s="60">
        <v>0</v>
      </c>
      <c r="V168" s="61">
        <f t="shared" si="49"/>
        <v>5737635</v>
      </c>
      <c r="W168" s="62">
        <f t="shared" si="41"/>
        <v>0</v>
      </c>
      <c r="X168" s="63">
        <f t="shared" si="42"/>
        <v>0.70227175541452536</v>
      </c>
      <c r="Y168" s="58">
        <v>216915192</v>
      </c>
      <c r="Z168" s="60">
        <v>-2971441</v>
      </c>
      <c r="AA168" s="61">
        <f t="shared" si="50"/>
        <v>213943751</v>
      </c>
      <c r="AB168" s="62">
        <f t="shared" si="43"/>
        <v>-1.369863020013831E-2</v>
      </c>
      <c r="AC168" s="63">
        <f t="shared" si="44"/>
        <v>4.3725188237008529E-2</v>
      </c>
      <c r="AD168" s="58">
        <v>13505680</v>
      </c>
      <c r="AE168" s="63">
        <f t="shared" si="45"/>
        <v>0</v>
      </c>
      <c r="AF168" s="58">
        <v>0</v>
      </c>
      <c r="AG168" s="58">
        <v>308876429</v>
      </c>
      <c r="AH168" s="60">
        <v>-3506156</v>
      </c>
      <c r="AI168" s="61">
        <v>305370273</v>
      </c>
      <c r="AJ168" s="62">
        <f t="shared" si="46"/>
        <v>-1.1351322635240645E-2</v>
      </c>
      <c r="AK168" s="58">
        <v>18100</v>
      </c>
      <c r="AL168" s="58">
        <v>0</v>
      </c>
      <c r="AM168" s="25">
        <v>0</v>
      </c>
      <c r="AN168" s="64"/>
    </row>
    <row r="169" spans="1:40" x14ac:dyDescent="0.2">
      <c r="A169" s="55" t="s">
        <v>343</v>
      </c>
      <c r="B169" s="56" t="s">
        <v>342</v>
      </c>
      <c r="C169" s="24">
        <v>3</v>
      </c>
      <c r="D169" s="24"/>
      <c r="E169" s="57">
        <f t="shared" si="34"/>
        <v>4.264232039802425E-2</v>
      </c>
      <c r="F169" s="58">
        <v>13648568</v>
      </c>
      <c r="G169" s="59">
        <f t="shared" si="35"/>
        <v>2.9247218468280236E-2</v>
      </c>
      <c r="H169" s="58">
        <v>9361185</v>
      </c>
      <c r="I169" s="59">
        <f t="shared" si="36"/>
        <v>0.1547669727602583</v>
      </c>
      <c r="J169" s="58">
        <v>49536412</v>
      </c>
      <c r="K169" s="60">
        <v>658813</v>
      </c>
      <c r="L169" s="61">
        <f t="shared" si="47"/>
        <v>50195225</v>
      </c>
      <c r="M169" s="62">
        <f t="shared" si="37"/>
        <v>1.3299570425084482E-2</v>
      </c>
      <c r="N169" s="63">
        <f t="shared" si="38"/>
        <v>0.27390108349414405</v>
      </c>
      <c r="O169" s="58">
        <v>87667780</v>
      </c>
      <c r="P169" s="60">
        <v>1252653</v>
      </c>
      <c r="Q169" s="61">
        <f t="shared" si="48"/>
        <v>88920433</v>
      </c>
      <c r="R169" s="62">
        <f t="shared" si="39"/>
        <v>1.4288636030249654E-2</v>
      </c>
      <c r="S169" s="63">
        <f t="shared" si="40"/>
        <v>2.2902822014931375E-2</v>
      </c>
      <c r="T169" s="58">
        <v>7330528</v>
      </c>
      <c r="U169" s="60">
        <v>32890</v>
      </c>
      <c r="V169" s="61">
        <f t="shared" si="49"/>
        <v>7363418</v>
      </c>
      <c r="W169" s="62">
        <f t="shared" si="41"/>
        <v>4.486716372954308E-3</v>
      </c>
      <c r="X169" s="63">
        <f t="shared" si="42"/>
        <v>0.44272562067879012</v>
      </c>
      <c r="Y169" s="58">
        <v>141703610</v>
      </c>
      <c r="Z169" s="60">
        <v>-863833</v>
      </c>
      <c r="AA169" s="61">
        <f t="shared" si="50"/>
        <v>140839777</v>
      </c>
      <c r="AB169" s="62">
        <f t="shared" si="43"/>
        <v>-6.0960549981754174E-3</v>
      </c>
      <c r="AC169" s="63">
        <f t="shared" si="44"/>
        <v>3.3611069670646462E-2</v>
      </c>
      <c r="AD169" s="58">
        <v>10757927</v>
      </c>
      <c r="AE169" s="63">
        <f t="shared" si="45"/>
        <v>2.0289251492520643E-4</v>
      </c>
      <c r="AF169" s="58">
        <v>64940</v>
      </c>
      <c r="AG169" s="58">
        <v>320070950</v>
      </c>
      <c r="AH169" s="60">
        <v>1080523</v>
      </c>
      <c r="AI169" s="61">
        <v>321151473</v>
      </c>
      <c r="AJ169" s="62">
        <f t="shared" si="46"/>
        <v>3.3758858778030307E-3</v>
      </c>
      <c r="AK169" s="58">
        <v>0</v>
      </c>
      <c r="AL169" s="58">
        <v>33340</v>
      </c>
      <c r="AM169" s="25">
        <v>0</v>
      </c>
      <c r="AN169" s="64"/>
    </row>
    <row r="170" spans="1:40" x14ac:dyDescent="0.2">
      <c r="A170" s="55" t="s">
        <v>345</v>
      </c>
      <c r="B170" s="56" t="s">
        <v>344</v>
      </c>
      <c r="C170" s="24">
        <v>3</v>
      </c>
      <c r="D170" s="24"/>
      <c r="E170" s="57">
        <f t="shared" si="34"/>
        <v>6.013577103301438E-2</v>
      </c>
      <c r="F170" s="58">
        <v>38218430</v>
      </c>
      <c r="G170" s="59">
        <f t="shared" si="35"/>
        <v>4.1470155876103081E-2</v>
      </c>
      <c r="H170" s="58">
        <v>26355765</v>
      </c>
      <c r="I170" s="59">
        <f t="shared" si="36"/>
        <v>0.21161985183866402</v>
      </c>
      <c r="J170" s="58">
        <v>134491973</v>
      </c>
      <c r="K170" s="60">
        <v>1788684</v>
      </c>
      <c r="L170" s="61">
        <f t="shared" si="47"/>
        <v>136280657</v>
      </c>
      <c r="M170" s="62">
        <f t="shared" si="37"/>
        <v>1.3299559520923973E-2</v>
      </c>
      <c r="N170" s="63">
        <f t="shared" si="38"/>
        <v>0.17153261903798825</v>
      </c>
      <c r="O170" s="58">
        <v>109015105</v>
      </c>
      <c r="P170" s="60">
        <v>1142088</v>
      </c>
      <c r="Q170" s="61">
        <f t="shared" si="48"/>
        <v>110157193</v>
      </c>
      <c r="R170" s="62">
        <f t="shared" si="39"/>
        <v>1.0476419758527958E-2</v>
      </c>
      <c r="S170" s="63">
        <f t="shared" si="40"/>
        <v>5.5406013211427546E-2</v>
      </c>
      <c r="T170" s="58">
        <v>35212500</v>
      </c>
      <c r="U170" s="60">
        <v>0</v>
      </c>
      <c r="V170" s="61">
        <f t="shared" si="49"/>
        <v>35212500</v>
      </c>
      <c r="W170" s="62">
        <f t="shared" si="41"/>
        <v>0</v>
      </c>
      <c r="X170" s="63">
        <f t="shared" si="42"/>
        <v>0.42667332976981998</v>
      </c>
      <c r="Y170" s="58">
        <v>271166138</v>
      </c>
      <c r="Z170" s="60">
        <v>0</v>
      </c>
      <c r="AA170" s="61">
        <f t="shared" si="50"/>
        <v>271166138</v>
      </c>
      <c r="AB170" s="62">
        <f t="shared" si="43"/>
        <v>0</v>
      </c>
      <c r="AC170" s="63">
        <f t="shared" si="44"/>
        <v>3.0783211173478809E-2</v>
      </c>
      <c r="AD170" s="58">
        <v>19563830</v>
      </c>
      <c r="AE170" s="63">
        <f t="shared" si="45"/>
        <v>2.3790480595039295E-3</v>
      </c>
      <c r="AF170" s="58">
        <v>1511970</v>
      </c>
      <c r="AG170" s="58">
        <v>635535711</v>
      </c>
      <c r="AH170" s="60">
        <v>2930772</v>
      </c>
      <c r="AI170" s="61">
        <v>638466483</v>
      </c>
      <c r="AJ170" s="62">
        <f t="shared" si="46"/>
        <v>4.6114985346590543E-3</v>
      </c>
      <c r="AK170" s="58">
        <v>0</v>
      </c>
      <c r="AL170" s="58">
        <v>849660</v>
      </c>
      <c r="AM170" s="25">
        <v>0</v>
      </c>
      <c r="AN170" s="64"/>
    </row>
    <row r="171" spans="1:40" x14ac:dyDescent="0.2">
      <c r="A171" s="55" t="s">
        <v>347</v>
      </c>
      <c r="B171" s="56" t="s">
        <v>346</v>
      </c>
      <c r="C171" s="24">
        <v>3</v>
      </c>
      <c r="D171" s="24"/>
      <c r="E171" s="57">
        <f t="shared" si="34"/>
        <v>3.6780624302996667E-2</v>
      </c>
      <c r="F171" s="58">
        <v>19477510</v>
      </c>
      <c r="G171" s="59">
        <f t="shared" si="35"/>
        <v>5.1336188928363434E-3</v>
      </c>
      <c r="H171" s="58">
        <v>2718554</v>
      </c>
      <c r="I171" s="59">
        <f t="shared" si="36"/>
        <v>2.2251636509393328E-2</v>
      </c>
      <c r="J171" s="58">
        <v>11783554</v>
      </c>
      <c r="K171" s="60">
        <v>156716</v>
      </c>
      <c r="L171" s="61">
        <f t="shared" si="47"/>
        <v>11940270</v>
      </c>
      <c r="M171" s="62">
        <f t="shared" si="37"/>
        <v>1.3299552919263578E-2</v>
      </c>
      <c r="N171" s="63">
        <f t="shared" si="38"/>
        <v>0.16697692389064808</v>
      </c>
      <c r="O171" s="58">
        <v>88424130</v>
      </c>
      <c r="P171" s="60">
        <v>898615</v>
      </c>
      <c r="Q171" s="61">
        <f t="shared" si="48"/>
        <v>89322745</v>
      </c>
      <c r="R171" s="62">
        <f t="shared" si="39"/>
        <v>1.0162554044919638E-2</v>
      </c>
      <c r="S171" s="63">
        <f t="shared" si="40"/>
        <v>2.6845375975805136E-2</v>
      </c>
      <c r="T171" s="58">
        <v>14216210</v>
      </c>
      <c r="U171" s="60">
        <v>0</v>
      </c>
      <c r="V171" s="61">
        <f t="shared" si="49"/>
        <v>14216210</v>
      </c>
      <c r="W171" s="62">
        <f t="shared" si="41"/>
        <v>0</v>
      </c>
      <c r="X171" s="63">
        <f t="shared" si="42"/>
        <v>0.71730707474374011</v>
      </c>
      <c r="Y171" s="58">
        <v>379856405</v>
      </c>
      <c r="Z171" s="60">
        <v>-5112309</v>
      </c>
      <c r="AA171" s="61">
        <f t="shared" si="50"/>
        <v>374744096</v>
      </c>
      <c r="AB171" s="62">
        <f t="shared" si="43"/>
        <v>-1.3458530467585508E-2</v>
      </c>
      <c r="AC171" s="63">
        <f t="shared" si="44"/>
        <v>2.4704745684580334E-2</v>
      </c>
      <c r="AD171" s="58">
        <v>13082620</v>
      </c>
      <c r="AE171" s="63">
        <f t="shared" si="45"/>
        <v>0</v>
      </c>
      <c r="AF171" s="58">
        <v>0</v>
      </c>
      <c r="AG171" s="58">
        <v>529558983</v>
      </c>
      <c r="AH171" s="60">
        <v>-4056978</v>
      </c>
      <c r="AI171" s="61">
        <v>525502005</v>
      </c>
      <c r="AJ171" s="62">
        <f t="shared" si="46"/>
        <v>-7.6610502894632233E-3</v>
      </c>
      <c r="AK171" s="58">
        <v>0</v>
      </c>
      <c r="AL171" s="58">
        <v>119660</v>
      </c>
      <c r="AM171" s="25">
        <v>0</v>
      </c>
      <c r="AN171" s="64"/>
    </row>
    <row r="172" spans="1:40" x14ac:dyDescent="0.2">
      <c r="A172" s="55" t="s">
        <v>349</v>
      </c>
      <c r="B172" s="56" t="s">
        <v>348</v>
      </c>
      <c r="C172" s="24">
        <v>3</v>
      </c>
      <c r="D172" s="24"/>
      <c r="E172" s="57">
        <f t="shared" si="34"/>
        <v>4.8083285530822147E-2</v>
      </c>
      <c r="F172" s="58">
        <v>49390910</v>
      </c>
      <c r="G172" s="59">
        <f t="shared" si="35"/>
        <v>6.7340184359738747E-3</v>
      </c>
      <c r="H172" s="58">
        <v>6917150</v>
      </c>
      <c r="I172" s="59">
        <f t="shared" si="36"/>
        <v>4.922824535972474E-2</v>
      </c>
      <c r="J172" s="58">
        <v>50567007</v>
      </c>
      <c r="K172" s="60">
        <v>672519</v>
      </c>
      <c r="L172" s="61">
        <f t="shared" si="47"/>
        <v>51239526</v>
      </c>
      <c r="M172" s="62">
        <f t="shared" si="37"/>
        <v>1.329956111501715E-2</v>
      </c>
      <c r="N172" s="63">
        <f t="shared" si="38"/>
        <v>0.16530270070729219</v>
      </c>
      <c r="O172" s="58">
        <v>169798106</v>
      </c>
      <c r="P172" s="60">
        <v>1206727</v>
      </c>
      <c r="Q172" s="61">
        <f t="shared" si="48"/>
        <v>171004833</v>
      </c>
      <c r="R172" s="62">
        <f t="shared" si="39"/>
        <v>7.1068342776450053E-3</v>
      </c>
      <c r="S172" s="63">
        <f t="shared" si="40"/>
        <v>3.3689499400693143E-2</v>
      </c>
      <c r="T172" s="58">
        <v>34605685</v>
      </c>
      <c r="U172" s="60">
        <v>-131222</v>
      </c>
      <c r="V172" s="61">
        <f t="shared" si="49"/>
        <v>34474463</v>
      </c>
      <c r="W172" s="62">
        <f t="shared" si="41"/>
        <v>-3.7919203159827641E-3</v>
      </c>
      <c r="X172" s="63">
        <f t="shared" si="42"/>
        <v>0.63729278118850641</v>
      </c>
      <c r="Y172" s="58">
        <v>654623952</v>
      </c>
      <c r="Z172" s="60">
        <v>-4834526</v>
      </c>
      <c r="AA172" s="61">
        <f t="shared" si="50"/>
        <v>649789426</v>
      </c>
      <c r="AB172" s="62">
        <f t="shared" si="43"/>
        <v>-7.3851957069850692E-3</v>
      </c>
      <c r="AC172" s="63">
        <f t="shared" si="44"/>
        <v>5.9507304450540595E-2</v>
      </c>
      <c r="AD172" s="58">
        <v>61125605</v>
      </c>
      <c r="AE172" s="63">
        <f t="shared" si="45"/>
        <v>1.6216492644692513E-4</v>
      </c>
      <c r="AF172" s="58">
        <v>166575</v>
      </c>
      <c r="AG172" s="58">
        <v>1027194990</v>
      </c>
      <c r="AH172" s="60">
        <v>-3086502</v>
      </c>
      <c r="AI172" s="61">
        <v>1024108488</v>
      </c>
      <c r="AJ172" s="62">
        <f t="shared" si="46"/>
        <v>-3.0047868516181139E-3</v>
      </c>
      <c r="AK172" s="58">
        <v>27820</v>
      </c>
      <c r="AL172" s="58">
        <v>0</v>
      </c>
      <c r="AM172" s="25">
        <v>0</v>
      </c>
      <c r="AN172" s="64"/>
    </row>
    <row r="173" spans="1:40" x14ac:dyDescent="0.2">
      <c r="A173" s="55" t="s">
        <v>351</v>
      </c>
      <c r="B173" s="56" t="s">
        <v>350</v>
      </c>
      <c r="C173" s="24">
        <v>3</v>
      </c>
      <c r="D173" s="24"/>
      <c r="E173" s="57">
        <f t="shared" si="34"/>
        <v>4.3406005798117486E-2</v>
      </c>
      <c r="F173" s="58">
        <v>20220725</v>
      </c>
      <c r="G173" s="59">
        <f t="shared" si="35"/>
        <v>9.2994247727658467E-3</v>
      </c>
      <c r="H173" s="58">
        <v>4332145</v>
      </c>
      <c r="I173" s="59">
        <f t="shared" si="36"/>
        <v>4.7788041312973265E-3</v>
      </c>
      <c r="J173" s="58">
        <v>2226210</v>
      </c>
      <c r="K173" s="60">
        <v>29608</v>
      </c>
      <c r="L173" s="61">
        <f t="shared" si="47"/>
        <v>2255818</v>
      </c>
      <c r="M173" s="62">
        <f t="shared" si="37"/>
        <v>1.3299733628004545E-2</v>
      </c>
      <c r="N173" s="63">
        <f t="shared" si="38"/>
        <v>0.16897644131628162</v>
      </c>
      <c r="O173" s="58">
        <v>78717820</v>
      </c>
      <c r="P173" s="60">
        <v>-1282981</v>
      </c>
      <c r="Q173" s="61">
        <f t="shared" si="48"/>
        <v>77434839</v>
      </c>
      <c r="R173" s="62">
        <f t="shared" si="39"/>
        <v>-1.6298482351264302E-2</v>
      </c>
      <c r="S173" s="63">
        <f t="shared" si="40"/>
        <v>8.0171388414983641E-3</v>
      </c>
      <c r="T173" s="58">
        <v>3734791</v>
      </c>
      <c r="U173" s="60">
        <v>0</v>
      </c>
      <c r="V173" s="61">
        <f t="shared" si="49"/>
        <v>3734791</v>
      </c>
      <c r="W173" s="62">
        <f t="shared" si="41"/>
        <v>0</v>
      </c>
      <c r="X173" s="63">
        <f t="shared" si="42"/>
        <v>0.73366979767088847</v>
      </c>
      <c r="Y173" s="58">
        <v>341780704</v>
      </c>
      <c r="Z173" s="60">
        <v>9711555</v>
      </c>
      <c r="AA173" s="61">
        <f t="shared" si="50"/>
        <v>351492259</v>
      </c>
      <c r="AB173" s="62">
        <f t="shared" si="43"/>
        <v>2.8414579542793614E-2</v>
      </c>
      <c r="AC173" s="63">
        <f t="shared" si="44"/>
        <v>3.1852387469150881E-2</v>
      </c>
      <c r="AD173" s="58">
        <v>14838462</v>
      </c>
      <c r="AE173" s="63">
        <f t="shared" si="45"/>
        <v>0</v>
      </c>
      <c r="AF173" s="58">
        <v>0</v>
      </c>
      <c r="AG173" s="58">
        <v>465850857</v>
      </c>
      <c r="AH173" s="60">
        <v>8458182</v>
      </c>
      <c r="AI173" s="61">
        <v>474309039</v>
      </c>
      <c r="AJ173" s="62">
        <f t="shared" si="46"/>
        <v>1.8156416099498557E-2</v>
      </c>
      <c r="AK173" s="58">
        <v>0</v>
      </c>
      <c r="AL173" s="58">
        <v>0</v>
      </c>
      <c r="AM173" s="25">
        <v>0</v>
      </c>
      <c r="AN173" s="64"/>
    </row>
    <row r="174" spans="1:40" x14ac:dyDescent="0.2">
      <c r="A174" s="55" t="s">
        <v>353</v>
      </c>
      <c r="B174" s="56" t="s">
        <v>352</v>
      </c>
      <c r="C174" s="24">
        <v>3</v>
      </c>
      <c r="D174" s="24"/>
      <c r="E174" s="57">
        <f t="shared" si="34"/>
        <v>3.0281801857834013E-2</v>
      </c>
      <c r="F174" s="58">
        <v>20272860</v>
      </c>
      <c r="G174" s="59">
        <f t="shared" si="35"/>
        <v>1.5259376141400886E-2</v>
      </c>
      <c r="H174" s="58">
        <v>10215746</v>
      </c>
      <c r="I174" s="59">
        <f t="shared" si="36"/>
        <v>2.5867904123302459E-2</v>
      </c>
      <c r="J174" s="58">
        <v>17317873</v>
      </c>
      <c r="K174" s="60">
        <v>230320</v>
      </c>
      <c r="L174" s="61">
        <f t="shared" si="47"/>
        <v>17548193</v>
      </c>
      <c r="M174" s="62">
        <f t="shared" si="37"/>
        <v>1.3299554743241274E-2</v>
      </c>
      <c r="N174" s="63">
        <f t="shared" si="38"/>
        <v>0.30927432166786761</v>
      </c>
      <c r="O174" s="58">
        <v>207050923</v>
      </c>
      <c r="P174" s="60">
        <v>-3500234</v>
      </c>
      <c r="Q174" s="61">
        <f t="shared" si="48"/>
        <v>203550689</v>
      </c>
      <c r="R174" s="62">
        <f t="shared" si="39"/>
        <v>-1.6905184238178935E-2</v>
      </c>
      <c r="S174" s="63">
        <f t="shared" si="40"/>
        <v>5.3990159297926492E-2</v>
      </c>
      <c r="T174" s="58">
        <v>36144974</v>
      </c>
      <c r="U174" s="60">
        <v>0</v>
      </c>
      <c r="V174" s="61">
        <f t="shared" si="49"/>
        <v>36144974</v>
      </c>
      <c r="W174" s="62">
        <f t="shared" si="41"/>
        <v>0</v>
      </c>
      <c r="X174" s="63">
        <f t="shared" si="42"/>
        <v>0.54706408098931825</v>
      </c>
      <c r="Y174" s="58">
        <v>366244835</v>
      </c>
      <c r="Z174" s="60">
        <v>10456344</v>
      </c>
      <c r="AA174" s="61">
        <f t="shared" si="50"/>
        <v>376701179</v>
      </c>
      <c r="AB174" s="62">
        <f t="shared" si="43"/>
        <v>2.855014733518358E-2</v>
      </c>
      <c r="AC174" s="63">
        <f t="shared" si="44"/>
        <v>1.8262355922350263E-2</v>
      </c>
      <c r="AD174" s="58">
        <v>12226161</v>
      </c>
      <c r="AE174" s="63">
        <f t="shared" si="45"/>
        <v>0</v>
      </c>
      <c r="AF174" s="58">
        <v>0</v>
      </c>
      <c r="AG174" s="58">
        <v>669473372</v>
      </c>
      <c r="AH174" s="60">
        <v>7186430</v>
      </c>
      <c r="AI174" s="61">
        <v>676659802</v>
      </c>
      <c r="AJ174" s="62">
        <f t="shared" si="46"/>
        <v>1.07344523330795E-2</v>
      </c>
      <c r="AK174" s="58">
        <v>35539413</v>
      </c>
      <c r="AL174" s="58">
        <v>15072301</v>
      </c>
      <c r="AM174" s="25">
        <v>0</v>
      </c>
      <c r="AN174" s="64"/>
    </row>
    <row r="175" spans="1:40" x14ac:dyDescent="0.2">
      <c r="A175" s="55" t="s">
        <v>355</v>
      </c>
      <c r="B175" s="56" t="s">
        <v>354</v>
      </c>
      <c r="C175" s="24">
        <v>3</v>
      </c>
      <c r="D175" s="24"/>
      <c r="E175" s="57">
        <f t="shared" si="34"/>
        <v>4.1091444971624688E-2</v>
      </c>
      <c r="F175" s="58">
        <v>21295265</v>
      </c>
      <c r="G175" s="59">
        <f t="shared" si="35"/>
        <v>1.0131196896541005E-2</v>
      </c>
      <c r="H175" s="58">
        <v>5250400</v>
      </c>
      <c r="I175" s="59">
        <f t="shared" si="36"/>
        <v>2.2224699577469233E-2</v>
      </c>
      <c r="J175" s="58">
        <v>11517747</v>
      </c>
      <c r="K175" s="60">
        <v>153181</v>
      </c>
      <c r="L175" s="61">
        <f t="shared" si="47"/>
        <v>11670928</v>
      </c>
      <c r="M175" s="62">
        <f t="shared" si="37"/>
        <v>1.3299562839850537E-2</v>
      </c>
      <c r="N175" s="63">
        <f t="shared" si="38"/>
        <v>0.15745541173973204</v>
      </c>
      <c r="O175" s="58">
        <v>81599825</v>
      </c>
      <c r="P175" s="60">
        <v>-1377735</v>
      </c>
      <c r="Q175" s="61">
        <f t="shared" si="48"/>
        <v>80222090</v>
      </c>
      <c r="R175" s="62">
        <f t="shared" si="39"/>
        <v>-1.6884043562593425E-2</v>
      </c>
      <c r="S175" s="63">
        <f t="shared" si="40"/>
        <v>6.4145137492164578E-2</v>
      </c>
      <c r="T175" s="58">
        <v>33242630</v>
      </c>
      <c r="U175" s="60">
        <v>0</v>
      </c>
      <c r="V175" s="61">
        <f t="shared" si="49"/>
        <v>33242630</v>
      </c>
      <c r="W175" s="62">
        <f t="shared" si="41"/>
        <v>0</v>
      </c>
      <c r="X175" s="63">
        <f t="shared" si="42"/>
        <v>0.67496829336150299</v>
      </c>
      <c r="Y175" s="58">
        <v>349796136</v>
      </c>
      <c r="Z175" s="60">
        <v>-1834607</v>
      </c>
      <c r="AA175" s="61">
        <f t="shared" si="50"/>
        <v>347961529</v>
      </c>
      <c r="AB175" s="62">
        <f t="shared" si="43"/>
        <v>-5.244789210593224E-3</v>
      </c>
      <c r="AC175" s="63">
        <f t="shared" si="44"/>
        <v>2.998381596096553E-2</v>
      </c>
      <c r="AD175" s="58">
        <v>15538838</v>
      </c>
      <c r="AE175" s="63">
        <f t="shared" si="45"/>
        <v>0</v>
      </c>
      <c r="AF175" s="58">
        <v>0</v>
      </c>
      <c r="AG175" s="58">
        <v>518240841</v>
      </c>
      <c r="AH175" s="60">
        <v>-3059161</v>
      </c>
      <c r="AI175" s="61">
        <v>515181680</v>
      </c>
      <c r="AJ175" s="62">
        <f t="shared" si="46"/>
        <v>-5.9029716648673009E-3</v>
      </c>
      <c r="AK175" s="58">
        <v>0</v>
      </c>
      <c r="AL175" s="58">
        <v>649640</v>
      </c>
      <c r="AM175" s="25">
        <v>0</v>
      </c>
      <c r="AN175" s="64"/>
    </row>
    <row r="176" spans="1:40" x14ac:dyDescent="0.2">
      <c r="A176" s="55" t="s">
        <v>357</v>
      </c>
      <c r="B176" s="56" t="s">
        <v>356</v>
      </c>
      <c r="C176" s="24">
        <v>3</v>
      </c>
      <c r="D176" s="24" t="s">
        <v>546</v>
      </c>
      <c r="E176" s="57">
        <f t="shared" si="34"/>
        <v>3.8559964332167192E-2</v>
      </c>
      <c r="F176" s="58">
        <v>57532757</v>
      </c>
      <c r="G176" s="59">
        <f t="shared" si="35"/>
        <v>2.4871364479989611E-2</v>
      </c>
      <c r="H176" s="58">
        <v>37108908</v>
      </c>
      <c r="I176" s="59">
        <f t="shared" si="36"/>
        <v>5.3767850487749784E-2</v>
      </c>
      <c r="J176" s="58">
        <v>80223432</v>
      </c>
      <c r="K176" s="60">
        <v>1066937</v>
      </c>
      <c r="L176" s="61">
        <f t="shared" si="47"/>
        <v>81290369</v>
      </c>
      <c r="M176" s="62">
        <f t="shared" si="37"/>
        <v>1.329956813615254E-2</v>
      </c>
      <c r="N176" s="63">
        <f t="shared" si="38"/>
        <v>0.11673427752752945</v>
      </c>
      <c r="O176" s="58">
        <v>174171448</v>
      </c>
      <c r="P176" s="60">
        <v>487388</v>
      </c>
      <c r="Q176" s="61">
        <f t="shared" si="48"/>
        <v>174658836</v>
      </c>
      <c r="R176" s="62">
        <f t="shared" si="39"/>
        <v>2.7983231786647372E-3</v>
      </c>
      <c r="S176" s="63">
        <f t="shared" si="40"/>
        <v>2.2580482209829261E-2</v>
      </c>
      <c r="T176" s="58">
        <v>33690835</v>
      </c>
      <c r="U176" s="60">
        <v>0</v>
      </c>
      <c r="V176" s="61">
        <f t="shared" si="49"/>
        <v>33690835</v>
      </c>
      <c r="W176" s="62">
        <f t="shared" si="41"/>
        <v>0</v>
      </c>
      <c r="X176" s="63">
        <f t="shared" si="42"/>
        <v>0.71065816178143892</v>
      </c>
      <c r="Y176" s="58">
        <v>1060325756</v>
      </c>
      <c r="Z176" s="60">
        <v>22592998</v>
      </c>
      <c r="AA176" s="61">
        <f t="shared" si="50"/>
        <v>1082918754</v>
      </c>
      <c r="AB176" s="62">
        <f t="shared" si="43"/>
        <v>2.1307600869029535E-2</v>
      </c>
      <c r="AC176" s="63">
        <f t="shared" si="44"/>
        <v>3.282789918129584E-2</v>
      </c>
      <c r="AD176" s="58">
        <v>48980324</v>
      </c>
      <c r="AE176" s="63">
        <f t="shared" si="45"/>
        <v>0</v>
      </c>
      <c r="AF176" s="58">
        <v>0</v>
      </c>
      <c r="AG176" s="58">
        <v>1492033460</v>
      </c>
      <c r="AH176" s="60">
        <v>24147323</v>
      </c>
      <c r="AI176" s="61">
        <v>1516180783</v>
      </c>
      <c r="AJ176" s="62">
        <f t="shared" si="46"/>
        <v>1.6184169891203377E-2</v>
      </c>
      <c r="AK176" s="58">
        <v>0</v>
      </c>
      <c r="AL176" s="58">
        <v>0</v>
      </c>
      <c r="AM176" s="25">
        <v>0</v>
      </c>
      <c r="AN176" s="64"/>
    </row>
    <row r="177" spans="1:40" x14ac:dyDescent="0.2">
      <c r="A177" s="55" t="s">
        <v>359</v>
      </c>
      <c r="B177" s="56" t="s">
        <v>358</v>
      </c>
      <c r="C177" s="24">
        <v>3</v>
      </c>
      <c r="D177" s="24"/>
      <c r="E177" s="57">
        <f t="shared" si="34"/>
        <v>3.2544011911179838E-2</v>
      </c>
      <c r="F177" s="58">
        <v>29712084</v>
      </c>
      <c r="G177" s="59">
        <f t="shared" si="35"/>
        <v>1.4871619570146035E-2</v>
      </c>
      <c r="H177" s="58">
        <v>13577515</v>
      </c>
      <c r="I177" s="59">
        <f t="shared" si="36"/>
        <v>1.394531831516718E-2</v>
      </c>
      <c r="J177" s="58">
        <v>12731819</v>
      </c>
      <c r="K177" s="60">
        <v>169327</v>
      </c>
      <c r="L177" s="61">
        <f t="shared" si="47"/>
        <v>12901146</v>
      </c>
      <c r="M177" s="62">
        <f t="shared" si="37"/>
        <v>1.3299513604458248E-2</v>
      </c>
      <c r="N177" s="63">
        <f t="shared" si="38"/>
        <v>0.30934162705873069</v>
      </c>
      <c r="O177" s="58">
        <v>282423213</v>
      </c>
      <c r="P177" s="60">
        <v>8571478</v>
      </c>
      <c r="Q177" s="61">
        <f t="shared" si="48"/>
        <v>290994691</v>
      </c>
      <c r="R177" s="62">
        <f t="shared" si="39"/>
        <v>3.0349764486249931E-2</v>
      </c>
      <c r="S177" s="63">
        <f t="shared" si="40"/>
        <v>4.304703521527057E-2</v>
      </c>
      <c r="T177" s="58">
        <v>39301151</v>
      </c>
      <c r="U177" s="60">
        <v>1263971</v>
      </c>
      <c r="V177" s="61">
        <f t="shared" si="49"/>
        <v>40565122</v>
      </c>
      <c r="W177" s="62">
        <f t="shared" si="41"/>
        <v>3.2161170037997108E-2</v>
      </c>
      <c r="X177" s="63">
        <f t="shared" si="42"/>
        <v>0.57339451654533791</v>
      </c>
      <c r="Y177" s="58">
        <v>523498642</v>
      </c>
      <c r="Z177" s="60">
        <v>14377052</v>
      </c>
      <c r="AA177" s="61">
        <f t="shared" si="50"/>
        <v>537875694</v>
      </c>
      <c r="AB177" s="62">
        <f t="shared" si="43"/>
        <v>2.7463398844881817E-2</v>
      </c>
      <c r="AC177" s="63">
        <f t="shared" si="44"/>
        <v>1.2855871384167812E-2</v>
      </c>
      <c r="AD177" s="58">
        <v>11737174</v>
      </c>
      <c r="AE177" s="63">
        <f t="shared" si="45"/>
        <v>0</v>
      </c>
      <c r="AF177" s="58">
        <v>0</v>
      </c>
      <c r="AG177" s="58">
        <v>912981598</v>
      </c>
      <c r="AH177" s="60">
        <v>24381828</v>
      </c>
      <c r="AI177" s="61">
        <v>937363426</v>
      </c>
      <c r="AJ177" s="62">
        <f t="shared" si="46"/>
        <v>2.6705716800219669E-2</v>
      </c>
      <c r="AK177" s="58">
        <v>0</v>
      </c>
      <c r="AL177" s="58">
        <v>443070</v>
      </c>
      <c r="AM177" s="25">
        <v>0</v>
      </c>
      <c r="AN177" s="64"/>
    </row>
    <row r="178" spans="1:40" x14ac:dyDescent="0.2">
      <c r="A178" s="55" t="s">
        <v>361</v>
      </c>
      <c r="B178" s="56" t="s">
        <v>360</v>
      </c>
      <c r="C178" s="24">
        <v>3</v>
      </c>
      <c r="D178" s="24"/>
      <c r="E178" s="57">
        <f t="shared" si="34"/>
        <v>5.1233399673527164E-2</v>
      </c>
      <c r="F178" s="58">
        <v>52714154</v>
      </c>
      <c r="G178" s="59">
        <f t="shared" si="35"/>
        <v>1.5457824949257151E-2</v>
      </c>
      <c r="H178" s="58">
        <v>15904589</v>
      </c>
      <c r="I178" s="59">
        <f t="shared" si="36"/>
        <v>3.3217890250861748E-2</v>
      </c>
      <c r="J178" s="58">
        <v>34177958</v>
      </c>
      <c r="K178" s="60">
        <v>454551</v>
      </c>
      <c r="L178" s="61">
        <f t="shared" si="47"/>
        <v>34632509</v>
      </c>
      <c r="M178" s="62">
        <f t="shared" si="37"/>
        <v>1.3299536502444061E-2</v>
      </c>
      <c r="N178" s="63">
        <f t="shared" si="38"/>
        <v>0.44641894797750975</v>
      </c>
      <c r="O178" s="58">
        <v>459321406</v>
      </c>
      <c r="P178" s="60">
        <v>13152977</v>
      </c>
      <c r="Q178" s="61">
        <f t="shared" si="48"/>
        <v>472474383</v>
      </c>
      <c r="R178" s="62">
        <f t="shared" si="39"/>
        <v>2.8635671728306084E-2</v>
      </c>
      <c r="S178" s="63">
        <f t="shared" si="40"/>
        <v>0.11296321071175468</v>
      </c>
      <c r="T178" s="58">
        <v>116228088</v>
      </c>
      <c r="U178" s="60">
        <v>3727792</v>
      </c>
      <c r="V178" s="61">
        <f t="shared" si="49"/>
        <v>119955880</v>
      </c>
      <c r="W178" s="62">
        <f t="shared" si="41"/>
        <v>3.2073073420944516E-2</v>
      </c>
      <c r="X178" s="63">
        <f t="shared" si="42"/>
        <v>0.3316350869364369</v>
      </c>
      <c r="Y178" s="58">
        <v>341220047</v>
      </c>
      <c r="Z178" s="60">
        <v>9267188</v>
      </c>
      <c r="AA178" s="61">
        <f t="shared" si="50"/>
        <v>350487235</v>
      </c>
      <c r="AB178" s="62">
        <f t="shared" si="43"/>
        <v>2.7158978733743625E-2</v>
      </c>
      <c r="AC178" s="63">
        <f t="shared" si="44"/>
        <v>9.0736395006526423E-3</v>
      </c>
      <c r="AD178" s="58">
        <v>9335887</v>
      </c>
      <c r="AE178" s="63">
        <f t="shared" si="45"/>
        <v>0</v>
      </c>
      <c r="AF178" s="58">
        <v>0</v>
      </c>
      <c r="AG178" s="58">
        <v>1028902129</v>
      </c>
      <c r="AH178" s="60">
        <v>26602508</v>
      </c>
      <c r="AI178" s="61">
        <v>1055504637</v>
      </c>
      <c r="AJ178" s="62">
        <f t="shared" si="46"/>
        <v>2.5855236615998877E-2</v>
      </c>
      <c r="AK178" s="58">
        <v>0</v>
      </c>
      <c r="AL178" s="58">
        <v>991190</v>
      </c>
      <c r="AM178" s="25">
        <v>0</v>
      </c>
      <c r="AN178" s="64"/>
    </row>
    <row r="179" spans="1:40" x14ac:dyDescent="0.2">
      <c r="A179" s="55" t="s">
        <v>363</v>
      </c>
      <c r="B179" s="56" t="s">
        <v>362</v>
      </c>
      <c r="C179" s="24">
        <v>3</v>
      </c>
      <c r="D179" s="24"/>
      <c r="E179" s="57">
        <f t="shared" si="34"/>
        <v>2.3101196372890636E-2</v>
      </c>
      <c r="F179" s="58">
        <v>15359979</v>
      </c>
      <c r="G179" s="59">
        <f t="shared" si="35"/>
        <v>5.0080389566113818E-2</v>
      </c>
      <c r="H179" s="58">
        <v>33298437</v>
      </c>
      <c r="I179" s="59">
        <f t="shared" si="36"/>
        <v>2.1458805848196177E-2</v>
      </c>
      <c r="J179" s="58">
        <v>14267954</v>
      </c>
      <c r="K179" s="60">
        <v>189757</v>
      </c>
      <c r="L179" s="61">
        <f t="shared" si="47"/>
        <v>14457711</v>
      </c>
      <c r="M179" s="62">
        <f t="shared" si="37"/>
        <v>1.3299524234518838E-2</v>
      </c>
      <c r="N179" s="63">
        <f t="shared" si="38"/>
        <v>0.5028151703838889</v>
      </c>
      <c r="O179" s="58">
        <v>334321666</v>
      </c>
      <c r="P179" s="60">
        <v>10784568</v>
      </c>
      <c r="Q179" s="61">
        <f t="shared" si="48"/>
        <v>345106234</v>
      </c>
      <c r="R179" s="62">
        <f t="shared" si="39"/>
        <v>3.2258058919818852E-2</v>
      </c>
      <c r="S179" s="63">
        <f t="shared" si="40"/>
        <v>3.1499747059601707E-2</v>
      </c>
      <c r="T179" s="58">
        <v>20944173</v>
      </c>
      <c r="U179" s="60">
        <v>470677</v>
      </c>
      <c r="V179" s="61">
        <f t="shared" si="49"/>
        <v>21414850</v>
      </c>
      <c r="W179" s="62">
        <f t="shared" si="41"/>
        <v>2.2472933163796917E-2</v>
      </c>
      <c r="X179" s="63">
        <f t="shared" si="42"/>
        <v>0.34915281360022232</v>
      </c>
      <c r="Y179" s="58">
        <v>232151608</v>
      </c>
      <c r="Z179" s="60">
        <v>6632903</v>
      </c>
      <c r="AA179" s="61">
        <f t="shared" si="50"/>
        <v>238784511</v>
      </c>
      <c r="AB179" s="62">
        <f t="shared" si="43"/>
        <v>2.8571428202211719E-2</v>
      </c>
      <c r="AC179" s="63">
        <f t="shared" si="44"/>
        <v>2.1891877169086492E-2</v>
      </c>
      <c r="AD179" s="58">
        <v>14555903</v>
      </c>
      <c r="AE179" s="63">
        <f t="shared" si="45"/>
        <v>0</v>
      </c>
      <c r="AF179" s="58">
        <v>0</v>
      </c>
      <c r="AG179" s="58">
        <v>664899720</v>
      </c>
      <c r="AH179" s="60">
        <v>18077905</v>
      </c>
      <c r="AI179" s="61">
        <v>682977625</v>
      </c>
      <c r="AJ179" s="62">
        <f t="shared" si="46"/>
        <v>2.7188919556170064E-2</v>
      </c>
      <c r="AK179" s="58">
        <v>0</v>
      </c>
      <c r="AL179" s="58">
        <v>0</v>
      </c>
      <c r="AM179" s="25">
        <v>0</v>
      </c>
      <c r="AN179" s="64"/>
    </row>
    <row r="180" spans="1:40" x14ac:dyDescent="0.2">
      <c r="A180" s="55" t="s">
        <v>365</v>
      </c>
      <c r="B180" s="56" t="s">
        <v>364</v>
      </c>
      <c r="C180" s="24">
        <v>3</v>
      </c>
      <c r="D180" s="24"/>
      <c r="E180" s="57">
        <f t="shared" si="34"/>
        <v>1.8526555711325714E-2</v>
      </c>
      <c r="F180" s="58">
        <v>6537485</v>
      </c>
      <c r="G180" s="59">
        <f t="shared" si="35"/>
        <v>7.9577003316630909E-3</v>
      </c>
      <c r="H180" s="58">
        <v>2808042</v>
      </c>
      <c r="I180" s="59">
        <f t="shared" si="36"/>
        <v>9.1203658732652987E-3</v>
      </c>
      <c r="J180" s="58">
        <v>3218313</v>
      </c>
      <c r="K180" s="60">
        <v>42803</v>
      </c>
      <c r="L180" s="61">
        <f t="shared" si="47"/>
        <v>3261116</v>
      </c>
      <c r="M180" s="62">
        <f t="shared" si="37"/>
        <v>1.3299825094700235E-2</v>
      </c>
      <c r="N180" s="63">
        <f t="shared" si="38"/>
        <v>0.13753400070027283</v>
      </c>
      <c r="O180" s="58">
        <v>48531766</v>
      </c>
      <c r="P180" s="60">
        <v>510861</v>
      </c>
      <c r="Q180" s="61">
        <f t="shared" si="48"/>
        <v>49042627</v>
      </c>
      <c r="R180" s="62">
        <f t="shared" si="39"/>
        <v>1.052632207943968E-2</v>
      </c>
      <c r="S180" s="63">
        <f t="shared" si="40"/>
        <v>6.5205974213112042E-2</v>
      </c>
      <c r="T180" s="58">
        <v>23009300</v>
      </c>
      <c r="U180" s="60">
        <v>0</v>
      </c>
      <c r="V180" s="61">
        <f t="shared" si="49"/>
        <v>23009300</v>
      </c>
      <c r="W180" s="62">
        <f t="shared" si="41"/>
        <v>0</v>
      </c>
      <c r="X180" s="63">
        <f t="shared" si="42"/>
        <v>0.73650224247220109</v>
      </c>
      <c r="Y180" s="58">
        <v>259890313</v>
      </c>
      <c r="Z180" s="60">
        <v>-10160391</v>
      </c>
      <c r="AA180" s="61">
        <f t="shared" si="50"/>
        <v>249729922</v>
      </c>
      <c r="AB180" s="62">
        <f t="shared" si="43"/>
        <v>-3.9094920017276671E-2</v>
      </c>
      <c r="AC180" s="63">
        <f t="shared" si="44"/>
        <v>2.5153160698159982E-2</v>
      </c>
      <c r="AD180" s="58">
        <v>8875822</v>
      </c>
      <c r="AE180" s="63">
        <f t="shared" si="45"/>
        <v>0</v>
      </c>
      <c r="AF180" s="58">
        <v>0</v>
      </c>
      <c r="AG180" s="58">
        <v>352871041</v>
      </c>
      <c r="AH180" s="60">
        <v>-9606727</v>
      </c>
      <c r="AI180" s="61">
        <v>343264314</v>
      </c>
      <c r="AJ180" s="62">
        <f t="shared" si="46"/>
        <v>-2.7224469802836555E-2</v>
      </c>
      <c r="AK180" s="58">
        <v>0</v>
      </c>
      <c r="AL180" s="58">
        <v>0</v>
      </c>
      <c r="AM180" s="25">
        <v>0</v>
      </c>
      <c r="AN180" s="64"/>
    </row>
    <row r="181" spans="1:40" x14ac:dyDescent="0.2">
      <c r="A181" s="55" t="s">
        <v>367</v>
      </c>
      <c r="B181" s="56" t="s">
        <v>366</v>
      </c>
      <c r="C181" s="24">
        <v>3</v>
      </c>
      <c r="D181" s="24"/>
      <c r="E181" s="57">
        <f t="shared" si="34"/>
        <v>2.8319156498319033E-2</v>
      </c>
      <c r="F181" s="58">
        <v>12965089</v>
      </c>
      <c r="G181" s="59">
        <f t="shared" si="35"/>
        <v>5.2779446499649704E-3</v>
      </c>
      <c r="H181" s="58">
        <v>2416351</v>
      </c>
      <c r="I181" s="59">
        <f t="shared" si="36"/>
        <v>1.0008967467466847E-3</v>
      </c>
      <c r="J181" s="58">
        <v>458231</v>
      </c>
      <c r="K181" s="60">
        <v>6095</v>
      </c>
      <c r="L181" s="61">
        <f t="shared" si="47"/>
        <v>464326</v>
      </c>
      <c r="M181" s="62">
        <f t="shared" si="37"/>
        <v>1.3301151602575993E-2</v>
      </c>
      <c r="N181" s="63">
        <f t="shared" si="38"/>
        <v>8.9216715659563225E-2</v>
      </c>
      <c r="O181" s="58">
        <v>40845237</v>
      </c>
      <c r="P181" s="60">
        <v>622140</v>
      </c>
      <c r="Q181" s="61">
        <f t="shared" si="48"/>
        <v>41467377</v>
      </c>
      <c r="R181" s="62">
        <f t="shared" si="39"/>
        <v>1.5231641329440689E-2</v>
      </c>
      <c r="S181" s="63">
        <f t="shared" si="40"/>
        <v>1.8701713698674419E-2</v>
      </c>
      <c r="T181" s="58">
        <v>8562027</v>
      </c>
      <c r="U181" s="60">
        <v>75702</v>
      </c>
      <c r="V181" s="61">
        <f t="shared" si="49"/>
        <v>8637729</v>
      </c>
      <c r="W181" s="62">
        <f t="shared" si="41"/>
        <v>8.8415979066639241E-3</v>
      </c>
      <c r="X181" s="63">
        <f t="shared" si="42"/>
        <v>0.83415067012810229</v>
      </c>
      <c r="Y181" s="58">
        <v>381891236</v>
      </c>
      <c r="Z181" s="60">
        <v>-4212615</v>
      </c>
      <c r="AA181" s="61">
        <f t="shared" si="50"/>
        <v>377678621</v>
      </c>
      <c r="AB181" s="62">
        <f t="shared" si="43"/>
        <v>-1.103092871185973E-2</v>
      </c>
      <c r="AC181" s="63">
        <f t="shared" si="44"/>
        <v>2.3332902618629414E-2</v>
      </c>
      <c r="AD181" s="58">
        <v>10682280</v>
      </c>
      <c r="AE181" s="63">
        <f t="shared" si="45"/>
        <v>0</v>
      </c>
      <c r="AF181" s="58">
        <v>0</v>
      </c>
      <c r="AG181" s="58">
        <v>457820451</v>
      </c>
      <c r="AH181" s="60">
        <v>-3508678</v>
      </c>
      <c r="AI181" s="61">
        <v>454311773</v>
      </c>
      <c r="AJ181" s="62">
        <f t="shared" si="46"/>
        <v>-7.6638734515597252E-3</v>
      </c>
      <c r="AK181" s="58">
        <v>0</v>
      </c>
      <c r="AL181" s="58">
        <v>0</v>
      </c>
      <c r="AM181" s="25">
        <v>0</v>
      </c>
      <c r="AN181" s="64"/>
    </row>
    <row r="182" spans="1:40" x14ac:dyDescent="0.2">
      <c r="A182" s="55" t="s">
        <v>369</v>
      </c>
      <c r="B182" s="56" t="s">
        <v>368</v>
      </c>
      <c r="C182" s="24">
        <v>3</v>
      </c>
      <c r="D182" s="24"/>
      <c r="E182" s="57">
        <f t="shared" si="34"/>
        <v>6.225266952350527E-2</v>
      </c>
      <c r="F182" s="58">
        <v>68602584</v>
      </c>
      <c r="G182" s="59">
        <f t="shared" si="35"/>
        <v>2.9973096680079112E-2</v>
      </c>
      <c r="H182" s="58">
        <v>33030421</v>
      </c>
      <c r="I182" s="59">
        <f t="shared" si="36"/>
        <v>3.760700009583646E-3</v>
      </c>
      <c r="J182" s="58">
        <v>4144300</v>
      </c>
      <c r="K182" s="60">
        <v>55118</v>
      </c>
      <c r="L182" s="61">
        <f t="shared" si="47"/>
        <v>4199418</v>
      </c>
      <c r="M182" s="62">
        <f t="shared" si="37"/>
        <v>1.32997128586251E-2</v>
      </c>
      <c r="N182" s="63">
        <f t="shared" si="38"/>
        <v>0.14174937771726071</v>
      </c>
      <c r="O182" s="58">
        <v>156208138</v>
      </c>
      <c r="P182" s="60">
        <v>98724</v>
      </c>
      <c r="Q182" s="61">
        <f t="shared" si="48"/>
        <v>156306862</v>
      </c>
      <c r="R182" s="62">
        <f t="shared" si="39"/>
        <v>6.3200292420104263E-4</v>
      </c>
      <c r="S182" s="63">
        <f t="shared" si="40"/>
        <v>6.1666946599540806E-2</v>
      </c>
      <c r="T182" s="58">
        <v>67957116</v>
      </c>
      <c r="U182" s="60">
        <v>0</v>
      </c>
      <c r="V182" s="61">
        <f t="shared" si="49"/>
        <v>67957116</v>
      </c>
      <c r="W182" s="62">
        <f t="shared" si="41"/>
        <v>0</v>
      </c>
      <c r="X182" s="63">
        <f t="shared" si="42"/>
        <v>0.67507671880651021</v>
      </c>
      <c r="Y182" s="58">
        <v>743936086</v>
      </c>
      <c r="Z182" s="60">
        <v>-16378961</v>
      </c>
      <c r="AA182" s="61">
        <f t="shared" si="50"/>
        <v>727557125</v>
      </c>
      <c r="AB182" s="62">
        <f t="shared" si="43"/>
        <v>-2.201662388507929E-2</v>
      </c>
      <c r="AC182" s="63">
        <f t="shared" si="44"/>
        <v>2.5481047006614008E-2</v>
      </c>
      <c r="AD182" s="58">
        <v>28080172</v>
      </c>
      <c r="AE182" s="63">
        <f t="shared" si="45"/>
        <v>3.9443656906250114E-5</v>
      </c>
      <c r="AF182" s="58">
        <v>43467</v>
      </c>
      <c r="AG182" s="58">
        <v>1102002284</v>
      </c>
      <c r="AH182" s="60">
        <v>-16225119</v>
      </c>
      <c r="AI182" s="61">
        <v>1085777165</v>
      </c>
      <c r="AJ182" s="62">
        <f t="shared" si="46"/>
        <v>-1.472330796004049E-2</v>
      </c>
      <c r="AK182" s="58">
        <v>0</v>
      </c>
      <c r="AL182" s="58">
        <v>3327836</v>
      </c>
      <c r="AM182" s="25">
        <v>0</v>
      </c>
      <c r="AN182" s="64"/>
    </row>
    <row r="183" spans="1:40" x14ac:dyDescent="0.2">
      <c r="A183" s="55" t="s">
        <v>371</v>
      </c>
      <c r="B183" s="56" t="s">
        <v>370</v>
      </c>
      <c r="C183" s="24">
        <v>3</v>
      </c>
      <c r="D183" s="24"/>
      <c r="E183" s="57">
        <f t="shared" si="34"/>
        <v>7.8249386473332183E-2</v>
      </c>
      <c r="F183" s="58">
        <v>92696112</v>
      </c>
      <c r="G183" s="59">
        <f t="shared" si="35"/>
        <v>2.4321237492798749E-2</v>
      </c>
      <c r="H183" s="58">
        <v>28811525</v>
      </c>
      <c r="I183" s="59">
        <f t="shared" si="36"/>
        <v>1.4966986093947041E-2</v>
      </c>
      <c r="J183" s="58">
        <v>17730253</v>
      </c>
      <c r="K183" s="60">
        <v>235804</v>
      </c>
      <c r="L183" s="61">
        <f t="shared" si="47"/>
        <v>17966057</v>
      </c>
      <c r="M183" s="62">
        <f t="shared" si="37"/>
        <v>1.3299528213161989E-2</v>
      </c>
      <c r="N183" s="63">
        <f t="shared" si="38"/>
        <v>0.31814801160163425</v>
      </c>
      <c r="O183" s="58">
        <v>376885814</v>
      </c>
      <c r="P183" s="60">
        <v>7781653</v>
      </c>
      <c r="Q183" s="61">
        <f t="shared" si="48"/>
        <v>384667467</v>
      </c>
      <c r="R183" s="62">
        <f t="shared" si="39"/>
        <v>2.0647243040036525E-2</v>
      </c>
      <c r="S183" s="63">
        <f t="shared" si="40"/>
        <v>9.3709774635708121E-2</v>
      </c>
      <c r="T183" s="58">
        <v>111010861</v>
      </c>
      <c r="U183" s="60">
        <v>-1135406</v>
      </c>
      <c r="V183" s="61">
        <f t="shared" si="49"/>
        <v>109875455</v>
      </c>
      <c r="W183" s="62">
        <f t="shared" si="41"/>
        <v>-1.0227882116867827E-2</v>
      </c>
      <c r="X183" s="63">
        <f t="shared" si="42"/>
        <v>0.4492959428452909</v>
      </c>
      <c r="Y183" s="58">
        <v>532246819</v>
      </c>
      <c r="Z183" s="60">
        <v>15207053</v>
      </c>
      <c r="AA183" s="61">
        <f t="shared" si="50"/>
        <v>547453872</v>
      </c>
      <c r="AB183" s="62">
        <f t="shared" si="43"/>
        <v>2.8571430503936932E-2</v>
      </c>
      <c r="AC183" s="63">
        <f t="shared" si="44"/>
        <v>2.1308660857288726E-2</v>
      </c>
      <c r="AD183" s="58">
        <v>25242754</v>
      </c>
      <c r="AE183" s="63">
        <f t="shared" si="45"/>
        <v>0</v>
      </c>
      <c r="AF183" s="58">
        <v>0</v>
      </c>
      <c r="AG183" s="58">
        <v>1184624138</v>
      </c>
      <c r="AH183" s="60">
        <v>22089104</v>
      </c>
      <c r="AI183" s="61">
        <v>1206713242</v>
      </c>
      <c r="AJ183" s="62">
        <f t="shared" si="46"/>
        <v>1.864650845059853E-2</v>
      </c>
      <c r="AK183" s="58">
        <v>579629</v>
      </c>
      <c r="AL183" s="58">
        <v>876468</v>
      </c>
      <c r="AM183" s="25">
        <v>0</v>
      </c>
      <c r="AN183" s="64"/>
    </row>
    <row r="184" spans="1:40" x14ac:dyDescent="0.2">
      <c r="A184" s="55" t="s">
        <v>373</v>
      </c>
      <c r="B184" s="56" t="s">
        <v>372</v>
      </c>
      <c r="C184" s="24">
        <v>3</v>
      </c>
      <c r="D184" s="24"/>
      <c r="E184" s="57">
        <f t="shared" si="34"/>
        <v>5.8602833833627251E-2</v>
      </c>
      <c r="F184" s="58">
        <v>34083122</v>
      </c>
      <c r="G184" s="59">
        <f t="shared" si="35"/>
        <v>2.7157982483542755E-2</v>
      </c>
      <c r="H184" s="58">
        <v>15794950</v>
      </c>
      <c r="I184" s="59">
        <f t="shared" si="36"/>
        <v>3.2040038603006358E-3</v>
      </c>
      <c r="J184" s="58">
        <v>1863433</v>
      </c>
      <c r="K184" s="60">
        <v>24783</v>
      </c>
      <c r="L184" s="61">
        <f t="shared" si="47"/>
        <v>1888216</v>
      </c>
      <c r="M184" s="62">
        <f t="shared" si="37"/>
        <v>1.3299646405317497E-2</v>
      </c>
      <c r="N184" s="63">
        <f t="shared" si="38"/>
        <v>0.13336309355568404</v>
      </c>
      <c r="O184" s="58">
        <v>77563324</v>
      </c>
      <c r="P184" s="60">
        <v>1914839</v>
      </c>
      <c r="Q184" s="61">
        <f t="shared" si="48"/>
        <v>79478163</v>
      </c>
      <c r="R184" s="62">
        <f t="shared" si="39"/>
        <v>2.4687428300519971E-2</v>
      </c>
      <c r="S184" s="63">
        <f t="shared" si="40"/>
        <v>1.1036784547143989E-2</v>
      </c>
      <c r="T184" s="58">
        <v>6418940</v>
      </c>
      <c r="U184" s="60">
        <v>-44323</v>
      </c>
      <c r="V184" s="61">
        <f t="shared" si="49"/>
        <v>6374617</v>
      </c>
      <c r="W184" s="62">
        <f t="shared" si="41"/>
        <v>-6.9050341645193756E-3</v>
      </c>
      <c r="X184" s="63">
        <f t="shared" si="42"/>
        <v>0.7442165182415037</v>
      </c>
      <c r="Y184" s="58">
        <v>432832693</v>
      </c>
      <c r="Z184" s="60">
        <v>9131883</v>
      </c>
      <c r="AA184" s="61">
        <f t="shared" si="50"/>
        <v>441964576</v>
      </c>
      <c r="AB184" s="62">
        <f t="shared" si="43"/>
        <v>2.109795111987994E-2</v>
      </c>
      <c r="AC184" s="63">
        <f t="shared" si="44"/>
        <v>2.2418783478197601E-2</v>
      </c>
      <c r="AD184" s="58">
        <v>13038655</v>
      </c>
      <c r="AE184" s="63">
        <f t="shared" si="45"/>
        <v>0</v>
      </c>
      <c r="AF184" s="58">
        <v>0</v>
      </c>
      <c r="AG184" s="58">
        <v>581595117</v>
      </c>
      <c r="AH184" s="60">
        <v>11027182</v>
      </c>
      <c r="AI184" s="61">
        <v>592622299</v>
      </c>
      <c r="AJ184" s="62">
        <f t="shared" si="46"/>
        <v>1.8960238278616773E-2</v>
      </c>
      <c r="AK184" s="58">
        <v>0</v>
      </c>
      <c r="AL184" s="58">
        <v>0</v>
      </c>
      <c r="AM184" s="25">
        <v>0</v>
      </c>
      <c r="AN184" s="64"/>
    </row>
    <row r="185" spans="1:40" x14ac:dyDescent="0.2">
      <c r="A185" s="55" t="s">
        <v>375</v>
      </c>
      <c r="B185" s="56" t="s">
        <v>374</v>
      </c>
      <c r="C185" s="24">
        <v>3</v>
      </c>
      <c r="D185" s="24"/>
      <c r="E185" s="57">
        <f t="shared" si="34"/>
        <v>4.3965960226931715E-2</v>
      </c>
      <c r="F185" s="58">
        <v>21715382</v>
      </c>
      <c r="G185" s="59">
        <f t="shared" si="35"/>
        <v>3.0591094413379042E-2</v>
      </c>
      <c r="H185" s="58">
        <v>15109355</v>
      </c>
      <c r="I185" s="59">
        <f t="shared" si="36"/>
        <v>4.5580084915108907E-3</v>
      </c>
      <c r="J185" s="58">
        <v>2251262</v>
      </c>
      <c r="K185" s="60">
        <v>29941</v>
      </c>
      <c r="L185" s="61">
        <f t="shared" si="47"/>
        <v>2281203</v>
      </c>
      <c r="M185" s="62">
        <f t="shared" si="37"/>
        <v>1.3299651484367434E-2</v>
      </c>
      <c r="N185" s="63">
        <f t="shared" si="38"/>
        <v>0.11130383805896901</v>
      </c>
      <c r="O185" s="58">
        <v>54974470</v>
      </c>
      <c r="P185" s="60">
        <v>1140259</v>
      </c>
      <c r="Q185" s="61">
        <f t="shared" si="48"/>
        <v>56114729</v>
      </c>
      <c r="R185" s="62">
        <f t="shared" si="39"/>
        <v>2.0741609696282658E-2</v>
      </c>
      <c r="S185" s="63">
        <f t="shared" si="40"/>
        <v>2.7247470587543104E-2</v>
      </c>
      <c r="T185" s="58">
        <v>13457894</v>
      </c>
      <c r="U185" s="60">
        <v>-138741</v>
      </c>
      <c r="V185" s="61">
        <f t="shared" si="49"/>
        <v>13319153</v>
      </c>
      <c r="W185" s="62">
        <f t="shared" si="41"/>
        <v>-1.0309265327844016E-2</v>
      </c>
      <c r="X185" s="63">
        <f t="shared" si="42"/>
        <v>0.75849511880942333</v>
      </c>
      <c r="Y185" s="58">
        <v>374630991</v>
      </c>
      <c r="Z185" s="60">
        <v>10703744</v>
      </c>
      <c r="AA185" s="61">
        <f t="shared" si="50"/>
        <v>385334735</v>
      </c>
      <c r="AB185" s="62">
        <f t="shared" si="43"/>
        <v>2.8571432308439212E-2</v>
      </c>
      <c r="AC185" s="63">
        <f t="shared" si="44"/>
        <v>2.3838509412242932E-2</v>
      </c>
      <c r="AD185" s="58">
        <v>11774162</v>
      </c>
      <c r="AE185" s="63">
        <f t="shared" si="45"/>
        <v>0</v>
      </c>
      <c r="AF185" s="58">
        <v>0</v>
      </c>
      <c r="AG185" s="58">
        <v>493913516</v>
      </c>
      <c r="AH185" s="60">
        <v>11735203</v>
      </c>
      <c r="AI185" s="61">
        <v>505648719</v>
      </c>
      <c r="AJ185" s="62">
        <f t="shared" si="46"/>
        <v>2.3759631230662655E-2</v>
      </c>
      <c r="AK185" s="58">
        <v>0</v>
      </c>
      <c r="AL185" s="58">
        <v>0</v>
      </c>
      <c r="AM185" s="25">
        <v>0</v>
      </c>
      <c r="AN185" s="64"/>
    </row>
    <row r="186" spans="1:40" x14ac:dyDescent="0.2">
      <c r="A186" s="55" t="s">
        <v>377</v>
      </c>
      <c r="B186" s="56" t="s">
        <v>376</v>
      </c>
      <c r="C186" s="24">
        <v>3</v>
      </c>
      <c r="D186" s="24"/>
      <c r="E186" s="57">
        <f t="shared" si="34"/>
        <v>3.548648758436198E-2</v>
      </c>
      <c r="F186" s="58">
        <v>30407959</v>
      </c>
      <c r="G186" s="59">
        <f t="shared" si="35"/>
        <v>5.3389263822719761E-3</v>
      </c>
      <c r="H186" s="58">
        <v>4574864</v>
      </c>
      <c r="I186" s="59">
        <f t="shared" si="36"/>
        <v>4.7293907534169585E-4</v>
      </c>
      <c r="J186" s="58">
        <v>405256</v>
      </c>
      <c r="K186" s="60">
        <v>5390</v>
      </c>
      <c r="L186" s="61">
        <f t="shared" si="47"/>
        <v>410646</v>
      </c>
      <c r="M186" s="62">
        <f t="shared" si="37"/>
        <v>1.3300234913240026E-2</v>
      </c>
      <c r="N186" s="63">
        <f t="shared" si="38"/>
        <v>0.33600586771403823</v>
      </c>
      <c r="O186" s="58">
        <v>287919525</v>
      </c>
      <c r="P186" s="60">
        <v>2955389</v>
      </c>
      <c r="Q186" s="61">
        <f t="shared" si="48"/>
        <v>290874914</v>
      </c>
      <c r="R186" s="62">
        <f t="shared" si="39"/>
        <v>1.0264635578292233E-2</v>
      </c>
      <c r="S186" s="63">
        <f t="shared" si="40"/>
        <v>2.380120956336829E-2</v>
      </c>
      <c r="T186" s="58">
        <v>20394980</v>
      </c>
      <c r="U186" s="60">
        <v>0</v>
      </c>
      <c r="V186" s="61">
        <f t="shared" si="49"/>
        <v>20394980</v>
      </c>
      <c r="W186" s="62">
        <f t="shared" si="41"/>
        <v>0</v>
      </c>
      <c r="X186" s="63">
        <f t="shared" si="42"/>
        <v>0.56995295900755261</v>
      </c>
      <c r="Y186" s="58">
        <v>488386070</v>
      </c>
      <c r="Z186" s="60">
        <v>11705575</v>
      </c>
      <c r="AA186" s="61">
        <f t="shared" si="50"/>
        <v>500091645</v>
      </c>
      <c r="AB186" s="62">
        <f t="shared" si="43"/>
        <v>2.3967872384238968E-2</v>
      </c>
      <c r="AC186" s="63">
        <f t="shared" si="44"/>
        <v>2.8941610673065211E-2</v>
      </c>
      <c r="AD186" s="58">
        <v>24799730</v>
      </c>
      <c r="AE186" s="63">
        <f t="shared" si="45"/>
        <v>0</v>
      </c>
      <c r="AF186" s="58">
        <v>0</v>
      </c>
      <c r="AG186" s="58">
        <v>856888384</v>
      </c>
      <c r="AH186" s="60">
        <v>14666354</v>
      </c>
      <c r="AI186" s="61">
        <v>871554738</v>
      </c>
      <c r="AJ186" s="62">
        <f t="shared" si="46"/>
        <v>1.7115827771566571E-2</v>
      </c>
      <c r="AK186" s="58">
        <v>0</v>
      </c>
      <c r="AL186" s="58">
        <v>0</v>
      </c>
      <c r="AM186" s="25">
        <v>0</v>
      </c>
      <c r="AN186" s="64"/>
    </row>
    <row r="187" spans="1:40" x14ac:dyDescent="0.2">
      <c r="A187" s="55" t="s">
        <v>379</v>
      </c>
      <c r="B187" s="56" t="s">
        <v>378</v>
      </c>
      <c r="C187" s="24">
        <v>3</v>
      </c>
      <c r="D187" s="24"/>
      <c r="E187" s="57">
        <f t="shared" si="34"/>
        <v>6.3536624301610375E-2</v>
      </c>
      <c r="F187" s="58">
        <v>47431593</v>
      </c>
      <c r="G187" s="59">
        <f t="shared" si="35"/>
        <v>6.4778844817717125E-3</v>
      </c>
      <c r="H187" s="58">
        <v>4835894</v>
      </c>
      <c r="I187" s="59">
        <f t="shared" si="36"/>
        <v>1.1988873949345918E-2</v>
      </c>
      <c r="J187" s="58">
        <v>8949978</v>
      </c>
      <c r="K187" s="60">
        <v>119031</v>
      </c>
      <c r="L187" s="61">
        <f t="shared" si="47"/>
        <v>9069009</v>
      </c>
      <c r="M187" s="62">
        <f t="shared" si="37"/>
        <v>1.3299585764344896E-2</v>
      </c>
      <c r="N187" s="63">
        <f t="shared" si="38"/>
        <v>0.16249268752240678</v>
      </c>
      <c r="O187" s="58">
        <v>121304635</v>
      </c>
      <c r="P187" s="60">
        <v>1000361</v>
      </c>
      <c r="Q187" s="61">
        <f t="shared" si="48"/>
        <v>122304996</v>
      </c>
      <c r="R187" s="62">
        <f t="shared" si="39"/>
        <v>8.2466840611655108E-3</v>
      </c>
      <c r="S187" s="63">
        <f t="shared" si="40"/>
        <v>7.8981609765600799E-2</v>
      </c>
      <c r="T187" s="58">
        <v>58961640</v>
      </c>
      <c r="U187" s="60">
        <v>0</v>
      </c>
      <c r="V187" s="61">
        <f t="shared" si="49"/>
        <v>58961640</v>
      </c>
      <c r="W187" s="62">
        <f t="shared" si="41"/>
        <v>0</v>
      </c>
      <c r="X187" s="63">
        <f t="shared" si="42"/>
        <v>0.64279792982581374</v>
      </c>
      <c r="Y187" s="58">
        <v>479863860</v>
      </c>
      <c r="Z187" s="60">
        <v>16150689</v>
      </c>
      <c r="AA187" s="61">
        <f t="shared" si="50"/>
        <v>496014549</v>
      </c>
      <c r="AB187" s="62">
        <f t="shared" si="43"/>
        <v>3.3656814664059093E-2</v>
      </c>
      <c r="AC187" s="63">
        <f t="shared" si="44"/>
        <v>3.3724390153450662E-2</v>
      </c>
      <c r="AD187" s="58">
        <v>25176055</v>
      </c>
      <c r="AE187" s="63">
        <f t="shared" si="45"/>
        <v>0</v>
      </c>
      <c r="AF187" s="58">
        <v>0</v>
      </c>
      <c r="AG187" s="58">
        <v>746523655</v>
      </c>
      <c r="AH187" s="60">
        <v>17270081</v>
      </c>
      <c r="AI187" s="61">
        <v>763793736</v>
      </c>
      <c r="AJ187" s="62">
        <f t="shared" si="46"/>
        <v>2.3134003704142501E-2</v>
      </c>
      <c r="AK187" s="58">
        <v>0</v>
      </c>
      <c r="AL187" s="58">
        <v>0</v>
      </c>
      <c r="AM187" s="25">
        <v>0</v>
      </c>
      <c r="AN187" s="64"/>
    </row>
    <row r="188" spans="1:40" x14ac:dyDescent="0.2">
      <c r="A188" s="55" t="s">
        <v>381</v>
      </c>
      <c r="B188" s="56" t="s">
        <v>380</v>
      </c>
      <c r="C188" s="24">
        <v>3</v>
      </c>
      <c r="D188" s="24"/>
      <c r="E188" s="57">
        <f t="shared" si="34"/>
        <v>6.6211314179248651E-2</v>
      </c>
      <c r="F188" s="58">
        <v>26579002</v>
      </c>
      <c r="G188" s="59">
        <f t="shared" si="35"/>
        <v>6.3028363488483886E-3</v>
      </c>
      <c r="H188" s="58">
        <v>2530128</v>
      </c>
      <c r="I188" s="59">
        <f t="shared" si="36"/>
        <v>1.5515131496260423E-2</v>
      </c>
      <c r="J188" s="58">
        <v>6228191</v>
      </c>
      <c r="K188" s="60">
        <v>82832</v>
      </c>
      <c r="L188" s="61">
        <f t="shared" si="47"/>
        <v>6311023</v>
      </c>
      <c r="M188" s="62">
        <f t="shared" si="37"/>
        <v>1.3299527904651607E-2</v>
      </c>
      <c r="N188" s="63">
        <f t="shared" si="38"/>
        <v>0.1805449426157153</v>
      </c>
      <c r="O188" s="58">
        <v>72475595</v>
      </c>
      <c r="P188" s="60">
        <v>767829</v>
      </c>
      <c r="Q188" s="61">
        <f t="shared" si="48"/>
        <v>73243424</v>
      </c>
      <c r="R188" s="62">
        <f t="shared" si="39"/>
        <v>1.0594311091892381E-2</v>
      </c>
      <c r="S188" s="63">
        <f t="shared" si="40"/>
        <v>4.4458493937816437E-2</v>
      </c>
      <c r="T188" s="58">
        <v>17846835</v>
      </c>
      <c r="U188" s="60">
        <v>0</v>
      </c>
      <c r="V188" s="61">
        <f t="shared" si="49"/>
        <v>17846835</v>
      </c>
      <c r="W188" s="62">
        <f t="shared" si="41"/>
        <v>0</v>
      </c>
      <c r="X188" s="63">
        <f t="shared" si="42"/>
        <v>0.65232976631852002</v>
      </c>
      <c r="Y188" s="58">
        <v>261862710</v>
      </c>
      <c r="Z188" s="60">
        <v>7319032</v>
      </c>
      <c r="AA188" s="61">
        <f t="shared" si="50"/>
        <v>269181742</v>
      </c>
      <c r="AB188" s="62">
        <f t="shared" si="43"/>
        <v>2.7949882593058018E-2</v>
      </c>
      <c r="AC188" s="63">
        <f t="shared" si="44"/>
        <v>3.4637515103590803E-2</v>
      </c>
      <c r="AD188" s="58">
        <v>13904430</v>
      </c>
      <c r="AE188" s="63">
        <f t="shared" si="45"/>
        <v>0</v>
      </c>
      <c r="AF188" s="58">
        <v>0</v>
      </c>
      <c r="AG188" s="58">
        <v>401426891</v>
      </c>
      <c r="AH188" s="60">
        <v>8169693</v>
      </c>
      <c r="AI188" s="61">
        <v>409596584</v>
      </c>
      <c r="AJ188" s="62">
        <f t="shared" si="46"/>
        <v>2.0351633592977206E-2</v>
      </c>
      <c r="AK188" s="58">
        <v>13320</v>
      </c>
      <c r="AL188" s="58">
        <v>2020</v>
      </c>
      <c r="AM188" s="25">
        <v>0</v>
      </c>
      <c r="AN188" s="64"/>
    </row>
    <row r="189" spans="1:40" x14ac:dyDescent="0.2">
      <c r="A189" s="55" t="s">
        <v>383</v>
      </c>
      <c r="B189" s="56" t="s">
        <v>382</v>
      </c>
      <c r="C189" s="24">
        <v>3</v>
      </c>
      <c r="D189" s="24"/>
      <c r="E189" s="57">
        <f t="shared" si="34"/>
        <v>5.5835376222757478E-2</v>
      </c>
      <c r="F189" s="58">
        <v>135640389</v>
      </c>
      <c r="G189" s="59">
        <f t="shared" si="35"/>
        <v>7.7182393269724812E-3</v>
      </c>
      <c r="H189" s="58">
        <v>18749851</v>
      </c>
      <c r="I189" s="59">
        <f t="shared" si="36"/>
        <v>2.1844767580965065E-2</v>
      </c>
      <c r="J189" s="58">
        <v>53067302</v>
      </c>
      <c r="K189" s="60">
        <v>705772</v>
      </c>
      <c r="L189" s="61">
        <f t="shared" si="47"/>
        <v>53773074</v>
      </c>
      <c r="M189" s="62">
        <f t="shared" si="37"/>
        <v>1.3299564390893661E-2</v>
      </c>
      <c r="N189" s="63">
        <f t="shared" si="38"/>
        <v>0.66725906936305324</v>
      </c>
      <c r="O189" s="58">
        <v>1620966596</v>
      </c>
      <c r="P189" s="60">
        <v>17077520</v>
      </c>
      <c r="Q189" s="61">
        <f t="shared" si="48"/>
        <v>1638044116</v>
      </c>
      <c r="R189" s="62">
        <f t="shared" si="39"/>
        <v>1.0535392920583047E-2</v>
      </c>
      <c r="S189" s="63">
        <f t="shared" si="40"/>
        <v>0.20171760996479887</v>
      </c>
      <c r="T189" s="58">
        <v>490030818</v>
      </c>
      <c r="U189" s="60">
        <v>-3970044</v>
      </c>
      <c r="V189" s="61">
        <f t="shared" si="49"/>
        <v>486060774</v>
      </c>
      <c r="W189" s="62">
        <f t="shared" si="41"/>
        <v>-8.1016210698813644E-3</v>
      </c>
      <c r="X189" s="63">
        <f t="shared" si="42"/>
        <v>4.2800416152330087E-2</v>
      </c>
      <c r="Y189" s="58">
        <v>103974675</v>
      </c>
      <c r="Z189" s="60">
        <v>40054</v>
      </c>
      <c r="AA189" s="61">
        <f t="shared" si="50"/>
        <v>104014729</v>
      </c>
      <c r="AB189" s="62">
        <f t="shared" si="43"/>
        <v>3.8522842220954287E-4</v>
      </c>
      <c r="AC189" s="63">
        <f t="shared" si="44"/>
        <v>2.824521389122744E-3</v>
      </c>
      <c r="AD189" s="58">
        <v>6861585</v>
      </c>
      <c r="AE189" s="63">
        <f t="shared" si="45"/>
        <v>0</v>
      </c>
      <c r="AF189" s="58">
        <v>0</v>
      </c>
      <c r="AG189" s="58">
        <v>2429291216</v>
      </c>
      <c r="AH189" s="60">
        <v>13853302</v>
      </c>
      <c r="AI189" s="61">
        <v>2443144518</v>
      </c>
      <c r="AJ189" s="62">
        <f t="shared" si="46"/>
        <v>5.7026106663368428E-3</v>
      </c>
      <c r="AK189" s="58">
        <v>11902095</v>
      </c>
      <c r="AL189" s="58">
        <v>104579935</v>
      </c>
      <c r="AM189" s="25">
        <v>0</v>
      </c>
      <c r="AN189" s="64"/>
    </row>
    <row r="190" spans="1:40" x14ac:dyDescent="0.2">
      <c r="A190" s="55" t="s">
        <v>385</v>
      </c>
      <c r="B190" s="56" t="s">
        <v>384</v>
      </c>
      <c r="C190" s="24">
        <v>3</v>
      </c>
      <c r="D190" s="24"/>
      <c r="E190" s="57">
        <f t="shared" si="34"/>
        <v>9.3065513415211631E-2</v>
      </c>
      <c r="F190" s="58">
        <v>153498695</v>
      </c>
      <c r="G190" s="59">
        <f t="shared" si="35"/>
        <v>3.6076883188625626E-3</v>
      </c>
      <c r="H190" s="58">
        <v>5950383</v>
      </c>
      <c r="I190" s="59">
        <f t="shared" si="36"/>
        <v>1.5397031311112939E-2</v>
      </c>
      <c r="J190" s="58">
        <v>25395274</v>
      </c>
      <c r="K190" s="60">
        <v>337746</v>
      </c>
      <c r="L190" s="61">
        <f t="shared" si="47"/>
        <v>25733020</v>
      </c>
      <c r="M190" s="62">
        <f t="shared" si="37"/>
        <v>1.329956117031854E-2</v>
      </c>
      <c r="N190" s="63">
        <f t="shared" si="38"/>
        <v>0.28541690712711021</v>
      </c>
      <c r="O190" s="58">
        <v>470755720</v>
      </c>
      <c r="P190" s="60">
        <v>4969564</v>
      </c>
      <c r="Q190" s="61">
        <f t="shared" si="48"/>
        <v>475725284</v>
      </c>
      <c r="R190" s="62">
        <f t="shared" si="39"/>
        <v>1.0556566365247776E-2</v>
      </c>
      <c r="S190" s="63">
        <f t="shared" si="40"/>
        <v>0.1517898241602027</v>
      </c>
      <c r="T190" s="58">
        <v>250356325</v>
      </c>
      <c r="U190" s="60">
        <v>-2580993</v>
      </c>
      <c r="V190" s="61">
        <f t="shared" si="49"/>
        <v>247775332</v>
      </c>
      <c r="W190" s="62">
        <f t="shared" si="41"/>
        <v>-1.0309278185801777E-2</v>
      </c>
      <c r="X190" s="63">
        <f t="shared" si="42"/>
        <v>0.42608796648819031</v>
      </c>
      <c r="Y190" s="58">
        <v>702773180</v>
      </c>
      <c r="Z190" s="60">
        <v>7624</v>
      </c>
      <c r="AA190" s="61">
        <f t="shared" si="50"/>
        <v>702780804</v>
      </c>
      <c r="AB190" s="62">
        <f t="shared" si="43"/>
        <v>1.0848450420376031E-5</v>
      </c>
      <c r="AC190" s="63">
        <f t="shared" si="44"/>
        <v>2.4635069179309684E-2</v>
      </c>
      <c r="AD190" s="58">
        <v>40632140</v>
      </c>
      <c r="AE190" s="63">
        <f t="shared" si="45"/>
        <v>0</v>
      </c>
      <c r="AF190" s="58">
        <v>0</v>
      </c>
      <c r="AG190" s="58">
        <v>1649361717</v>
      </c>
      <c r="AH190" s="60">
        <v>2733941</v>
      </c>
      <c r="AI190" s="61">
        <v>1652095658</v>
      </c>
      <c r="AJ190" s="62">
        <f t="shared" si="46"/>
        <v>1.6575751527522571E-3</v>
      </c>
      <c r="AK190" s="58">
        <v>0</v>
      </c>
      <c r="AL190" s="58">
        <v>0</v>
      </c>
      <c r="AM190" s="25">
        <v>0</v>
      </c>
      <c r="AN190" s="64"/>
    </row>
    <row r="191" spans="1:40" x14ac:dyDescent="0.2">
      <c r="A191" s="55" t="s">
        <v>387</v>
      </c>
      <c r="B191" s="56" t="s">
        <v>386</v>
      </c>
      <c r="C191" s="24">
        <v>3</v>
      </c>
      <c r="D191" s="24"/>
      <c r="E191" s="57">
        <f t="shared" si="34"/>
        <v>6.7287862711175261E-2</v>
      </c>
      <c r="F191" s="58">
        <v>65493619</v>
      </c>
      <c r="G191" s="59">
        <f t="shared" si="35"/>
        <v>3.3524743693821805E-3</v>
      </c>
      <c r="H191" s="58">
        <v>3263080</v>
      </c>
      <c r="I191" s="59">
        <f t="shared" si="36"/>
        <v>1.1152581721753671E-2</v>
      </c>
      <c r="J191" s="58">
        <v>10855196</v>
      </c>
      <c r="K191" s="60">
        <v>144370</v>
      </c>
      <c r="L191" s="61">
        <f t="shared" si="47"/>
        <v>10999566</v>
      </c>
      <c r="M191" s="62">
        <f t="shared" si="37"/>
        <v>1.3299621674265485E-2</v>
      </c>
      <c r="N191" s="63">
        <f t="shared" si="38"/>
        <v>0.19759419494880101</v>
      </c>
      <c r="O191" s="58">
        <v>192325308</v>
      </c>
      <c r="P191" s="60">
        <v>2024478</v>
      </c>
      <c r="Q191" s="61">
        <f t="shared" si="48"/>
        <v>194349786</v>
      </c>
      <c r="R191" s="62">
        <f t="shared" si="39"/>
        <v>1.0526321372120199E-2</v>
      </c>
      <c r="S191" s="63">
        <f t="shared" si="40"/>
        <v>4.6248982964298774E-2</v>
      </c>
      <c r="T191" s="58">
        <v>45015745</v>
      </c>
      <c r="U191" s="60">
        <v>-464080</v>
      </c>
      <c r="V191" s="61">
        <f t="shared" si="49"/>
        <v>44551665</v>
      </c>
      <c r="W191" s="62">
        <f t="shared" si="41"/>
        <v>-1.0309281785739635E-2</v>
      </c>
      <c r="X191" s="63">
        <f t="shared" si="42"/>
        <v>0.61778316201162387</v>
      </c>
      <c r="Y191" s="58">
        <v>601309856</v>
      </c>
      <c r="Z191" s="60">
        <v>194981</v>
      </c>
      <c r="AA191" s="61">
        <f t="shared" si="50"/>
        <v>601504837</v>
      </c>
      <c r="AB191" s="62">
        <f t="shared" si="43"/>
        <v>3.2426044252299767E-4</v>
      </c>
      <c r="AC191" s="63">
        <f t="shared" si="44"/>
        <v>5.6580741272965203E-2</v>
      </c>
      <c r="AD191" s="58">
        <v>55072005</v>
      </c>
      <c r="AE191" s="63">
        <f t="shared" si="45"/>
        <v>0</v>
      </c>
      <c r="AF191" s="58">
        <v>0</v>
      </c>
      <c r="AG191" s="58">
        <v>973334809</v>
      </c>
      <c r="AH191" s="60">
        <v>1899749</v>
      </c>
      <c r="AI191" s="61">
        <v>975234558</v>
      </c>
      <c r="AJ191" s="62">
        <f t="shared" si="46"/>
        <v>1.9517939587014195E-3</v>
      </c>
      <c r="AK191" s="58">
        <v>0</v>
      </c>
      <c r="AL191" s="58">
        <v>0</v>
      </c>
      <c r="AM191" s="25">
        <v>0</v>
      </c>
      <c r="AN191" s="64"/>
    </row>
    <row r="192" spans="1:40" x14ac:dyDescent="0.2">
      <c r="A192" s="55" t="s">
        <v>389</v>
      </c>
      <c r="B192" s="56" t="s">
        <v>388</v>
      </c>
      <c r="C192" s="24">
        <v>3</v>
      </c>
      <c r="D192" s="24"/>
      <c r="E192" s="57">
        <f t="shared" si="34"/>
        <v>3.4141771671861609E-2</v>
      </c>
      <c r="F192" s="58">
        <v>27823032</v>
      </c>
      <c r="G192" s="59">
        <f t="shared" si="35"/>
        <v>4.2786856389429619E-3</v>
      </c>
      <c r="H192" s="58">
        <v>3486814</v>
      </c>
      <c r="I192" s="59">
        <f t="shared" si="36"/>
        <v>1.2183818895837575E-2</v>
      </c>
      <c r="J192" s="58">
        <v>9928916</v>
      </c>
      <c r="K192" s="60">
        <v>132050</v>
      </c>
      <c r="L192" s="61">
        <f t="shared" si="47"/>
        <v>10060966</v>
      </c>
      <c r="M192" s="62">
        <f t="shared" si="37"/>
        <v>1.3299538439040073E-2</v>
      </c>
      <c r="N192" s="63">
        <f t="shared" si="38"/>
        <v>0.13512507921159858</v>
      </c>
      <c r="O192" s="58">
        <v>110116998</v>
      </c>
      <c r="P192" s="60">
        <v>1637927</v>
      </c>
      <c r="Q192" s="61">
        <f t="shared" si="48"/>
        <v>111754925</v>
      </c>
      <c r="R192" s="62">
        <f t="shared" si="39"/>
        <v>1.4874424745941585E-2</v>
      </c>
      <c r="S192" s="63">
        <f t="shared" si="40"/>
        <v>1.1603053584615192E-2</v>
      </c>
      <c r="T192" s="58">
        <v>9455635</v>
      </c>
      <c r="U192" s="60">
        <v>-50160</v>
      </c>
      <c r="V192" s="61">
        <f t="shared" si="49"/>
        <v>9405475</v>
      </c>
      <c r="W192" s="62">
        <f t="shared" si="41"/>
        <v>-5.3047732912702324E-3</v>
      </c>
      <c r="X192" s="63">
        <f t="shared" si="42"/>
        <v>0.76953415697733896</v>
      </c>
      <c r="Y192" s="58">
        <v>627113721</v>
      </c>
      <c r="Z192" s="60">
        <v>-8590599</v>
      </c>
      <c r="AA192" s="61">
        <f t="shared" si="50"/>
        <v>618523122</v>
      </c>
      <c r="AB192" s="62">
        <f t="shared" si="43"/>
        <v>-1.36986302680499E-2</v>
      </c>
      <c r="AC192" s="63">
        <f t="shared" si="44"/>
        <v>3.3133434019805078E-2</v>
      </c>
      <c r="AD192" s="58">
        <v>27001311</v>
      </c>
      <c r="AE192" s="63">
        <f t="shared" si="45"/>
        <v>0</v>
      </c>
      <c r="AF192" s="58">
        <v>0</v>
      </c>
      <c r="AG192" s="58">
        <v>814926427</v>
      </c>
      <c r="AH192" s="60">
        <v>-6870782</v>
      </c>
      <c r="AI192" s="61">
        <v>808055645</v>
      </c>
      <c r="AJ192" s="62">
        <f t="shared" si="46"/>
        <v>-8.4311684740590691E-3</v>
      </c>
      <c r="AK192" s="58">
        <v>8852749</v>
      </c>
      <c r="AL192" s="58">
        <v>4816811</v>
      </c>
      <c r="AM192" s="25">
        <v>0</v>
      </c>
      <c r="AN192" s="64"/>
    </row>
    <row r="193" spans="1:40" x14ac:dyDescent="0.2">
      <c r="A193" s="55" t="s">
        <v>391</v>
      </c>
      <c r="B193" s="56" t="s">
        <v>390</v>
      </c>
      <c r="C193" s="24">
        <v>3</v>
      </c>
      <c r="D193" s="24"/>
      <c r="E193" s="57">
        <f t="shared" si="34"/>
        <v>3.3618029992550036E-2</v>
      </c>
      <c r="F193" s="58">
        <v>17780545</v>
      </c>
      <c r="G193" s="59">
        <f t="shared" si="35"/>
        <v>5.1501961784482303E-3</v>
      </c>
      <c r="H193" s="58">
        <v>2723934</v>
      </c>
      <c r="I193" s="59">
        <f t="shared" si="36"/>
        <v>1.001098553630296E-2</v>
      </c>
      <c r="J193" s="58">
        <v>5294801</v>
      </c>
      <c r="K193" s="60">
        <v>70419</v>
      </c>
      <c r="L193" s="61">
        <f t="shared" si="47"/>
        <v>5365220</v>
      </c>
      <c r="M193" s="62">
        <f t="shared" si="37"/>
        <v>1.3299649977402361E-2</v>
      </c>
      <c r="N193" s="63">
        <f t="shared" si="38"/>
        <v>0.18746386314352342</v>
      </c>
      <c r="O193" s="58">
        <v>99149464</v>
      </c>
      <c r="P193" s="60">
        <v>2109563</v>
      </c>
      <c r="Q193" s="61">
        <f t="shared" si="48"/>
        <v>101259027</v>
      </c>
      <c r="R193" s="62">
        <f t="shared" si="39"/>
        <v>2.1276595100907455E-2</v>
      </c>
      <c r="S193" s="63">
        <f t="shared" si="40"/>
        <v>1.8764867344937469E-2</v>
      </c>
      <c r="T193" s="58">
        <v>9924721</v>
      </c>
      <c r="U193" s="60">
        <v>0</v>
      </c>
      <c r="V193" s="61">
        <f t="shared" si="49"/>
        <v>9924721</v>
      </c>
      <c r="W193" s="62">
        <f t="shared" si="41"/>
        <v>0</v>
      </c>
      <c r="X193" s="63">
        <f t="shared" si="42"/>
        <v>0.70780382115850016</v>
      </c>
      <c r="Y193" s="58">
        <v>374356787</v>
      </c>
      <c r="Z193" s="60">
        <v>-5128175</v>
      </c>
      <c r="AA193" s="61">
        <f t="shared" si="50"/>
        <v>369228612</v>
      </c>
      <c r="AB193" s="62">
        <f t="shared" si="43"/>
        <v>-1.3698629697876961E-2</v>
      </c>
      <c r="AC193" s="63">
        <f t="shared" si="44"/>
        <v>3.7188236645737685E-2</v>
      </c>
      <c r="AD193" s="58">
        <v>19668824</v>
      </c>
      <c r="AE193" s="63">
        <f t="shared" si="45"/>
        <v>0</v>
      </c>
      <c r="AF193" s="58">
        <v>0</v>
      </c>
      <c r="AG193" s="58">
        <v>528899076</v>
      </c>
      <c r="AH193" s="60">
        <v>-2948193</v>
      </c>
      <c r="AI193" s="61">
        <v>525950883</v>
      </c>
      <c r="AJ193" s="62">
        <f t="shared" si="46"/>
        <v>-5.5742071290742811E-3</v>
      </c>
      <c r="AK193" s="58">
        <v>0</v>
      </c>
      <c r="AL193" s="58">
        <v>481355</v>
      </c>
      <c r="AM193" s="25">
        <v>0</v>
      </c>
      <c r="AN193" s="64"/>
    </row>
    <row r="194" spans="1:40" x14ac:dyDescent="0.2">
      <c r="A194" s="55" t="s">
        <v>393</v>
      </c>
      <c r="B194" s="56" t="s">
        <v>392</v>
      </c>
      <c r="C194" s="24">
        <v>3</v>
      </c>
      <c r="D194" s="24"/>
      <c r="E194" s="57">
        <f t="shared" si="34"/>
        <v>4.0743389790794109E-2</v>
      </c>
      <c r="F194" s="58">
        <v>32245588</v>
      </c>
      <c r="G194" s="59">
        <f t="shared" si="35"/>
        <v>5.4406539068336951E-3</v>
      </c>
      <c r="H194" s="58">
        <v>4305903</v>
      </c>
      <c r="I194" s="59">
        <f t="shared" si="36"/>
        <v>1.3023206058931565E-2</v>
      </c>
      <c r="J194" s="58">
        <v>10306971</v>
      </c>
      <c r="K194" s="60">
        <v>137078</v>
      </c>
      <c r="L194" s="61">
        <f t="shared" si="47"/>
        <v>10444049</v>
      </c>
      <c r="M194" s="62">
        <f t="shared" si="37"/>
        <v>1.3299542610530291E-2</v>
      </c>
      <c r="N194" s="63">
        <f t="shared" si="38"/>
        <v>0.17108414461025881</v>
      </c>
      <c r="O194" s="58">
        <v>135401322</v>
      </c>
      <c r="P194" s="60">
        <v>3375049</v>
      </c>
      <c r="Q194" s="61">
        <f t="shared" si="48"/>
        <v>138776371</v>
      </c>
      <c r="R194" s="62">
        <f t="shared" si="39"/>
        <v>2.492626327533198E-2</v>
      </c>
      <c r="S194" s="63">
        <f t="shared" si="40"/>
        <v>2.6953556089099825E-2</v>
      </c>
      <c r="T194" s="58">
        <v>21331884</v>
      </c>
      <c r="U194" s="60">
        <v>0</v>
      </c>
      <c r="V194" s="61">
        <f t="shared" si="49"/>
        <v>21331884</v>
      </c>
      <c r="W194" s="62">
        <f t="shared" si="41"/>
        <v>0</v>
      </c>
      <c r="X194" s="63">
        <f t="shared" si="42"/>
        <v>0.67281767631805911</v>
      </c>
      <c r="Y194" s="58">
        <v>532488870</v>
      </c>
      <c r="Z194" s="60">
        <v>-1187370</v>
      </c>
      <c r="AA194" s="61">
        <f t="shared" si="50"/>
        <v>531301500</v>
      </c>
      <c r="AB194" s="62">
        <f t="shared" si="43"/>
        <v>-2.229849423895001E-3</v>
      </c>
      <c r="AC194" s="63">
        <f t="shared" si="44"/>
        <v>6.923580241067942E-2</v>
      </c>
      <c r="AD194" s="58">
        <v>54795371</v>
      </c>
      <c r="AE194" s="63">
        <f t="shared" si="45"/>
        <v>7.015708153434657E-4</v>
      </c>
      <c r="AF194" s="58">
        <v>555245</v>
      </c>
      <c r="AG194" s="58">
        <v>791431154</v>
      </c>
      <c r="AH194" s="60">
        <v>2324757</v>
      </c>
      <c r="AI194" s="61">
        <v>793755911</v>
      </c>
      <c r="AJ194" s="62">
        <f t="shared" si="46"/>
        <v>2.9374090067725588E-3</v>
      </c>
      <c r="AK194" s="58">
        <v>0</v>
      </c>
      <c r="AL194" s="58">
        <v>0</v>
      </c>
      <c r="AM194" s="25">
        <v>0</v>
      </c>
      <c r="AN194" s="64"/>
    </row>
    <row r="195" spans="1:40" x14ac:dyDescent="0.2">
      <c r="A195" s="55" t="s">
        <v>395</v>
      </c>
      <c r="B195" s="56" t="s">
        <v>394</v>
      </c>
      <c r="C195" s="24">
        <v>3</v>
      </c>
      <c r="D195" s="24"/>
      <c r="E195" s="57">
        <f t="shared" si="34"/>
        <v>3.3747790319114172E-2</v>
      </c>
      <c r="F195" s="58">
        <v>29024752</v>
      </c>
      <c r="G195" s="59">
        <f t="shared" si="35"/>
        <v>7.9300345785779051E-3</v>
      </c>
      <c r="H195" s="58">
        <v>6820218</v>
      </c>
      <c r="I195" s="59">
        <f t="shared" si="36"/>
        <v>4.8372547246179398E-2</v>
      </c>
      <c r="J195" s="58">
        <v>41602759</v>
      </c>
      <c r="K195" s="60">
        <v>553298</v>
      </c>
      <c r="L195" s="61">
        <f t="shared" si="47"/>
        <v>42156057</v>
      </c>
      <c r="M195" s="62">
        <f t="shared" si="37"/>
        <v>1.3299550637975718E-2</v>
      </c>
      <c r="N195" s="63">
        <f t="shared" si="38"/>
        <v>0.17986446239076381</v>
      </c>
      <c r="O195" s="58">
        <v>154692244</v>
      </c>
      <c r="P195" s="60">
        <v>-381940</v>
      </c>
      <c r="Q195" s="61">
        <f t="shared" si="48"/>
        <v>154310304</v>
      </c>
      <c r="R195" s="62">
        <f t="shared" si="39"/>
        <v>-2.4690313497553245E-3</v>
      </c>
      <c r="S195" s="63">
        <f t="shared" si="40"/>
        <v>2.3454675157732096E-2</v>
      </c>
      <c r="T195" s="58">
        <v>20172169</v>
      </c>
      <c r="U195" s="60">
        <v>0</v>
      </c>
      <c r="V195" s="61">
        <f t="shared" si="49"/>
        <v>20172169</v>
      </c>
      <c r="W195" s="62">
        <f t="shared" si="41"/>
        <v>0</v>
      </c>
      <c r="X195" s="63">
        <f t="shared" si="42"/>
        <v>0.67741788830554728</v>
      </c>
      <c r="Y195" s="58">
        <v>582612551</v>
      </c>
      <c r="Z195" s="60">
        <v>-7980993</v>
      </c>
      <c r="AA195" s="61">
        <f t="shared" si="50"/>
        <v>574631558</v>
      </c>
      <c r="AB195" s="62">
        <f t="shared" si="43"/>
        <v>-1.3698628679216352E-2</v>
      </c>
      <c r="AC195" s="63">
        <f t="shared" si="44"/>
        <v>2.9212602002085322E-2</v>
      </c>
      <c r="AD195" s="58">
        <v>25124268</v>
      </c>
      <c r="AE195" s="63">
        <f t="shared" si="45"/>
        <v>0</v>
      </c>
      <c r="AF195" s="58">
        <v>0</v>
      </c>
      <c r="AG195" s="58">
        <v>860048961</v>
      </c>
      <c r="AH195" s="60">
        <v>-7809635</v>
      </c>
      <c r="AI195" s="61">
        <v>852239326</v>
      </c>
      <c r="AJ195" s="62">
        <f t="shared" si="46"/>
        <v>-9.0804539673177975E-3</v>
      </c>
      <c r="AK195" s="58">
        <v>0</v>
      </c>
      <c r="AL195" s="58">
        <v>0</v>
      </c>
      <c r="AM195" s="25">
        <v>0</v>
      </c>
      <c r="AN195" s="64"/>
    </row>
    <row r="196" spans="1:40" x14ac:dyDescent="0.2">
      <c r="A196" s="55" t="s">
        <v>397</v>
      </c>
      <c r="B196" s="56" t="s">
        <v>396</v>
      </c>
      <c r="C196" s="24">
        <v>3</v>
      </c>
      <c r="D196" s="24"/>
      <c r="E196" s="57">
        <f t="shared" si="34"/>
        <v>4.9598221168074046E-2</v>
      </c>
      <c r="F196" s="58">
        <v>43251014</v>
      </c>
      <c r="G196" s="59">
        <f t="shared" si="35"/>
        <v>1.4860647907714436E-2</v>
      </c>
      <c r="H196" s="58">
        <v>12958894</v>
      </c>
      <c r="I196" s="59">
        <f t="shared" si="36"/>
        <v>1.7514132959867444E-2</v>
      </c>
      <c r="J196" s="58">
        <v>15272806</v>
      </c>
      <c r="K196" s="60">
        <v>203122</v>
      </c>
      <c r="L196" s="61">
        <f t="shared" si="47"/>
        <v>15475928</v>
      </c>
      <c r="M196" s="62">
        <f t="shared" si="37"/>
        <v>1.329958620570444E-2</v>
      </c>
      <c r="N196" s="63">
        <f t="shared" si="38"/>
        <v>0.50762852067958353</v>
      </c>
      <c r="O196" s="58">
        <v>442666042</v>
      </c>
      <c r="P196" s="60">
        <v>9283609</v>
      </c>
      <c r="Q196" s="61">
        <f t="shared" si="48"/>
        <v>451949651</v>
      </c>
      <c r="R196" s="62">
        <f t="shared" si="39"/>
        <v>2.0972037877710077E-2</v>
      </c>
      <c r="S196" s="63">
        <f t="shared" si="40"/>
        <v>0.16711658633380475</v>
      </c>
      <c r="T196" s="58">
        <v>145730263</v>
      </c>
      <c r="U196" s="60">
        <v>4643733</v>
      </c>
      <c r="V196" s="61">
        <f t="shared" si="49"/>
        <v>150373996</v>
      </c>
      <c r="W196" s="62">
        <f t="shared" si="41"/>
        <v>3.1865261918864442E-2</v>
      </c>
      <c r="X196" s="63">
        <f t="shared" si="42"/>
        <v>0.22632336889403046</v>
      </c>
      <c r="Y196" s="58">
        <v>197360207</v>
      </c>
      <c r="Z196" s="60">
        <v>6288420</v>
      </c>
      <c r="AA196" s="61">
        <f t="shared" si="50"/>
        <v>203648627</v>
      </c>
      <c r="AB196" s="62">
        <f t="shared" si="43"/>
        <v>3.1862654055688139E-2</v>
      </c>
      <c r="AC196" s="63">
        <f t="shared" si="44"/>
        <v>1.4685130512004343E-2</v>
      </c>
      <c r="AD196" s="58">
        <v>12805838</v>
      </c>
      <c r="AE196" s="63">
        <f t="shared" si="45"/>
        <v>2.2733915449210064E-3</v>
      </c>
      <c r="AF196" s="58">
        <v>1982460</v>
      </c>
      <c r="AG196" s="58">
        <v>872027524</v>
      </c>
      <c r="AH196" s="60">
        <v>20418884</v>
      </c>
      <c r="AI196" s="61">
        <v>892446408</v>
      </c>
      <c r="AJ196" s="62">
        <f t="shared" si="46"/>
        <v>2.3415412286917677E-2</v>
      </c>
      <c r="AK196" s="58">
        <v>111383</v>
      </c>
      <c r="AL196" s="58">
        <v>864596</v>
      </c>
      <c r="AM196" s="25">
        <v>0</v>
      </c>
      <c r="AN196" s="64"/>
    </row>
    <row r="197" spans="1:40" x14ac:dyDescent="0.2">
      <c r="A197" s="55" t="s">
        <v>399</v>
      </c>
      <c r="B197" s="56" t="s">
        <v>398</v>
      </c>
      <c r="C197" s="24">
        <v>3</v>
      </c>
      <c r="D197" s="24"/>
      <c r="E197" s="57">
        <f t="shared" si="34"/>
        <v>4.6953520497716096E-2</v>
      </c>
      <c r="F197" s="58">
        <v>32125969</v>
      </c>
      <c r="G197" s="59">
        <f t="shared" si="35"/>
        <v>1.3361789869811585E-2</v>
      </c>
      <c r="H197" s="58">
        <v>9142242</v>
      </c>
      <c r="I197" s="59">
        <f t="shared" si="36"/>
        <v>2.1845153067996063E-2</v>
      </c>
      <c r="J197" s="58">
        <v>14946626</v>
      </c>
      <c r="K197" s="60">
        <v>198784</v>
      </c>
      <c r="L197" s="61">
        <f t="shared" si="47"/>
        <v>15145410</v>
      </c>
      <c r="M197" s="62">
        <f t="shared" si="37"/>
        <v>1.3299590154995515E-2</v>
      </c>
      <c r="N197" s="63">
        <f t="shared" si="38"/>
        <v>0.14509420898431447</v>
      </c>
      <c r="O197" s="58">
        <v>99274602</v>
      </c>
      <c r="P197" s="60">
        <v>1849669</v>
      </c>
      <c r="Q197" s="61">
        <f t="shared" si="48"/>
        <v>101124271</v>
      </c>
      <c r="R197" s="62">
        <f t="shared" si="39"/>
        <v>1.8631845031219566E-2</v>
      </c>
      <c r="S197" s="63">
        <f t="shared" si="40"/>
        <v>1.5320453351220217E-2</v>
      </c>
      <c r="T197" s="58">
        <v>10482375</v>
      </c>
      <c r="U197" s="60">
        <v>326072</v>
      </c>
      <c r="V197" s="61">
        <f t="shared" si="49"/>
        <v>10808447</v>
      </c>
      <c r="W197" s="62">
        <f t="shared" si="41"/>
        <v>3.1106690993214801E-2</v>
      </c>
      <c r="X197" s="63">
        <f t="shared" si="42"/>
        <v>0.71755498006639462</v>
      </c>
      <c r="Y197" s="58">
        <v>490956776</v>
      </c>
      <c r="Z197" s="60">
        <v>15539659</v>
      </c>
      <c r="AA197" s="61">
        <f t="shared" si="50"/>
        <v>506496435</v>
      </c>
      <c r="AB197" s="62">
        <f t="shared" si="43"/>
        <v>3.1651786388624974E-2</v>
      </c>
      <c r="AC197" s="63">
        <f t="shared" si="44"/>
        <v>2.9392932194295111E-2</v>
      </c>
      <c r="AD197" s="58">
        <v>20110876</v>
      </c>
      <c r="AE197" s="63">
        <f t="shared" si="45"/>
        <v>1.0476961968251854E-2</v>
      </c>
      <c r="AF197" s="58">
        <v>7168420</v>
      </c>
      <c r="AG197" s="58">
        <v>684207886</v>
      </c>
      <c r="AH197" s="60">
        <v>17914184</v>
      </c>
      <c r="AI197" s="61">
        <v>702122070</v>
      </c>
      <c r="AJ197" s="62">
        <f t="shared" si="46"/>
        <v>2.6182369958828566E-2</v>
      </c>
      <c r="AK197" s="58">
        <v>0</v>
      </c>
      <c r="AL197" s="58">
        <v>281517</v>
      </c>
      <c r="AM197" s="25">
        <v>0</v>
      </c>
      <c r="AN197" s="64"/>
    </row>
    <row r="198" spans="1:40" x14ac:dyDescent="0.2">
      <c r="A198" s="55" t="s">
        <v>401</v>
      </c>
      <c r="B198" s="56" t="s">
        <v>400</v>
      </c>
      <c r="C198" s="24">
        <v>3</v>
      </c>
      <c r="D198" s="24"/>
      <c r="E198" s="57">
        <f t="shared" ref="E198:E249" si="51">+F198/$AG198</f>
        <v>3.4057629128281607E-2</v>
      </c>
      <c r="F198" s="58">
        <v>32628779</v>
      </c>
      <c r="G198" s="59">
        <f t="shared" ref="G198:G250" si="52">+H198/$AG198</f>
        <v>1.6240878060370847E-2</v>
      </c>
      <c r="H198" s="58">
        <v>15559510</v>
      </c>
      <c r="I198" s="59">
        <f t="shared" ref="I198:I250" si="53">+J198/$AG198</f>
        <v>5.2029687961562793E-2</v>
      </c>
      <c r="J198" s="58">
        <v>49846840</v>
      </c>
      <c r="K198" s="60">
        <v>662941</v>
      </c>
      <c r="L198" s="61">
        <f t="shared" si="47"/>
        <v>50509781</v>
      </c>
      <c r="M198" s="62">
        <f t="shared" ref="M198:M250" si="54">+K198/J198</f>
        <v>1.3299559209771371E-2</v>
      </c>
      <c r="N198" s="63">
        <f t="shared" ref="N198:N250" si="55">+O198/$AG198</f>
        <v>0.21830013970298404</v>
      </c>
      <c r="O198" s="58">
        <v>209141599</v>
      </c>
      <c r="P198" s="60">
        <v>2181139</v>
      </c>
      <c r="Q198" s="61">
        <f t="shared" si="48"/>
        <v>211322738</v>
      </c>
      <c r="R198" s="62">
        <f t="shared" ref="R198:R250" si="56">+P198/O198</f>
        <v>1.0429006043890866E-2</v>
      </c>
      <c r="S198" s="63">
        <f t="shared" ref="S198:S250" si="57">+T198/$AG198</f>
        <v>3.3182537633337512E-2</v>
      </c>
      <c r="T198" s="58">
        <v>31790401</v>
      </c>
      <c r="U198" s="60">
        <v>0</v>
      </c>
      <c r="V198" s="61">
        <f t="shared" si="49"/>
        <v>31790401</v>
      </c>
      <c r="W198" s="62">
        <f t="shared" ref="W198:W250" si="58">+U198/T198</f>
        <v>0</v>
      </c>
      <c r="X198" s="63">
        <f t="shared" ref="X198:X250" si="59">+Y198/$AG198</f>
        <v>0.61485413561625168</v>
      </c>
      <c r="Y198" s="58">
        <v>589058611</v>
      </c>
      <c r="Z198" s="60">
        <v>490356</v>
      </c>
      <c r="AA198" s="61">
        <f t="shared" si="50"/>
        <v>589548967</v>
      </c>
      <c r="AB198" s="62">
        <f t="shared" ref="AB198:AB250" si="60">+Z198/Y198</f>
        <v>8.3244008464210359E-4</v>
      </c>
      <c r="AC198" s="63">
        <f t="shared" ref="AC198:AC250" si="61">+AD198/$AG198</f>
        <v>2.7356498615781131E-2</v>
      </c>
      <c r="AD198" s="58">
        <v>26208787</v>
      </c>
      <c r="AE198" s="63">
        <f t="shared" ref="AE198:AE250" si="62">AF198/$AG198</f>
        <v>3.9784932814303474E-3</v>
      </c>
      <c r="AF198" s="58">
        <v>3811580</v>
      </c>
      <c r="AG198" s="58">
        <v>958046107</v>
      </c>
      <c r="AH198" s="60">
        <v>3334436</v>
      </c>
      <c r="AI198" s="61">
        <v>961380543</v>
      </c>
      <c r="AJ198" s="62">
        <f t="shared" ref="AJ198:AJ250" si="63">+AH198/AG198</f>
        <v>3.4804546207503144E-3</v>
      </c>
      <c r="AK198" s="58">
        <v>0</v>
      </c>
      <c r="AL198" s="58">
        <v>1432383</v>
      </c>
      <c r="AM198" s="25">
        <v>0</v>
      </c>
      <c r="AN198" s="64"/>
    </row>
    <row r="199" spans="1:40" x14ac:dyDescent="0.2">
      <c r="A199" s="55" t="s">
        <v>403</v>
      </c>
      <c r="B199" s="56" t="s">
        <v>402</v>
      </c>
      <c r="C199" s="24">
        <v>3</v>
      </c>
      <c r="D199" s="24"/>
      <c r="E199" s="57">
        <f t="shared" si="51"/>
        <v>2.0682824477426157E-2</v>
      </c>
      <c r="F199" s="58">
        <v>17084883</v>
      </c>
      <c r="G199" s="59">
        <f t="shared" si="52"/>
        <v>1.7076795034831053E-2</v>
      </c>
      <c r="H199" s="58">
        <v>14106151</v>
      </c>
      <c r="I199" s="59">
        <f t="shared" si="53"/>
        <v>5.7546788631270947E-2</v>
      </c>
      <c r="J199" s="58">
        <v>47536068</v>
      </c>
      <c r="K199" s="60">
        <v>632210</v>
      </c>
      <c r="L199" s="61">
        <f t="shared" ref="L199:L249" si="64">+J199+K199</f>
        <v>48168278</v>
      </c>
      <c r="M199" s="62">
        <f t="shared" si="54"/>
        <v>1.3299585485278253E-2</v>
      </c>
      <c r="N199" s="63">
        <f t="shared" si="55"/>
        <v>0.12391578175601936</v>
      </c>
      <c r="O199" s="58">
        <v>102359648</v>
      </c>
      <c r="P199" s="60">
        <v>741653</v>
      </c>
      <c r="Q199" s="61">
        <f t="shared" ref="Q199:Q249" si="65">+O199+P199</f>
        <v>103101301</v>
      </c>
      <c r="R199" s="62">
        <f t="shared" si="56"/>
        <v>7.2455602817235168E-3</v>
      </c>
      <c r="S199" s="63">
        <f t="shared" si="57"/>
        <v>1.1191956698214774E-2</v>
      </c>
      <c r="T199" s="58">
        <v>9245027</v>
      </c>
      <c r="U199" s="60">
        <v>0</v>
      </c>
      <c r="V199" s="61">
        <f t="shared" ref="V199:V249" si="66">+T199+U199</f>
        <v>9245027</v>
      </c>
      <c r="W199" s="62">
        <f t="shared" si="58"/>
        <v>0</v>
      </c>
      <c r="X199" s="63">
        <f t="shared" si="59"/>
        <v>0.73710982681519932</v>
      </c>
      <c r="Y199" s="58">
        <v>608883722</v>
      </c>
      <c r="Z199" s="60">
        <v>-2672424</v>
      </c>
      <c r="AA199" s="61">
        <f t="shared" ref="AA199:AA249" si="67">+Y199+Z199</f>
        <v>606211298</v>
      </c>
      <c r="AB199" s="62">
        <f t="shared" si="60"/>
        <v>-4.3890547627417108E-3</v>
      </c>
      <c r="AC199" s="63">
        <f t="shared" si="61"/>
        <v>3.1763459968018604E-2</v>
      </c>
      <c r="AD199" s="58">
        <v>26237954</v>
      </c>
      <c r="AE199" s="63">
        <f t="shared" si="62"/>
        <v>7.1256661901973866E-4</v>
      </c>
      <c r="AF199" s="58">
        <v>588610</v>
      </c>
      <c r="AG199" s="58">
        <v>826042063</v>
      </c>
      <c r="AH199" s="60">
        <v>-1298561</v>
      </c>
      <c r="AI199" s="61">
        <v>824743502</v>
      </c>
      <c r="AJ199" s="62">
        <f t="shared" si="63"/>
        <v>-1.5720276946720084E-3</v>
      </c>
      <c r="AK199" s="58">
        <v>0</v>
      </c>
      <c r="AL199" s="58">
        <v>0</v>
      </c>
      <c r="AM199" s="25">
        <v>0</v>
      </c>
      <c r="AN199" s="64"/>
    </row>
    <row r="200" spans="1:40" x14ac:dyDescent="0.2">
      <c r="A200" s="55" t="s">
        <v>405</v>
      </c>
      <c r="B200" s="56" t="s">
        <v>404</v>
      </c>
      <c r="C200" s="24">
        <v>3</v>
      </c>
      <c r="D200" s="24"/>
      <c r="E200" s="57">
        <f t="shared" si="51"/>
        <v>2.5044288852860072E-2</v>
      </c>
      <c r="F200" s="58">
        <v>16614254</v>
      </c>
      <c r="G200" s="59">
        <f t="shared" si="52"/>
        <v>2.7670546527549531E-3</v>
      </c>
      <c r="H200" s="58">
        <v>1835650</v>
      </c>
      <c r="I200" s="59">
        <f t="shared" si="53"/>
        <v>8.3830458032449213E-4</v>
      </c>
      <c r="J200" s="58">
        <v>556127</v>
      </c>
      <c r="K200" s="60">
        <v>7396</v>
      </c>
      <c r="L200" s="61">
        <f t="shared" si="64"/>
        <v>563523</v>
      </c>
      <c r="M200" s="62">
        <f t="shared" si="54"/>
        <v>1.3299120524628368E-2</v>
      </c>
      <c r="N200" s="63">
        <f t="shared" si="55"/>
        <v>8.7288389244825695E-2</v>
      </c>
      <c r="O200" s="58">
        <v>57906674</v>
      </c>
      <c r="P200" s="60">
        <v>-1737716</v>
      </c>
      <c r="Q200" s="61">
        <f t="shared" si="65"/>
        <v>56168958</v>
      </c>
      <c r="R200" s="62">
        <f t="shared" si="56"/>
        <v>-3.000890709074398E-2</v>
      </c>
      <c r="S200" s="63">
        <f t="shared" si="57"/>
        <v>1.4505914516197984E-2</v>
      </c>
      <c r="T200" s="58">
        <v>9623150</v>
      </c>
      <c r="U200" s="60">
        <v>0</v>
      </c>
      <c r="V200" s="61">
        <f t="shared" si="66"/>
        <v>9623150</v>
      </c>
      <c r="W200" s="62">
        <f t="shared" si="58"/>
        <v>0</v>
      </c>
      <c r="X200" s="63">
        <f t="shared" si="59"/>
        <v>0.84479721068711233</v>
      </c>
      <c r="Y200" s="58">
        <v>560434178</v>
      </c>
      <c r="Z200" s="60">
        <v>0</v>
      </c>
      <c r="AA200" s="61">
        <f t="shared" si="67"/>
        <v>560434178</v>
      </c>
      <c r="AB200" s="62">
        <f t="shared" si="60"/>
        <v>0</v>
      </c>
      <c r="AC200" s="63">
        <f t="shared" si="61"/>
        <v>2.475883746592452E-2</v>
      </c>
      <c r="AD200" s="58">
        <v>16424887</v>
      </c>
      <c r="AE200" s="63">
        <f t="shared" si="62"/>
        <v>0</v>
      </c>
      <c r="AF200" s="58">
        <v>0</v>
      </c>
      <c r="AG200" s="58">
        <v>663394920</v>
      </c>
      <c r="AH200" s="60">
        <v>-1730320</v>
      </c>
      <c r="AI200" s="61">
        <v>661664600</v>
      </c>
      <c r="AJ200" s="62">
        <f t="shared" si="63"/>
        <v>-2.6082804492985868E-3</v>
      </c>
      <c r="AK200" s="58">
        <v>0</v>
      </c>
      <c r="AL200" s="58">
        <v>0</v>
      </c>
      <c r="AM200" s="25">
        <v>0</v>
      </c>
      <c r="AN200" s="64"/>
    </row>
    <row r="201" spans="1:40" x14ac:dyDescent="0.2">
      <c r="A201" s="55" t="s">
        <v>407</v>
      </c>
      <c r="B201" s="56" t="s">
        <v>406</v>
      </c>
      <c r="C201" s="24">
        <v>3</v>
      </c>
      <c r="D201" s="24"/>
      <c r="E201" s="57">
        <f t="shared" si="51"/>
        <v>4.7215452504864211E-2</v>
      </c>
      <c r="F201" s="58">
        <v>60137798</v>
      </c>
      <c r="G201" s="59">
        <f t="shared" si="52"/>
        <v>1.416017594971513E-2</v>
      </c>
      <c r="H201" s="58">
        <v>18035659</v>
      </c>
      <c r="I201" s="59">
        <f t="shared" si="53"/>
        <v>1.5357186455196452E-2</v>
      </c>
      <c r="J201" s="58">
        <v>19560278</v>
      </c>
      <c r="K201" s="60">
        <v>260143</v>
      </c>
      <c r="L201" s="61">
        <f t="shared" si="64"/>
        <v>19820421</v>
      </c>
      <c r="M201" s="62">
        <f t="shared" si="54"/>
        <v>1.3299555353967873E-2</v>
      </c>
      <c r="N201" s="63">
        <f t="shared" si="55"/>
        <v>0.50807832231215044</v>
      </c>
      <c r="O201" s="58">
        <v>647133722</v>
      </c>
      <c r="P201" s="60">
        <v>20635621</v>
      </c>
      <c r="Q201" s="61">
        <f t="shared" si="65"/>
        <v>667769343</v>
      </c>
      <c r="R201" s="62">
        <f t="shared" si="56"/>
        <v>3.1887723199193752E-2</v>
      </c>
      <c r="S201" s="63">
        <f t="shared" si="57"/>
        <v>9.7021454387246936E-2</v>
      </c>
      <c r="T201" s="58">
        <v>123575150</v>
      </c>
      <c r="U201" s="60">
        <v>95895</v>
      </c>
      <c r="V201" s="61">
        <f t="shared" si="66"/>
        <v>123671045</v>
      </c>
      <c r="W201" s="62">
        <f t="shared" si="58"/>
        <v>7.7600553185652613E-4</v>
      </c>
      <c r="X201" s="63">
        <f t="shared" si="59"/>
        <v>0.29011195006052126</v>
      </c>
      <c r="Y201" s="58">
        <v>369512372</v>
      </c>
      <c r="Z201" s="60">
        <v>1600111</v>
      </c>
      <c r="AA201" s="61">
        <f t="shared" si="67"/>
        <v>371112483</v>
      </c>
      <c r="AB201" s="62">
        <f t="shared" si="60"/>
        <v>4.3303313264975059E-3</v>
      </c>
      <c r="AC201" s="63">
        <f t="shared" si="61"/>
        <v>2.8055458330305545E-2</v>
      </c>
      <c r="AD201" s="58">
        <v>35733926</v>
      </c>
      <c r="AE201" s="63">
        <f t="shared" si="62"/>
        <v>0</v>
      </c>
      <c r="AF201" s="58">
        <v>0</v>
      </c>
      <c r="AG201" s="58">
        <v>1273688905</v>
      </c>
      <c r="AH201" s="60">
        <v>22591770</v>
      </c>
      <c r="AI201" s="61">
        <v>1296280675</v>
      </c>
      <c r="AJ201" s="62">
        <f t="shared" si="63"/>
        <v>1.7737274707594317E-2</v>
      </c>
      <c r="AK201" s="58">
        <v>35255</v>
      </c>
      <c r="AL201" s="58">
        <v>653835</v>
      </c>
      <c r="AM201" s="25">
        <v>0</v>
      </c>
      <c r="AN201" s="64"/>
    </row>
    <row r="202" spans="1:40" x14ac:dyDescent="0.2">
      <c r="A202" s="55" t="s">
        <v>409</v>
      </c>
      <c r="B202" s="56" t="s">
        <v>408</v>
      </c>
      <c r="C202" s="24">
        <v>3</v>
      </c>
      <c r="D202" s="24"/>
      <c r="E202" s="57">
        <f t="shared" si="51"/>
        <v>4.6457853058716379E-2</v>
      </c>
      <c r="F202" s="58">
        <v>18814587</v>
      </c>
      <c r="G202" s="59">
        <f t="shared" si="52"/>
        <v>3.7818806514200179E-2</v>
      </c>
      <c r="H202" s="58">
        <v>15315930</v>
      </c>
      <c r="I202" s="59">
        <f t="shared" si="53"/>
        <v>1.7844659228723352E-2</v>
      </c>
      <c r="J202" s="58">
        <v>7226763</v>
      </c>
      <c r="K202" s="60">
        <v>96113</v>
      </c>
      <c r="L202" s="61">
        <f t="shared" si="64"/>
        <v>7322876</v>
      </c>
      <c r="M202" s="62">
        <f t="shared" si="54"/>
        <v>1.3299592085695906E-2</v>
      </c>
      <c r="N202" s="63">
        <f t="shared" si="55"/>
        <v>0.16246750064183124</v>
      </c>
      <c r="O202" s="58">
        <v>65796388</v>
      </c>
      <c r="P202" s="60">
        <v>2081161</v>
      </c>
      <c r="Q202" s="61">
        <f t="shared" si="65"/>
        <v>67877549</v>
      </c>
      <c r="R202" s="62">
        <f t="shared" si="56"/>
        <v>3.1630322928972943E-2</v>
      </c>
      <c r="S202" s="63">
        <f t="shared" si="57"/>
        <v>3.8509884408546476E-2</v>
      </c>
      <c r="T202" s="58">
        <v>15595804</v>
      </c>
      <c r="U202" s="60">
        <v>4102</v>
      </c>
      <c r="V202" s="61">
        <f t="shared" si="66"/>
        <v>15599906</v>
      </c>
      <c r="W202" s="62">
        <f t="shared" si="58"/>
        <v>2.6301946344029457E-4</v>
      </c>
      <c r="X202" s="63">
        <f t="shared" si="59"/>
        <v>0.66236034275156297</v>
      </c>
      <c r="Y202" s="58">
        <v>268243913</v>
      </c>
      <c r="Z202" s="60">
        <v>-9763914</v>
      </c>
      <c r="AA202" s="61">
        <f t="shared" si="67"/>
        <v>258479999</v>
      </c>
      <c r="AB202" s="62">
        <f t="shared" si="60"/>
        <v>-3.6399387001187986E-2</v>
      </c>
      <c r="AC202" s="63">
        <f t="shared" si="61"/>
        <v>3.4540953396419417E-2</v>
      </c>
      <c r="AD202" s="58">
        <v>13988459</v>
      </c>
      <c r="AE202" s="63">
        <f t="shared" si="62"/>
        <v>0</v>
      </c>
      <c r="AF202" s="58">
        <v>0</v>
      </c>
      <c r="AG202" s="58">
        <v>404981844</v>
      </c>
      <c r="AH202" s="60">
        <v>-7582538</v>
      </c>
      <c r="AI202" s="61">
        <v>397399306</v>
      </c>
      <c r="AJ202" s="62">
        <f t="shared" si="63"/>
        <v>-1.8723155401504862E-2</v>
      </c>
      <c r="AK202" s="58">
        <v>14195</v>
      </c>
      <c r="AL202" s="58">
        <v>4229190</v>
      </c>
      <c r="AM202" s="25">
        <v>0</v>
      </c>
      <c r="AN202" s="64"/>
    </row>
    <row r="203" spans="1:40" x14ac:dyDescent="0.2">
      <c r="A203" s="55" t="s">
        <v>411</v>
      </c>
      <c r="B203" s="56" t="s">
        <v>410</v>
      </c>
      <c r="C203" s="24">
        <v>3</v>
      </c>
      <c r="D203" s="24"/>
      <c r="E203" s="57">
        <f t="shared" si="51"/>
        <v>3.5125191628848411E-2</v>
      </c>
      <c r="F203" s="58">
        <v>16153781</v>
      </c>
      <c r="G203" s="59">
        <f t="shared" si="52"/>
        <v>7.6001190471810566E-3</v>
      </c>
      <c r="H203" s="58">
        <v>3495231</v>
      </c>
      <c r="I203" s="59">
        <f t="shared" si="53"/>
        <v>1.581377178934066E-2</v>
      </c>
      <c r="J203" s="58">
        <v>7272621</v>
      </c>
      <c r="K203" s="60">
        <v>96723</v>
      </c>
      <c r="L203" s="61">
        <f t="shared" si="64"/>
        <v>7369344</v>
      </c>
      <c r="M203" s="62">
        <f t="shared" si="54"/>
        <v>1.3299606840504958E-2</v>
      </c>
      <c r="N203" s="63">
        <f t="shared" si="55"/>
        <v>0.18975867948641778</v>
      </c>
      <c r="O203" s="58">
        <v>87268425</v>
      </c>
      <c r="P203" s="60">
        <v>2505281</v>
      </c>
      <c r="Q203" s="61">
        <f t="shared" si="65"/>
        <v>89773706</v>
      </c>
      <c r="R203" s="62">
        <f t="shared" si="56"/>
        <v>2.8707759994522648E-2</v>
      </c>
      <c r="S203" s="63">
        <f t="shared" si="57"/>
        <v>2.3085609136963343E-2</v>
      </c>
      <c r="T203" s="58">
        <v>10616878</v>
      </c>
      <c r="U203" s="60">
        <v>7478</v>
      </c>
      <c r="V203" s="61">
        <f t="shared" si="66"/>
        <v>10624356</v>
      </c>
      <c r="W203" s="62">
        <f t="shared" si="58"/>
        <v>7.0435018656143553E-4</v>
      </c>
      <c r="X203" s="63">
        <f t="shared" si="59"/>
        <v>0.70171557727823919</v>
      </c>
      <c r="Y203" s="58">
        <v>322713108</v>
      </c>
      <c r="Z203" s="60">
        <v>-10207519</v>
      </c>
      <c r="AA203" s="61">
        <f t="shared" si="67"/>
        <v>312505589</v>
      </c>
      <c r="AB203" s="62">
        <f t="shared" si="60"/>
        <v>-3.1630320389712835E-2</v>
      </c>
      <c r="AC203" s="63">
        <f t="shared" si="61"/>
        <v>2.6901051633009564E-2</v>
      </c>
      <c r="AD203" s="58">
        <v>12371568</v>
      </c>
      <c r="AE203" s="63">
        <f t="shared" si="62"/>
        <v>0</v>
      </c>
      <c r="AF203" s="58">
        <v>0</v>
      </c>
      <c r="AG203" s="58">
        <v>459891612</v>
      </c>
      <c r="AH203" s="60">
        <v>-7598037</v>
      </c>
      <c r="AI203" s="61">
        <v>452293575</v>
      </c>
      <c r="AJ203" s="62">
        <f t="shared" si="63"/>
        <v>-1.6521364603623169E-2</v>
      </c>
      <c r="AK203" s="58">
        <v>6143775</v>
      </c>
      <c r="AL203" s="58">
        <v>4025690</v>
      </c>
      <c r="AM203" s="25">
        <v>0</v>
      </c>
      <c r="AN203" s="64"/>
    </row>
    <row r="204" spans="1:40" x14ac:dyDescent="0.2">
      <c r="A204" s="55" t="s">
        <v>413</v>
      </c>
      <c r="B204" s="56" t="s">
        <v>412</v>
      </c>
      <c r="C204" s="24">
        <v>3</v>
      </c>
      <c r="D204" s="24"/>
      <c r="E204" s="57">
        <f t="shared" si="51"/>
        <v>4.6945397013037696E-2</v>
      </c>
      <c r="F204" s="58">
        <v>33667611</v>
      </c>
      <c r="G204" s="59">
        <f t="shared" si="52"/>
        <v>2.9777560620969618E-2</v>
      </c>
      <c r="H204" s="58">
        <v>21355434</v>
      </c>
      <c r="I204" s="59">
        <f t="shared" si="53"/>
        <v>1.5695086720220092E-2</v>
      </c>
      <c r="J204" s="58">
        <v>11255972</v>
      </c>
      <c r="K204" s="60">
        <v>149700</v>
      </c>
      <c r="L204" s="61">
        <f t="shared" si="64"/>
        <v>11405672</v>
      </c>
      <c r="M204" s="62">
        <f t="shared" si="54"/>
        <v>1.3299606644366208E-2</v>
      </c>
      <c r="N204" s="63">
        <f t="shared" si="55"/>
        <v>0.25298949652093261</v>
      </c>
      <c r="O204" s="58">
        <v>181435295</v>
      </c>
      <c r="P204" s="60">
        <v>5231942</v>
      </c>
      <c r="Q204" s="61">
        <f t="shared" si="65"/>
        <v>186667237</v>
      </c>
      <c r="R204" s="62">
        <f t="shared" si="56"/>
        <v>2.8836406940556964E-2</v>
      </c>
      <c r="S204" s="63">
        <f t="shared" si="57"/>
        <v>5.2657788348431968E-2</v>
      </c>
      <c r="T204" s="58">
        <v>37764340</v>
      </c>
      <c r="U204" s="60">
        <v>17225</v>
      </c>
      <c r="V204" s="61">
        <f t="shared" si="66"/>
        <v>37781565</v>
      </c>
      <c r="W204" s="62">
        <f t="shared" si="58"/>
        <v>4.5611812625349733E-4</v>
      </c>
      <c r="X204" s="63">
        <f t="shared" si="59"/>
        <v>0.57892215974350913</v>
      </c>
      <c r="Y204" s="58">
        <v>415182900</v>
      </c>
      <c r="Z204" s="60">
        <v>-10652157</v>
      </c>
      <c r="AA204" s="61">
        <f t="shared" si="67"/>
        <v>404530743</v>
      </c>
      <c r="AB204" s="62">
        <f t="shared" si="60"/>
        <v>-2.5656540767936251E-2</v>
      </c>
      <c r="AC204" s="63">
        <f t="shared" si="61"/>
        <v>2.3012511032898832E-2</v>
      </c>
      <c r="AD204" s="58">
        <v>16503775</v>
      </c>
      <c r="AE204" s="63">
        <f t="shared" si="62"/>
        <v>0</v>
      </c>
      <c r="AF204" s="58">
        <v>0</v>
      </c>
      <c r="AG204" s="58">
        <v>717165327</v>
      </c>
      <c r="AH204" s="60">
        <v>-5253290</v>
      </c>
      <c r="AI204" s="61">
        <v>711912037</v>
      </c>
      <c r="AJ204" s="62">
        <f t="shared" si="63"/>
        <v>-7.3250752681745307E-3</v>
      </c>
      <c r="AK204" s="58">
        <v>0</v>
      </c>
      <c r="AL204" s="58">
        <v>0</v>
      </c>
      <c r="AM204" s="25">
        <v>0</v>
      </c>
      <c r="AN204" s="64"/>
    </row>
    <row r="205" spans="1:40" x14ac:dyDescent="0.2">
      <c r="A205" s="55" t="s">
        <v>415</v>
      </c>
      <c r="B205" s="56" t="s">
        <v>414</v>
      </c>
      <c r="C205" s="24">
        <v>3</v>
      </c>
      <c r="D205" s="24"/>
      <c r="E205" s="57">
        <f t="shared" si="51"/>
        <v>1.1640759369691904E-2</v>
      </c>
      <c r="F205" s="58">
        <v>46149150</v>
      </c>
      <c r="G205" s="59">
        <f t="shared" si="52"/>
        <v>4.1904175995807792E-3</v>
      </c>
      <c r="H205" s="58">
        <v>16612680</v>
      </c>
      <c r="I205" s="59">
        <f t="shared" si="53"/>
        <v>4.5596639906549177E-3</v>
      </c>
      <c r="J205" s="58">
        <v>18076537</v>
      </c>
      <c r="K205" s="60">
        <v>240410</v>
      </c>
      <c r="L205" s="61">
        <f t="shared" si="64"/>
        <v>18316947</v>
      </c>
      <c r="M205" s="62">
        <f t="shared" si="54"/>
        <v>1.3299560640403635E-2</v>
      </c>
      <c r="N205" s="63">
        <f t="shared" si="55"/>
        <v>0.76617794127255401</v>
      </c>
      <c r="O205" s="58">
        <v>3037470290</v>
      </c>
      <c r="P205" s="60">
        <v>0</v>
      </c>
      <c r="Q205" s="61">
        <f t="shared" si="65"/>
        <v>3037470290</v>
      </c>
      <c r="R205" s="62">
        <f t="shared" si="56"/>
        <v>0</v>
      </c>
      <c r="S205" s="63">
        <f t="shared" si="57"/>
        <v>0.20781310220914009</v>
      </c>
      <c r="T205" s="58">
        <v>823863609</v>
      </c>
      <c r="U205" s="60">
        <v>26432144</v>
      </c>
      <c r="V205" s="61">
        <f t="shared" si="66"/>
        <v>850295753</v>
      </c>
      <c r="W205" s="62">
        <f t="shared" si="58"/>
        <v>3.2083155162155E-2</v>
      </c>
      <c r="X205" s="63">
        <f t="shared" si="59"/>
        <v>5.0779471330465505E-3</v>
      </c>
      <c r="Y205" s="58">
        <v>20131242</v>
      </c>
      <c r="Z205" s="60">
        <v>0</v>
      </c>
      <c r="AA205" s="61">
        <f t="shared" si="67"/>
        <v>20131242</v>
      </c>
      <c r="AB205" s="62">
        <f t="shared" si="60"/>
        <v>0</v>
      </c>
      <c r="AC205" s="63">
        <f t="shared" si="61"/>
        <v>5.4016842533167748E-4</v>
      </c>
      <c r="AD205" s="58">
        <v>2141468</v>
      </c>
      <c r="AE205" s="63">
        <f t="shared" si="62"/>
        <v>0</v>
      </c>
      <c r="AF205" s="58">
        <v>0</v>
      </c>
      <c r="AG205" s="58">
        <v>3964444976</v>
      </c>
      <c r="AH205" s="60">
        <v>26672554</v>
      </c>
      <c r="AI205" s="61">
        <v>3991117530</v>
      </c>
      <c r="AJ205" s="62">
        <f t="shared" si="63"/>
        <v>6.7279415306481984E-3</v>
      </c>
      <c r="AK205" s="58">
        <v>0</v>
      </c>
      <c r="AL205" s="58">
        <v>4467020</v>
      </c>
      <c r="AM205" s="25">
        <v>0</v>
      </c>
      <c r="AN205" s="64"/>
    </row>
    <row r="206" spans="1:40" x14ac:dyDescent="0.2">
      <c r="A206" s="55" t="s">
        <v>417</v>
      </c>
      <c r="B206" s="56" t="s">
        <v>416</v>
      </c>
      <c r="C206" s="24">
        <v>3</v>
      </c>
      <c r="D206" s="24"/>
      <c r="E206" s="57">
        <f t="shared" si="51"/>
        <v>5.1901934305107034E-2</v>
      </c>
      <c r="F206" s="58">
        <v>406071588</v>
      </c>
      <c r="G206" s="59">
        <f t="shared" si="52"/>
        <v>3.0037945193837961E-3</v>
      </c>
      <c r="H206" s="58">
        <v>23501159</v>
      </c>
      <c r="I206" s="59">
        <f t="shared" si="53"/>
        <v>1.2317813216780626E-3</v>
      </c>
      <c r="J206" s="58">
        <v>9637240</v>
      </c>
      <c r="K206" s="60">
        <v>128171</v>
      </c>
      <c r="L206" s="61">
        <f t="shared" si="64"/>
        <v>9765411</v>
      </c>
      <c r="M206" s="62">
        <f t="shared" si="54"/>
        <v>1.3299554644275747E-2</v>
      </c>
      <c r="N206" s="63">
        <f t="shared" si="55"/>
        <v>0.66649673185769398</v>
      </c>
      <c r="O206" s="58">
        <v>5214552982</v>
      </c>
      <c r="P206" s="60">
        <v>0</v>
      </c>
      <c r="Q206" s="61">
        <f t="shared" si="65"/>
        <v>5214552982</v>
      </c>
      <c r="R206" s="62">
        <f t="shared" si="56"/>
        <v>0</v>
      </c>
      <c r="S206" s="63">
        <f t="shared" si="57"/>
        <v>0.27549284247472167</v>
      </c>
      <c r="T206" s="58">
        <v>2155407453</v>
      </c>
      <c r="U206" s="60">
        <v>69455019</v>
      </c>
      <c r="V206" s="61">
        <f t="shared" si="66"/>
        <v>2224862472</v>
      </c>
      <c r="W206" s="62">
        <f t="shared" si="58"/>
        <v>3.2223614566855636E-2</v>
      </c>
      <c r="X206" s="63">
        <f t="shared" si="59"/>
        <v>1.4463000846960665E-3</v>
      </c>
      <c r="Y206" s="58">
        <v>11315597</v>
      </c>
      <c r="Z206" s="60">
        <v>0</v>
      </c>
      <c r="AA206" s="61">
        <f t="shared" si="67"/>
        <v>11315597</v>
      </c>
      <c r="AB206" s="62">
        <f t="shared" si="60"/>
        <v>0</v>
      </c>
      <c r="AC206" s="63">
        <f t="shared" si="61"/>
        <v>4.2661543671937787E-4</v>
      </c>
      <c r="AD206" s="58">
        <v>3337764</v>
      </c>
      <c r="AE206" s="63">
        <f t="shared" si="62"/>
        <v>0</v>
      </c>
      <c r="AF206" s="58">
        <v>0</v>
      </c>
      <c r="AG206" s="58">
        <v>7823823783</v>
      </c>
      <c r="AH206" s="60">
        <v>69583190</v>
      </c>
      <c r="AI206" s="61">
        <v>7893406973</v>
      </c>
      <c r="AJ206" s="62">
        <f t="shared" si="63"/>
        <v>8.8937573148303618E-3</v>
      </c>
      <c r="AK206" s="58">
        <v>0</v>
      </c>
      <c r="AL206" s="58">
        <v>2301578</v>
      </c>
      <c r="AM206" s="25">
        <v>0</v>
      </c>
      <c r="AN206" s="64"/>
    </row>
    <row r="207" spans="1:40" x14ac:dyDescent="0.2">
      <c r="A207" s="55" t="s">
        <v>419</v>
      </c>
      <c r="B207" s="56" t="s">
        <v>418</v>
      </c>
      <c r="C207" s="24">
        <v>3</v>
      </c>
      <c r="D207" s="24"/>
      <c r="E207" s="57">
        <f t="shared" si="51"/>
        <v>1.793788831658882E-2</v>
      </c>
      <c r="F207" s="58">
        <v>71703140</v>
      </c>
      <c r="G207" s="59">
        <f t="shared" si="52"/>
        <v>3.5254647535791399E-3</v>
      </c>
      <c r="H207" s="58">
        <v>14092344</v>
      </c>
      <c r="I207" s="59">
        <f t="shared" si="53"/>
        <v>2.6615065609640353E-3</v>
      </c>
      <c r="J207" s="58">
        <v>10638843</v>
      </c>
      <c r="K207" s="60">
        <v>141492</v>
      </c>
      <c r="L207" s="61">
        <f t="shared" si="64"/>
        <v>10780335</v>
      </c>
      <c r="M207" s="62">
        <f t="shared" si="54"/>
        <v>1.3299566503613221E-2</v>
      </c>
      <c r="N207" s="63">
        <f t="shared" si="55"/>
        <v>0.82047824968668281</v>
      </c>
      <c r="O207" s="58">
        <v>3279698578</v>
      </c>
      <c r="P207" s="60">
        <v>9333538</v>
      </c>
      <c r="Q207" s="61">
        <f t="shared" si="65"/>
        <v>3289032116</v>
      </c>
      <c r="R207" s="62">
        <f t="shared" si="56"/>
        <v>2.8458523788157707E-3</v>
      </c>
      <c r="S207" s="63">
        <f t="shared" si="57"/>
        <v>0.11474953074594048</v>
      </c>
      <c r="T207" s="58">
        <v>458688421</v>
      </c>
      <c r="U207" s="60">
        <v>14067371</v>
      </c>
      <c r="V207" s="61">
        <f t="shared" si="66"/>
        <v>472755792</v>
      </c>
      <c r="W207" s="62">
        <f t="shared" si="58"/>
        <v>3.0668685661023039E-2</v>
      </c>
      <c r="X207" s="63">
        <f t="shared" si="59"/>
        <v>3.2277071211574672E-2</v>
      </c>
      <c r="Y207" s="58">
        <v>129021171</v>
      </c>
      <c r="Z207" s="60">
        <v>-135908</v>
      </c>
      <c r="AA207" s="61">
        <f t="shared" si="67"/>
        <v>128885263</v>
      </c>
      <c r="AB207" s="62">
        <f t="shared" si="60"/>
        <v>-1.0533775111993054E-3</v>
      </c>
      <c r="AC207" s="63">
        <f t="shared" si="61"/>
        <v>8.3702887246700688E-3</v>
      </c>
      <c r="AD207" s="58">
        <v>33458564</v>
      </c>
      <c r="AE207" s="63">
        <f t="shared" si="62"/>
        <v>0</v>
      </c>
      <c r="AF207" s="58">
        <v>0</v>
      </c>
      <c r="AG207" s="58">
        <v>3997301061</v>
      </c>
      <c r="AH207" s="60">
        <v>23406493</v>
      </c>
      <c r="AI207" s="61">
        <v>4020707554</v>
      </c>
      <c r="AJ207" s="62">
        <f t="shared" si="63"/>
        <v>5.8555742094002858E-3</v>
      </c>
      <c r="AK207" s="58">
        <v>0</v>
      </c>
      <c r="AL207" s="58">
        <v>5569605</v>
      </c>
      <c r="AM207" s="25">
        <v>0</v>
      </c>
      <c r="AN207" s="64"/>
    </row>
    <row r="208" spans="1:40" x14ac:dyDescent="0.2">
      <c r="A208" s="55" t="s">
        <v>421</v>
      </c>
      <c r="B208" s="56" t="s">
        <v>420</v>
      </c>
      <c r="C208" s="24">
        <v>3</v>
      </c>
      <c r="D208" s="24"/>
      <c r="E208" s="57">
        <f t="shared" si="51"/>
        <v>6.2718791940214763E-2</v>
      </c>
      <c r="F208" s="58">
        <v>160941331</v>
      </c>
      <c r="G208" s="59">
        <f t="shared" si="52"/>
        <v>3.7839048013460852E-3</v>
      </c>
      <c r="H208" s="58">
        <v>9709796</v>
      </c>
      <c r="I208" s="59">
        <f t="shared" si="53"/>
        <v>2.844800565906348E-3</v>
      </c>
      <c r="J208" s="58">
        <v>7299981</v>
      </c>
      <c r="K208" s="60">
        <v>97087</v>
      </c>
      <c r="L208" s="61">
        <f t="shared" si="64"/>
        <v>7397068</v>
      </c>
      <c r="M208" s="62">
        <f t="shared" si="54"/>
        <v>1.3299623656554722E-2</v>
      </c>
      <c r="N208" s="63">
        <f t="shared" si="55"/>
        <v>0.38036919411227632</v>
      </c>
      <c r="O208" s="58">
        <v>976057135</v>
      </c>
      <c r="P208" s="60">
        <v>0</v>
      </c>
      <c r="Q208" s="61">
        <f t="shared" si="65"/>
        <v>976057135</v>
      </c>
      <c r="R208" s="62">
        <f t="shared" si="56"/>
        <v>0</v>
      </c>
      <c r="S208" s="63">
        <f t="shared" si="57"/>
        <v>0.47650004405555357</v>
      </c>
      <c r="T208" s="58">
        <v>1222736423</v>
      </c>
      <c r="U208" s="60">
        <v>39443105</v>
      </c>
      <c r="V208" s="61">
        <f t="shared" si="66"/>
        <v>1262179528</v>
      </c>
      <c r="W208" s="62">
        <f t="shared" si="58"/>
        <v>3.2258060083976088E-2</v>
      </c>
      <c r="X208" s="63">
        <f t="shared" si="59"/>
        <v>5.6732492535399248E-2</v>
      </c>
      <c r="Y208" s="58">
        <v>145580018</v>
      </c>
      <c r="Z208" s="60">
        <v>0</v>
      </c>
      <c r="AA208" s="61">
        <f t="shared" si="67"/>
        <v>145580018</v>
      </c>
      <c r="AB208" s="62">
        <f t="shared" si="60"/>
        <v>0</v>
      </c>
      <c r="AC208" s="63">
        <f t="shared" si="61"/>
        <v>1.7050771989303676E-2</v>
      </c>
      <c r="AD208" s="58">
        <v>43753616</v>
      </c>
      <c r="AE208" s="63">
        <f t="shared" si="62"/>
        <v>0</v>
      </c>
      <c r="AF208" s="58">
        <v>0</v>
      </c>
      <c r="AG208" s="58">
        <v>2566078300</v>
      </c>
      <c r="AH208" s="60">
        <v>39540192</v>
      </c>
      <c r="AI208" s="61">
        <v>2605618492</v>
      </c>
      <c r="AJ208" s="62">
        <f t="shared" si="63"/>
        <v>1.5408801828065808E-2</v>
      </c>
      <c r="AK208" s="58">
        <v>0</v>
      </c>
      <c r="AL208" s="58">
        <v>0</v>
      </c>
      <c r="AM208" s="25">
        <v>0</v>
      </c>
      <c r="AN208" s="64"/>
    </row>
    <row r="209" spans="1:40" x14ac:dyDescent="0.2">
      <c r="A209" s="55" t="s">
        <v>423</v>
      </c>
      <c r="B209" s="56" t="s">
        <v>422</v>
      </c>
      <c r="C209" s="24">
        <v>3</v>
      </c>
      <c r="D209" s="24"/>
      <c r="E209" s="57">
        <f t="shared" si="51"/>
        <v>1.9286294494617079E-2</v>
      </c>
      <c r="F209" s="58">
        <v>22976071</v>
      </c>
      <c r="G209" s="59">
        <f t="shared" si="52"/>
        <v>1.1752504901535406E-2</v>
      </c>
      <c r="H209" s="58">
        <v>14000947</v>
      </c>
      <c r="I209" s="59">
        <f t="shared" si="53"/>
        <v>2.3529081502153833E-2</v>
      </c>
      <c r="J209" s="58">
        <v>28030571</v>
      </c>
      <c r="K209" s="60">
        <v>372794</v>
      </c>
      <c r="L209" s="61">
        <f t="shared" si="64"/>
        <v>28403365</v>
      </c>
      <c r="M209" s="62">
        <f t="shared" si="54"/>
        <v>1.3299550694133203E-2</v>
      </c>
      <c r="N209" s="63">
        <f t="shared" si="55"/>
        <v>0.68513909872488077</v>
      </c>
      <c r="O209" s="58">
        <v>816217163</v>
      </c>
      <c r="P209" s="60">
        <v>21575562</v>
      </c>
      <c r="Q209" s="61">
        <f t="shared" si="65"/>
        <v>837792725</v>
      </c>
      <c r="R209" s="62">
        <f t="shared" si="56"/>
        <v>2.6433604900807508E-2</v>
      </c>
      <c r="S209" s="63">
        <f t="shared" si="57"/>
        <v>6.9117872806456551E-2</v>
      </c>
      <c r="T209" s="58">
        <v>82341227</v>
      </c>
      <c r="U209" s="60">
        <v>-514041</v>
      </c>
      <c r="V209" s="61">
        <f t="shared" si="66"/>
        <v>81827186</v>
      </c>
      <c r="W209" s="62">
        <f t="shared" si="58"/>
        <v>-6.2428144287915458E-3</v>
      </c>
      <c r="X209" s="63">
        <f t="shared" si="59"/>
        <v>0.18379308262604038</v>
      </c>
      <c r="Y209" s="58">
        <v>218955638</v>
      </c>
      <c r="Z209" s="60">
        <v>3073473</v>
      </c>
      <c r="AA209" s="61">
        <f t="shared" si="67"/>
        <v>222029111</v>
      </c>
      <c r="AB209" s="62">
        <f t="shared" si="60"/>
        <v>1.4036966702816759E-2</v>
      </c>
      <c r="AC209" s="63">
        <f t="shared" si="61"/>
        <v>7.382064944315962E-3</v>
      </c>
      <c r="AD209" s="58">
        <v>8794372</v>
      </c>
      <c r="AE209" s="63">
        <f t="shared" si="62"/>
        <v>0</v>
      </c>
      <c r="AF209" s="58">
        <v>0</v>
      </c>
      <c r="AG209" s="58">
        <v>1191315989</v>
      </c>
      <c r="AH209" s="60">
        <v>24507788</v>
      </c>
      <c r="AI209" s="61">
        <v>1215823777</v>
      </c>
      <c r="AJ209" s="62">
        <f t="shared" si="63"/>
        <v>2.0572029777399387E-2</v>
      </c>
      <c r="AK209" s="58">
        <v>20081253</v>
      </c>
      <c r="AL209" s="58">
        <v>3738796</v>
      </c>
      <c r="AM209" s="25">
        <v>0</v>
      </c>
      <c r="AN209" s="64"/>
    </row>
    <row r="210" spans="1:40" x14ac:dyDescent="0.2">
      <c r="A210" s="55" t="s">
        <v>425</v>
      </c>
      <c r="B210" s="56" t="s">
        <v>424</v>
      </c>
      <c r="C210" s="24">
        <v>3</v>
      </c>
      <c r="D210" s="24"/>
      <c r="E210" s="57">
        <f t="shared" si="51"/>
        <v>1.8605661220738336E-2</v>
      </c>
      <c r="F210" s="58">
        <v>7153537</v>
      </c>
      <c r="G210" s="59">
        <f t="shared" si="52"/>
        <v>1.2133777796573642E-2</v>
      </c>
      <c r="H210" s="58">
        <v>4665216</v>
      </c>
      <c r="I210" s="59">
        <f t="shared" si="53"/>
        <v>3.9200501433436084E-2</v>
      </c>
      <c r="J210" s="58">
        <v>15071877</v>
      </c>
      <c r="K210" s="60">
        <v>200449</v>
      </c>
      <c r="L210" s="61">
        <f t="shared" si="64"/>
        <v>15272326</v>
      </c>
      <c r="M210" s="62">
        <f t="shared" si="54"/>
        <v>1.3299537940762123E-2</v>
      </c>
      <c r="N210" s="63">
        <f t="shared" si="55"/>
        <v>0.6187351680212434</v>
      </c>
      <c r="O210" s="58">
        <v>237892374</v>
      </c>
      <c r="P210" s="60">
        <v>7651495</v>
      </c>
      <c r="Q210" s="61">
        <f t="shared" si="65"/>
        <v>245543869</v>
      </c>
      <c r="R210" s="62">
        <f t="shared" si="56"/>
        <v>3.2163683397434167E-2</v>
      </c>
      <c r="S210" s="63">
        <f t="shared" si="57"/>
        <v>2.2398657996085848E-2</v>
      </c>
      <c r="T210" s="58">
        <v>8611875</v>
      </c>
      <c r="U210" s="60">
        <v>-260417</v>
      </c>
      <c r="V210" s="61">
        <f t="shared" si="66"/>
        <v>8351458</v>
      </c>
      <c r="W210" s="62">
        <f t="shared" si="58"/>
        <v>-3.0239291675738442E-2</v>
      </c>
      <c r="X210" s="63">
        <f t="shared" si="59"/>
        <v>0.27360697025559655</v>
      </c>
      <c r="Y210" s="58">
        <v>105196884</v>
      </c>
      <c r="Z210" s="60">
        <v>1481647</v>
      </c>
      <c r="AA210" s="61">
        <f t="shared" si="67"/>
        <v>106678531</v>
      </c>
      <c r="AB210" s="62">
        <f t="shared" si="60"/>
        <v>1.4084514138270483E-2</v>
      </c>
      <c r="AC210" s="63">
        <f t="shared" si="61"/>
        <v>1.5319263276326205E-2</v>
      </c>
      <c r="AD210" s="58">
        <v>5889977</v>
      </c>
      <c r="AE210" s="63">
        <f t="shared" si="62"/>
        <v>0</v>
      </c>
      <c r="AF210" s="58">
        <v>0</v>
      </c>
      <c r="AG210" s="58">
        <v>384481740</v>
      </c>
      <c r="AH210" s="60">
        <v>9073174</v>
      </c>
      <c r="AI210" s="61">
        <v>393554914</v>
      </c>
      <c r="AJ210" s="62">
        <f t="shared" si="63"/>
        <v>2.3598452295809938E-2</v>
      </c>
      <c r="AK210" s="58">
        <v>696000</v>
      </c>
      <c r="AL210" s="58">
        <v>18120</v>
      </c>
      <c r="AM210" s="25">
        <v>0</v>
      </c>
      <c r="AN210" s="64"/>
    </row>
    <row r="211" spans="1:40" x14ac:dyDescent="0.2">
      <c r="A211" s="55" t="s">
        <v>427</v>
      </c>
      <c r="B211" s="56" t="s">
        <v>426</v>
      </c>
      <c r="C211" s="24">
        <v>3</v>
      </c>
      <c r="D211" s="24"/>
      <c r="E211" s="57">
        <f t="shared" si="51"/>
        <v>2.7899645850763079E-2</v>
      </c>
      <c r="F211" s="58">
        <v>33269842</v>
      </c>
      <c r="G211" s="59">
        <f t="shared" si="52"/>
        <v>4.5106578796917148E-3</v>
      </c>
      <c r="H211" s="58">
        <v>5378881</v>
      </c>
      <c r="I211" s="59">
        <f t="shared" si="53"/>
        <v>8.9295945043028346E-3</v>
      </c>
      <c r="J211" s="58">
        <v>10648386</v>
      </c>
      <c r="K211" s="60">
        <v>141619</v>
      </c>
      <c r="L211" s="61">
        <f t="shared" si="64"/>
        <v>10790005</v>
      </c>
      <c r="M211" s="62">
        <f t="shared" si="54"/>
        <v>1.3299574226554147E-2</v>
      </c>
      <c r="N211" s="63">
        <f t="shared" si="55"/>
        <v>0.46293742458254689</v>
      </c>
      <c r="O211" s="58">
        <v>552044820</v>
      </c>
      <c r="P211" s="60">
        <v>17807895</v>
      </c>
      <c r="Q211" s="61">
        <f t="shared" si="65"/>
        <v>569852715</v>
      </c>
      <c r="R211" s="62">
        <f t="shared" si="56"/>
        <v>3.2258060133595674E-2</v>
      </c>
      <c r="S211" s="63">
        <f t="shared" si="57"/>
        <v>7.2605932011794092E-2</v>
      </c>
      <c r="T211" s="58">
        <v>86581310</v>
      </c>
      <c r="U211" s="60">
        <v>-2608302</v>
      </c>
      <c r="V211" s="61">
        <f t="shared" si="66"/>
        <v>83973008</v>
      </c>
      <c r="W211" s="62">
        <f t="shared" si="58"/>
        <v>-3.0125462412153386E-2</v>
      </c>
      <c r="X211" s="63">
        <f t="shared" si="59"/>
        <v>0.40764792145494061</v>
      </c>
      <c r="Y211" s="58">
        <v>486113050</v>
      </c>
      <c r="Z211" s="60">
        <v>6846664</v>
      </c>
      <c r="AA211" s="61">
        <f t="shared" si="67"/>
        <v>492959714</v>
      </c>
      <c r="AB211" s="62">
        <f t="shared" si="60"/>
        <v>1.4084509765783905E-2</v>
      </c>
      <c r="AC211" s="63">
        <f t="shared" si="61"/>
        <v>1.5468823715960794E-2</v>
      </c>
      <c r="AD211" s="58">
        <v>18446303</v>
      </c>
      <c r="AE211" s="63">
        <f t="shared" si="62"/>
        <v>0</v>
      </c>
      <c r="AF211" s="58">
        <v>0</v>
      </c>
      <c r="AG211" s="58">
        <v>1192482592</v>
      </c>
      <c r="AH211" s="60">
        <v>22187876</v>
      </c>
      <c r="AI211" s="61">
        <v>1214670468</v>
      </c>
      <c r="AJ211" s="62">
        <f t="shared" si="63"/>
        <v>1.8606456940211669E-2</v>
      </c>
      <c r="AK211" s="58">
        <v>0</v>
      </c>
      <c r="AL211" s="58">
        <v>507328</v>
      </c>
      <c r="AM211" s="25">
        <v>0</v>
      </c>
      <c r="AN211" s="64"/>
    </row>
    <row r="212" spans="1:40" x14ac:dyDescent="0.2">
      <c r="A212" s="55" t="s">
        <v>429</v>
      </c>
      <c r="B212" s="56" t="s">
        <v>428</v>
      </c>
      <c r="C212" s="24">
        <v>3</v>
      </c>
      <c r="D212" s="24"/>
      <c r="E212" s="57">
        <f t="shared" si="51"/>
        <v>9.2266584855519113E-2</v>
      </c>
      <c r="F212" s="58">
        <v>43761033</v>
      </c>
      <c r="G212" s="59">
        <f t="shared" si="52"/>
        <v>1.405703057384162E-2</v>
      </c>
      <c r="H212" s="58">
        <v>6667096</v>
      </c>
      <c r="I212" s="59">
        <f t="shared" si="53"/>
        <v>1.7715649544386616E-2</v>
      </c>
      <c r="J212" s="58">
        <v>8402339</v>
      </c>
      <c r="K212" s="60">
        <v>111747</v>
      </c>
      <c r="L212" s="61">
        <f t="shared" si="64"/>
        <v>8514086</v>
      </c>
      <c r="M212" s="62">
        <f t="shared" si="54"/>
        <v>1.3299511005209383E-2</v>
      </c>
      <c r="N212" s="63">
        <f t="shared" si="55"/>
        <v>0.2356072285055574</v>
      </c>
      <c r="O212" s="58">
        <v>111745934</v>
      </c>
      <c r="P212" s="60">
        <v>3604707</v>
      </c>
      <c r="Q212" s="61">
        <f t="shared" si="65"/>
        <v>115350641</v>
      </c>
      <c r="R212" s="62">
        <f t="shared" si="56"/>
        <v>3.2258059608683394E-2</v>
      </c>
      <c r="S212" s="63">
        <f t="shared" si="57"/>
        <v>6.6294881729227609E-2</v>
      </c>
      <c r="T212" s="58">
        <v>31442938</v>
      </c>
      <c r="U212" s="60">
        <v>-952816</v>
      </c>
      <c r="V212" s="61">
        <f t="shared" si="66"/>
        <v>30490122</v>
      </c>
      <c r="W212" s="62">
        <f t="shared" si="58"/>
        <v>-3.0303020665562487E-2</v>
      </c>
      <c r="X212" s="63">
        <f t="shared" si="59"/>
        <v>0.55330509374817494</v>
      </c>
      <c r="Y212" s="58">
        <v>262426560</v>
      </c>
      <c r="Z212" s="60">
        <v>3696150</v>
      </c>
      <c r="AA212" s="61">
        <f t="shared" si="67"/>
        <v>266122710</v>
      </c>
      <c r="AB212" s="62">
        <f t="shared" si="60"/>
        <v>1.4084511872578752E-2</v>
      </c>
      <c r="AC212" s="63">
        <f t="shared" si="61"/>
        <v>2.0753531043292663E-2</v>
      </c>
      <c r="AD212" s="58">
        <v>9843173</v>
      </c>
      <c r="AE212" s="63">
        <f t="shared" si="62"/>
        <v>0</v>
      </c>
      <c r="AF212" s="58">
        <v>0</v>
      </c>
      <c r="AG212" s="58">
        <v>474289073</v>
      </c>
      <c r="AH212" s="60">
        <v>6459788</v>
      </c>
      <c r="AI212" s="61">
        <v>480748861</v>
      </c>
      <c r="AJ212" s="62">
        <f t="shared" si="63"/>
        <v>1.3619938488441626E-2</v>
      </c>
      <c r="AK212" s="58">
        <v>0</v>
      </c>
      <c r="AL212" s="58">
        <v>0</v>
      </c>
      <c r="AM212" s="25">
        <v>0</v>
      </c>
      <c r="AN212" s="64"/>
    </row>
    <row r="213" spans="1:40" x14ac:dyDescent="0.2">
      <c r="A213" s="55" t="s">
        <v>431</v>
      </c>
      <c r="B213" s="56" t="s">
        <v>430</v>
      </c>
      <c r="C213" s="24">
        <v>3</v>
      </c>
      <c r="D213" s="24"/>
      <c r="E213" s="57">
        <f t="shared" si="51"/>
        <v>4.1742294396934922E-2</v>
      </c>
      <c r="F213" s="58">
        <v>13891932</v>
      </c>
      <c r="G213" s="59">
        <f t="shared" si="52"/>
        <v>8.263653578606471E-3</v>
      </c>
      <c r="H213" s="58">
        <v>2750163</v>
      </c>
      <c r="I213" s="59">
        <f t="shared" si="53"/>
        <v>2.8171288835104539E-3</v>
      </c>
      <c r="J213" s="58">
        <v>937547</v>
      </c>
      <c r="K213" s="60">
        <v>12469</v>
      </c>
      <c r="L213" s="61">
        <f t="shared" si="64"/>
        <v>950016</v>
      </c>
      <c r="M213" s="62">
        <f t="shared" si="54"/>
        <v>1.3299599913391009E-2</v>
      </c>
      <c r="N213" s="63">
        <f t="shared" si="55"/>
        <v>0.31966971323005539</v>
      </c>
      <c r="O213" s="58">
        <v>106386819</v>
      </c>
      <c r="P213" s="60">
        <v>3431832</v>
      </c>
      <c r="Q213" s="61">
        <f t="shared" si="65"/>
        <v>109818651</v>
      </c>
      <c r="R213" s="62">
        <f t="shared" si="56"/>
        <v>3.2258056329327787E-2</v>
      </c>
      <c r="S213" s="63">
        <f t="shared" si="57"/>
        <v>3.2126606933707884E-2</v>
      </c>
      <c r="T213" s="58">
        <v>10691809</v>
      </c>
      <c r="U213" s="60">
        <v>-323994</v>
      </c>
      <c r="V213" s="61">
        <f t="shared" si="66"/>
        <v>10367815</v>
      </c>
      <c r="W213" s="62">
        <f t="shared" si="58"/>
        <v>-3.0303010463430462E-2</v>
      </c>
      <c r="X213" s="63">
        <f t="shared" si="59"/>
        <v>0.57083252817566077</v>
      </c>
      <c r="Y213" s="58">
        <v>189974384</v>
      </c>
      <c r="Z213" s="60">
        <v>2675696</v>
      </c>
      <c r="AA213" s="61">
        <f t="shared" si="67"/>
        <v>192650080</v>
      </c>
      <c r="AB213" s="62">
        <f t="shared" si="60"/>
        <v>1.4084509414700878E-2</v>
      </c>
      <c r="AC213" s="63">
        <f t="shared" si="61"/>
        <v>2.4548074801524065E-2</v>
      </c>
      <c r="AD213" s="58">
        <v>8169656</v>
      </c>
      <c r="AE213" s="63">
        <f t="shared" si="62"/>
        <v>0</v>
      </c>
      <c r="AF213" s="58">
        <v>0</v>
      </c>
      <c r="AG213" s="58">
        <v>332802310</v>
      </c>
      <c r="AH213" s="60">
        <v>5796003</v>
      </c>
      <c r="AI213" s="61">
        <v>338598313</v>
      </c>
      <c r="AJ213" s="62">
        <f t="shared" si="63"/>
        <v>1.7415753514451265E-2</v>
      </c>
      <c r="AK213" s="58">
        <v>0</v>
      </c>
      <c r="AL213" s="58">
        <v>0</v>
      </c>
      <c r="AM213" s="25">
        <v>0</v>
      </c>
      <c r="AN213" s="64"/>
    </row>
    <row r="214" spans="1:40" x14ac:dyDescent="0.2">
      <c r="A214" s="55" t="s">
        <v>433</v>
      </c>
      <c r="B214" s="56" t="s">
        <v>432</v>
      </c>
      <c r="C214" s="24">
        <v>3</v>
      </c>
      <c r="D214" s="24"/>
      <c r="E214" s="57">
        <f t="shared" si="51"/>
        <v>6.0851042311922433E-2</v>
      </c>
      <c r="F214" s="58">
        <v>3119148</v>
      </c>
      <c r="G214" s="59">
        <f t="shared" si="52"/>
        <v>3.1737648507345402E-2</v>
      </c>
      <c r="H214" s="58">
        <v>1626832</v>
      </c>
      <c r="I214" s="59">
        <f t="shared" si="53"/>
        <v>9.2306007341888832E-2</v>
      </c>
      <c r="J214" s="58">
        <v>4731490</v>
      </c>
      <c r="K214" s="60">
        <v>62927</v>
      </c>
      <c r="L214" s="61">
        <f t="shared" si="64"/>
        <v>4794417</v>
      </c>
      <c r="M214" s="62">
        <f t="shared" si="54"/>
        <v>1.3299615977208025E-2</v>
      </c>
      <c r="N214" s="63">
        <f t="shared" si="55"/>
        <v>0.41990016376522998</v>
      </c>
      <c r="O214" s="58">
        <v>21523555</v>
      </c>
      <c r="P214" s="60">
        <v>694308</v>
      </c>
      <c r="Q214" s="61">
        <f t="shared" si="65"/>
        <v>22217863</v>
      </c>
      <c r="R214" s="62">
        <f t="shared" si="56"/>
        <v>3.2258054024997262E-2</v>
      </c>
      <c r="S214" s="63">
        <f t="shared" si="57"/>
        <v>8.8369547252269781E-2</v>
      </c>
      <c r="T214" s="58">
        <v>4529712</v>
      </c>
      <c r="U214" s="60">
        <v>196944</v>
      </c>
      <c r="V214" s="61">
        <f t="shared" si="66"/>
        <v>4726656</v>
      </c>
      <c r="W214" s="62">
        <f t="shared" si="58"/>
        <v>4.3478260869565216E-2</v>
      </c>
      <c r="X214" s="63">
        <f t="shared" si="59"/>
        <v>0.2162802116259423</v>
      </c>
      <c r="Y214" s="58">
        <v>11086252</v>
      </c>
      <c r="Z214" s="60">
        <v>-443450</v>
      </c>
      <c r="AA214" s="61">
        <f t="shared" si="67"/>
        <v>10642802</v>
      </c>
      <c r="AB214" s="62">
        <f t="shared" si="60"/>
        <v>-3.9999992783855173E-2</v>
      </c>
      <c r="AC214" s="63">
        <f t="shared" si="61"/>
        <v>8.5927290766234926E-2</v>
      </c>
      <c r="AD214" s="58">
        <v>4404525</v>
      </c>
      <c r="AE214" s="63">
        <f t="shared" si="62"/>
        <v>4.628088429166349E-3</v>
      </c>
      <c r="AF214" s="58">
        <v>237230</v>
      </c>
      <c r="AG214" s="58">
        <v>51258744</v>
      </c>
      <c r="AH214" s="60">
        <v>510729</v>
      </c>
      <c r="AI214" s="61">
        <v>51769473</v>
      </c>
      <c r="AJ214" s="62">
        <f t="shared" si="63"/>
        <v>9.9637439419116465E-3</v>
      </c>
      <c r="AK214" s="58">
        <v>0</v>
      </c>
      <c r="AL214" s="58">
        <v>0</v>
      </c>
      <c r="AM214" s="25">
        <v>0</v>
      </c>
      <c r="AN214" s="64"/>
    </row>
    <row r="215" spans="1:40" x14ac:dyDescent="0.2">
      <c r="A215" s="55" t="s">
        <v>435</v>
      </c>
      <c r="B215" s="56" t="s">
        <v>434</v>
      </c>
      <c r="C215" s="24">
        <v>3</v>
      </c>
      <c r="D215" s="24"/>
      <c r="E215" s="57">
        <f t="shared" si="51"/>
        <v>5.539874301560458E-2</v>
      </c>
      <c r="F215" s="58">
        <v>22404138</v>
      </c>
      <c r="G215" s="59">
        <f t="shared" si="52"/>
        <v>3.8805712530675621E-2</v>
      </c>
      <c r="H215" s="58">
        <v>15693651</v>
      </c>
      <c r="I215" s="59">
        <f t="shared" si="53"/>
        <v>0.20531083390694441</v>
      </c>
      <c r="J215" s="58">
        <v>83030986</v>
      </c>
      <c r="K215" s="60">
        <v>1104276</v>
      </c>
      <c r="L215" s="61">
        <f t="shared" si="64"/>
        <v>84135262</v>
      </c>
      <c r="M215" s="62">
        <f t="shared" si="54"/>
        <v>1.3299565056351373E-2</v>
      </c>
      <c r="N215" s="63">
        <f t="shared" si="55"/>
        <v>0.27231536406154894</v>
      </c>
      <c r="O215" s="58">
        <v>110128690</v>
      </c>
      <c r="P215" s="60">
        <v>3247931</v>
      </c>
      <c r="Q215" s="61">
        <f t="shared" si="65"/>
        <v>113376621</v>
      </c>
      <c r="R215" s="62">
        <f t="shared" si="56"/>
        <v>2.9492142329124227E-2</v>
      </c>
      <c r="S215" s="63">
        <f t="shared" si="57"/>
        <v>3.5554552825690755E-2</v>
      </c>
      <c r="T215" s="58">
        <v>14378830</v>
      </c>
      <c r="U215" s="60">
        <v>624907</v>
      </c>
      <c r="V215" s="61">
        <f t="shared" si="66"/>
        <v>15003737</v>
      </c>
      <c r="W215" s="62">
        <f t="shared" si="58"/>
        <v>4.3460211992213553E-2</v>
      </c>
      <c r="X215" s="63">
        <f t="shared" si="59"/>
        <v>0.36030630924668239</v>
      </c>
      <c r="Y215" s="58">
        <v>145713636</v>
      </c>
      <c r="Z215" s="60">
        <v>-3524481</v>
      </c>
      <c r="AA215" s="61">
        <f t="shared" si="67"/>
        <v>142189155</v>
      </c>
      <c r="AB215" s="62">
        <f t="shared" si="60"/>
        <v>-2.4187722554668802E-2</v>
      </c>
      <c r="AC215" s="63">
        <f t="shared" si="61"/>
        <v>3.2308484412853312E-2</v>
      </c>
      <c r="AD215" s="58">
        <v>13066068</v>
      </c>
      <c r="AE215" s="63">
        <f t="shared" si="62"/>
        <v>0</v>
      </c>
      <c r="AF215" s="58">
        <v>0</v>
      </c>
      <c r="AG215" s="58">
        <v>404415999</v>
      </c>
      <c r="AH215" s="60">
        <v>1452633</v>
      </c>
      <c r="AI215" s="61">
        <v>405868632</v>
      </c>
      <c r="AJ215" s="62">
        <f t="shared" si="63"/>
        <v>3.5919276279670629E-3</v>
      </c>
      <c r="AK215" s="58">
        <v>0</v>
      </c>
      <c r="AL215" s="58">
        <v>0</v>
      </c>
      <c r="AM215" s="25">
        <v>0</v>
      </c>
      <c r="AN215" s="64"/>
    </row>
    <row r="216" spans="1:40" x14ac:dyDescent="0.2">
      <c r="A216" s="55" t="s">
        <v>437</v>
      </c>
      <c r="B216" s="56" t="s">
        <v>436</v>
      </c>
      <c r="C216" s="24">
        <v>3</v>
      </c>
      <c r="D216" s="24"/>
      <c r="E216" s="57">
        <f t="shared" si="51"/>
        <v>3.8518087688281792E-2</v>
      </c>
      <c r="F216" s="58">
        <v>33092449</v>
      </c>
      <c r="G216" s="59">
        <f t="shared" si="52"/>
        <v>1.5478855957129908E-2</v>
      </c>
      <c r="H216" s="58">
        <v>13298512</v>
      </c>
      <c r="I216" s="59">
        <f t="shared" si="53"/>
        <v>6.6738441733587603E-2</v>
      </c>
      <c r="J216" s="58">
        <v>57337698</v>
      </c>
      <c r="K216" s="60">
        <v>762566</v>
      </c>
      <c r="L216" s="61">
        <f t="shared" si="64"/>
        <v>58100264</v>
      </c>
      <c r="M216" s="62">
        <f t="shared" si="54"/>
        <v>1.3299557299980896E-2</v>
      </c>
      <c r="N216" s="63">
        <f t="shared" si="55"/>
        <v>0.6234995403784348</v>
      </c>
      <c r="O216" s="58">
        <v>535673705</v>
      </c>
      <c r="P216" s="60">
        <v>17279795</v>
      </c>
      <c r="Q216" s="61">
        <f t="shared" si="65"/>
        <v>552953500</v>
      </c>
      <c r="R216" s="62">
        <f t="shared" si="56"/>
        <v>3.2258060902952107E-2</v>
      </c>
      <c r="S216" s="63">
        <f t="shared" si="57"/>
        <v>0.14758838914329514</v>
      </c>
      <c r="T216" s="58">
        <v>126799162</v>
      </c>
      <c r="U216" s="60">
        <v>5303271</v>
      </c>
      <c r="V216" s="61">
        <f t="shared" si="66"/>
        <v>132102433</v>
      </c>
      <c r="W216" s="62">
        <f t="shared" si="58"/>
        <v>4.182418019450318E-2</v>
      </c>
      <c r="X216" s="63">
        <f t="shared" si="59"/>
        <v>0.10101806200854713</v>
      </c>
      <c r="Y216" s="58">
        <v>86788708</v>
      </c>
      <c r="Z216" s="60">
        <v>-3471548</v>
      </c>
      <c r="AA216" s="61">
        <f t="shared" si="67"/>
        <v>83317160</v>
      </c>
      <c r="AB216" s="62">
        <f t="shared" si="60"/>
        <v>-3.9999996312884388E-2</v>
      </c>
      <c r="AC216" s="63">
        <f t="shared" si="61"/>
        <v>6.6503825857949289E-3</v>
      </c>
      <c r="AD216" s="58">
        <v>5713613</v>
      </c>
      <c r="AE216" s="63">
        <f t="shared" si="62"/>
        <v>5.0824050492872998E-4</v>
      </c>
      <c r="AF216" s="58">
        <v>436650</v>
      </c>
      <c r="AG216" s="58">
        <v>859140497</v>
      </c>
      <c r="AH216" s="60">
        <v>19874084</v>
      </c>
      <c r="AI216" s="61">
        <v>879014581</v>
      </c>
      <c r="AJ216" s="62">
        <f t="shared" si="63"/>
        <v>2.31325191507065E-2</v>
      </c>
      <c r="AK216" s="58">
        <v>0</v>
      </c>
      <c r="AL216" s="58">
        <v>4823919</v>
      </c>
      <c r="AM216" s="25">
        <v>0</v>
      </c>
      <c r="AN216" s="64"/>
    </row>
    <row r="217" spans="1:40" x14ac:dyDescent="0.2">
      <c r="A217" s="55" t="s">
        <v>439</v>
      </c>
      <c r="B217" s="56" t="s">
        <v>438</v>
      </c>
      <c r="C217" s="24">
        <v>3</v>
      </c>
      <c r="D217" s="24"/>
      <c r="E217" s="57">
        <f t="shared" si="51"/>
        <v>4.7119380291725445E-2</v>
      </c>
      <c r="F217" s="58">
        <v>15315606</v>
      </c>
      <c r="G217" s="59">
        <f t="shared" si="52"/>
        <v>2.253832453829957E-2</v>
      </c>
      <c r="H217" s="58">
        <v>7325820</v>
      </c>
      <c r="I217" s="59">
        <f t="shared" si="53"/>
        <v>0.1198559002073226</v>
      </c>
      <c r="J217" s="58">
        <v>38957765</v>
      </c>
      <c r="K217" s="60">
        <v>518121</v>
      </c>
      <c r="L217" s="61">
        <f t="shared" si="64"/>
        <v>39475886</v>
      </c>
      <c r="M217" s="62">
        <f t="shared" si="54"/>
        <v>1.3299556583905673E-2</v>
      </c>
      <c r="N217" s="63">
        <f t="shared" si="55"/>
        <v>0.46567173158067698</v>
      </c>
      <c r="O217" s="58">
        <v>151361175</v>
      </c>
      <c r="P217" s="60">
        <v>4669484</v>
      </c>
      <c r="Q217" s="61">
        <f t="shared" si="65"/>
        <v>156030659</v>
      </c>
      <c r="R217" s="62">
        <f t="shared" si="56"/>
        <v>3.084994550286756E-2</v>
      </c>
      <c r="S217" s="63">
        <f t="shared" si="57"/>
        <v>5.0297405206557191E-2</v>
      </c>
      <c r="T217" s="58">
        <v>16348586</v>
      </c>
      <c r="U217" s="60">
        <v>555433</v>
      </c>
      <c r="V217" s="61">
        <f t="shared" si="66"/>
        <v>16904019</v>
      </c>
      <c r="W217" s="62">
        <f t="shared" si="58"/>
        <v>3.397437552091661E-2</v>
      </c>
      <c r="X217" s="63">
        <f t="shared" si="59"/>
        <v>0.27155141486408813</v>
      </c>
      <c r="Y217" s="58">
        <v>88264626</v>
      </c>
      <c r="Z217" s="60">
        <v>-1916668</v>
      </c>
      <c r="AA217" s="61">
        <f t="shared" si="67"/>
        <v>86347958</v>
      </c>
      <c r="AB217" s="62">
        <f t="shared" si="60"/>
        <v>-2.1715018653112518E-2</v>
      </c>
      <c r="AC217" s="63">
        <f t="shared" si="61"/>
        <v>2.2965843311330045E-2</v>
      </c>
      <c r="AD217" s="58">
        <v>7464780</v>
      </c>
      <c r="AE217" s="63">
        <f t="shared" si="62"/>
        <v>0</v>
      </c>
      <c r="AF217" s="58">
        <v>0</v>
      </c>
      <c r="AG217" s="58">
        <v>325038358</v>
      </c>
      <c r="AH217" s="60">
        <v>3826370</v>
      </c>
      <c r="AI217" s="61">
        <v>328864728</v>
      </c>
      <c r="AJ217" s="62">
        <f t="shared" si="63"/>
        <v>1.1772056761374607E-2</v>
      </c>
      <c r="AK217" s="58">
        <v>0</v>
      </c>
      <c r="AL217" s="58">
        <v>0</v>
      </c>
      <c r="AM217" s="25">
        <v>0</v>
      </c>
      <c r="AN217" s="64"/>
    </row>
    <row r="218" spans="1:40" x14ac:dyDescent="0.2">
      <c r="A218" s="55" t="s">
        <v>441</v>
      </c>
      <c r="B218" s="56" t="s">
        <v>440</v>
      </c>
      <c r="C218" s="24">
        <v>3</v>
      </c>
      <c r="D218" s="24"/>
      <c r="E218" s="57">
        <f t="shared" si="51"/>
        <v>5.2807097725020812E-2</v>
      </c>
      <c r="F218" s="58">
        <v>88828140</v>
      </c>
      <c r="G218" s="59">
        <f t="shared" si="52"/>
        <v>2.2719464773383366E-2</v>
      </c>
      <c r="H218" s="58">
        <v>38216980</v>
      </c>
      <c r="I218" s="59">
        <f t="shared" si="53"/>
        <v>2.775257820403591E-2</v>
      </c>
      <c r="J218" s="58">
        <v>46683306</v>
      </c>
      <c r="K218" s="60">
        <v>620867</v>
      </c>
      <c r="L218" s="61">
        <f t="shared" si="64"/>
        <v>47304173</v>
      </c>
      <c r="M218" s="62">
        <f t="shared" si="54"/>
        <v>1.3299550807305721E-2</v>
      </c>
      <c r="N218" s="63">
        <f t="shared" si="55"/>
        <v>0.54570940528205003</v>
      </c>
      <c r="O218" s="58">
        <v>917951441</v>
      </c>
      <c r="P218" s="60">
        <v>29607417</v>
      </c>
      <c r="Q218" s="61">
        <f t="shared" si="65"/>
        <v>947558858</v>
      </c>
      <c r="R218" s="62">
        <f t="shared" si="56"/>
        <v>3.225379434858363E-2</v>
      </c>
      <c r="S218" s="63">
        <f t="shared" si="57"/>
        <v>0.26092119334003316</v>
      </c>
      <c r="T218" s="58">
        <v>438902066</v>
      </c>
      <c r="U218" s="60">
        <v>18377002</v>
      </c>
      <c r="V218" s="61">
        <f t="shared" si="66"/>
        <v>457279068</v>
      </c>
      <c r="W218" s="62">
        <f t="shared" si="58"/>
        <v>4.1870393018382371E-2</v>
      </c>
      <c r="X218" s="63">
        <f t="shared" si="59"/>
        <v>8.2477900777474564E-2</v>
      </c>
      <c r="Y218" s="58">
        <v>138738140</v>
      </c>
      <c r="Z218" s="60">
        <v>-5530263</v>
      </c>
      <c r="AA218" s="61">
        <f t="shared" si="67"/>
        <v>133207877</v>
      </c>
      <c r="AB218" s="62">
        <f t="shared" si="60"/>
        <v>-3.9861158582636322E-2</v>
      </c>
      <c r="AC218" s="63">
        <f t="shared" si="61"/>
        <v>7.6068276100197153E-3</v>
      </c>
      <c r="AD218" s="58">
        <v>12795635</v>
      </c>
      <c r="AE218" s="63">
        <f t="shared" si="62"/>
        <v>5.5322879824911751E-6</v>
      </c>
      <c r="AF218" s="58">
        <v>9306</v>
      </c>
      <c r="AG218" s="58">
        <v>1682125014</v>
      </c>
      <c r="AH218" s="60">
        <v>43075023</v>
      </c>
      <c r="AI218" s="61">
        <v>1725200037</v>
      </c>
      <c r="AJ218" s="62">
        <f t="shared" si="63"/>
        <v>2.5607503985432083E-2</v>
      </c>
      <c r="AK218" s="58">
        <v>0</v>
      </c>
      <c r="AL218" s="58">
        <v>16231016</v>
      </c>
      <c r="AM218" s="25">
        <v>0</v>
      </c>
      <c r="AN218" s="64"/>
    </row>
    <row r="219" spans="1:40" x14ac:dyDescent="0.2">
      <c r="A219" s="55" t="s">
        <v>443</v>
      </c>
      <c r="B219" s="56" t="s">
        <v>442</v>
      </c>
      <c r="C219" s="24">
        <v>3</v>
      </c>
      <c r="D219" s="24"/>
      <c r="E219" s="57">
        <f t="shared" si="51"/>
        <v>2.6871404588215832E-2</v>
      </c>
      <c r="F219" s="58">
        <v>19285405</v>
      </c>
      <c r="G219" s="59">
        <f t="shared" si="52"/>
        <v>2.4862703034034855E-2</v>
      </c>
      <c r="H219" s="58">
        <v>17843775</v>
      </c>
      <c r="I219" s="59">
        <f t="shared" si="53"/>
        <v>4.6472661940111175E-2</v>
      </c>
      <c r="J219" s="58">
        <v>33353080</v>
      </c>
      <c r="K219" s="60">
        <v>443582</v>
      </c>
      <c r="L219" s="61">
        <f t="shared" si="64"/>
        <v>33796662</v>
      </c>
      <c r="M219" s="62">
        <f t="shared" si="54"/>
        <v>1.329958132802128E-2</v>
      </c>
      <c r="N219" s="63">
        <f t="shared" si="55"/>
        <v>0.43096015719713265</v>
      </c>
      <c r="O219" s="58">
        <v>309296864</v>
      </c>
      <c r="P219" s="60">
        <v>7106900</v>
      </c>
      <c r="Q219" s="61">
        <f t="shared" si="65"/>
        <v>316403764</v>
      </c>
      <c r="R219" s="62">
        <f t="shared" si="56"/>
        <v>2.2977601221330198E-2</v>
      </c>
      <c r="S219" s="63">
        <f t="shared" si="57"/>
        <v>4.2640349248190532E-2</v>
      </c>
      <c r="T219" s="58">
        <v>30602658</v>
      </c>
      <c r="U219" s="60">
        <v>321554</v>
      </c>
      <c r="V219" s="61">
        <f t="shared" si="66"/>
        <v>30924212</v>
      </c>
      <c r="W219" s="62">
        <f t="shared" si="58"/>
        <v>1.0507387953033361E-2</v>
      </c>
      <c r="X219" s="63">
        <f t="shared" si="59"/>
        <v>0.40389848309404053</v>
      </c>
      <c r="Y219" s="58">
        <v>289874904</v>
      </c>
      <c r="Z219" s="60">
        <v>4297236</v>
      </c>
      <c r="AA219" s="61">
        <f t="shared" si="67"/>
        <v>294172140</v>
      </c>
      <c r="AB219" s="62">
        <f t="shared" si="60"/>
        <v>1.4824449928925202E-2</v>
      </c>
      <c r="AC219" s="63">
        <f t="shared" si="61"/>
        <v>2.4294240898274425E-2</v>
      </c>
      <c r="AD219" s="58">
        <v>17435794</v>
      </c>
      <c r="AE219" s="63">
        <f t="shared" si="62"/>
        <v>0</v>
      </c>
      <c r="AF219" s="58">
        <v>0</v>
      </c>
      <c r="AG219" s="58">
        <v>717692480</v>
      </c>
      <c r="AH219" s="60">
        <v>12169272</v>
      </c>
      <c r="AI219" s="61">
        <v>729861752</v>
      </c>
      <c r="AJ219" s="62">
        <f t="shared" si="63"/>
        <v>1.6956109112359657E-2</v>
      </c>
      <c r="AK219" s="58">
        <v>0</v>
      </c>
      <c r="AL219" s="58">
        <v>55021</v>
      </c>
      <c r="AM219" s="25">
        <v>0</v>
      </c>
      <c r="AN219" s="64"/>
    </row>
    <row r="220" spans="1:40" x14ac:dyDescent="0.2">
      <c r="A220" s="55" t="s">
        <v>445</v>
      </c>
      <c r="B220" s="56" t="s">
        <v>444</v>
      </c>
      <c r="C220" s="24">
        <v>3</v>
      </c>
      <c r="D220" s="24"/>
      <c r="E220" s="57">
        <f t="shared" si="51"/>
        <v>4.0901621539170395E-2</v>
      </c>
      <c r="F220" s="58">
        <v>72171018</v>
      </c>
      <c r="G220" s="59">
        <f t="shared" si="52"/>
        <v>1.5800367665196956E-2</v>
      </c>
      <c r="H220" s="58">
        <v>27879790</v>
      </c>
      <c r="I220" s="59">
        <f t="shared" si="53"/>
        <v>2.2562066358993899E-2</v>
      </c>
      <c r="J220" s="58">
        <v>39810825</v>
      </c>
      <c r="K220" s="60">
        <v>529467</v>
      </c>
      <c r="L220" s="61">
        <f t="shared" si="64"/>
        <v>40340292</v>
      </c>
      <c r="M220" s="62">
        <f t="shared" si="54"/>
        <v>1.329957367123138E-2</v>
      </c>
      <c r="N220" s="63">
        <f t="shared" si="55"/>
        <v>0.451408005879114</v>
      </c>
      <c r="O220" s="58">
        <v>796510605</v>
      </c>
      <c r="P220" s="60">
        <v>17024880</v>
      </c>
      <c r="Q220" s="61">
        <f t="shared" si="65"/>
        <v>813535485</v>
      </c>
      <c r="R220" s="62">
        <f t="shared" si="56"/>
        <v>2.1374329347441646E-2</v>
      </c>
      <c r="S220" s="63">
        <f t="shared" si="57"/>
        <v>8.3811916784973239E-2</v>
      </c>
      <c r="T220" s="58">
        <v>147886346</v>
      </c>
      <c r="U220" s="60">
        <v>1475482</v>
      </c>
      <c r="V220" s="61">
        <f t="shared" si="66"/>
        <v>149361828</v>
      </c>
      <c r="W220" s="62">
        <f t="shared" si="58"/>
        <v>9.9771347383212777E-3</v>
      </c>
      <c r="X220" s="63">
        <f t="shared" si="59"/>
        <v>0.37127246676542325</v>
      </c>
      <c r="Y220" s="58">
        <v>655111237</v>
      </c>
      <c r="Z220" s="60">
        <v>9226921</v>
      </c>
      <c r="AA220" s="61">
        <f t="shared" si="67"/>
        <v>664338158</v>
      </c>
      <c r="AB220" s="62">
        <f t="shared" si="60"/>
        <v>1.4084510353163122E-2</v>
      </c>
      <c r="AC220" s="63">
        <f t="shared" si="61"/>
        <v>1.4243555007128294E-2</v>
      </c>
      <c r="AD220" s="58">
        <v>25132790</v>
      </c>
      <c r="AE220" s="63">
        <f t="shared" si="62"/>
        <v>0</v>
      </c>
      <c r="AF220" s="58">
        <v>0</v>
      </c>
      <c r="AG220" s="58">
        <v>1764502611</v>
      </c>
      <c r="AH220" s="60">
        <v>28256750</v>
      </c>
      <c r="AI220" s="61">
        <v>1792759361</v>
      </c>
      <c r="AJ220" s="62">
        <f t="shared" si="63"/>
        <v>1.6014002939891372E-2</v>
      </c>
      <c r="AK220" s="58">
        <v>17203</v>
      </c>
      <c r="AL220" s="58">
        <v>5533155</v>
      </c>
      <c r="AM220" s="25">
        <v>0</v>
      </c>
      <c r="AN220" s="64"/>
    </row>
    <row r="221" spans="1:40" x14ac:dyDescent="0.2">
      <c r="A221" s="55" t="s">
        <v>447</v>
      </c>
      <c r="B221" s="56" t="s">
        <v>446</v>
      </c>
      <c r="C221" s="24">
        <v>3</v>
      </c>
      <c r="D221" s="24"/>
      <c r="E221" s="57">
        <f t="shared" si="51"/>
        <v>4.2485670650839462E-2</v>
      </c>
      <c r="F221" s="58">
        <v>66304932</v>
      </c>
      <c r="G221" s="59">
        <f t="shared" si="52"/>
        <v>6.7644773178908617E-3</v>
      </c>
      <c r="H221" s="58">
        <v>10556929</v>
      </c>
      <c r="I221" s="59">
        <f t="shared" si="53"/>
        <v>2.136911154400483E-2</v>
      </c>
      <c r="J221" s="58">
        <v>33349538</v>
      </c>
      <c r="K221" s="60">
        <v>443534</v>
      </c>
      <c r="L221" s="61">
        <f t="shared" si="64"/>
        <v>33793072</v>
      </c>
      <c r="M221" s="62">
        <f t="shared" si="54"/>
        <v>1.3299554554548851E-2</v>
      </c>
      <c r="N221" s="63">
        <f t="shared" si="55"/>
        <v>0.13728558038159208</v>
      </c>
      <c r="O221" s="58">
        <v>214253675</v>
      </c>
      <c r="P221" s="60">
        <v>3023727</v>
      </c>
      <c r="Q221" s="61">
        <f t="shared" si="65"/>
        <v>217277402</v>
      </c>
      <c r="R221" s="62">
        <f t="shared" si="56"/>
        <v>1.4112836104211515E-2</v>
      </c>
      <c r="S221" s="63">
        <f t="shared" si="57"/>
        <v>2.7932982987609586E-2</v>
      </c>
      <c r="T221" s="58">
        <v>43593393</v>
      </c>
      <c r="U221" s="60">
        <v>-560382</v>
      </c>
      <c r="V221" s="61">
        <f t="shared" si="66"/>
        <v>43033011</v>
      </c>
      <c r="W221" s="62">
        <f t="shared" si="58"/>
        <v>-1.285474613091025E-2</v>
      </c>
      <c r="X221" s="63">
        <f t="shared" si="59"/>
        <v>0.73051156147904717</v>
      </c>
      <c r="Y221" s="58">
        <v>1140067196</v>
      </c>
      <c r="Z221" s="60">
        <v>319213</v>
      </c>
      <c r="AA221" s="61">
        <f t="shared" si="67"/>
        <v>1140386409</v>
      </c>
      <c r="AB221" s="62">
        <f t="shared" si="60"/>
        <v>2.7999489952871165E-4</v>
      </c>
      <c r="AC221" s="63">
        <f t="shared" si="61"/>
        <v>3.3650615639016078E-2</v>
      </c>
      <c r="AD221" s="58">
        <v>52516572</v>
      </c>
      <c r="AE221" s="63">
        <f t="shared" si="62"/>
        <v>0</v>
      </c>
      <c r="AF221" s="58">
        <v>0</v>
      </c>
      <c r="AG221" s="58">
        <v>1560642235</v>
      </c>
      <c r="AH221" s="60">
        <v>3226092</v>
      </c>
      <c r="AI221" s="61">
        <v>1563868327</v>
      </c>
      <c r="AJ221" s="62">
        <f t="shared" si="63"/>
        <v>2.0671566664348284E-3</v>
      </c>
      <c r="AK221" s="58">
        <v>0</v>
      </c>
      <c r="AL221" s="58">
        <v>40633</v>
      </c>
      <c r="AM221" s="25">
        <v>0</v>
      </c>
      <c r="AN221" s="64"/>
    </row>
    <row r="222" spans="1:40" x14ac:dyDescent="0.2">
      <c r="A222" s="55" t="s">
        <v>449</v>
      </c>
      <c r="B222" s="56" t="s">
        <v>448</v>
      </c>
      <c r="C222" s="24">
        <v>3</v>
      </c>
      <c r="D222" s="24"/>
      <c r="E222" s="57">
        <f t="shared" si="51"/>
        <v>5.9444086432194454E-2</v>
      </c>
      <c r="F222" s="58">
        <v>10555761</v>
      </c>
      <c r="G222" s="59">
        <f t="shared" si="52"/>
        <v>1.3435366008021676E-2</v>
      </c>
      <c r="H222" s="58">
        <v>2385780</v>
      </c>
      <c r="I222" s="59">
        <f t="shared" si="53"/>
        <v>2.0087442789332409E-3</v>
      </c>
      <c r="J222" s="58">
        <v>356702</v>
      </c>
      <c r="K222" s="60">
        <v>4744</v>
      </c>
      <c r="L222" s="61">
        <f t="shared" si="64"/>
        <v>361446</v>
      </c>
      <c r="M222" s="62">
        <f t="shared" si="54"/>
        <v>1.3299617047283167E-2</v>
      </c>
      <c r="N222" s="63">
        <f t="shared" si="55"/>
        <v>0.20677679167651769</v>
      </c>
      <c r="O222" s="58">
        <v>36718310</v>
      </c>
      <c r="P222" s="60">
        <v>-311910</v>
      </c>
      <c r="Q222" s="61">
        <f t="shared" si="65"/>
        <v>36406400</v>
      </c>
      <c r="R222" s="62">
        <f t="shared" si="56"/>
        <v>-8.4946720042398463E-3</v>
      </c>
      <c r="S222" s="63">
        <f t="shared" si="57"/>
        <v>3.7631684289295871E-2</v>
      </c>
      <c r="T222" s="58">
        <v>6682432</v>
      </c>
      <c r="U222" s="60">
        <v>0</v>
      </c>
      <c r="V222" s="61">
        <f t="shared" si="66"/>
        <v>6682432</v>
      </c>
      <c r="W222" s="62">
        <f t="shared" si="58"/>
        <v>0</v>
      </c>
      <c r="X222" s="63">
        <f t="shared" si="59"/>
        <v>0.63624005297739084</v>
      </c>
      <c r="Y222" s="58">
        <v>112980085</v>
      </c>
      <c r="Z222" s="60">
        <v>3575271</v>
      </c>
      <c r="AA222" s="61">
        <f t="shared" si="67"/>
        <v>116555356</v>
      </c>
      <c r="AB222" s="62">
        <f t="shared" si="60"/>
        <v>3.1645143478162545E-2</v>
      </c>
      <c r="AC222" s="63">
        <f t="shared" si="61"/>
        <v>4.4463274337646193E-2</v>
      </c>
      <c r="AD222" s="58">
        <v>7895549</v>
      </c>
      <c r="AE222" s="63">
        <f t="shared" si="62"/>
        <v>0</v>
      </c>
      <c r="AF222" s="58">
        <v>0</v>
      </c>
      <c r="AG222" s="58">
        <v>177574619</v>
      </c>
      <c r="AH222" s="60">
        <v>3268105</v>
      </c>
      <c r="AI222" s="61">
        <v>180842724</v>
      </c>
      <c r="AJ222" s="62">
        <f t="shared" si="63"/>
        <v>1.8404122269297957E-2</v>
      </c>
      <c r="AK222" s="58">
        <v>0</v>
      </c>
      <c r="AL222" s="58">
        <v>0</v>
      </c>
      <c r="AM222" s="25">
        <v>0</v>
      </c>
      <c r="AN222" s="64"/>
    </row>
    <row r="223" spans="1:40" x14ac:dyDescent="0.2">
      <c r="A223" s="55" t="s">
        <v>451</v>
      </c>
      <c r="B223" s="56" t="s">
        <v>450</v>
      </c>
      <c r="C223" s="24">
        <v>3</v>
      </c>
      <c r="D223" s="24"/>
      <c r="E223" s="57">
        <f t="shared" si="51"/>
        <v>2.8339460188136645E-2</v>
      </c>
      <c r="F223" s="58">
        <v>26556566</v>
      </c>
      <c r="G223" s="59">
        <f t="shared" si="52"/>
        <v>1.35683639001786E-2</v>
      </c>
      <c r="H223" s="58">
        <v>12714750</v>
      </c>
      <c r="I223" s="59">
        <f t="shared" si="53"/>
        <v>2.3800914895363923E-3</v>
      </c>
      <c r="J223" s="58">
        <v>2230355</v>
      </c>
      <c r="K223" s="60">
        <v>29663</v>
      </c>
      <c r="L223" s="61">
        <f t="shared" si="64"/>
        <v>2260018</v>
      </c>
      <c r="M223" s="62">
        <f t="shared" si="54"/>
        <v>1.3299676508896565E-2</v>
      </c>
      <c r="N223" s="63">
        <f t="shared" si="55"/>
        <v>0.15708227345458053</v>
      </c>
      <c r="O223" s="58">
        <v>147199902</v>
      </c>
      <c r="P223" s="60">
        <v>-1322503</v>
      </c>
      <c r="Q223" s="61">
        <f t="shared" si="65"/>
        <v>145877399</v>
      </c>
      <c r="R223" s="62">
        <f t="shared" si="56"/>
        <v>-8.984401361897645E-3</v>
      </c>
      <c r="S223" s="63">
        <f t="shared" si="57"/>
        <v>2.8773581670527702E-2</v>
      </c>
      <c r="T223" s="58">
        <v>26963376</v>
      </c>
      <c r="U223" s="60">
        <v>-8184</v>
      </c>
      <c r="V223" s="61">
        <f t="shared" si="66"/>
        <v>26955192</v>
      </c>
      <c r="W223" s="62">
        <f t="shared" si="58"/>
        <v>-3.035228229580747E-4</v>
      </c>
      <c r="X223" s="63">
        <f t="shared" si="59"/>
        <v>0.74863016029444585</v>
      </c>
      <c r="Y223" s="58">
        <v>701532285</v>
      </c>
      <c r="Z223" s="60">
        <v>27654919</v>
      </c>
      <c r="AA223" s="61">
        <f t="shared" si="67"/>
        <v>729187204</v>
      </c>
      <c r="AB223" s="62">
        <f t="shared" si="60"/>
        <v>3.9420735996490881E-2</v>
      </c>
      <c r="AC223" s="63">
        <f t="shared" si="61"/>
        <v>2.1226069002594248E-2</v>
      </c>
      <c r="AD223" s="58">
        <v>19890693</v>
      </c>
      <c r="AE223" s="63">
        <f t="shared" si="62"/>
        <v>0</v>
      </c>
      <c r="AF223" s="58">
        <v>0</v>
      </c>
      <c r="AG223" s="58">
        <v>937087927</v>
      </c>
      <c r="AH223" s="60">
        <v>26353895</v>
      </c>
      <c r="AI223" s="61">
        <v>963441822</v>
      </c>
      <c r="AJ223" s="62">
        <f t="shared" si="63"/>
        <v>2.812318272455985E-2</v>
      </c>
      <c r="AK223" s="58">
        <v>0</v>
      </c>
      <c r="AL223" s="58">
        <v>0</v>
      </c>
      <c r="AM223" s="25">
        <v>0</v>
      </c>
      <c r="AN223" s="64"/>
    </row>
    <row r="224" spans="1:40" x14ac:dyDescent="0.2">
      <c r="A224" s="55" t="s">
        <v>453</v>
      </c>
      <c r="B224" s="56" t="s">
        <v>452</v>
      </c>
      <c r="C224" s="24">
        <v>3</v>
      </c>
      <c r="D224" s="24"/>
      <c r="E224" s="57">
        <f t="shared" si="51"/>
        <v>3.4657388203431026E-2</v>
      </c>
      <c r="F224" s="58">
        <v>22369322</v>
      </c>
      <c r="G224" s="59">
        <f t="shared" si="52"/>
        <v>4.1209270882896455E-3</v>
      </c>
      <c r="H224" s="58">
        <v>2659818</v>
      </c>
      <c r="I224" s="59">
        <f t="shared" si="53"/>
        <v>4.3467910356668874E-4</v>
      </c>
      <c r="J224" s="58">
        <v>280560</v>
      </c>
      <c r="K224" s="60">
        <v>3732</v>
      </c>
      <c r="L224" s="61">
        <f t="shared" si="64"/>
        <v>284292</v>
      </c>
      <c r="M224" s="62">
        <f t="shared" si="54"/>
        <v>1.330196749358426E-2</v>
      </c>
      <c r="N224" s="63">
        <f t="shared" si="55"/>
        <v>0.2103490841476601</v>
      </c>
      <c r="O224" s="58">
        <v>135768061</v>
      </c>
      <c r="P224" s="60">
        <v>-4049495</v>
      </c>
      <c r="Q224" s="61">
        <f t="shared" si="65"/>
        <v>131718566</v>
      </c>
      <c r="R224" s="62">
        <f t="shared" si="56"/>
        <v>-2.9826565763504571E-2</v>
      </c>
      <c r="S224" s="63">
        <f t="shared" si="57"/>
        <v>3.0070951959244092E-2</v>
      </c>
      <c r="T224" s="58">
        <v>19409045</v>
      </c>
      <c r="U224" s="60">
        <v>0</v>
      </c>
      <c r="V224" s="61">
        <f t="shared" si="66"/>
        <v>19409045</v>
      </c>
      <c r="W224" s="62">
        <f t="shared" si="58"/>
        <v>0</v>
      </c>
      <c r="X224" s="63">
        <f t="shared" si="59"/>
        <v>0.68332834824551258</v>
      </c>
      <c r="Y224" s="58">
        <v>441048580</v>
      </c>
      <c r="Z224" s="60">
        <v>-11094296</v>
      </c>
      <c r="AA224" s="61">
        <f t="shared" si="67"/>
        <v>429954284</v>
      </c>
      <c r="AB224" s="62">
        <f t="shared" si="60"/>
        <v>-2.5154362814182509E-2</v>
      </c>
      <c r="AC224" s="63">
        <f t="shared" si="61"/>
        <v>3.7038621252295838E-2</v>
      </c>
      <c r="AD224" s="58">
        <v>23906269</v>
      </c>
      <c r="AE224" s="63">
        <f t="shared" si="62"/>
        <v>0</v>
      </c>
      <c r="AF224" s="58">
        <v>0</v>
      </c>
      <c r="AG224" s="58">
        <v>645441655</v>
      </c>
      <c r="AH224" s="60">
        <v>-15140059</v>
      </c>
      <c r="AI224" s="61">
        <v>630301596</v>
      </c>
      <c r="AJ224" s="62">
        <f t="shared" si="63"/>
        <v>-2.3456897897301036E-2</v>
      </c>
      <c r="AK224" s="58">
        <v>0</v>
      </c>
      <c r="AL224" s="58">
        <v>178475</v>
      </c>
      <c r="AM224" s="25">
        <v>0</v>
      </c>
      <c r="AN224" s="64"/>
    </row>
    <row r="225" spans="1:40" x14ac:dyDescent="0.2">
      <c r="A225" s="55" t="s">
        <v>455</v>
      </c>
      <c r="B225" s="56" t="s">
        <v>454</v>
      </c>
      <c r="C225" s="24">
        <v>3</v>
      </c>
      <c r="D225" s="24"/>
      <c r="E225" s="57">
        <f t="shared" si="51"/>
        <v>3.0011273217902951E-2</v>
      </c>
      <c r="F225" s="58">
        <v>8223670</v>
      </c>
      <c r="G225" s="59">
        <f t="shared" si="52"/>
        <v>2.3826053402561727E-2</v>
      </c>
      <c r="H225" s="58">
        <v>6528800</v>
      </c>
      <c r="I225" s="59">
        <f t="shared" si="53"/>
        <v>8.7056953391074943E-2</v>
      </c>
      <c r="J225" s="58">
        <v>23855291</v>
      </c>
      <c r="K225" s="60">
        <v>317265</v>
      </c>
      <c r="L225" s="61">
        <f t="shared" si="64"/>
        <v>24172556</v>
      </c>
      <c r="M225" s="62">
        <f t="shared" si="54"/>
        <v>1.3299565283022537E-2</v>
      </c>
      <c r="N225" s="63">
        <f t="shared" si="55"/>
        <v>0.12825414776161587</v>
      </c>
      <c r="O225" s="58">
        <v>35144120</v>
      </c>
      <c r="P225" s="60">
        <v>-595116</v>
      </c>
      <c r="Q225" s="61">
        <f t="shared" si="65"/>
        <v>34549004</v>
      </c>
      <c r="R225" s="62">
        <f t="shared" si="56"/>
        <v>-1.6933586614204594E-2</v>
      </c>
      <c r="S225" s="63">
        <f t="shared" si="57"/>
        <v>1.8294451628608262E-2</v>
      </c>
      <c r="T225" s="58">
        <v>5013034</v>
      </c>
      <c r="U225" s="60">
        <v>-5786</v>
      </c>
      <c r="V225" s="61">
        <f t="shared" si="66"/>
        <v>5007248</v>
      </c>
      <c r="W225" s="62">
        <f t="shared" si="58"/>
        <v>-1.1541912542384512E-3</v>
      </c>
      <c r="X225" s="63">
        <f t="shared" si="59"/>
        <v>0.67425841481772064</v>
      </c>
      <c r="Y225" s="58">
        <v>184759862</v>
      </c>
      <c r="Z225" s="60">
        <v>-3965355</v>
      </c>
      <c r="AA225" s="61">
        <f t="shared" si="67"/>
        <v>180794507</v>
      </c>
      <c r="AB225" s="62">
        <f t="shared" si="60"/>
        <v>-2.1462210228323293E-2</v>
      </c>
      <c r="AC225" s="63">
        <f t="shared" si="61"/>
        <v>3.8298705780515571E-2</v>
      </c>
      <c r="AD225" s="58">
        <v>10494587</v>
      </c>
      <c r="AE225" s="63">
        <f t="shared" si="62"/>
        <v>0</v>
      </c>
      <c r="AF225" s="58">
        <v>0</v>
      </c>
      <c r="AG225" s="58">
        <v>274019364</v>
      </c>
      <c r="AH225" s="60">
        <v>-4248992</v>
      </c>
      <c r="AI225" s="61">
        <v>269770372</v>
      </c>
      <c r="AJ225" s="62">
        <f t="shared" si="63"/>
        <v>-1.5506174227891427E-2</v>
      </c>
      <c r="AK225" s="58">
        <v>0</v>
      </c>
      <c r="AL225" s="58">
        <v>372730</v>
      </c>
      <c r="AM225" s="25">
        <v>0</v>
      </c>
      <c r="AN225" s="64"/>
    </row>
    <row r="226" spans="1:40" x14ac:dyDescent="0.2">
      <c r="A226" s="55" t="s">
        <v>457</v>
      </c>
      <c r="B226" s="56" t="s">
        <v>456</v>
      </c>
      <c r="C226" s="24">
        <v>3</v>
      </c>
      <c r="D226" s="24"/>
      <c r="E226" s="57">
        <f t="shared" si="51"/>
        <v>2.2726231535023855E-2</v>
      </c>
      <c r="F226" s="58">
        <v>12558533</v>
      </c>
      <c r="G226" s="59">
        <f t="shared" si="52"/>
        <v>2.366892295017585E-2</v>
      </c>
      <c r="H226" s="58">
        <v>13079465</v>
      </c>
      <c r="I226" s="59">
        <f t="shared" si="53"/>
        <v>8.4989080217854493E-2</v>
      </c>
      <c r="J226" s="58">
        <v>46965031</v>
      </c>
      <c r="K226" s="60">
        <v>624615</v>
      </c>
      <c r="L226" s="61">
        <f t="shared" si="64"/>
        <v>47589646</v>
      </c>
      <c r="M226" s="62">
        <f t="shared" si="54"/>
        <v>1.3299576018591365E-2</v>
      </c>
      <c r="N226" s="63">
        <f t="shared" si="55"/>
        <v>6.8838813123039314E-2</v>
      </c>
      <c r="O226" s="58">
        <v>38040381</v>
      </c>
      <c r="P226" s="60">
        <v>3508</v>
      </c>
      <c r="Q226" s="61">
        <f t="shared" si="65"/>
        <v>38043889</v>
      </c>
      <c r="R226" s="62">
        <f t="shared" si="56"/>
        <v>9.2217793507378377E-5</v>
      </c>
      <c r="S226" s="63">
        <f t="shared" si="57"/>
        <v>4.7722409245728736E-3</v>
      </c>
      <c r="T226" s="58">
        <v>2637144</v>
      </c>
      <c r="U226" s="60">
        <v>0</v>
      </c>
      <c r="V226" s="61">
        <f t="shared" si="66"/>
        <v>2637144</v>
      </c>
      <c r="W226" s="62">
        <f t="shared" si="58"/>
        <v>0</v>
      </c>
      <c r="X226" s="63">
        <f t="shared" si="59"/>
        <v>0.77545818213557027</v>
      </c>
      <c r="Y226" s="58">
        <v>428518787</v>
      </c>
      <c r="Z226" s="60">
        <v>5808352</v>
      </c>
      <c r="AA226" s="61">
        <f t="shared" si="67"/>
        <v>434327139</v>
      </c>
      <c r="AB226" s="62">
        <f t="shared" si="60"/>
        <v>1.3554486235395789E-2</v>
      </c>
      <c r="AC226" s="63">
        <f t="shared" si="61"/>
        <v>1.9526677530784756E-2</v>
      </c>
      <c r="AD226" s="58">
        <v>10790457</v>
      </c>
      <c r="AE226" s="63">
        <f t="shared" si="62"/>
        <v>1.9851582978617939E-5</v>
      </c>
      <c r="AF226" s="58">
        <v>10970</v>
      </c>
      <c r="AG226" s="58">
        <v>552600768</v>
      </c>
      <c r="AH226" s="60">
        <v>6436475</v>
      </c>
      <c r="AI226" s="61">
        <v>559037243</v>
      </c>
      <c r="AJ226" s="62">
        <f t="shared" si="63"/>
        <v>1.1647604152443017E-2</v>
      </c>
      <c r="AK226" s="58">
        <v>0</v>
      </c>
      <c r="AL226" s="58">
        <v>0</v>
      </c>
      <c r="AM226" s="25">
        <v>0</v>
      </c>
      <c r="AN226" s="64"/>
    </row>
    <row r="227" spans="1:40" x14ac:dyDescent="0.2">
      <c r="A227" s="55" t="s">
        <v>459</v>
      </c>
      <c r="B227" s="56" t="s">
        <v>458</v>
      </c>
      <c r="C227" s="24">
        <v>3</v>
      </c>
      <c r="D227" s="24"/>
      <c r="E227" s="57">
        <f t="shared" si="51"/>
        <v>2.4522413292232648E-2</v>
      </c>
      <c r="F227" s="58">
        <v>15646884</v>
      </c>
      <c r="G227" s="59">
        <f t="shared" si="52"/>
        <v>4.2066653918009907E-2</v>
      </c>
      <c r="H227" s="58">
        <v>26841243</v>
      </c>
      <c r="I227" s="59">
        <f t="shared" si="53"/>
        <v>3.1350038507934352E-3</v>
      </c>
      <c r="J227" s="58">
        <v>2000335</v>
      </c>
      <c r="K227" s="60">
        <v>26604</v>
      </c>
      <c r="L227" s="61">
        <f t="shared" si="64"/>
        <v>2026939</v>
      </c>
      <c r="M227" s="62">
        <f t="shared" si="54"/>
        <v>1.3299772288141736E-2</v>
      </c>
      <c r="N227" s="63">
        <f t="shared" si="55"/>
        <v>0.23051747955673713</v>
      </c>
      <c r="O227" s="58">
        <v>147085045</v>
      </c>
      <c r="P227" s="60">
        <v>1548264</v>
      </c>
      <c r="Q227" s="61">
        <f t="shared" si="65"/>
        <v>148633309</v>
      </c>
      <c r="R227" s="62">
        <f t="shared" si="56"/>
        <v>1.0526318294290219E-2</v>
      </c>
      <c r="S227" s="63">
        <f t="shared" si="57"/>
        <v>1.5859224738350046E-2</v>
      </c>
      <c r="T227" s="58">
        <v>10119210</v>
      </c>
      <c r="U227" s="60">
        <v>0</v>
      </c>
      <c r="V227" s="61">
        <f t="shared" si="66"/>
        <v>10119210</v>
      </c>
      <c r="W227" s="62">
        <f t="shared" si="58"/>
        <v>0</v>
      </c>
      <c r="X227" s="63">
        <f t="shared" si="59"/>
        <v>0.64640925930561766</v>
      </c>
      <c r="Y227" s="58">
        <v>412450870</v>
      </c>
      <c r="Z227" s="60">
        <v>-5650012</v>
      </c>
      <c r="AA227" s="61">
        <f t="shared" si="67"/>
        <v>406800858</v>
      </c>
      <c r="AB227" s="62">
        <f t="shared" si="60"/>
        <v>-1.3698630336262839E-2</v>
      </c>
      <c r="AC227" s="63">
        <f t="shared" si="61"/>
        <v>3.7489965338259233E-2</v>
      </c>
      <c r="AD227" s="58">
        <v>23921020</v>
      </c>
      <c r="AE227" s="63">
        <f t="shared" si="62"/>
        <v>0</v>
      </c>
      <c r="AF227" s="58">
        <v>0</v>
      </c>
      <c r="AG227" s="58">
        <v>638064607</v>
      </c>
      <c r="AH227" s="60">
        <v>-4075144</v>
      </c>
      <c r="AI227" s="61">
        <v>633989463</v>
      </c>
      <c r="AJ227" s="62">
        <f t="shared" si="63"/>
        <v>-6.3867262896153713E-3</v>
      </c>
      <c r="AK227" s="58">
        <v>0</v>
      </c>
      <c r="AL227" s="58">
        <v>0</v>
      </c>
      <c r="AM227" s="25">
        <v>0</v>
      </c>
      <c r="AN227" s="64"/>
    </row>
    <row r="228" spans="1:40" x14ac:dyDescent="0.2">
      <c r="A228" s="55" t="s">
        <v>461</v>
      </c>
      <c r="B228" s="56" t="s">
        <v>460</v>
      </c>
      <c r="C228" s="24">
        <v>3</v>
      </c>
      <c r="D228" s="24"/>
      <c r="E228" s="57">
        <f t="shared" si="51"/>
        <v>5.4720808682209757E-2</v>
      </c>
      <c r="F228" s="58">
        <v>28352106</v>
      </c>
      <c r="G228" s="59">
        <f t="shared" si="52"/>
        <v>2.7793542858703987E-2</v>
      </c>
      <c r="H228" s="58">
        <v>14400472</v>
      </c>
      <c r="I228" s="59">
        <f t="shared" si="53"/>
        <v>2.8664316896143578E-3</v>
      </c>
      <c r="J228" s="58">
        <v>1485164</v>
      </c>
      <c r="K228" s="60">
        <v>19752</v>
      </c>
      <c r="L228" s="61">
        <f t="shared" si="64"/>
        <v>1504916</v>
      </c>
      <c r="M228" s="62">
        <f t="shared" si="54"/>
        <v>1.3299541330115731E-2</v>
      </c>
      <c r="N228" s="63">
        <f t="shared" si="55"/>
        <v>0.11366088436135335</v>
      </c>
      <c r="O228" s="58">
        <v>58890311</v>
      </c>
      <c r="P228" s="60">
        <v>-679317</v>
      </c>
      <c r="Q228" s="61">
        <f t="shared" si="65"/>
        <v>58210994</v>
      </c>
      <c r="R228" s="62">
        <f t="shared" si="56"/>
        <v>-1.153529313166643E-2</v>
      </c>
      <c r="S228" s="63">
        <f t="shared" si="57"/>
        <v>3.2533749929444834E-2</v>
      </c>
      <c r="T228" s="58">
        <v>16856482</v>
      </c>
      <c r="U228" s="60">
        <v>0</v>
      </c>
      <c r="V228" s="61">
        <f t="shared" si="66"/>
        <v>16856482</v>
      </c>
      <c r="W228" s="62">
        <f t="shared" si="58"/>
        <v>0</v>
      </c>
      <c r="X228" s="63">
        <f t="shared" si="59"/>
        <v>0.73652831639271088</v>
      </c>
      <c r="Y228" s="58">
        <v>381612213</v>
      </c>
      <c r="Z228" s="60">
        <v>1107174</v>
      </c>
      <c r="AA228" s="61">
        <f t="shared" si="67"/>
        <v>382719387</v>
      </c>
      <c r="AB228" s="62">
        <f t="shared" si="60"/>
        <v>2.9013065155752758E-3</v>
      </c>
      <c r="AC228" s="63">
        <f t="shared" si="61"/>
        <v>3.1896266085962785E-2</v>
      </c>
      <c r="AD228" s="58">
        <v>16526187</v>
      </c>
      <c r="AE228" s="63">
        <f t="shared" si="62"/>
        <v>0</v>
      </c>
      <c r="AF228" s="58">
        <v>0</v>
      </c>
      <c r="AG228" s="58">
        <v>518122935</v>
      </c>
      <c r="AH228" s="60">
        <v>447609</v>
      </c>
      <c r="AI228" s="61">
        <v>518570544</v>
      </c>
      <c r="AJ228" s="62">
        <f t="shared" si="63"/>
        <v>8.6390501126918848E-4</v>
      </c>
      <c r="AK228" s="58">
        <v>0</v>
      </c>
      <c r="AL228" s="58">
        <v>0</v>
      </c>
      <c r="AM228" s="25">
        <v>0</v>
      </c>
      <c r="AN228" s="64"/>
    </row>
    <row r="229" spans="1:40" x14ac:dyDescent="0.2">
      <c r="A229" s="55" t="s">
        <v>463</v>
      </c>
      <c r="B229" s="56" t="s">
        <v>462</v>
      </c>
      <c r="C229" s="24">
        <v>3</v>
      </c>
      <c r="D229" s="24"/>
      <c r="E229" s="57">
        <f t="shared" si="51"/>
        <v>4.1936078836377851E-2</v>
      </c>
      <c r="F229" s="58">
        <v>35487102</v>
      </c>
      <c r="G229" s="59">
        <f t="shared" si="52"/>
        <v>2.786327667032646E-2</v>
      </c>
      <c r="H229" s="58">
        <v>23578431</v>
      </c>
      <c r="I229" s="59">
        <f t="shared" si="53"/>
        <v>4.3952929351300414E-2</v>
      </c>
      <c r="J229" s="58">
        <v>37193799</v>
      </c>
      <c r="K229" s="60">
        <v>494661</v>
      </c>
      <c r="L229" s="61">
        <f t="shared" si="64"/>
        <v>37688460</v>
      </c>
      <c r="M229" s="62">
        <f t="shared" si="54"/>
        <v>1.3299555659802323E-2</v>
      </c>
      <c r="N229" s="63">
        <f t="shared" si="55"/>
        <v>0.16485593736829945</v>
      </c>
      <c r="O229" s="58">
        <v>139504208</v>
      </c>
      <c r="P229" s="60">
        <v>-1442592</v>
      </c>
      <c r="Q229" s="61">
        <f t="shared" si="65"/>
        <v>138061616</v>
      </c>
      <c r="R229" s="62">
        <f t="shared" si="56"/>
        <v>-1.0340849359898879E-2</v>
      </c>
      <c r="S229" s="63">
        <f t="shared" si="57"/>
        <v>3.110531964396427E-2</v>
      </c>
      <c r="T229" s="58">
        <v>26321909</v>
      </c>
      <c r="U229" s="60">
        <v>0</v>
      </c>
      <c r="V229" s="61">
        <f t="shared" si="66"/>
        <v>26321909</v>
      </c>
      <c r="W229" s="62">
        <f t="shared" si="58"/>
        <v>0</v>
      </c>
      <c r="X229" s="63">
        <f t="shared" si="59"/>
        <v>0.65512193341635738</v>
      </c>
      <c r="Y229" s="58">
        <v>554376554</v>
      </c>
      <c r="Z229" s="60">
        <v>242253</v>
      </c>
      <c r="AA229" s="61">
        <f t="shared" si="67"/>
        <v>554618807</v>
      </c>
      <c r="AB229" s="62">
        <f t="shared" si="60"/>
        <v>4.3698276604966233E-4</v>
      </c>
      <c r="AC229" s="63">
        <f t="shared" si="61"/>
        <v>3.5164524713374161E-2</v>
      </c>
      <c r="AD229" s="58">
        <v>29756885</v>
      </c>
      <c r="AE229" s="63">
        <f t="shared" si="62"/>
        <v>0</v>
      </c>
      <c r="AF229" s="58">
        <v>0</v>
      </c>
      <c r="AG229" s="58">
        <v>846218888</v>
      </c>
      <c r="AH229" s="60">
        <v>-705678</v>
      </c>
      <c r="AI229" s="61">
        <v>845513210</v>
      </c>
      <c r="AJ229" s="62">
        <f t="shared" si="63"/>
        <v>-8.3391898952744719E-4</v>
      </c>
      <c r="AK229" s="58">
        <v>0</v>
      </c>
      <c r="AL229" s="58">
        <v>764107</v>
      </c>
      <c r="AM229" s="25">
        <v>0</v>
      </c>
      <c r="AN229" s="64"/>
    </row>
    <row r="230" spans="1:40" x14ac:dyDescent="0.2">
      <c r="A230" s="55" t="s">
        <v>465</v>
      </c>
      <c r="B230" s="56" t="s">
        <v>464</v>
      </c>
      <c r="C230" s="24">
        <v>3</v>
      </c>
      <c r="D230" s="24" t="s">
        <v>546</v>
      </c>
      <c r="E230" s="57">
        <f t="shared" si="51"/>
        <v>4.4507864104138588E-2</v>
      </c>
      <c r="F230" s="58">
        <v>38034879</v>
      </c>
      <c r="G230" s="59">
        <f t="shared" si="52"/>
        <v>1.3159060149222383E-2</v>
      </c>
      <c r="H230" s="58">
        <v>11245277</v>
      </c>
      <c r="I230" s="59">
        <f t="shared" si="53"/>
        <v>6.3340108793223007E-2</v>
      </c>
      <c r="J230" s="58">
        <v>54128263</v>
      </c>
      <c r="K230" s="60">
        <v>719882</v>
      </c>
      <c r="L230" s="61">
        <f t="shared" si="64"/>
        <v>54848145</v>
      </c>
      <c r="M230" s="62">
        <f t="shared" si="54"/>
        <v>1.3299558494977014E-2</v>
      </c>
      <c r="N230" s="63">
        <f t="shared" si="55"/>
        <v>7.5077026115177373E-2</v>
      </c>
      <c r="O230" s="58">
        <v>64158226</v>
      </c>
      <c r="P230" s="60">
        <v>-551603</v>
      </c>
      <c r="Q230" s="61">
        <f t="shared" si="65"/>
        <v>63606623</v>
      </c>
      <c r="R230" s="62">
        <f t="shared" si="56"/>
        <v>-8.5975413347619684E-3</v>
      </c>
      <c r="S230" s="63">
        <f t="shared" si="57"/>
        <v>3.4620526779553698E-2</v>
      </c>
      <c r="T230" s="58">
        <v>29585503</v>
      </c>
      <c r="U230" s="60">
        <v>1700</v>
      </c>
      <c r="V230" s="61">
        <f t="shared" si="66"/>
        <v>29587203</v>
      </c>
      <c r="W230" s="62">
        <f t="shared" si="58"/>
        <v>5.7460574525300451E-5</v>
      </c>
      <c r="X230" s="63">
        <f t="shared" si="59"/>
        <v>0.73935074728666572</v>
      </c>
      <c r="Y230" s="58">
        <v>631823539</v>
      </c>
      <c r="Z230" s="60">
        <v>2231794</v>
      </c>
      <c r="AA230" s="61">
        <f t="shared" si="67"/>
        <v>634055333</v>
      </c>
      <c r="AB230" s="62">
        <f t="shared" si="60"/>
        <v>3.5323058769420111E-3</v>
      </c>
      <c r="AC230" s="63">
        <f t="shared" si="61"/>
        <v>2.9944666772019249E-2</v>
      </c>
      <c r="AD230" s="58">
        <v>25589675</v>
      </c>
      <c r="AE230" s="63">
        <f t="shared" si="62"/>
        <v>0</v>
      </c>
      <c r="AF230" s="58">
        <v>0</v>
      </c>
      <c r="AG230" s="58">
        <v>854565362</v>
      </c>
      <c r="AH230" s="60">
        <v>2401773</v>
      </c>
      <c r="AI230" s="61">
        <v>856967135</v>
      </c>
      <c r="AJ230" s="62">
        <f t="shared" si="63"/>
        <v>2.8105199517787149E-3</v>
      </c>
      <c r="AK230" s="58">
        <v>0</v>
      </c>
      <c r="AL230" s="58">
        <v>1144061</v>
      </c>
      <c r="AM230" s="25">
        <v>0</v>
      </c>
      <c r="AN230" s="64"/>
    </row>
    <row r="231" spans="1:40" x14ac:dyDescent="0.2">
      <c r="A231" s="55" t="s">
        <v>467</v>
      </c>
      <c r="B231" s="56" t="s">
        <v>466</v>
      </c>
      <c r="C231" s="24">
        <v>3</v>
      </c>
      <c r="D231" s="24"/>
      <c r="E231" s="57">
        <f t="shared" si="51"/>
        <v>1.7802300476897837E-2</v>
      </c>
      <c r="F231" s="58">
        <v>5975549</v>
      </c>
      <c r="G231" s="59">
        <f t="shared" si="52"/>
        <v>3.72326929639221E-2</v>
      </c>
      <c r="H231" s="58">
        <v>12497586</v>
      </c>
      <c r="I231" s="59">
        <f t="shared" si="53"/>
        <v>0.16899978367797838</v>
      </c>
      <c r="J231" s="58">
        <v>56726741</v>
      </c>
      <c r="K231" s="60">
        <v>754441</v>
      </c>
      <c r="L231" s="61">
        <f t="shared" si="64"/>
        <v>57481182</v>
      </c>
      <c r="M231" s="62">
        <f t="shared" si="54"/>
        <v>1.3299565367240118E-2</v>
      </c>
      <c r="N231" s="63">
        <f t="shared" si="55"/>
        <v>9.2977186647008339E-2</v>
      </c>
      <c r="O231" s="58">
        <v>31208873</v>
      </c>
      <c r="P231" s="60">
        <v>624277</v>
      </c>
      <c r="Q231" s="61">
        <f t="shared" si="65"/>
        <v>31833150</v>
      </c>
      <c r="R231" s="62">
        <f t="shared" si="56"/>
        <v>2.0003189477556593E-2</v>
      </c>
      <c r="S231" s="63">
        <f t="shared" si="57"/>
        <v>1.7966623702664081E-2</v>
      </c>
      <c r="T231" s="58">
        <v>6030706</v>
      </c>
      <c r="U231" s="60">
        <v>0</v>
      </c>
      <c r="V231" s="61">
        <f t="shared" si="66"/>
        <v>6030706</v>
      </c>
      <c r="W231" s="62">
        <f t="shared" si="58"/>
        <v>0</v>
      </c>
      <c r="X231" s="63">
        <f t="shared" si="59"/>
        <v>0.65441785883777193</v>
      </c>
      <c r="Y231" s="58">
        <v>219662958</v>
      </c>
      <c r="Z231" s="60">
        <v>8605389</v>
      </c>
      <c r="AA231" s="61">
        <f t="shared" si="67"/>
        <v>228268347</v>
      </c>
      <c r="AB231" s="62">
        <f t="shared" si="60"/>
        <v>3.91754216475588E-2</v>
      </c>
      <c r="AC231" s="63">
        <f t="shared" si="61"/>
        <v>1.0600368938815134E-2</v>
      </c>
      <c r="AD231" s="58">
        <v>3558137</v>
      </c>
      <c r="AE231" s="63">
        <f t="shared" si="62"/>
        <v>3.1847549421490458E-6</v>
      </c>
      <c r="AF231" s="58">
        <v>1069</v>
      </c>
      <c r="AG231" s="58">
        <v>335661619</v>
      </c>
      <c r="AH231" s="60">
        <v>9984107</v>
      </c>
      <c r="AI231" s="61">
        <v>345645726</v>
      </c>
      <c r="AJ231" s="62">
        <f t="shared" si="63"/>
        <v>2.9744559505327298E-2</v>
      </c>
      <c r="AK231" s="58">
        <v>0</v>
      </c>
      <c r="AL231" s="58">
        <v>0</v>
      </c>
      <c r="AM231" s="25">
        <v>0</v>
      </c>
      <c r="AN231" s="64"/>
    </row>
    <row r="232" spans="1:40" x14ac:dyDescent="0.2">
      <c r="A232" s="55" t="s">
        <v>469</v>
      </c>
      <c r="B232" s="56" t="s">
        <v>468</v>
      </c>
      <c r="C232" s="24">
        <v>3</v>
      </c>
      <c r="D232" s="24"/>
      <c r="E232" s="57">
        <f t="shared" si="51"/>
        <v>5.3110280309024191E-2</v>
      </c>
      <c r="F232" s="58">
        <v>32810922</v>
      </c>
      <c r="G232" s="59">
        <f t="shared" si="52"/>
        <v>2.416079171945779E-3</v>
      </c>
      <c r="H232" s="58">
        <v>1492626</v>
      </c>
      <c r="I232" s="59">
        <f t="shared" si="53"/>
        <v>1.0972395359946227E-3</v>
      </c>
      <c r="J232" s="58">
        <v>677862</v>
      </c>
      <c r="K232" s="60">
        <v>9015</v>
      </c>
      <c r="L232" s="61">
        <f t="shared" si="64"/>
        <v>686877</v>
      </c>
      <c r="M232" s="62">
        <f t="shared" si="54"/>
        <v>1.3299167087106226E-2</v>
      </c>
      <c r="N232" s="63">
        <f t="shared" si="55"/>
        <v>0.16462982082234515</v>
      </c>
      <c r="O232" s="58">
        <v>101706415</v>
      </c>
      <c r="P232" s="60">
        <v>820493</v>
      </c>
      <c r="Q232" s="61">
        <f t="shared" si="65"/>
        <v>102526908</v>
      </c>
      <c r="R232" s="62">
        <f t="shared" si="56"/>
        <v>8.067268913175241E-3</v>
      </c>
      <c r="S232" s="63">
        <f t="shared" si="57"/>
        <v>2.5139565151848967E-2</v>
      </c>
      <c r="T232" s="58">
        <v>15530935</v>
      </c>
      <c r="U232" s="60">
        <v>0</v>
      </c>
      <c r="V232" s="61">
        <f t="shared" si="66"/>
        <v>15530935</v>
      </c>
      <c r="W232" s="62">
        <f t="shared" si="58"/>
        <v>0</v>
      </c>
      <c r="X232" s="63">
        <f t="shared" si="59"/>
        <v>0.71722733343722</v>
      </c>
      <c r="Y232" s="58">
        <v>443094820</v>
      </c>
      <c r="Z232" s="60">
        <v>-11846713</v>
      </c>
      <c r="AA232" s="61">
        <f t="shared" si="67"/>
        <v>431248107</v>
      </c>
      <c r="AB232" s="62">
        <f t="shared" si="60"/>
        <v>-2.6736293148270161E-2</v>
      </c>
      <c r="AC232" s="63">
        <f t="shared" si="61"/>
        <v>3.6379681571621282E-2</v>
      </c>
      <c r="AD232" s="58">
        <v>22474950</v>
      </c>
      <c r="AE232" s="63">
        <f t="shared" si="62"/>
        <v>0</v>
      </c>
      <c r="AF232" s="58">
        <v>0</v>
      </c>
      <c r="AG232" s="58">
        <v>617788530</v>
      </c>
      <c r="AH232" s="60">
        <v>-11017205</v>
      </c>
      <c r="AI232" s="61">
        <v>606771325</v>
      </c>
      <c r="AJ232" s="62">
        <f t="shared" si="63"/>
        <v>-1.7833294833104137E-2</v>
      </c>
      <c r="AK232" s="58">
        <v>232720</v>
      </c>
      <c r="AL232" s="58">
        <v>340610</v>
      </c>
      <c r="AM232" s="25">
        <v>0</v>
      </c>
      <c r="AN232" s="64"/>
    </row>
    <row r="233" spans="1:40" x14ac:dyDescent="0.2">
      <c r="A233" s="55" t="s">
        <v>471</v>
      </c>
      <c r="B233" s="56" t="s">
        <v>470</v>
      </c>
      <c r="C233" s="24">
        <v>3</v>
      </c>
      <c r="D233" s="24"/>
      <c r="E233" s="57">
        <f t="shared" si="51"/>
        <v>4.8572366820220543E-2</v>
      </c>
      <c r="F233" s="58">
        <v>8222868</v>
      </c>
      <c r="G233" s="59">
        <f t="shared" si="52"/>
        <v>2.3526503651217376E-2</v>
      </c>
      <c r="H233" s="58">
        <v>3982827</v>
      </c>
      <c r="I233" s="59">
        <f t="shared" si="53"/>
        <v>3.8628091613880804E-2</v>
      </c>
      <c r="J233" s="58">
        <v>6539391</v>
      </c>
      <c r="K233" s="60">
        <v>86971</v>
      </c>
      <c r="L233" s="61">
        <f t="shared" si="64"/>
        <v>6626362</v>
      </c>
      <c r="M233" s="62">
        <f t="shared" si="54"/>
        <v>1.3299556487752454E-2</v>
      </c>
      <c r="N233" s="63">
        <f t="shared" si="55"/>
        <v>0.10544519503925874</v>
      </c>
      <c r="O233" s="58">
        <v>17850930</v>
      </c>
      <c r="P233" s="60">
        <v>187905</v>
      </c>
      <c r="Q233" s="61">
        <f t="shared" si="65"/>
        <v>18038835</v>
      </c>
      <c r="R233" s="62">
        <f t="shared" si="56"/>
        <v>1.0526342325021722E-2</v>
      </c>
      <c r="S233" s="63">
        <f t="shared" si="57"/>
        <v>1.2143375240387014E-2</v>
      </c>
      <c r="T233" s="58">
        <v>2055765</v>
      </c>
      <c r="U233" s="60">
        <v>0</v>
      </c>
      <c r="V233" s="61">
        <f t="shared" si="66"/>
        <v>2055765</v>
      </c>
      <c r="W233" s="62">
        <f t="shared" si="58"/>
        <v>0</v>
      </c>
      <c r="X233" s="63">
        <f t="shared" si="59"/>
        <v>0.73181387694097577</v>
      </c>
      <c r="Y233" s="58">
        <v>123889555</v>
      </c>
      <c r="Z233" s="60">
        <v>-4955582</v>
      </c>
      <c r="AA233" s="61">
        <f t="shared" si="67"/>
        <v>118933973</v>
      </c>
      <c r="AB233" s="62">
        <f t="shared" si="60"/>
        <v>-3.9999998385658903E-2</v>
      </c>
      <c r="AC233" s="63">
        <f t="shared" si="61"/>
        <v>3.9870590694059703E-2</v>
      </c>
      <c r="AD233" s="58">
        <v>6749735</v>
      </c>
      <c r="AE233" s="63">
        <f t="shared" si="62"/>
        <v>0</v>
      </c>
      <c r="AF233" s="58">
        <v>0</v>
      </c>
      <c r="AG233" s="58">
        <v>169291071</v>
      </c>
      <c r="AH233" s="60">
        <v>-4680706</v>
      </c>
      <c r="AI233" s="61">
        <v>164610365</v>
      </c>
      <c r="AJ233" s="62">
        <f t="shared" si="63"/>
        <v>-2.7648865190297012E-2</v>
      </c>
      <c r="AK233" s="58">
        <v>0</v>
      </c>
      <c r="AL233" s="58">
        <v>0</v>
      </c>
      <c r="AM233" s="25">
        <v>0</v>
      </c>
      <c r="AN233" s="64"/>
    </row>
    <row r="234" spans="1:40" x14ac:dyDescent="0.2">
      <c r="A234" s="55" t="s">
        <v>473</v>
      </c>
      <c r="B234" s="56" t="s">
        <v>472</v>
      </c>
      <c r="C234" s="24">
        <v>3</v>
      </c>
      <c r="D234" s="24"/>
      <c r="E234" s="57">
        <f t="shared" si="51"/>
        <v>3.0318560720395096E-2</v>
      </c>
      <c r="F234" s="58">
        <v>553953</v>
      </c>
      <c r="G234" s="59">
        <f t="shared" si="52"/>
        <v>6.9809756782369522E-3</v>
      </c>
      <c r="H234" s="58">
        <v>127550</v>
      </c>
      <c r="I234" s="59">
        <f t="shared" si="53"/>
        <v>3.9225913513072703E-4</v>
      </c>
      <c r="J234" s="58">
        <v>7167</v>
      </c>
      <c r="K234" s="60">
        <v>95</v>
      </c>
      <c r="L234" s="61">
        <f t="shared" si="64"/>
        <v>7262</v>
      </c>
      <c r="M234" s="62">
        <f t="shared" si="54"/>
        <v>1.325519743267755E-2</v>
      </c>
      <c r="N234" s="63">
        <f t="shared" si="55"/>
        <v>6.6203785927327244E-2</v>
      </c>
      <c r="O234" s="58">
        <v>1209615</v>
      </c>
      <c r="P234" s="60">
        <v>12733</v>
      </c>
      <c r="Q234" s="61">
        <f t="shared" si="65"/>
        <v>1222348</v>
      </c>
      <c r="R234" s="62">
        <f t="shared" si="56"/>
        <v>1.0526489833542077E-2</v>
      </c>
      <c r="S234" s="63">
        <f t="shared" si="57"/>
        <v>2.2283843570318897E-3</v>
      </c>
      <c r="T234" s="58">
        <v>40715</v>
      </c>
      <c r="U234" s="60">
        <v>0</v>
      </c>
      <c r="V234" s="61">
        <f t="shared" si="66"/>
        <v>40715</v>
      </c>
      <c r="W234" s="62">
        <f t="shared" si="58"/>
        <v>0</v>
      </c>
      <c r="X234" s="63">
        <f t="shared" si="59"/>
        <v>0.87867989229977306</v>
      </c>
      <c r="Y234" s="58">
        <v>16054435</v>
      </c>
      <c r="Z234" s="60">
        <v>-642177</v>
      </c>
      <c r="AA234" s="61">
        <f t="shared" si="67"/>
        <v>15412258</v>
      </c>
      <c r="AB234" s="62">
        <f t="shared" si="60"/>
        <v>-3.9999975084766298E-2</v>
      </c>
      <c r="AC234" s="63">
        <f t="shared" si="61"/>
        <v>1.5196141882104976E-2</v>
      </c>
      <c r="AD234" s="58">
        <v>277650</v>
      </c>
      <c r="AE234" s="63">
        <f t="shared" si="62"/>
        <v>0</v>
      </c>
      <c r="AF234" s="58">
        <v>0</v>
      </c>
      <c r="AG234" s="58">
        <v>18271085</v>
      </c>
      <c r="AH234" s="60">
        <v>-629349</v>
      </c>
      <c r="AI234" s="61">
        <v>17641736</v>
      </c>
      <c r="AJ234" s="62">
        <f t="shared" si="63"/>
        <v>-3.4445080847689123E-2</v>
      </c>
      <c r="AK234" s="58">
        <v>0</v>
      </c>
      <c r="AL234" s="58">
        <v>0</v>
      </c>
      <c r="AM234" s="25">
        <v>0</v>
      </c>
      <c r="AN234" s="64"/>
    </row>
    <row r="235" spans="1:40" x14ac:dyDescent="0.2">
      <c r="A235" s="55" t="s">
        <v>475</v>
      </c>
      <c r="B235" s="56" t="s">
        <v>474</v>
      </c>
      <c r="C235" s="24">
        <v>3</v>
      </c>
      <c r="D235" s="24"/>
      <c r="E235" s="57">
        <f t="shared" si="51"/>
        <v>2.3660667882235191E-2</v>
      </c>
      <c r="F235" s="58">
        <v>2548084</v>
      </c>
      <c r="G235" s="59">
        <f t="shared" si="52"/>
        <v>3.5898457035454308E-2</v>
      </c>
      <c r="H235" s="58">
        <v>3866006</v>
      </c>
      <c r="I235" s="59">
        <f t="shared" si="53"/>
        <v>5.4723547117134591E-2</v>
      </c>
      <c r="J235" s="58">
        <v>5893333</v>
      </c>
      <c r="K235" s="60">
        <v>78379</v>
      </c>
      <c r="L235" s="61">
        <f t="shared" si="64"/>
        <v>5971712</v>
      </c>
      <c r="M235" s="62">
        <f t="shared" si="54"/>
        <v>1.3299604824638283E-2</v>
      </c>
      <c r="N235" s="63">
        <f t="shared" si="55"/>
        <v>0.15134365784726703</v>
      </c>
      <c r="O235" s="58">
        <v>16298625</v>
      </c>
      <c r="P235" s="60">
        <v>171565</v>
      </c>
      <c r="Q235" s="61">
        <f t="shared" si="65"/>
        <v>16470190</v>
      </c>
      <c r="R235" s="62">
        <f t="shared" si="56"/>
        <v>1.0526348081509943E-2</v>
      </c>
      <c r="S235" s="63">
        <f t="shared" si="57"/>
        <v>6.6786254957131863E-2</v>
      </c>
      <c r="T235" s="58">
        <v>7192400</v>
      </c>
      <c r="U235" s="60">
        <v>0</v>
      </c>
      <c r="V235" s="61">
        <f t="shared" si="66"/>
        <v>7192400</v>
      </c>
      <c r="W235" s="62">
        <f t="shared" si="58"/>
        <v>0</v>
      </c>
      <c r="X235" s="63">
        <f t="shared" si="59"/>
        <v>0.65088212289142622</v>
      </c>
      <c r="Y235" s="58">
        <v>70095330</v>
      </c>
      <c r="Z235" s="60">
        <v>-2803813</v>
      </c>
      <c r="AA235" s="61">
        <f t="shared" si="67"/>
        <v>67291517</v>
      </c>
      <c r="AB235" s="62">
        <f t="shared" si="60"/>
        <v>-3.999999714674287E-2</v>
      </c>
      <c r="AC235" s="63">
        <f t="shared" si="61"/>
        <v>1.6705292269350774E-2</v>
      </c>
      <c r="AD235" s="58">
        <v>1799040</v>
      </c>
      <c r="AE235" s="63">
        <f t="shared" si="62"/>
        <v>0</v>
      </c>
      <c r="AF235" s="58">
        <v>0</v>
      </c>
      <c r="AG235" s="58">
        <v>107692818</v>
      </c>
      <c r="AH235" s="60">
        <v>-2553869</v>
      </c>
      <c r="AI235" s="61">
        <v>105138949</v>
      </c>
      <c r="AJ235" s="62">
        <f t="shared" si="63"/>
        <v>-2.3714385484833352E-2</v>
      </c>
      <c r="AK235" s="58">
        <v>0</v>
      </c>
      <c r="AL235" s="58">
        <v>0</v>
      </c>
      <c r="AM235" s="25">
        <v>0</v>
      </c>
      <c r="AN235" s="64"/>
    </row>
    <row r="236" spans="1:40" x14ac:dyDescent="0.2">
      <c r="A236" s="55" t="s">
        <v>477</v>
      </c>
      <c r="B236" s="56" t="s">
        <v>476</v>
      </c>
      <c r="C236" s="24">
        <v>3</v>
      </c>
      <c r="D236" s="24"/>
      <c r="E236" s="57">
        <f t="shared" si="51"/>
        <v>8.6426088819308064E-2</v>
      </c>
      <c r="F236" s="58">
        <v>69794717</v>
      </c>
      <c r="G236" s="59">
        <f t="shared" si="52"/>
        <v>7.0162455714096322E-3</v>
      </c>
      <c r="H236" s="58">
        <v>5666077</v>
      </c>
      <c r="I236" s="59">
        <f t="shared" si="53"/>
        <v>1.193108109190273E-2</v>
      </c>
      <c r="J236" s="58">
        <v>9635128</v>
      </c>
      <c r="K236" s="60">
        <v>128143</v>
      </c>
      <c r="L236" s="61">
        <f t="shared" si="64"/>
        <v>9763271</v>
      </c>
      <c r="M236" s="62">
        <f t="shared" si="54"/>
        <v>1.3299563845960323E-2</v>
      </c>
      <c r="N236" s="63">
        <f t="shared" si="55"/>
        <v>0.19204148842552471</v>
      </c>
      <c r="O236" s="58">
        <v>155086057</v>
      </c>
      <c r="P236" s="60">
        <v>294325</v>
      </c>
      <c r="Q236" s="61">
        <f t="shared" si="65"/>
        <v>155380382</v>
      </c>
      <c r="R236" s="62">
        <f t="shared" si="56"/>
        <v>1.8978172873400218E-3</v>
      </c>
      <c r="S236" s="63">
        <f t="shared" si="57"/>
        <v>8.9275247618744807E-2</v>
      </c>
      <c r="T236" s="58">
        <v>72095599</v>
      </c>
      <c r="U236" s="60">
        <v>-12321</v>
      </c>
      <c r="V236" s="61">
        <f t="shared" si="66"/>
        <v>72083278</v>
      </c>
      <c r="W236" s="62">
        <f t="shared" si="58"/>
        <v>-1.7089808769048441E-4</v>
      </c>
      <c r="X236" s="63">
        <f t="shared" si="59"/>
        <v>0.5869874384176329</v>
      </c>
      <c r="Y236" s="58">
        <v>474030732</v>
      </c>
      <c r="Z236" s="60">
        <v>501806</v>
      </c>
      <c r="AA236" s="61">
        <f t="shared" si="67"/>
        <v>474532538</v>
      </c>
      <c r="AB236" s="62">
        <f t="shared" si="60"/>
        <v>1.0585938128585301E-3</v>
      </c>
      <c r="AC236" s="63">
        <f t="shared" si="61"/>
        <v>2.6322410055477155E-2</v>
      </c>
      <c r="AD236" s="58">
        <v>21257067</v>
      </c>
      <c r="AE236" s="63">
        <f t="shared" si="62"/>
        <v>0</v>
      </c>
      <c r="AF236" s="58">
        <v>0</v>
      </c>
      <c r="AG236" s="58">
        <v>807565377</v>
      </c>
      <c r="AH236" s="60">
        <v>911953</v>
      </c>
      <c r="AI236" s="61">
        <v>808477330</v>
      </c>
      <c r="AJ236" s="62">
        <f t="shared" si="63"/>
        <v>1.1292621327920055E-3</v>
      </c>
      <c r="AK236" s="58">
        <v>0</v>
      </c>
      <c r="AL236" s="58">
        <v>58335</v>
      </c>
      <c r="AM236" s="25">
        <v>0</v>
      </c>
      <c r="AN236" s="64"/>
    </row>
    <row r="237" spans="1:40" x14ac:dyDescent="0.2">
      <c r="A237" s="55" t="s">
        <v>479</v>
      </c>
      <c r="B237" s="56" t="s">
        <v>478</v>
      </c>
      <c r="C237" s="24">
        <v>3</v>
      </c>
      <c r="D237" s="24"/>
      <c r="E237" s="57">
        <f t="shared" si="51"/>
        <v>2.969224128169114E-2</v>
      </c>
      <c r="F237" s="58">
        <v>4825456</v>
      </c>
      <c r="G237" s="59">
        <f t="shared" si="52"/>
        <v>7.1459855874497213E-3</v>
      </c>
      <c r="H237" s="58">
        <v>1161335</v>
      </c>
      <c r="I237" s="59">
        <f t="shared" si="53"/>
        <v>3.1209903686794704E-4</v>
      </c>
      <c r="J237" s="58">
        <v>50721</v>
      </c>
      <c r="K237" s="60">
        <v>675</v>
      </c>
      <c r="L237" s="61">
        <f t="shared" si="64"/>
        <v>51396</v>
      </c>
      <c r="M237" s="62">
        <f t="shared" si="54"/>
        <v>1.3308097237830484E-2</v>
      </c>
      <c r="N237" s="63">
        <f t="shared" si="55"/>
        <v>0.15274789323304913</v>
      </c>
      <c r="O237" s="58">
        <v>24823934</v>
      </c>
      <c r="P237" s="60">
        <v>3126</v>
      </c>
      <c r="Q237" s="61">
        <f t="shared" si="65"/>
        <v>24827060</v>
      </c>
      <c r="R237" s="62">
        <f t="shared" si="56"/>
        <v>1.2592685752387193E-4</v>
      </c>
      <c r="S237" s="63">
        <f t="shared" si="57"/>
        <v>1.5969655021867084E-2</v>
      </c>
      <c r="T237" s="58">
        <v>2595320</v>
      </c>
      <c r="U237" s="60">
        <v>0</v>
      </c>
      <c r="V237" s="61">
        <f t="shared" si="66"/>
        <v>2595320</v>
      </c>
      <c r="W237" s="62">
        <f t="shared" si="58"/>
        <v>0</v>
      </c>
      <c r="X237" s="63">
        <f t="shared" si="59"/>
        <v>0.76627303028732829</v>
      </c>
      <c r="Y237" s="58">
        <v>124531414</v>
      </c>
      <c r="Z237" s="60">
        <v>-995323</v>
      </c>
      <c r="AA237" s="61">
        <f t="shared" si="67"/>
        <v>123536091</v>
      </c>
      <c r="AB237" s="62">
        <f t="shared" si="60"/>
        <v>-7.9925455596288331E-3</v>
      </c>
      <c r="AC237" s="63">
        <f t="shared" si="61"/>
        <v>2.7859095551746652E-2</v>
      </c>
      <c r="AD237" s="58">
        <v>4527541</v>
      </c>
      <c r="AE237" s="63">
        <f t="shared" si="62"/>
        <v>0</v>
      </c>
      <c r="AF237" s="58">
        <v>0</v>
      </c>
      <c r="AG237" s="58">
        <v>162515721</v>
      </c>
      <c r="AH237" s="60">
        <v>-991522</v>
      </c>
      <c r="AI237" s="61">
        <v>161524199</v>
      </c>
      <c r="AJ237" s="62">
        <f t="shared" si="63"/>
        <v>-6.101083599167615E-3</v>
      </c>
      <c r="AK237" s="58">
        <v>0</v>
      </c>
      <c r="AL237" s="58">
        <v>0</v>
      </c>
      <c r="AM237" s="25">
        <v>0</v>
      </c>
      <c r="AN237" s="64"/>
    </row>
    <row r="238" spans="1:40" x14ac:dyDescent="0.2">
      <c r="A238" s="55" t="s">
        <v>481</v>
      </c>
      <c r="B238" s="56" t="s">
        <v>480</v>
      </c>
      <c r="C238" s="24">
        <v>3</v>
      </c>
      <c r="D238" s="24"/>
      <c r="E238" s="57">
        <f t="shared" si="51"/>
        <v>8.1105268878042092E-2</v>
      </c>
      <c r="F238" s="58">
        <v>185237334</v>
      </c>
      <c r="G238" s="59">
        <f t="shared" si="52"/>
        <v>1.249862616231677E-2</v>
      </c>
      <c r="H238" s="58">
        <v>28545768</v>
      </c>
      <c r="I238" s="59">
        <f t="shared" si="53"/>
        <v>1.211861728896441E-2</v>
      </c>
      <c r="J238" s="58">
        <v>27677861</v>
      </c>
      <c r="K238" s="60">
        <v>368103</v>
      </c>
      <c r="L238" s="61">
        <f t="shared" si="64"/>
        <v>28045964</v>
      </c>
      <c r="M238" s="62">
        <f t="shared" si="54"/>
        <v>1.3299546522037957E-2</v>
      </c>
      <c r="N238" s="63">
        <f t="shared" si="55"/>
        <v>0.55230828597722026</v>
      </c>
      <c r="O238" s="58">
        <v>1261423775</v>
      </c>
      <c r="P238" s="60">
        <v>26820071</v>
      </c>
      <c r="Q238" s="61">
        <f t="shared" si="65"/>
        <v>1288243846</v>
      </c>
      <c r="R238" s="62">
        <f t="shared" si="56"/>
        <v>2.1261745284609054E-2</v>
      </c>
      <c r="S238" s="63">
        <f t="shared" si="57"/>
        <v>0.19694445311353523</v>
      </c>
      <c r="T238" s="58">
        <v>449803890</v>
      </c>
      <c r="U238" s="60">
        <v>-9167124</v>
      </c>
      <c r="V238" s="61">
        <f t="shared" si="66"/>
        <v>440636766</v>
      </c>
      <c r="W238" s="62">
        <f t="shared" si="58"/>
        <v>-2.0380268387629998E-2</v>
      </c>
      <c r="X238" s="63">
        <f t="shared" si="59"/>
        <v>0.13112198278485857</v>
      </c>
      <c r="Y238" s="58">
        <v>299471130</v>
      </c>
      <c r="Z238" s="60">
        <v>8556318</v>
      </c>
      <c r="AA238" s="61">
        <f t="shared" si="67"/>
        <v>308027448</v>
      </c>
      <c r="AB238" s="62">
        <f t="shared" si="60"/>
        <v>2.8571428571428571E-2</v>
      </c>
      <c r="AC238" s="63">
        <f t="shared" si="61"/>
        <v>1.3902715442870096E-2</v>
      </c>
      <c r="AD238" s="58">
        <v>31752585</v>
      </c>
      <c r="AE238" s="63">
        <f t="shared" si="62"/>
        <v>4.3784515317005203E-8</v>
      </c>
      <c r="AF238" s="58">
        <v>100</v>
      </c>
      <c r="AG238" s="58">
        <v>2283912458</v>
      </c>
      <c r="AH238" s="60">
        <v>26577368</v>
      </c>
      <c r="AI238" s="61">
        <v>2310489811</v>
      </c>
      <c r="AJ238" s="62">
        <f t="shared" si="63"/>
        <v>1.163677176281684E-2</v>
      </c>
      <c r="AK238" s="58">
        <v>880690</v>
      </c>
      <c r="AL238" s="58">
        <v>614745</v>
      </c>
      <c r="AM238" s="25">
        <v>0</v>
      </c>
      <c r="AN238" s="64"/>
    </row>
    <row r="239" spans="1:40" x14ac:dyDescent="0.2">
      <c r="A239" s="55" t="s">
        <v>483</v>
      </c>
      <c r="B239" s="56" t="s">
        <v>482</v>
      </c>
      <c r="C239" s="24">
        <v>3</v>
      </c>
      <c r="D239" s="24"/>
      <c r="E239" s="57">
        <f t="shared" si="51"/>
        <v>5.662765993578394E-2</v>
      </c>
      <c r="F239" s="58">
        <v>30853386</v>
      </c>
      <c r="G239" s="59">
        <f t="shared" si="52"/>
        <v>1.9851166722506548E-3</v>
      </c>
      <c r="H239" s="58">
        <v>1081584</v>
      </c>
      <c r="I239" s="59">
        <f t="shared" si="53"/>
        <v>9.3026189859524952E-5</v>
      </c>
      <c r="J239" s="58">
        <v>50685</v>
      </c>
      <c r="K239" s="60">
        <v>674</v>
      </c>
      <c r="L239" s="61">
        <f t="shared" si="64"/>
        <v>51359</v>
      </c>
      <c r="M239" s="62">
        <f t="shared" si="54"/>
        <v>1.3297819867810989E-2</v>
      </c>
      <c r="N239" s="63">
        <f t="shared" si="55"/>
        <v>0.77967318193517476</v>
      </c>
      <c r="O239" s="58">
        <v>424802255</v>
      </c>
      <c r="P239" s="60">
        <v>9038348</v>
      </c>
      <c r="Q239" s="61">
        <f t="shared" si="65"/>
        <v>433840603</v>
      </c>
      <c r="R239" s="62">
        <f t="shared" si="56"/>
        <v>2.1276600803354962E-2</v>
      </c>
      <c r="S239" s="63">
        <f t="shared" si="57"/>
        <v>4.6952090080626646E-2</v>
      </c>
      <c r="T239" s="58">
        <v>25581685</v>
      </c>
      <c r="U239" s="60">
        <v>-479878</v>
      </c>
      <c r="V239" s="61">
        <f t="shared" si="66"/>
        <v>25101807</v>
      </c>
      <c r="W239" s="62">
        <f t="shared" si="58"/>
        <v>-1.8758654873594134E-2</v>
      </c>
      <c r="X239" s="63">
        <f t="shared" si="59"/>
        <v>9.0408875019703946E-2</v>
      </c>
      <c r="Y239" s="58">
        <v>49258965</v>
      </c>
      <c r="Z239" s="60">
        <v>1359749</v>
      </c>
      <c r="AA239" s="61">
        <f t="shared" si="67"/>
        <v>50618714</v>
      </c>
      <c r="AB239" s="62">
        <f t="shared" si="60"/>
        <v>2.7604091965797495E-2</v>
      </c>
      <c r="AC239" s="63">
        <f t="shared" si="61"/>
        <v>2.4260050166600572E-2</v>
      </c>
      <c r="AD239" s="58">
        <v>13218005</v>
      </c>
      <c r="AE239" s="63">
        <f t="shared" si="62"/>
        <v>0</v>
      </c>
      <c r="AF239" s="58">
        <v>0</v>
      </c>
      <c r="AG239" s="58">
        <v>544846565</v>
      </c>
      <c r="AH239" s="60">
        <v>9918893</v>
      </c>
      <c r="AI239" s="61">
        <v>554765458</v>
      </c>
      <c r="AJ239" s="62">
        <f t="shared" si="63"/>
        <v>1.820492894178382E-2</v>
      </c>
      <c r="AK239" s="58">
        <v>0</v>
      </c>
      <c r="AL239" s="58">
        <v>51975</v>
      </c>
      <c r="AM239" s="25">
        <v>0</v>
      </c>
      <c r="AN239" s="64"/>
    </row>
    <row r="240" spans="1:40" x14ac:dyDescent="0.2">
      <c r="A240" s="55" t="s">
        <v>485</v>
      </c>
      <c r="B240" s="56" t="s">
        <v>484</v>
      </c>
      <c r="C240" s="24">
        <v>3</v>
      </c>
      <c r="D240" s="24"/>
      <c r="E240" s="57">
        <f t="shared" si="51"/>
        <v>3.2508513649979934E-2</v>
      </c>
      <c r="F240" s="58">
        <v>25050302</v>
      </c>
      <c r="G240" s="59">
        <f t="shared" si="52"/>
        <v>8.0738663531601581E-3</v>
      </c>
      <c r="H240" s="58">
        <v>6221533</v>
      </c>
      <c r="I240" s="59">
        <f t="shared" si="53"/>
        <v>2.3536597781009368E-2</v>
      </c>
      <c r="J240" s="58">
        <v>18136753</v>
      </c>
      <c r="K240" s="60">
        <v>241211</v>
      </c>
      <c r="L240" s="61">
        <f t="shared" si="64"/>
        <v>18377964</v>
      </c>
      <c r="M240" s="62">
        <f t="shared" si="54"/>
        <v>1.3299569112508727E-2</v>
      </c>
      <c r="N240" s="63">
        <f t="shared" si="55"/>
        <v>0.41509959351688852</v>
      </c>
      <c r="O240" s="58">
        <v>319866060</v>
      </c>
      <c r="P240" s="60">
        <v>6805662</v>
      </c>
      <c r="Q240" s="61">
        <f t="shared" si="65"/>
        <v>326671722</v>
      </c>
      <c r="R240" s="62">
        <f t="shared" si="56"/>
        <v>2.127659933660983E-2</v>
      </c>
      <c r="S240" s="63">
        <f t="shared" si="57"/>
        <v>2.3647797618745435E-2</v>
      </c>
      <c r="T240" s="58">
        <v>18222441</v>
      </c>
      <c r="U240" s="60">
        <v>-160598</v>
      </c>
      <c r="V240" s="61">
        <f t="shared" si="66"/>
        <v>18061843</v>
      </c>
      <c r="W240" s="62">
        <f t="shared" si="58"/>
        <v>-8.8131990659209708E-3</v>
      </c>
      <c r="X240" s="63">
        <f t="shared" si="59"/>
        <v>0.46302790191943832</v>
      </c>
      <c r="Y240" s="58">
        <v>356798496</v>
      </c>
      <c r="Z240" s="60">
        <v>8811223</v>
      </c>
      <c r="AA240" s="61">
        <f t="shared" si="67"/>
        <v>365609719</v>
      </c>
      <c r="AB240" s="62">
        <f t="shared" si="60"/>
        <v>2.4695235822967145E-2</v>
      </c>
      <c r="AC240" s="63">
        <f t="shared" si="61"/>
        <v>3.4105729160778218E-2</v>
      </c>
      <c r="AD240" s="58">
        <v>26281079</v>
      </c>
      <c r="AE240" s="63">
        <f t="shared" si="62"/>
        <v>0</v>
      </c>
      <c r="AF240" s="58">
        <v>0</v>
      </c>
      <c r="AG240" s="58">
        <v>770576664</v>
      </c>
      <c r="AH240" s="60">
        <v>15697498</v>
      </c>
      <c r="AI240" s="61">
        <v>786274162</v>
      </c>
      <c r="AJ240" s="62">
        <f t="shared" si="63"/>
        <v>2.0371104827539913E-2</v>
      </c>
      <c r="AK240" s="58">
        <v>0</v>
      </c>
      <c r="AL240" s="58">
        <v>0</v>
      </c>
      <c r="AM240" s="25">
        <v>0</v>
      </c>
      <c r="AN240" s="64"/>
    </row>
    <row r="241" spans="1:40" x14ac:dyDescent="0.2">
      <c r="A241" s="55" t="s">
        <v>487</v>
      </c>
      <c r="B241" s="56" t="s">
        <v>486</v>
      </c>
      <c r="C241" s="24">
        <v>3</v>
      </c>
      <c r="D241" s="24"/>
      <c r="E241" s="57">
        <f t="shared" si="51"/>
        <v>4.812527936768024E-2</v>
      </c>
      <c r="F241" s="58">
        <v>51299339</v>
      </c>
      <c r="G241" s="59">
        <f t="shared" si="52"/>
        <v>5.5727840282068881E-3</v>
      </c>
      <c r="H241" s="58">
        <v>5940332</v>
      </c>
      <c r="I241" s="59">
        <f t="shared" si="53"/>
        <v>1.244398793781837E-3</v>
      </c>
      <c r="J241" s="58">
        <v>1326472</v>
      </c>
      <c r="K241" s="60">
        <v>17641</v>
      </c>
      <c r="L241" s="61">
        <f t="shared" si="64"/>
        <v>1344113</v>
      </c>
      <c r="M241" s="62">
        <f t="shared" si="54"/>
        <v>1.3299187619489896E-2</v>
      </c>
      <c r="N241" s="63">
        <f t="shared" si="55"/>
        <v>0.29621577900150925</v>
      </c>
      <c r="O241" s="58">
        <v>315752425</v>
      </c>
      <c r="P241" s="60">
        <v>-55557</v>
      </c>
      <c r="Q241" s="61">
        <f t="shared" si="65"/>
        <v>315696868</v>
      </c>
      <c r="R241" s="62">
        <f t="shared" si="56"/>
        <v>-1.7595114273469159E-4</v>
      </c>
      <c r="S241" s="63">
        <f t="shared" si="57"/>
        <v>9.7587808618810667E-2</v>
      </c>
      <c r="T241" s="58">
        <v>104024125</v>
      </c>
      <c r="U241" s="60">
        <v>0</v>
      </c>
      <c r="V241" s="61">
        <f t="shared" si="66"/>
        <v>104024125</v>
      </c>
      <c r="W241" s="62">
        <f t="shared" si="58"/>
        <v>0</v>
      </c>
      <c r="X241" s="63">
        <f t="shared" si="59"/>
        <v>0.53259260731979186</v>
      </c>
      <c r="Y241" s="58">
        <v>567719275</v>
      </c>
      <c r="Z241" s="60">
        <v>-13062426</v>
      </c>
      <c r="AA241" s="61">
        <f t="shared" si="67"/>
        <v>554656849</v>
      </c>
      <c r="AB241" s="62">
        <f t="shared" si="60"/>
        <v>-2.3008600509468347E-2</v>
      </c>
      <c r="AC241" s="63">
        <f t="shared" si="61"/>
        <v>1.8661342870219245E-2</v>
      </c>
      <c r="AD241" s="58">
        <v>19892135</v>
      </c>
      <c r="AE241" s="63">
        <f t="shared" si="62"/>
        <v>0</v>
      </c>
      <c r="AF241" s="58">
        <v>0</v>
      </c>
      <c r="AG241" s="58">
        <v>1065954103</v>
      </c>
      <c r="AH241" s="60">
        <v>-13100342</v>
      </c>
      <c r="AI241" s="61">
        <v>1052853761</v>
      </c>
      <c r="AJ241" s="62">
        <f t="shared" si="63"/>
        <v>-1.2289780547896629E-2</v>
      </c>
      <c r="AK241" s="58">
        <v>933655</v>
      </c>
      <c r="AL241" s="58">
        <v>756205</v>
      </c>
      <c r="AM241" s="25">
        <v>0</v>
      </c>
      <c r="AN241" s="64"/>
    </row>
    <row r="242" spans="1:40" x14ac:dyDescent="0.2">
      <c r="A242" s="55" t="s">
        <v>489</v>
      </c>
      <c r="B242" s="56" t="s">
        <v>488</v>
      </c>
      <c r="C242" s="24">
        <v>3</v>
      </c>
      <c r="D242" s="24"/>
      <c r="E242" s="57">
        <f t="shared" si="51"/>
        <v>8.8327978633784054E-2</v>
      </c>
      <c r="F242" s="58">
        <v>47448917</v>
      </c>
      <c r="G242" s="59">
        <f t="shared" si="52"/>
        <v>4.5330432038943975E-3</v>
      </c>
      <c r="H242" s="58">
        <v>2435106</v>
      </c>
      <c r="I242" s="59">
        <f t="shared" si="53"/>
        <v>1.3052585675371185E-3</v>
      </c>
      <c r="J242" s="58">
        <v>701172</v>
      </c>
      <c r="K242" s="60">
        <v>9326</v>
      </c>
      <c r="L242" s="61">
        <f t="shared" si="64"/>
        <v>710498</v>
      </c>
      <c r="M242" s="62">
        <f t="shared" si="54"/>
        <v>1.3300588158112418E-2</v>
      </c>
      <c r="N242" s="63">
        <f t="shared" si="55"/>
        <v>0.16107767545201385</v>
      </c>
      <c r="O242" s="58">
        <v>86529335</v>
      </c>
      <c r="P242" s="60">
        <v>-455123</v>
      </c>
      <c r="Q242" s="61">
        <f t="shared" si="65"/>
        <v>86074212</v>
      </c>
      <c r="R242" s="62">
        <f t="shared" si="56"/>
        <v>-5.2597538164369344E-3</v>
      </c>
      <c r="S242" s="63">
        <f t="shared" si="57"/>
        <v>0.10679158718324518</v>
      </c>
      <c r="T242" s="58">
        <v>57367385</v>
      </c>
      <c r="U242" s="60">
        <v>0</v>
      </c>
      <c r="V242" s="61">
        <f t="shared" si="66"/>
        <v>57367385</v>
      </c>
      <c r="W242" s="62">
        <f t="shared" si="58"/>
        <v>0</v>
      </c>
      <c r="X242" s="63">
        <f t="shared" si="59"/>
        <v>0.61456965752245829</v>
      </c>
      <c r="Y242" s="58">
        <v>330140745</v>
      </c>
      <c r="Z242" s="60">
        <v>1283359</v>
      </c>
      <c r="AA242" s="61">
        <f t="shared" si="67"/>
        <v>331424104</v>
      </c>
      <c r="AB242" s="62">
        <f t="shared" si="60"/>
        <v>3.8873087294935375E-3</v>
      </c>
      <c r="AC242" s="63">
        <f t="shared" si="61"/>
        <v>2.3394799437067081E-2</v>
      </c>
      <c r="AD242" s="58">
        <v>12567455</v>
      </c>
      <c r="AE242" s="63">
        <f t="shared" si="62"/>
        <v>0</v>
      </c>
      <c r="AF242" s="58">
        <v>0</v>
      </c>
      <c r="AG242" s="58">
        <v>537190115</v>
      </c>
      <c r="AH242" s="60">
        <v>837562</v>
      </c>
      <c r="AI242" s="61">
        <v>538027677</v>
      </c>
      <c r="AJ242" s="62">
        <f t="shared" si="63"/>
        <v>1.5591537830140453E-3</v>
      </c>
      <c r="AK242" s="58">
        <v>76205</v>
      </c>
      <c r="AL242" s="58">
        <v>3568250</v>
      </c>
      <c r="AM242" s="25">
        <v>0</v>
      </c>
      <c r="AN242" s="64"/>
    </row>
    <row r="243" spans="1:40" x14ac:dyDescent="0.2">
      <c r="A243" s="55" t="s">
        <v>491</v>
      </c>
      <c r="B243" s="56" t="s">
        <v>490</v>
      </c>
      <c r="C243" s="24">
        <v>3</v>
      </c>
      <c r="D243" s="24"/>
      <c r="E243" s="57">
        <f t="shared" si="51"/>
        <v>2.2032512940044362E-2</v>
      </c>
      <c r="F243" s="58">
        <v>10264664</v>
      </c>
      <c r="G243" s="59">
        <f t="shared" si="52"/>
        <v>8.0264485526021848E-3</v>
      </c>
      <c r="H243" s="58">
        <v>3739419</v>
      </c>
      <c r="I243" s="59">
        <f t="shared" si="53"/>
        <v>6.0067554561285151E-4</v>
      </c>
      <c r="J243" s="58">
        <v>279847</v>
      </c>
      <c r="K243" s="60">
        <v>3721</v>
      </c>
      <c r="L243" s="61">
        <f t="shared" si="64"/>
        <v>283568</v>
      </c>
      <c r="M243" s="62">
        <f t="shared" si="54"/>
        <v>1.3296551329833803E-2</v>
      </c>
      <c r="N243" s="63">
        <f t="shared" si="55"/>
        <v>0.13711358880236912</v>
      </c>
      <c r="O243" s="58">
        <v>63879455</v>
      </c>
      <c r="P243" s="60">
        <v>3979</v>
      </c>
      <c r="Q243" s="61">
        <f t="shared" si="65"/>
        <v>63883434</v>
      </c>
      <c r="R243" s="62">
        <f t="shared" si="56"/>
        <v>6.2289197677093525E-5</v>
      </c>
      <c r="S243" s="63">
        <f t="shared" si="57"/>
        <v>8.837956284346303E-2</v>
      </c>
      <c r="T243" s="58">
        <v>41174900</v>
      </c>
      <c r="U243" s="60">
        <v>0</v>
      </c>
      <c r="V243" s="61">
        <f t="shared" si="66"/>
        <v>41174900</v>
      </c>
      <c r="W243" s="62">
        <f t="shared" si="58"/>
        <v>0</v>
      </c>
      <c r="X243" s="63">
        <f t="shared" si="59"/>
        <v>0.72565676423937198</v>
      </c>
      <c r="Y243" s="58">
        <v>338074140</v>
      </c>
      <c r="Z243" s="60">
        <v>-9116308</v>
      </c>
      <c r="AA243" s="61">
        <f t="shared" si="67"/>
        <v>328957832</v>
      </c>
      <c r="AB243" s="62">
        <f t="shared" si="60"/>
        <v>-2.6965410604904594E-2</v>
      </c>
      <c r="AC243" s="63">
        <f t="shared" si="61"/>
        <v>1.819044707653648E-2</v>
      </c>
      <c r="AD243" s="58">
        <v>8474695</v>
      </c>
      <c r="AE243" s="63">
        <f t="shared" si="62"/>
        <v>0</v>
      </c>
      <c r="AF243" s="58">
        <v>0</v>
      </c>
      <c r="AG243" s="58">
        <v>465887120</v>
      </c>
      <c r="AH243" s="60">
        <v>-9108608</v>
      </c>
      <c r="AI243" s="61">
        <v>456778512</v>
      </c>
      <c r="AJ243" s="62">
        <f t="shared" si="63"/>
        <v>-1.9551104997279169E-2</v>
      </c>
      <c r="AK243" s="58">
        <v>0</v>
      </c>
      <c r="AL243" s="58">
        <v>0</v>
      </c>
      <c r="AM243" s="25">
        <v>0</v>
      </c>
      <c r="AN243" s="64"/>
    </row>
    <row r="244" spans="1:40" x14ac:dyDescent="0.2">
      <c r="A244" s="55" t="s">
        <v>493</v>
      </c>
      <c r="B244" s="56" t="s">
        <v>492</v>
      </c>
      <c r="C244" s="24">
        <v>3</v>
      </c>
      <c r="D244" s="24"/>
      <c r="E244" s="57">
        <f t="shared" si="51"/>
        <v>3.7296573925409617E-2</v>
      </c>
      <c r="F244" s="58">
        <v>14775317</v>
      </c>
      <c r="G244" s="59">
        <f t="shared" si="52"/>
        <v>1.5543368993553819E-2</v>
      </c>
      <c r="H244" s="58">
        <v>6157622</v>
      </c>
      <c r="I244" s="59">
        <f t="shared" si="53"/>
        <v>2.411232480379703E-2</v>
      </c>
      <c r="J244" s="58">
        <v>9552278</v>
      </c>
      <c r="K244" s="60">
        <v>127041</v>
      </c>
      <c r="L244" s="61">
        <f t="shared" si="64"/>
        <v>9679319</v>
      </c>
      <c r="M244" s="62">
        <f t="shared" si="54"/>
        <v>1.3299550117783422E-2</v>
      </c>
      <c r="N244" s="63">
        <f t="shared" si="55"/>
        <v>0.14475048909021376</v>
      </c>
      <c r="O244" s="58">
        <v>57343990</v>
      </c>
      <c r="P244" s="60">
        <v>1513</v>
      </c>
      <c r="Q244" s="61">
        <f t="shared" si="65"/>
        <v>57345503</v>
      </c>
      <c r="R244" s="62">
        <f t="shared" si="56"/>
        <v>2.638463071718588E-5</v>
      </c>
      <c r="S244" s="63">
        <f t="shared" si="57"/>
        <v>5.9696625145443737E-2</v>
      </c>
      <c r="T244" s="58">
        <v>23649265</v>
      </c>
      <c r="U244" s="60">
        <v>0</v>
      </c>
      <c r="V244" s="61">
        <f t="shared" si="66"/>
        <v>23649265</v>
      </c>
      <c r="W244" s="62">
        <f t="shared" si="58"/>
        <v>0</v>
      </c>
      <c r="X244" s="63">
        <f t="shared" si="59"/>
        <v>0.69287470010632413</v>
      </c>
      <c r="Y244" s="58">
        <v>274487500</v>
      </c>
      <c r="Z244" s="60">
        <v>-10938883</v>
      </c>
      <c r="AA244" s="61">
        <f t="shared" si="67"/>
        <v>263548617</v>
      </c>
      <c r="AB244" s="62">
        <f t="shared" si="60"/>
        <v>-3.9852026048545014E-2</v>
      </c>
      <c r="AC244" s="63">
        <f t="shared" si="61"/>
        <v>2.5725917935257903E-2</v>
      </c>
      <c r="AD244" s="58">
        <v>10191515</v>
      </c>
      <c r="AE244" s="63">
        <f t="shared" si="62"/>
        <v>0</v>
      </c>
      <c r="AF244" s="58">
        <v>0</v>
      </c>
      <c r="AG244" s="58">
        <v>396157487</v>
      </c>
      <c r="AH244" s="60">
        <v>-10810329</v>
      </c>
      <c r="AI244" s="61">
        <v>385347158</v>
      </c>
      <c r="AJ244" s="62">
        <f t="shared" si="63"/>
        <v>-2.7287958336629899E-2</v>
      </c>
      <c r="AK244" s="58">
        <v>0</v>
      </c>
      <c r="AL244" s="58">
        <v>0</v>
      </c>
      <c r="AM244" s="25">
        <v>0</v>
      </c>
      <c r="AN244" s="64"/>
    </row>
    <row r="245" spans="1:40" x14ac:dyDescent="0.2">
      <c r="A245" s="55" t="s">
        <v>495</v>
      </c>
      <c r="B245" s="56" t="s">
        <v>494</v>
      </c>
      <c r="C245" s="24">
        <v>3</v>
      </c>
      <c r="D245" s="24"/>
      <c r="E245" s="57">
        <f t="shared" si="51"/>
        <v>3.4043683641073325E-2</v>
      </c>
      <c r="F245" s="58">
        <v>12719239</v>
      </c>
      <c r="G245" s="59">
        <f t="shared" si="52"/>
        <v>2.7810115636102306E-2</v>
      </c>
      <c r="H245" s="58">
        <v>10390283</v>
      </c>
      <c r="I245" s="59">
        <f t="shared" si="53"/>
        <v>2.5685574350996963E-2</v>
      </c>
      <c r="J245" s="58">
        <v>9596522</v>
      </c>
      <c r="K245" s="60">
        <v>127630</v>
      </c>
      <c r="L245" s="61">
        <f t="shared" si="64"/>
        <v>9724152</v>
      </c>
      <c r="M245" s="62">
        <f t="shared" si="54"/>
        <v>1.3299610004541228E-2</v>
      </c>
      <c r="N245" s="63">
        <f t="shared" si="55"/>
        <v>0.20012884431622449</v>
      </c>
      <c r="O245" s="58">
        <v>74771186</v>
      </c>
      <c r="P245" s="60">
        <v>437001</v>
      </c>
      <c r="Q245" s="61">
        <f t="shared" si="65"/>
        <v>75208187</v>
      </c>
      <c r="R245" s="62">
        <f t="shared" si="56"/>
        <v>5.8445107450883554E-3</v>
      </c>
      <c r="S245" s="63">
        <f t="shared" si="57"/>
        <v>2.2146489586844717E-2</v>
      </c>
      <c r="T245" s="58">
        <v>8274266</v>
      </c>
      <c r="U245" s="60">
        <v>-15543</v>
      </c>
      <c r="V245" s="61">
        <f t="shared" si="66"/>
        <v>8258723</v>
      </c>
      <c r="W245" s="62">
        <f t="shared" si="58"/>
        <v>-1.8784747795151859E-3</v>
      </c>
      <c r="X245" s="63">
        <f t="shared" si="59"/>
        <v>0.65538116340056463</v>
      </c>
      <c r="Y245" s="58">
        <v>244860390</v>
      </c>
      <c r="Z245" s="60">
        <v>-5077085</v>
      </c>
      <c r="AA245" s="61">
        <f t="shared" si="67"/>
        <v>239783305</v>
      </c>
      <c r="AB245" s="62">
        <f t="shared" si="60"/>
        <v>-2.0734611261543773E-2</v>
      </c>
      <c r="AC245" s="63">
        <f t="shared" si="61"/>
        <v>3.48041290681936E-2</v>
      </c>
      <c r="AD245" s="58">
        <v>13003353</v>
      </c>
      <c r="AE245" s="63">
        <f t="shared" si="62"/>
        <v>0</v>
      </c>
      <c r="AF245" s="58">
        <v>0</v>
      </c>
      <c r="AG245" s="58">
        <v>373615239</v>
      </c>
      <c r="AH245" s="60">
        <v>-4527997</v>
      </c>
      <c r="AI245" s="61">
        <v>369087242</v>
      </c>
      <c r="AJ245" s="62">
        <f t="shared" si="63"/>
        <v>-1.2119411970773495E-2</v>
      </c>
      <c r="AK245" s="58">
        <v>5240</v>
      </c>
      <c r="AL245" s="58">
        <v>0</v>
      </c>
      <c r="AM245" s="25">
        <v>0</v>
      </c>
      <c r="AN245" s="64"/>
    </row>
    <row r="246" spans="1:40" x14ac:dyDescent="0.2">
      <c r="A246" s="55" t="s">
        <v>497</v>
      </c>
      <c r="B246" s="56" t="s">
        <v>496</v>
      </c>
      <c r="C246" s="24">
        <v>3</v>
      </c>
      <c r="D246" s="24"/>
      <c r="E246" s="57">
        <f t="shared" si="51"/>
        <v>2.8767316485256097E-2</v>
      </c>
      <c r="F246" s="58">
        <v>17929314</v>
      </c>
      <c r="G246" s="59">
        <f t="shared" si="52"/>
        <v>1.9607032085786299E-3</v>
      </c>
      <c r="H246" s="58">
        <v>1222014</v>
      </c>
      <c r="I246" s="59">
        <f t="shared" si="53"/>
        <v>2.6469831862159586E-4</v>
      </c>
      <c r="J246" s="58">
        <v>164974</v>
      </c>
      <c r="K246" s="60">
        <v>2194</v>
      </c>
      <c r="L246" s="61">
        <f t="shared" si="64"/>
        <v>167168</v>
      </c>
      <c r="M246" s="62">
        <f t="shared" si="54"/>
        <v>1.3299065307260539E-2</v>
      </c>
      <c r="N246" s="63">
        <f t="shared" si="55"/>
        <v>8.2408244473206799E-2</v>
      </c>
      <c r="O246" s="58">
        <v>51361179</v>
      </c>
      <c r="P246" s="60">
        <v>2202116</v>
      </c>
      <c r="Q246" s="61">
        <f t="shared" si="65"/>
        <v>53563295</v>
      </c>
      <c r="R246" s="62">
        <f t="shared" si="56"/>
        <v>4.2875106118572551E-2</v>
      </c>
      <c r="S246" s="63">
        <f t="shared" si="57"/>
        <v>6.2869982221663715E-3</v>
      </c>
      <c r="T246" s="58">
        <v>3918390</v>
      </c>
      <c r="U246" s="60">
        <v>0</v>
      </c>
      <c r="V246" s="61">
        <f t="shared" si="66"/>
        <v>3918390</v>
      </c>
      <c r="W246" s="62">
        <f t="shared" si="58"/>
        <v>0</v>
      </c>
      <c r="X246" s="63">
        <f t="shared" si="59"/>
        <v>0.84349352587068505</v>
      </c>
      <c r="Y246" s="58">
        <v>525709803</v>
      </c>
      <c r="Z246" s="60">
        <v>20848093</v>
      </c>
      <c r="AA246" s="61">
        <f t="shared" si="67"/>
        <v>546557896</v>
      </c>
      <c r="AB246" s="62">
        <f t="shared" si="60"/>
        <v>3.9657036792977586E-2</v>
      </c>
      <c r="AC246" s="63">
        <f t="shared" si="61"/>
        <v>3.6818513421485455E-2</v>
      </c>
      <c r="AD246" s="58">
        <v>22947246</v>
      </c>
      <c r="AE246" s="63">
        <f t="shared" si="62"/>
        <v>0</v>
      </c>
      <c r="AF246" s="58">
        <v>0</v>
      </c>
      <c r="AG246" s="58">
        <v>623252920</v>
      </c>
      <c r="AH246" s="60">
        <v>23052403</v>
      </c>
      <c r="AI246" s="61">
        <v>646305323</v>
      </c>
      <c r="AJ246" s="62">
        <f t="shared" si="63"/>
        <v>3.698723625715223E-2</v>
      </c>
      <c r="AK246" s="58">
        <v>0</v>
      </c>
      <c r="AL246" s="58">
        <v>0</v>
      </c>
      <c r="AM246" s="25">
        <v>0</v>
      </c>
      <c r="AN246" s="64"/>
    </row>
    <row r="247" spans="1:40" x14ac:dyDescent="0.2">
      <c r="A247" s="55" t="s">
        <v>499</v>
      </c>
      <c r="B247" s="56" t="s">
        <v>498</v>
      </c>
      <c r="C247" s="24">
        <v>3</v>
      </c>
      <c r="D247" s="24"/>
      <c r="E247" s="57">
        <f t="shared" si="51"/>
        <v>5.5688449325905123E-2</v>
      </c>
      <c r="F247" s="58">
        <v>68577038</v>
      </c>
      <c r="G247" s="59">
        <f t="shared" si="52"/>
        <v>1.361521779936818E-2</v>
      </c>
      <c r="H247" s="58">
        <v>16766337</v>
      </c>
      <c r="I247" s="59">
        <f t="shared" si="53"/>
        <v>2.8171226127202204E-2</v>
      </c>
      <c r="J247" s="58">
        <v>34691202</v>
      </c>
      <c r="K247" s="60">
        <v>461378</v>
      </c>
      <c r="L247" s="61">
        <f t="shared" si="64"/>
        <v>35152580</v>
      </c>
      <c r="M247" s="62">
        <f t="shared" si="54"/>
        <v>1.3299567999978784E-2</v>
      </c>
      <c r="N247" s="63">
        <f t="shared" si="55"/>
        <v>0.38125662846937491</v>
      </c>
      <c r="O247" s="58">
        <v>469495032</v>
      </c>
      <c r="P247" s="60">
        <v>0</v>
      </c>
      <c r="Q247" s="61">
        <f t="shared" si="65"/>
        <v>469495032</v>
      </c>
      <c r="R247" s="62">
        <f t="shared" si="56"/>
        <v>0</v>
      </c>
      <c r="S247" s="63">
        <f t="shared" si="57"/>
        <v>0.2071928354041955</v>
      </c>
      <c r="T247" s="58">
        <v>255145746</v>
      </c>
      <c r="U247" s="60">
        <v>-5195820</v>
      </c>
      <c r="V247" s="61">
        <f t="shared" si="66"/>
        <v>249949926</v>
      </c>
      <c r="W247" s="62">
        <f t="shared" si="58"/>
        <v>-2.0364125530041171E-2</v>
      </c>
      <c r="X247" s="63">
        <f t="shared" si="59"/>
        <v>0.30590566619356968</v>
      </c>
      <c r="Y247" s="58">
        <v>376704770</v>
      </c>
      <c r="Z247" s="60">
        <v>-5160339</v>
      </c>
      <c r="AA247" s="61">
        <f t="shared" si="67"/>
        <v>371544431</v>
      </c>
      <c r="AB247" s="62">
        <f t="shared" si="60"/>
        <v>-1.3698629300605883E-2</v>
      </c>
      <c r="AC247" s="63">
        <f t="shared" si="61"/>
        <v>8.1699766803844248E-3</v>
      </c>
      <c r="AD247" s="58">
        <v>10060844</v>
      </c>
      <c r="AE247" s="63">
        <f t="shared" si="62"/>
        <v>0</v>
      </c>
      <c r="AF247" s="58">
        <v>0</v>
      </c>
      <c r="AG247" s="58">
        <v>1231440969</v>
      </c>
      <c r="AH247" s="60">
        <v>-9894781</v>
      </c>
      <c r="AI247" s="61">
        <v>1221546188</v>
      </c>
      <c r="AJ247" s="62">
        <f t="shared" si="63"/>
        <v>-8.0351240937152867E-3</v>
      </c>
      <c r="AK247" s="58">
        <v>0</v>
      </c>
      <c r="AL247" s="58">
        <v>550525</v>
      </c>
      <c r="AM247" s="25">
        <v>0</v>
      </c>
      <c r="AN247" s="64"/>
    </row>
    <row r="248" spans="1:40" x14ac:dyDescent="0.2">
      <c r="A248" s="55" t="s">
        <v>501</v>
      </c>
      <c r="B248" s="56" t="s">
        <v>500</v>
      </c>
      <c r="C248" s="24">
        <v>3</v>
      </c>
      <c r="D248" s="24"/>
      <c r="E248" s="57">
        <f t="shared" si="51"/>
        <v>3.6102831893572038E-2</v>
      </c>
      <c r="F248" s="58">
        <v>13039989</v>
      </c>
      <c r="G248" s="59">
        <f t="shared" si="52"/>
        <v>2.5451521250861851E-3</v>
      </c>
      <c r="H248" s="58">
        <v>919284</v>
      </c>
      <c r="I248" s="59">
        <f t="shared" si="53"/>
        <v>3.5603402504294978E-4</v>
      </c>
      <c r="J248" s="58">
        <v>128596</v>
      </c>
      <c r="K248" s="60">
        <v>1710</v>
      </c>
      <c r="L248" s="61">
        <f t="shared" si="64"/>
        <v>130306</v>
      </c>
      <c r="M248" s="62">
        <f t="shared" si="54"/>
        <v>1.3297458707891381E-2</v>
      </c>
      <c r="N248" s="63">
        <f t="shared" si="55"/>
        <v>0.16822709568657784</v>
      </c>
      <c r="O248" s="58">
        <v>60761978</v>
      </c>
      <c r="P248" s="60">
        <v>3985</v>
      </c>
      <c r="Q248" s="61">
        <f t="shared" si="65"/>
        <v>60765963</v>
      </c>
      <c r="R248" s="62">
        <f t="shared" si="56"/>
        <v>6.5583776749334922E-5</v>
      </c>
      <c r="S248" s="63">
        <f t="shared" si="57"/>
        <v>2.7911028748349366E-2</v>
      </c>
      <c r="T248" s="58">
        <v>10081190</v>
      </c>
      <c r="U248" s="60">
        <v>-197606</v>
      </c>
      <c r="V248" s="61">
        <f t="shared" si="66"/>
        <v>9883584</v>
      </c>
      <c r="W248" s="62">
        <f t="shared" si="58"/>
        <v>-1.9601455780517973E-2</v>
      </c>
      <c r="X248" s="63">
        <f t="shared" si="59"/>
        <v>0.74667043705322256</v>
      </c>
      <c r="Y248" s="58">
        <v>269690043</v>
      </c>
      <c r="Z248" s="60">
        <v>-3669026</v>
      </c>
      <c r="AA248" s="61">
        <f t="shared" si="67"/>
        <v>266021017</v>
      </c>
      <c r="AB248" s="62">
        <f t="shared" si="60"/>
        <v>-1.3604603118402855E-2</v>
      </c>
      <c r="AC248" s="63">
        <f t="shared" si="61"/>
        <v>1.8187420468149029E-2</v>
      </c>
      <c r="AD248" s="58">
        <v>6569118</v>
      </c>
      <c r="AE248" s="63">
        <f t="shared" si="62"/>
        <v>0</v>
      </c>
      <c r="AF248" s="58">
        <v>0</v>
      </c>
      <c r="AG248" s="58">
        <v>361190198</v>
      </c>
      <c r="AH248" s="60">
        <v>-3860937</v>
      </c>
      <c r="AI248" s="61">
        <v>357329261</v>
      </c>
      <c r="AJ248" s="62">
        <f t="shared" si="63"/>
        <v>-1.0689484436119719E-2</v>
      </c>
      <c r="AK248" s="58">
        <v>336946</v>
      </c>
      <c r="AL248" s="58">
        <v>398484</v>
      </c>
      <c r="AM248" s="25">
        <v>0</v>
      </c>
      <c r="AN248" s="64"/>
    </row>
    <row r="249" spans="1:40" x14ac:dyDescent="0.2">
      <c r="A249" s="55" t="s">
        <v>503</v>
      </c>
      <c r="B249" s="56" t="s">
        <v>502</v>
      </c>
      <c r="C249" s="24">
        <v>3</v>
      </c>
      <c r="D249" s="24"/>
      <c r="E249" s="57">
        <f t="shared" si="51"/>
        <v>4.1607744324218932E-2</v>
      </c>
      <c r="F249" s="58">
        <v>33791355</v>
      </c>
      <c r="G249" s="59">
        <f t="shared" si="52"/>
        <v>8.4459607591439428E-3</v>
      </c>
      <c r="H249" s="58">
        <v>6859311</v>
      </c>
      <c r="I249" s="59">
        <f t="shared" si="53"/>
        <v>1.8017814684932333E-2</v>
      </c>
      <c r="J249" s="58">
        <v>14633006</v>
      </c>
      <c r="K249" s="60">
        <v>194612</v>
      </c>
      <c r="L249" s="61">
        <f t="shared" si="64"/>
        <v>14827618</v>
      </c>
      <c r="M249" s="62">
        <f t="shared" si="54"/>
        <v>1.3299523009831336E-2</v>
      </c>
      <c r="N249" s="63">
        <f t="shared" si="55"/>
        <v>0.16105614089439182</v>
      </c>
      <c r="O249" s="58">
        <v>130800295</v>
      </c>
      <c r="P249" s="60">
        <v>-171430</v>
      </c>
      <c r="Q249" s="61">
        <f t="shared" si="65"/>
        <v>130628865</v>
      </c>
      <c r="R249" s="62">
        <f t="shared" si="56"/>
        <v>-1.3106239553970424E-3</v>
      </c>
      <c r="S249" s="63">
        <f t="shared" si="57"/>
        <v>2.5631237742291643E-2</v>
      </c>
      <c r="T249" s="58">
        <v>20816179</v>
      </c>
      <c r="U249" s="60">
        <v>-405739</v>
      </c>
      <c r="V249" s="61">
        <f t="shared" si="66"/>
        <v>20410440</v>
      </c>
      <c r="W249" s="62">
        <f t="shared" si="58"/>
        <v>-1.9491521474714453E-2</v>
      </c>
      <c r="X249" s="63">
        <f t="shared" si="59"/>
        <v>0.71049969946228475</v>
      </c>
      <c r="Y249" s="58">
        <v>577025935</v>
      </c>
      <c r="Z249" s="60">
        <v>-7891804</v>
      </c>
      <c r="AA249" s="61">
        <f t="shared" si="67"/>
        <v>569134131</v>
      </c>
      <c r="AB249" s="62">
        <f t="shared" si="60"/>
        <v>-1.3676688553002388E-2</v>
      </c>
      <c r="AC249" s="63">
        <f t="shared" si="61"/>
        <v>3.4741402132736562E-2</v>
      </c>
      <c r="AD249" s="58">
        <v>28214917</v>
      </c>
      <c r="AE249" s="63">
        <f t="shared" si="62"/>
        <v>0</v>
      </c>
      <c r="AF249" s="58">
        <v>0</v>
      </c>
      <c r="AG249" s="58">
        <v>812140998</v>
      </c>
      <c r="AH249" s="60">
        <v>-8274361</v>
      </c>
      <c r="AI249" s="61">
        <v>803866637</v>
      </c>
      <c r="AJ249" s="62">
        <f t="shared" si="63"/>
        <v>-1.0188330622855712E-2</v>
      </c>
      <c r="AK249" s="58">
        <v>752534</v>
      </c>
      <c r="AL249" s="58">
        <v>0</v>
      </c>
      <c r="AM249" s="25">
        <v>0</v>
      </c>
      <c r="AN249" s="64"/>
    </row>
    <row r="250" spans="1:40" x14ac:dyDescent="0.2">
      <c r="A250" s="23"/>
      <c r="B250" s="65" t="s">
        <v>547</v>
      </c>
      <c r="C250" s="24"/>
      <c r="D250" s="24"/>
      <c r="E250" s="57">
        <f>+F250/$AG250</f>
        <v>3.9120631704191493E-2</v>
      </c>
      <c r="F250" s="66">
        <f>SUM(F6:F249)</f>
        <v>11158127184</v>
      </c>
      <c r="G250" s="59">
        <f t="shared" si="52"/>
        <v>1.2810706700502916E-2</v>
      </c>
      <c r="H250" s="66">
        <f>SUM(H6:H249)</f>
        <v>3653915810</v>
      </c>
      <c r="I250" s="59">
        <f t="shared" si="53"/>
        <v>2.1527284519169822E-2</v>
      </c>
      <c r="J250" s="66">
        <f>SUM(J6:J249)</f>
        <v>6140089465</v>
      </c>
      <c r="K250" s="67">
        <f>SUM(K6:K249)</f>
        <v>81660494</v>
      </c>
      <c r="L250" s="68">
        <f>SUM(L6:L249)</f>
        <v>6221749959</v>
      </c>
      <c r="M250" s="69">
        <f t="shared" si="54"/>
        <v>1.3299560937260708E-2</v>
      </c>
      <c r="N250" s="63">
        <f t="shared" si="55"/>
        <v>0.44533009350785852</v>
      </c>
      <c r="O250" s="66">
        <f>SUM(O6:O249)</f>
        <v>127018649898</v>
      </c>
      <c r="P250" s="70">
        <f>SUM(P6:P249)</f>
        <v>2357731807</v>
      </c>
      <c r="Q250" s="68">
        <f>SUM(Q6:Q249)</f>
        <v>129376381705</v>
      </c>
      <c r="R250" s="69">
        <f t="shared" si="56"/>
        <v>1.8562091542409981E-2</v>
      </c>
      <c r="S250" s="63">
        <f t="shared" si="57"/>
        <v>0.15165306792637476</v>
      </c>
      <c r="T250" s="66">
        <f>SUM(T6:T249)</f>
        <v>43255033113</v>
      </c>
      <c r="U250" s="70">
        <f>SUM(U6:U249)</f>
        <v>366682222</v>
      </c>
      <c r="V250" s="68">
        <f>SUM(V6:V249)</f>
        <v>43621715335</v>
      </c>
      <c r="W250" s="69">
        <f t="shared" si="58"/>
        <v>8.4772151495543808E-3</v>
      </c>
      <c r="X250" s="63">
        <f t="shared" si="59"/>
        <v>0.31349377498071412</v>
      </c>
      <c r="Y250" s="66">
        <f>SUM(Y6:Y249)</f>
        <v>89415821275</v>
      </c>
      <c r="Z250" s="70">
        <f>SUM(Z6:Z249)</f>
        <v>523133844</v>
      </c>
      <c r="AA250" s="68">
        <f>SUM(AA6:AA249)</f>
        <v>89938955119</v>
      </c>
      <c r="AB250" s="69">
        <f t="shared" si="60"/>
        <v>5.8505736070028624E-3</v>
      </c>
      <c r="AC250" s="63">
        <f t="shared" si="61"/>
        <v>1.564306653077667E-2</v>
      </c>
      <c r="AD250" s="66">
        <f>SUM(AD6:AD249)</f>
        <v>4461771661</v>
      </c>
      <c r="AE250" s="63">
        <f t="shared" si="62"/>
        <v>4.213740778214038E-4</v>
      </c>
      <c r="AF250" s="66">
        <f>SUM(AF6:AF249)</f>
        <v>120185829</v>
      </c>
      <c r="AG250" s="66">
        <f>SUM(AG6:AG249)</f>
        <v>285223594250</v>
      </c>
      <c r="AH250" s="70">
        <f>SUM(AH6:AH249)</f>
        <v>3329208367</v>
      </c>
      <c r="AI250" s="68">
        <f>SUM(AI6:AI249)</f>
        <v>288552802602</v>
      </c>
      <c r="AJ250" s="69">
        <f t="shared" si="63"/>
        <v>1.1672275485323038E-2</v>
      </c>
      <c r="AK250" s="66">
        <f>SUM(AK6:AK249)</f>
        <v>267394569</v>
      </c>
      <c r="AL250" s="66">
        <f>SUM(AL6:AL249)</f>
        <v>1280392761</v>
      </c>
      <c r="AM250" s="66">
        <f>SUM(AM6:AM249)</f>
        <v>457210</v>
      </c>
    </row>
    <row r="251" spans="1:40" x14ac:dyDescent="0.2">
      <c r="F251" s="38" t="s">
        <v>15</v>
      </c>
      <c r="G251" s="44" t="s">
        <v>513</v>
      </c>
      <c r="H251" s="38" t="s">
        <v>15</v>
      </c>
      <c r="I251" s="44" t="s">
        <v>514</v>
      </c>
      <c r="J251" s="38" t="s">
        <v>15</v>
      </c>
      <c r="K251" s="45" t="s">
        <v>515</v>
      </c>
      <c r="L251" s="40" t="s">
        <v>516</v>
      </c>
      <c r="M251" s="41" t="s">
        <v>517</v>
      </c>
      <c r="N251" s="44" t="s">
        <v>518</v>
      </c>
      <c r="O251" s="38" t="s">
        <v>15</v>
      </c>
      <c r="P251" s="45" t="s">
        <v>515</v>
      </c>
      <c r="Q251" s="40" t="s">
        <v>516</v>
      </c>
      <c r="R251" s="41" t="s">
        <v>517</v>
      </c>
      <c r="S251" s="44" t="s">
        <v>519</v>
      </c>
      <c r="T251" s="38" t="s">
        <v>15</v>
      </c>
      <c r="U251" s="45" t="s">
        <v>515</v>
      </c>
      <c r="V251" s="40" t="s">
        <v>516</v>
      </c>
      <c r="W251" s="41" t="s">
        <v>517</v>
      </c>
      <c r="X251" s="44" t="s">
        <v>520</v>
      </c>
      <c r="Y251" s="38" t="s">
        <v>15</v>
      </c>
      <c r="Z251" s="45" t="s">
        <v>521</v>
      </c>
      <c r="AA251" s="40" t="s">
        <v>516</v>
      </c>
      <c r="AB251" s="41" t="s">
        <v>517</v>
      </c>
      <c r="AC251" s="44" t="s">
        <v>522</v>
      </c>
      <c r="AD251" s="38" t="s">
        <v>15</v>
      </c>
      <c r="AE251" s="44" t="s">
        <v>523</v>
      </c>
      <c r="AF251" s="38" t="s">
        <v>15</v>
      </c>
      <c r="AG251" s="42" t="s">
        <v>524</v>
      </c>
      <c r="AH251" s="39" t="s">
        <v>525</v>
      </c>
      <c r="AI251" s="40" t="s">
        <v>526</v>
      </c>
      <c r="AJ251" s="41" t="s">
        <v>517</v>
      </c>
      <c r="AK251" s="43" t="s">
        <v>527</v>
      </c>
      <c r="AL251" s="38"/>
    </row>
    <row r="252" spans="1:40" x14ac:dyDescent="0.2">
      <c r="F252" s="46" t="s">
        <v>531</v>
      </c>
      <c r="G252" s="49" t="s">
        <v>530</v>
      </c>
      <c r="H252" s="46" t="s">
        <v>532</v>
      </c>
      <c r="I252" s="49" t="s">
        <v>530</v>
      </c>
      <c r="J252" s="46" t="s">
        <v>533</v>
      </c>
      <c r="K252" s="50" t="s">
        <v>534</v>
      </c>
      <c r="L252" s="51" t="s">
        <v>534</v>
      </c>
      <c r="M252" s="52" t="s">
        <v>534</v>
      </c>
      <c r="N252" s="49" t="s">
        <v>530</v>
      </c>
      <c r="O252" s="46" t="s">
        <v>535</v>
      </c>
      <c r="P252" s="50" t="s">
        <v>535</v>
      </c>
      <c r="Q252" s="51" t="s">
        <v>535</v>
      </c>
      <c r="R252" s="52" t="s">
        <v>535</v>
      </c>
      <c r="S252" s="49" t="s">
        <v>530</v>
      </c>
      <c r="T252" s="46" t="s">
        <v>536</v>
      </c>
      <c r="U252" s="50" t="s">
        <v>536</v>
      </c>
      <c r="V252" s="51" t="s">
        <v>536</v>
      </c>
      <c r="W252" s="52" t="s">
        <v>536</v>
      </c>
      <c r="X252" s="49" t="s">
        <v>530</v>
      </c>
      <c r="Y252" s="46" t="s">
        <v>537</v>
      </c>
      <c r="Z252" s="50" t="s">
        <v>537</v>
      </c>
      <c r="AA252" s="51" t="s">
        <v>537</v>
      </c>
      <c r="AB252" s="52" t="s">
        <v>537</v>
      </c>
      <c r="AC252" s="49" t="s">
        <v>530</v>
      </c>
      <c r="AD252" s="53" t="s">
        <v>538</v>
      </c>
      <c r="AE252" s="49" t="s">
        <v>530</v>
      </c>
      <c r="AF252" s="46" t="s">
        <v>539</v>
      </c>
      <c r="AG252" s="54" t="s">
        <v>540</v>
      </c>
      <c r="AH252" s="50" t="s">
        <v>14</v>
      </c>
      <c r="AI252" s="51" t="s">
        <v>541</v>
      </c>
      <c r="AJ252" s="52" t="s">
        <v>542</v>
      </c>
      <c r="AK252" s="46" t="s">
        <v>543</v>
      </c>
      <c r="AL252" s="46" t="s">
        <v>544</v>
      </c>
      <c r="AM252" s="46" t="s">
        <v>545</v>
      </c>
    </row>
    <row r="253" spans="1:40" x14ac:dyDescent="0.2">
      <c r="AF253" s="22" t="s">
        <v>548</v>
      </c>
      <c r="AG253" s="33">
        <f>+K250+P250+U250+Z250</f>
        <v>3329208367</v>
      </c>
    </row>
    <row r="254" spans="1:40" s="22" customFormat="1" x14ac:dyDescent="0.2">
      <c r="C254" s="36"/>
      <c r="D254" s="36"/>
      <c r="E254" s="36"/>
      <c r="M254" s="37"/>
      <c r="R254" s="37"/>
      <c r="W254" s="37"/>
      <c r="AB254" s="37"/>
      <c r="AF254" s="22" t="s">
        <v>549</v>
      </c>
      <c r="AG254" s="33">
        <f>F250+H250+L250+Q250+V250+AA250+AD250+AF250</f>
        <v>288552802602</v>
      </c>
      <c r="AJ254" s="37"/>
      <c r="AM254"/>
      <c r="AN254"/>
    </row>
    <row r="255" spans="1:40" s="22" customFormat="1" x14ac:dyDescent="0.2">
      <c r="C255" s="36"/>
      <c r="D255" s="36"/>
      <c r="E255" s="36"/>
      <c r="M255" s="37"/>
      <c r="R255" s="37"/>
      <c r="W255" s="37"/>
      <c r="AB255" s="37"/>
      <c r="AG255" s="33"/>
      <c r="AJ255" s="37"/>
      <c r="AM255"/>
      <c r="AN255"/>
    </row>
    <row r="256" spans="1:40" s="22" customFormat="1" x14ac:dyDescent="0.2">
      <c r="C256" s="36"/>
      <c r="D256" s="36"/>
      <c r="E256" s="36"/>
      <c r="M256" s="37"/>
      <c r="R256" s="37"/>
      <c r="W256" s="37"/>
      <c r="AB256" s="37"/>
      <c r="AF256" s="71" t="s">
        <v>550</v>
      </c>
      <c r="AG256" s="33">
        <f>+AG250+AG253</f>
        <v>288552802617</v>
      </c>
      <c r="AJ256" s="37"/>
      <c r="AM256"/>
      <c r="AN256"/>
    </row>
    <row r="258" spans="3:40" s="22" customFormat="1" x14ac:dyDescent="0.2">
      <c r="C258" s="36"/>
      <c r="D258" s="36"/>
      <c r="E258" s="36"/>
      <c r="M258" s="37"/>
      <c r="R258" s="37"/>
      <c r="W258" s="37"/>
      <c r="AB258" s="37"/>
      <c r="AF258" s="72" t="s">
        <v>551</v>
      </c>
      <c r="AG258" s="33">
        <f>+F250+H250+J250+O250+T250+Y250+AD250+AF250</f>
        <v>285223594235</v>
      </c>
      <c r="AJ258" s="37"/>
      <c r="AM258"/>
      <c r="AN258"/>
    </row>
  </sheetData>
  <printOptions horizontalCentered="1"/>
  <pageMargins left="0" right="0" top="0.25" bottom="0.25" header="0" footer="0"/>
  <pageSetup paperSize="5" scale="3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sysadj2022 Oct 7, 2022</vt:lpstr>
      <vt:lpstr>sysadj2022sectors cert 10-7-22</vt:lpstr>
      <vt:lpstr>'sysadj2022 Oct 7, 2022'!Print_Area</vt:lpstr>
      <vt:lpstr>'sysadj2022sectors cert 10-7-22'!Print_Area</vt:lpstr>
      <vt:lpstr>'sysadj2022 Oct 7, 2022'!Print_Titles</vt:lpstr>
      <vt:lpstr>'sysadj2022sectors cert 10-7-22'!Print_Titles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O'Donnell, Kamisah</dc:creator>
  <cp:lastModifiedBy>Gusman, Cathy</cp:lastModifiedBy>
  <dcterms:created xsi:type="dcterms:W3CDTF">2022-10-03T16:07:12Z</dcterms:created>
  <dcterms:modified xsi:type="dcterms:W3CDTF">2022-10-03T18:12:56Z</dcterms:modified>
</cp:coreProperties>
</file>