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(T) Property\SCHAID_Access\SCHAID_2020\webSAV\"/>
    </mc:Choice>
  </mc:AlternateContent>
  <bookViews>
    <workbookView xWindow="0" yWindow="0" windowWidth="17256" windowHeight="8256"/>
  </bookViews>
  <sheets>
    <sheet name="sysadj2020 Oct 9, 2020" sheetId="1" r:id="rId1"/>
    <sheet name="sysadj2020sectors cert10-9-2020" sheetId="2" r:id="rId2"/>
  </sheets>
  <definedNames>
    <definedName name="_xlnm.Print_Area" localSheetId="0">'sysadj2020 Oct 9, 2020'!$A$8:$G$252</definedName>
    <definedName name="_xlnm.Print_Area" localSheetId="1">'sysadj2020sectors cert10-9-2020'!$A$6:$AJ$250</definedName>
    <definedName name="_xlnm.Print_Titles" localSheetId="0">'sysadj2020 Oct 9, 2020'!$1:$7</definedName>
    <definedName name="_xlnm.Print_Titles" localSheetId="1">'sysadj2020sectors cert10-9-2020'!$1:$5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50" i="2" l="1"/>
  <c r="AL250" i="2"/>
  <c r="AK250" i="2"/>
  <c r="AI250" i="2"/>
  <c r="AH250" i="2"/>
  <c r="AG250" i="2"/>
  <c r="AC250" i="2" s="1"/>
  <c r="AF250" i="2"/>
  <c r="AD250" i="2"/>
  <c r="Z250" i="2"/>
  <c r="AB250" i="2" s="1"/>
  <c r="Y250" i="2"/>
  <c r="U250" i="2"/>
  <c r="T250" i="2"/>
  <c r="S250" i="2" s="1"/>
  <c r="P250" i="2"/>
  <c r="O250" i="2"/>
  <c r="K250" i="2"/>
  <c r="M250" i="2" s="1"/>
  <c r="J250" i="2"/>
  <c r="H250" i="2"/>
  <c r="G250" i="2" s="1"/>
  <c r="F250" i="2"/>
  <c r="AG258" i="2" s="1"/>
  <c r="AJ249" i="2"/>
  <c r="AE249" i="2"/>
  <c r="AC249" i="2"/>
  <c r="AB249" i="2"/>
  <c r="AA249" i="2"/>
  <c r="X249" i="2"/>
  <c r="W249" i="2"/>
  <c r="V249" i="2"/>
  <c r="S249" i="2"/>
  <c r="R249" i="2"/>
  <c r="Q249" i="2"/>
  <c r="N249" i="2"/>
  <c r="M249" i="2"/>
  <c r="L249" i="2"/>
  <c r="I249" i="2"/>
  <c r="G249" i="2"/>
  <c r="E249" i="2"/>
  <c r="AJ248" i="2"/>
  <c r="AE248" i="2"/>
  <c r="AC248" i="2"/>
  <c r="AB248" i="2"/>
  <c r="AA248" i="2"/>
  <c r="X248" i="2"/>
  <c r="W248" i="2"/>
  <c r="V248" i="2"/>
  <c r="S248" i="2"/>
  <c r="R248" i="2"/>
  <c r="Q248" i="2"/>
  <c r="N248" i="2"/>
  <c r="M248" i="2"/>
  <c r="L248" i="2"/>
  <c r="I248" i="2"/>
  <c r="G248" i="2"/>
  <c r="E248" i="2"/>
  <c r="AJ247" i="2"/>
  <c r="AE247" i="2"/>
  <c r="AC247" i="2"/>
  <c r="AB247" i="2"/>
  <c r="AA247" i="2"/>
  <c r="X247" i="2"/>
  <c r="W247" i="2"/>
  <c r="V247" i="2"/>
  <c r="S247" i="2"/>
  <c r="R247" i="2"/>
  <c r="Q247" i="2"/>
  <c r="N247" i="2"/>
  <c r="M247" i="2"/>
  <c r="L247" i="2"/>
  <c r="I247" i="2"/>
  <c r="G247" i="2"/>
  <c r="E247" i="2"/>
  <c r="AJ246" i="2"/>
  <c r="AE246" i="2"/>
  <c r="AC246" i="2"/>
  <c r="AB246" i="2"/>
  <c r="AA246" i="2"/>
  <c r="X246" i="2"/>
  <c r="W246" i="2"/>
  <c r="V246" i="2"/>
  <c r="S246" i="2"/>
  <c r="R246" i="2"/>
  <c r="Q246" i="2"/>
  <c r="N246" i="2"/>
  <c r="M246" i="2"/>
  <c r="L246" i="2"/>
  <c r="I246" i="2"/>
  <c r="G246" i="2"/>
  <c r="E246" i="2"/>
  <c r="AJ245" i="2"/>
  <c r="AE245" i="2"/>
  <c r="AC245" i="2"/>
  <c r="AB245" i="2"/>
  <c r="AA245" i="2"/>
  <c r="X245" i="2"/>
  <c r="W245" i="2"/>
  <c r="V245" i="2"/>
  <c r="S245" i="2"/>
  <c r="R245" i="2"/>
  <c r="Q245" i="2"/>
  <c r="N245" i="2"/>
  <c r="M245" i="2"/>
  <c r="L245" i="2"/>
  <c r="I245" i="2"/>
  <c r="G245" i="2"/>
  <c r="E245" i="2"/>
  <c r="AJ244" i="2"/>
  <c r="AE244" i="2"/>
  <c r="AC244" i="2"/>
  <c r="AB244" i="2"/>
  <c r="AA244" i="2"/>
  <c r="X244" i="2"/>
  <c r="W244" i="2"/>
  <c r="V244" i="2"/>
  <c r="S244" i="2"/>
  <c r="R244" i="2"/>
  <c r="Q244" i="2"/>
  <c r="N244" i="2"/>
  <c r="M244" i="2"/>
  <c r="L244" i="2"/>
  <c r="I244" i="2"/>
  <c r="G244" i="2"/>
  <c r="E244" i="2"/>
  <c r="AJ243" i="2"/>
  <c r="AE243" i="2"/>
  <c r="AC243" i="2"/>
  <c r="AB243" i="2"/>
  <c r="AA243" i="2"/>
  <c r="X243" i="2"/>
  <c r="W243" i="2"/>
  <c r="V243" i="2"/>
  <c r="S243" i="2"/>
  <c r="R243" i="2"/>
  <c r="Q243" i="2"/>
  <c r="N243" i="2"/>
  <c r="M243" i="2"/>
  <c r="L243" i="2"/>
  <c r="I243" i="2"/>
  <c r="G243" i="2"/>
  <c r="E243" i="2"/>
  <c r="AJ242" i="2"/>
  <c r="AE242" i="2"/>
  <c r="AC242" i="2"/>
  <c r="AB242" i="2"/>
  <c r="AA242" i="2"/>
  <c r="X242" i="2"/>
  <c r="W242" i="2"/>
  <c r="V242" i="2"/>
  <c r="S242" i="2"/>
  <c r="R242" i="2"/>
  <c r="Q242" i="2"/>
  <c r="N242" i="2"/>
  <c r="M242" i="2"/>
  <c r="L242" i="2"/>
  <c r="I242" i="2"/>
  <c r="G242" i="2"/>
  <c r="E242" i="2"/>
  <c r="AJ241" i="2"/>
  <c r="AE241" i="2"/>
  <c r="AC241" i="2"/>
  <c r="AB241" i="2"/>
  <c r="AA241" i="2"/>
  <c r="X241" i="2"/>
  <c r="W241" i="2"/>
  <c r="V241" i="2"/>
  <c r="S241" i="2"/>
  <c r="R241" i="2"/>
  <c r="Q241" i="2"/>
  <c r="N241" i="2"/>
  <c r="M241" i="2"/>
  <c r="L241" i="2"/>
  <c r="I241" i="2"/>
  <c r="G241" i="2"/>
  <c r="E241" i="2"/>
  <c r="AJ240" i="2"/>
  <c r="AE240" i="2"/>
  <c r="AC240" i="2"/>
  <c r="AB240" i="2"/>
  <c r="AA240" i="2"/>
  <c r="X240" i="2"/>
  <c r="W240" i="2"/>
  <c r="V240" i="2"/>
  <c r="S240" i="2"/>
  <c r="R240" i="2"/>
  <c r="Q240" i="2"/>
  <c r="N240" i="2"/>
  <c r="M240" i="2"/>
  <c r="L240" i="2"/>
  <c r="I240" i="2"/>
  <c r="G240" i="2"/>
  <c r="E240" i="2"/>
  <c r="AJ239" i="2"/>
  <c r="AE239" i="2"/>
  <c r="AC239" i="2"/>
  <c r="AB239" i="2"/>
  <c r="AA239" i="2"/>
  <c r="X239" i="2"/>
  <c r="W239" i="2"/>
  <c r="V239" i="2"/>
  <c r="S239" i="2"/>
  <c r="R239" i="2"/>
  <c r="Q239" i="2"/>
  <c r="N239" i="2"/>
  <c r="M239" i="2"/>
  <c r="L239" i="2"/>
  <c r="I239" i="2"/>
  <c r="G239" i="2"/>
  <c r="E239" i="2"/>
  <c r="AJ238" i="2"/>
  <c r="AE238" i="2"/>
  <c r="AC238" i="2"/>
  <c r="AB238" i="2"/>
  <c r="AA238" i="2"/>
  <c r="X238" i="2"/>
  <c r="W238" i="2"/>
  <c r="V238" i="2"/>
  <c r="S238" i="2"/>
  <c r="R238" i="2"/>
  <c r="Q238" i="2"/>
  <c r="N238" i="2"/>
  <c r="M238" i="2"/>
  <c r="L238" i="2"/>
  <c r="I238" i="2"/>
  <c r="G238" i="2"/>
  <c r="E238" i="2"/>
  <c r="AJ237" i="2"/>
  <c r="AE237" i="2"/>
  <c r="AC237" i="2"/>
  <c r="AB237" i="2"/>
  <c r="AA237" i="2"/>
  <c r="X237" i="2"/>
  <c r="W237" i="2"/>
  <c r="V237" i="2"/>
  <c r="S237" i="2"/>
  <c r="R237" i="2"/>
  <c r="Q237" i="2"/>
  <c r="N237" i="2"/>
  <c r="M237" i="2"/>
  <c r="L237" i="2"/>
  <c r="I237" i="2"/>
  <c r="G237" i="2"/>
  <c r="E237" i="2"/>
  <c r="AJ236" i="2"/>
  <c r="AE236" i="2"/>
  <c r="AC236" i="2"/>
  <c r="AB236" i="2"/>
  <c r="AA236" i="2"/>
  <c r="X236" i="2"/>
  <c r="W236" i="2"/>
  <c r="V236" i="2"/>
  <c r="S236" i="2"/>
  <c r="R236" i="2"/>
  <c r="Q236" i="2"/>
  <c r="N236" i="2"/>
  <c r="M236" i="2"/>
  <c r="L236" i="2"/>
  <c r="I236" i="2"/>
  <c r="G236" i="2"/>
  <c r="E236" i="2"/>
  <c r="AJ235" i="2"/>
  <c r="AE235" i="2"/>
  <c r="AC235" i="2"/>
  <c r="AB235" i="2"/>
  <c r="AA235" i="2"/>
  <c r="X235" i="2"/>
  <c r="W235" i="2"/>
  <c r="V235" i="2"/>
  <c r="S235" i="2"/>
  <c r="R235" i="2"/>
  <c r="Q235" i="2"/>
  <c r="N235" i="2"/>
  <c r="M235" i="2"/>
  <c r="L235" i="2"/>
  <c r="I235" i="2"/>
  <c r="G235" i="2"/>
  <c r="E235" i="2"/>
  <c r="AJ234" i="2"/>
  <c r="AE234" i="2"/>
  <c r="AC234" i="2"/>
  <c r="AB234" i="2"/>
  <c r="AA234" i="2"/>
  <c r="X234" i="2"/>
  <c r="W234" i="2"/>
  <c r="V234" i="2"/>
  <c r="S234" i="2"/>
  <c r="R234" i="2"/>
  <c r="Q234" i="2"/>
  <c r="N234" i="2"/>
  <c r="M234" i="2"/>
  <c r="L234" i="2"/>
  <c r="I234" i="2"/>
  <c r="G234" i="2"/>
  <c r="E234" i="2"/>
  <c r="AJ233" i="2"/>
  <c r="AE233" i="2"/>
  <c r="AC233" i="2"/>
  <c r="AB233" i="2"/>
  <c r="AA233" i="2"/>
  <c r="X233" i="2"/>
  <c r="W233" i="2"/>
  <c r="V233" i="2"/>
  <c r="S233" i="2"/>
  <c r="R233" i="2"/>
  <c r="Q233" i="2"/>
  <c r="N233" i="2"/>
  <c r="M233" i="2"/>
  <c r="L233" i="2"/>
  <c r="I233" i="2"/>
  <c r="G233" i="2"/>
  <c r="E233" i="2"/>
  <c r="AJ232" i="2"/>
  <c r="AE232" i="2"/>
  <c r="AC232" i="2"/>
  <c r="AB232" i="2"/>
  <c r="AA232" i="2"/>
  <c r="X232" i="2"/>
  <c r="W232" i="2"/>
  <c r="V232" i="2"/>
  <c r="S232" i="2"/>
  <c r="R232" i="2"/>
  <c r="Q232" i="2"/>
  <c r="N232" i="2"/>
  <c r="M232" i="2"/>
  <c r="L232" i="2"/>
  <c r="I232" i="2"/>
  <c r="G232" i="2"/>
  <c r="E232" i="2"/>
  <c r="AJ231" i="2"/>
  <c r="AE231" i="2"/>
  <c r="AC231" i="2"/>
  <c r="AB231" i="2"/>
  <c r="AA231" i="2"/>
  <c r="X231" i="2"/>
  <c r="W231" i="2"/>
  <c r="V231" i="2"/>
  <c r="S231" i="2"/>
  <c r="R231" i="2"/>
  <c r="Q231" i="2"/>
  <c r="N231" i="2"/>
  <c r="M231" i="2"/>
  <c r="L231" i="2"/>
  <c r="I231" i="2"/>
  <c r="G231" i="2"/>
  <c r="E231" i="2"/>
  <c r="AJ230" i="2"/>
  <c r="AE230" i="2"/>
  <c r="AC230" i="2"/>
  <c r="AB230" i="2"/>
  <c r="AA230" i="2"/>
  <c r="X230" i="2"/>
  <c r="W230" i="2"/>
  <c r="V230" i="2"/>
  <c r="S230" i="2"/>
  <c r="R230" i="2"/>
  <c r="Q230" i="2"/>
  <c r="N230" i="2"/>
  <c r="M230" i="2"/>
  <c r="L230" i="2"/>
  <c r="I230" i="2"/>
  <c r="G230" i="2"/>
  <c r="E230" i="2"/>
  <c r="AJ229" i="2"/>
  <c r="AE229" i="2"/>
  <c r="AC229" i="2"/>
  <c r="AB229" i="2"/>
  <c r="AA229" i="2"/>
  <c r="X229" i="2"/>
  <c r="W229" i="2"/>
  <c r="V229" i="2"/>
  <c r="S229" i="2"/>
  <c r="R229" i="2"/>
  <c r="Q229" i="2"/>
  <c r="N229" i="2"/>
  <c r="M229" i="2"/>
  <c r="L229" i="2"/>
  <c r="I229" i="2"/>
  <c r="G229" i="2"/>
  <c r="E229" i="2"/>
  <c r="AJ228" i="2"/>
  <c r="AE228" i="2"/>
  <c r="AC228" i="2"/>
  <c r="AB228" i="2"/>
  <c r="AA228" i="2"/>
  <c r="X228" i="2"/>
  <c r="W228" i="2"/>
  <c r="V228" i="2"/>
  <c r="S228" i="2"/>
  <c r="R228" i="2"/>
  <c r="Q228" i="2"/>
  <c r="N228" i="2"/>
  <c r="M228" i="2"/>
  <c r="L228" i="2"/>
  <c r="I228" i="2"/>
  <c r="G228" i="2"/>
  <c r="E228" i="2"/>
  <c r="AJ227" i="2"/>
  <c r="AE227" i="2"/>
  <c r="AC227" i="2"/>
  <c r="AB227" i="2"/>
  <c r="AA227" i="2"/>
  <c r="X227" i="2"/>
  <c r="W227" i="2"/>
  <c r="V227" i="2"/>
  <c r="S227" i="2"/>
  <c r="R227" i="2"/>
  <c r="Q227" i="2"/>
  <c r="N227" i="2"/>
  <c r="M227" i="2"/>
  <c r="L227" i="2"/>
  <c r="I227" i="2"/>
  <c r="G227" i="2"/>
  <c r="E227" i="2"/>
  <c r="AJ226" i="2"/>
  <c r="AE226" i="2"/>
  <c r="AC226" i="2"/>
  <c r="AB226" i="2"/>
  <c r="AA226" i="2"/>
  <c r="X226" i="2"/>
  <c r="W226" i="2"/>
  <c r="V226" i="2"/>
  <c r="S226" i="2"/>
  <c r="R226" i="2"/>
  <c r="Q226" i="2"/>
  <c r="N226" i="2"/>
  <c r="M226" i="2"/>
  <c r="L226" i="2"/>
  <c r="I226" i="2"/>
  <c r="G226" i="2"/>
  <c r="E226" i="2"/>
  <c r="AJ225" i="2"/>
  <c r="AE225" i="2"/>
  <c r="AC225" i="2"/>
  <c r="AB225" i="2"/>
  <c r="AA225" i="2"/>
  <c r="X225" i="2"/>
  <c r="W225" i="2"/>
  <c r="V225" i="2"/>
  <c r="S225" i="2"/>
  <c r="R225" i="2"/>
  <c r="Q225" i="2"/>
  <c r="N225" i="2"/>
  <c r="M225" i="2"/>
  <c r="L225" i="2"/>
  <c r="I225" i="2"/>
  <c r="G225" i="2"/>
  <c r="E225" i="2"/>
  <c r="AJ224" i="2"/>
  <c r="AE224" i="2"/>
  <c r="AC224" i="2"/>
  <c r="AB224" i="2"/>
  <c r="AA224" i="2"/>
  <c r="X224" i="2"/>
  <c r="W224" i="2"/>
  <c r="V224" i="2"/>
  <c r="S224" i="2"/>
  <c r="R224" i="2"/>
  <c r="Q224" i="2"/>
  <c r="N224" i="2"/>
  <c r="M224" i="2"/>
  <c r="L224" i="2"/>
  <c r="I224" i="2"/>
  <c r="G224" i="2"/>
  <c r="E224" i="2"/>
  <c r="AJ223" i="2"/>
  <c r="AE223" i="2"/>
  <c r="AC223" i="2"/>
  <c r="AB223" i="2"/>
  <c r="AA223" i="2"/>
  <c r="X223" i="2"/>
  <c r="W223" i="2"/>
  <c r="V223" i="2"/>
  <c r="S223" i="2"/>
  <c r="R223" i="2"/>
  <c r="Q223" i="2"/>
  <c r="N223" i="2"/>
  <c r="M223" i="2"/>
  <c r="L223" i="2"/>
  <c r="I223" i="2"/>
  <c r="G223" i="2"/>
  <c r="E223" i="2"/>
  <c r="AJ222" i="2"/>
  <c r="AE222" i="2"/>
  <c r="AC222" i="2"/>
  <c r="AB222" i="2"/>
  <c r="AA222" i="2"/>
  <c r="X222" i="2"/>
  <c r="W222" i="2"/>
  <c r="V222" i="2"/>
  <c r="S222" i="2"/>
  <c r="R222" i="2"/>
  <c r="Q222" i="2"/>
  <c r="N222" i="2"/>
  <c r="M222" i="2"/>
  <c r="L222" i="2"/>
  <c r="I222" i="2"/>
  <c r="G222" i="2"/>
  <c r="E222" i="2"/>
  <c r="AJ221" i="2"/>
  <c r="AE221" i="2"/>
  <c r="AC221" i="2"/>
  <c r="AB221" i="2"/>
  <c r="AA221" i="2"/>
  <c r="X221" i="2"/>
  <c r="W221" i="2"/>
  <c r="V221" i="2"/>
  <c r="S221" i="2"/>
  <c r="R221" i="2"/>
  <c r="Q221" i="2"/>
  <c r="N221" i="2"/>
  <c r="M221" i="2"/>
  <c r="L221" i="2"/>
  <c r="I221" i="2"/>
  <c r="G221" i="2"/>
  <c r="E221" i="2"/>
  <c r="AJ220" i="2"/>
  <c r="AE220" i="2"/>
  <c r="AC220" i="2"/>
  <c r="AB220" i="2"/>
  <c r="AA220" i="2"/>
  <c r="X220" i="2"/>
  <c r="W220" i="2"/>
  <c r="V220" i="2"/>
  <c r="S220" i="2"/>
  <c r="R220" i="2"/>
  <c r="Q220" i="2"/>
  <c r="N220" i="2"/>
  <c r="M220" i="2"/>
  <c r="L220" i="2"/>
  <c r="I220" i="2"/>
  <c r="G220" i="2"/>
  <c r="E220" i="2"/>
  <c r="AJ219" i="2"/>
  <c r="AE219" i="2"/>
  <c r="AC219" i="2"/>
  <c r="AB219" i="2"/>
  <c r="AA219" i="2"/>
  <c r="X219" i="2"/>
  <c r="W219" i="2"/>
  <c r="V219" i="2"/>
  <c r="S219" i="2"/>
  <c r="R219" i="2"/>
  <c r="Q219" i="2"/>
  <c r="N219" i="2"/>
  <c r="M219" i="2"/>
  <c r="L219" i="2"/>
  <c r="I219" i="2"/>
  <c r="G219" i="2"/>
  <c r="E219" i="2"/>
  <c r="AJ218" i="2"/>
  <c r="AE218" i="2"/>
  <c r="AC218" i="2"/>
  <c r="AB218" i="2"/>
  <c r="AA218" i="2"/>
  <c r="X218" i="2"/>
  <c r="W218" i="2"/>
  <c r="V218" i="2"/>
  <c r="S218" i="2"/>
  <c r="R218" i="2"/>
  <c r="Q218" i="2"/>
  <c r="N218" i="2"/>
  <c r="M218" i="2"/>
  <c r="L218" i="2"/>
  <c r="I218" i="2"/>
  <c r="G218" i="2"/>
  <c r="E218" i="2"/>
  <c r="AJ217" i="2"/>
  <c r="AE217" i="2"/>
  <c r="AC217" i="2"/>
  <c r="AB217" i="2"/>
  <c r="AA217" i="2"/>
  <c r="X217" i="2"/>
  <c r="W217" i="2"/>
  <c r="V217" i="2"/>
  <c r="S217" i="2"/>
  <c r="R217" i="2"/>
  <c r="Q217" i="2"/>
  <c r="N217" i="2"/>
  <c r="M217" i="2"/>
  <c r="L217" i="2"/>
  <c r="I217" i="2"/>
  <c r="G217" i="2"/>
  <c r="E217" i="2"/>
  <c r="AJ216" i="2"/>
  <c r="AE216" i="2"/>
  <c r="AC216" i="2"/>
  <c r="AB216" i="2"/>
  <c r="AA216" i="2"/>
  <c r="X216" i="2"/>
  <c r="W216" i="2"/>
  <c r="V216" i="2"/>
  <c r="S216" i="2"/>
  <c r="R216" i="2"/>
  <c r="Q216" i="2"/>
  <c r="N216" i="2"/>
  <c r="M216" i="2"/>
  <c r="L216" i="2"/>
  <c r="I216" i="2"/>
  <c r="G216" i="2"/>
  <c r="E216" i="2"/>
  <c r="AJ215" i="2"/>
  <c r="AE215" i="2"/>
  <c r="AC215" i="2"/>
  <c r="AB215" i="2"/>
  <c r="AA215" i="2"/>
  <c r="X215" i="2"/>
  <c r="W215" i="2"/>
  <c r="V215" i="2"/>
  <c r="S215" i="2"/>
  <c r="R215" i="2"/>
  <c r="Q215" i="2"/>
  <c r="N215" i="2"/>
  <c r="M215" i="2"/>
  <c r="L215" i="2"/>
  <c r="I215" i="2"/>
  <c r="G215" i="2"/>
  <c r="E215" i="2"/>
  <c r="AJ214" i="2"/>
  <c r="AE214" i="2"/>
  <c r="AC214" i="2"/>
  <c r="AB214" i="2"/>
  <c r="AA214" i="2"/>
  <c r="X214" i="2"/>
  <c r="W214" i="2"/>
  <c r="V214" i="2"/>
  <c r="S214" i="2"/>
  <c r="R214" i="2"/>
  <c r="Q214" i="2"/>
  <c r="N214" i="2"/>
  <c r="M214" i="2"/>
  <c r="L214" i="2"/>
  <c r="I214" i="2"/>
  <c r="G214" i="2"/>
  <c r="E214" i="2"/>
  <c r="AJ213" i="2"/>
  <c r="AE213" i="2"/>
  <c r="AC213" i="2"/>
  <c r="AB213" i="2"/>
  <c r="AA213" i="2"/>
  <c r="X213" i="2"/>
  <c r="W213" i="2"/>
  <c r="V213" i="2"/>
  <c r="S213" i="2"/>
  <c r="R213" i="2"/>
  <c r="Q213" i="2"/>
  <c r="N213" i="2"/>
  <c r="M213" i="2"/>
  <c r="L213" i="2"/>
  <c r="I213" i="2"/>
  <c r="G213" i="2"/>
  <c r="E213" i="2"/>
  <c r="AJ212" i="2"/>
  <c r="AE212" i="2"/>
  <c r="AC212" i="2"/>
  <c r="AB212" i="2"/>
  <c r="AA212" i="2"/>
  <c r="X212" i="2"/>
  <c r="W212" i="2"/>
  <c r="V212" i="2"/>
  <c r="S212" i="2"/>
  <c r="R212" i="2"/>
  <c r="Q212" i="2"/>
  <c r="N212" i="2"/>
  <c r="M212" i="2"/>
  <c r="L212" i="2"/>
  <c r="I212" i="2"/>
  <c r="G212" i="2"/>
  <c r="E212" i="2"/>
  <c r="AJ211" i="2"/>
  <c r="AE211" i="2"/>
  <c r="AC211" i="2"/>
  <c r="AB211" i="2"/>
  <c r="AA211" i="2"/>
  <c r="X211" i="2"/>
  <c r="W211" i="2"/>
  <c r="V211" i="2"/>
  <c r="S211" i="2"/>
  <c r="R211" i="2"/>
  <c r="Q211" i="2"/>
  <c r="N211" i="2"/>
  <c r="M211" i="2"/>
  <c r="L211" i="2"/>
  <c r="I211" i="2"/>
  <c r="G211" i="2"/>
  <c r="E211" i="2"/>
  <c r="AJ210" i="2"/>
  <c r="AE210" i="2"/>
  <c r="AC210" i="2"/>
  <c r="AB210" i="2"/>
  <c r="AA210" i="2"/>
  <c r="X210" i="2"/>
  <c r="W210" i="2"/>
  <c r="V210" i="2"/>
  <c r="S210" i="2"/>
  <c r="R210" i="2"/>
  <c r="Q210" i="2"/>
  <c r="N210" i="2"/>
  <c r="M210" i="2"/>
  <c r="L210" i="2"/>
  <c r="I210" i="2"/>
  <c r="G210" i="2"/>
  <c r="E210" i="2"/>
  <c r="AJ209" i="2"/>
  <c r="AE209" i="2"/>
  <c r="AC209" i="2"/>
  <c r="AB209" i="2"/>
  <c r="AA209" i="2"/>
  <c r="X209" i="2"/>
  <c r="W209" i="2"/>
  <c r="V209" i="2"/>
  <c r="S209" i="2"/>
  <c r="R209" i="2"/>
  <c r="Q209" i="2"/>
  <c r="N209" i="2"/>
  <c r="M209" i="2"/>
  <c r="L209" i="2"/>
  <c r="I209" i="2"/>
  <c r="G209" i="2"/>
  <c r="E209" i="2"/>
  <c r="AJ208" i="2"/>
  <c r="AE208" i="2"/>
  <c r="AC208" i="2"/>
  <c r="AB208" i="2"/>
  <c r="AA208" i="2"/>
  <c r="X208" i="2"/>
  <c r="W208" i="2"/>
  <c r="V208" i="2"/>
  <c r="S208" i="2"/>
  <c r="R208" i="2"/>
  <c r="Q208" i="2"/>
  <c r="N208" i="2"/>
  <c r="M208" i="2"/>
  <c r="L208" i="2"/>
  <c r="I208" i="2"/>
  <c r="G208" i="2"/>
  <c r="E208" i="2"/>
  <c r="AJ207" i="2"/>
  <c r="AE207" i="2"/>
  <c r="AC207" i="2"/>
  <c r="AB207" i="2"/>
  <c r="AA207" i="2"/>
  <c r="X207" i="2"/>
  <c r="W207" i="2"/>
  <c r="V207" i="2"/>
  <c r="S207" i="2"/>
  <c r="R207" i="2"/>
  <c r="Q207" i="2"/>
  <c r="N207" i="2"/>
  <c r="M207" i="2"/>
  <c r="L207" i="2"/>
  <c r="I207" i="2"/>
  <c r="G207" i="2"/>
  <c r="E207" i="2"/>
  <c r="AJ206" i="2"/>
  <c r="AE206" i="2"/>
  <c r="AC206" i="2"/>
  <c r="AB206" i="2"/>
  <c r="AA206" i="2"/>
  <c r="X206" i="2"/>
  <c r="W206" i="2"/>
  <c r="V206" i="2"/>
  <c r="S206" i="2"/>
  <c r="R206" i="2"/>
  <c r="Q206" i="2"/>
  <c r="N206" i="2"/>
  <c r="M206" i="2"/>
  <c r="L206" i="2"/>
  <c r="I206" i="2"/>
  <c r="G206" i="2"/>
  <c r="E206" i="2"/>
  <c r="AJ205" i="2"/>
  <c r="AE205" i="2"/>
  <c r="AC205" i="2"/>
  <c r="AB205" i="2"/>
  <c r="AA205" i="2"/>
  <c r="X205" i="2"/>
  <c r="W205" i="2"/>
  <c r="V205" i="2"/>
  <c r="S205" i="2"/>
  <c r="R205" i="2"/>
  <c r="Q205" i="2"/>
  <c r="N205" i="2"/>
  <c r="M205" i="2"/>
  <c r="L205" i="2"/>
  <c r="I205" i="2"/>
  <c r="G205" i="2"/>
  <c r="E205" i="2"/>
  <c r="AJ204" i="2"/>
  <c r="AE204" i="2"/>
  <c r="AC204" i="2"/>
  <c r="AB204" i="2"/>
  <c r="AA204" i="2"/>
  <c r="X204" i="2"/>
  <c r="W204" i="2"/>
  <c r="V204" i="2"/>
  <c r="S204" i="2"/>
  <c r="R204" i="2"/>
  <c r="Q204" i="2"/>
  <c r="N204" i="2"/>
  <c r="M204" i="2"/>
  <c r="L204" i="2"/>
  <c r="I204" i="2"/>
  <c r="G204" i="2"/>
  <c r="E204" i="2"/>
  <c r="AJ203" i="2"/>
  <c r="AE203" i="2"/>
  <c r="AC203" i="2"/>
  <c r="AB203" i="2"/>
  <c r="AA203" i="2"/>
  <c r="X203" i="2"/>
  <c r="W203" i="2"/>
  <c r="V203" i="2"/>
  <c r="S203" i="2"/>
  <c r="R203" i="2"/>
  <c r="Q203" i="2"/>
  <c r="N203" i="2"/>
  <c r="M203" i="2"/>
  <c r="L203" i="2"/>
  <c r="I203" i="2"/>
  <c r="G203" i="2"/>
  <c r="E203" i="2"/>
  <c r="AJ202" i="2"/>
  <c r="AE202" i="2"/>
  <c r="AC202" i="2"/>
  <c r="AB202" i="2"/>
  <c r="AA202" i="2"/>
  <c r="X202" i="2"/>
  <c r="W202" i="2"/>
  <c r="V202" i="2"/>
  <c r="S202" i="2"/>
  <c r="R202" i="2"/>
  <c r="Q202" i="2"/>
  <c r="N202" i="2"/>
  <c r="M202" i="2"/>
  <c r="L202" i="2"/>
  <c r="I202" i="2"/>
  <c r="G202" i="2"/>
  <c r="E202" i="2"/>
  <c r="AJ201" i="2"/>
  <c r="AE201" i="2"/>
  <c r="AC201" i="2"/>
  <c r="AB201" i="2"/>
  <c r="AA201" i="2"/>
  <c r="X201" i="2"/>
  <c r="W201" i="2"/>
  <c r="V201" i="2"/>
  <c r="S201" i="2"/>
  <c r="R201" i="2"/>
  <c r="Q201" i="2"/>
  <c r="N201" i="2"/>
  <c r="M201" i="2"/>
  <c r="L201" i="2"/>
  <c r="I201" i="2"/>
  <c r="G201" i="2"/>
  <c r="E201" i="2"/>
  <c r="AJ200" i="2"/>
  <c r="AE200" i="2"/>
  <c r="AC200" i="2"/>
  <c r="AB200" i="2"/>
  <c r="AA200" i="2"/>
  <c r="X200" i="2"/>
  <c r="W200" i="2"/>
  <c r="V200" i="2"/>
  <c r="S200" i="2"/>
  <c r="R200" i="2"/>
  <c r="Q200" i="2"/>
  <c r="N200" i="2"/>
  <c r="M200" i="2"/>
  <c r="L200" i="2"/>
  <c r="I200" i="2"/>
  <c r="G200" i="2"/>
  <c r="E200" i="2"/>
  <c r="AJ199" i="2"/>
  <c r="AE199" i="2"/>
  <c r="AC199" i="2"/>
  <c r="AB199" i="2"/>
  <c r="AA199" i="2"/>
  <c r="X199" i="2"/>
  <c r="W199" i="2"/>
  <c r="V199" i="2"/>
  <c r="S199" i="2"/>
  <c r="R199" i="2"/>
  <c r="Q199" i="2"/>
  <c r="N199" i="2"/>
  <c r="M199" i="2"/>
  <c r="L199" i="2"/>
  <c r="I199" i="2"/>
  <c r="G199" i="2"/>
  <c r="E199" i="2"/>
  <c r="AJ198" i="2"/>
  <c r="AE198" i="2"/>
  <c r="AC198" i="2"/>
  <c r="AB198" i="2"/>
  <c r="AA198" i="2"/>
  <c r="X198" i="2"/>
  <c r="W198" i="2"/>
  <c r="V198" i="2"/>
  <c r="S198" i="2"/>
  <c r="R198" i="2"/>
  <c r="Q198" i="2"/>
  <c r="N198" i="2"/>
  <c r="M198" i="2"/>
  <c r="L198" i="2"/>
  <c r="I198" i="2"/>
  <c r="G198" i="2"/>
  <c r="E198" i="2"/>
  <c r="AJ197" i="2"/>
  <c r="AE197" i="2"/>
  <c r="AC197" i="2"/>
  <c r="AB197" i="2"/>
  <c r="AA197" i="2"/>
  <c r="X197" i="2"/>
  <c r="W197" i="2"/>
  <c r="V197" i="2"/>
  <c r="S197" i="2"/>
  <c r="R197" i="2"/>
  <c r="Q197" i="2"/>
  <c r="N197" i="2"/>
  <c r="M197" i="2"/>
  <c r="L197" i="2"/>
  <c r="I197" i="2"/>
  <c r="G197" i="2"/>
  <c r="E197" i="2"/>
  <c r="AJ196" i="2"/>
  <c r="AE196" i="2"/>
  <c r="AC196" i="2"/>
  <c r="AB196" i="2"/>
  <c r="AA196" i="2"/>
  <c r="X196" i="2"/>
  <c r="W196" i="2"/>
  <c r="V196" i="2"/>
  <c r="S196" i="2"/>
  <c r="R196" i="2"/>
  <c r="Q196" i="2"/>
  <c r="N196" i="2"/>
  <c r="M196" i="2"/>
  <c r="L196" i="2"/>
  <c r="I196" i="2"/>
  <c r="G196" i="2"/>
  <c r="E196" i="2"/>
  <c r="AJ195" i="2"/>
  <c r="AE195" i="2"/>
  <c r="AC195" i="2"/>
  <c r="AB195" i="2"/>
  <c r="AA195" i="2"/>
  <c r="X195" i="2"/>
  <c r="W195" i="2"/>
  <c r="V195" i="2"/>
  <c r="S195" i="2"/>
  <c r="R195" i="2"/>
  <c r="Q195" i="2"/>
  <c r="N195" i="2"/>
  <c r="M195" i="2"/>
  <c r="L195" i="2"/>
  <c r="I195" i="2"/>
  <c r="G195" i="2"/>
  <c r="E195" i="2"/>
  <c r="AJ194" i="2"/>
  <c r="AE194" i="2"/>
  <c r="AC194" i="2"/>
  <c r="AB194" i="2"/>
  <c r="AA194" i="2"/>
  <c r="X194" i="2"/>
  <c r="W194" i="2"/>
  <c r="V194" i="2"/>
  <c r="S194" i="2"/>
  <c r="R194" i="2"/>
  <c r="Q194" i="2"/>
  <c r="N194" i="2"/>
  <c r="M194" i="2"/>
  <c r="L194" i="2"/>
  <c r="I194" i="2"/>
  <c r="G194" i="2"/>
  <c r="E194" i="2"/>
  <c r="AJ193" i="2"/>
  <c r="AE193" i="2"/>
  <c r="AC193" i="2"/>
  <c r="AB193" i="2"/>
  <c r="AA193" i="2"/>
  <c r="X193" i="2"/>
  <c r="W193" i="2"/>
  <c r="V193" i="2"/>
  <c r="S193" i="2"/>
  <c r="R193" i="2"/>
  <c r="Q193" i="2"/>
  <c r="N193" i="2"/>
  <c r="M193" i="2"/>
  <c r="L193" i="2"/>
  <c r="I193" i="2"/>
  <c r="G193" i="2"/>
  <c r="E193" i="2"/>
  <c r="AJ192" i="2"/>
  <c r="AE192" i="2"/>
  <c r="AC192" i="2"/>
  <c r="AB192" i="2"/>
  <c r="AA192" i="2"/>
  <c r="X192" i="2"/>
  <c r="W192" i="2"/>
  <c r="V192" i="2"/>
  <c r="S192" i="2"/>
  <c r="R192" i="2"/>
  <c r="Q192" i="2"/>
  <c r="N192" i="2"/>
  <c r="M192" i="2"/>
  <c r="L192" i="2"/>
  <c r="I192" i="2"/>
  <c r="G192" i="2"/>
  <c r="E192" i="2"/>
  <c r="AJ191" i="2"/>
  <c r="AE191" i="2"/>
  <c r="AC191" i="2"/>
  <c r="AB191" i="2"/>
  <c r="AA191" i="2"/>
  <c r="X191" i="2"/>
  <c r="W191" i="2"/>
  <c r="V191" i="2"/>
  <c r="S191" i="2"/>
  <c r="R191" i="2"/>
  <c r="Q191" i="2"/>
  <c r="N191" i="2"/>
  <c r="M191" i="2"/>
  <c r="L191" i="2"/>
  <c r="I191" i="2"/>
  <c r="G191" i="2"/>
  <c r="E191" i="2"/>
  <c r="AJ190" i="2"/>
  <c r="AE190" i="2"/>
  <c r="AC190" i="2"/>
  <c r="AB190" i="2"/>
  <c r="AA190" i="2"/>
  <c r="X190" i="2"/>
  <c r="W190" i="2"/>
  <c r="V190" i="2"/>
  <c r="S190" i="2"/>
  <c r="R190" i="2"/>
  <c r="Q190" i="2"/>
  <c r="N190" i="2"/>
  <c r="M190" i="2"/>
  <c r="L190" i="2"/>
  <c r="I190" i="2"/>
  <c r="G190" i="2"/>
  <c r="E190" i="2"/>
  <c r="AJ189" i="2"/>
  <c r="AE189" i="2"/>
  <c r="AC189" i="2"/>
  <c r="AB189" i="2"/>
  <c r="AA189" i="2"/>
  <c r="X189" i="2"/>
  <c r="W189" i="2"/>
  <c r="V189" i="2"/>
  <c r="S189" i="2"/>
  <c r="R189" i="2"/>
  <c r="Q189" i="2"/>
  <c r="N189" i="2"/>
  <c r="M189" i="2"/>
  <c r="L189" i="2"/>
  <c r="I189" i="2"/>
  <c r="G189" i="2"/>
  <c r="E189" i="2"/>
  <c r="AJ188" i="2"/>
  <c r="AE188" i="2"/>
  <c r="AC188" i="2"/>
  <c r="AB188" i="2"/>
  <c r="AA188" i="2"/>
  <c r="X188" i="2"/>
  <c r="W188" i="2"/>
  <c r="V188" i="2"/>
  <c r="S188" i="2"/>
  <c r="R188" i="2"/>
  <c r="Q188" i="2"/>
  <c r="N188" i="2"/>
  <c r="M188" i="2"/>
  <c r="L188" i="2"/>
  <c r="I188" i="2"/>
  <c r="G188" i="2"/>
  <c r="E188" i="2"/>
  <c r="AJ187" i="2"/>
  <c r="AE187" i="2"/>
  <c r="AC187" i="2"/>
  <c r="AB187" i="2"/>
  <c r="AA187" i="2"/>
  <c r="X187" i="2"/>
  <c r="W187" i="2"/>
  <c r="V187" i="2"/>
  <c r="S187" i="2"/>
  <c r="R187" i="2"/>
  <c r="Q187" i="2"/>
  <c r="N187" i="2"/>
  <c r="M187" i="2"/>
  <c r="L187" i="2"/>
  <c r="I187" i="2"/>
  <c r="G187" i="2"/>
  <c r="E187" i="2"/>
  <c r="AJ186" i="2"/>
  <c r="AE186" i="2"/>
  <c r="AC186" i="2"/>
  <c r="AB186" i="2"/>
  <c r="AA186" i="2"/>
  <c r="X186" i="2"/>
  <c r="W186" i="2"/>
  <c r="V186" i="2"/>
  <c r="S186" i="2"/>
  <c r="R186" i="2"/>
  <c r="Q186" i="2"/>
  <c r="N186" i="2"/>
  <c r="M186" i="2"/>
  <c r="L186" i="2"/>
  <c r="I186" i="2"/>
  <c r="G186" i="2"/>
  <c r="E186" i="2"/>
  <c r="AJ185" i="2"/>
  <c r="AE185" i="2"/>
  <c r="AC185" i="2"/>
  <c r="AB185" i="2"/>
  <c r="AA185" i="2"/>
  <c r="X185" i="2"/>
  <c r="W185" i="2"/>
  <c r="V185" i="2"/>
  <c r="S185" i="2"/>
  <c r="R185" i="2"/>
  <c r="Q185" i="2"/>
  <c r="N185" i="2"/>
  <c r="M185" i="2"/>
  <c r="L185" i="2"/>
  <c r="I185" i="2"/>
  <c r="G185" i="2"/>
  <c r="E185" i="2"/>
  <c r="AJ184" i="2"/>
  <c r="AE184" i="2"/>
  <c r="AC184" i="2"/>
  <c r="AB184" i="2"/>
  <c r="AA184" i="2"/>
  <c r="X184" i="2"/>
  <c r="W184" i="2"/>
  <c r="V184" i="2"/>
  <c r="S184" i="2"/>
  <c r="R184" i="2"/>
  <c r="Q184" i="2"/>
  <c r="N184" i="2"/>
  <c r="M184" i="2"/>
  <c r="L184" i="2"/>
  <c r="I184" i="2"/>
  <c r="G184" i="2"/>
  <c r="E184" i="2"/>
  <c r="AJ183" i="2"/>
  <c r="AE183" i="2"/>
  <c r="AC183" i="2"/>
  <c r="AB183" i="2"/>
  <c r="AA183" i="2"/>
  <c r="X183" i="2"/>
  <c r="W183" i="2"/>
  <c r="V183" i="2"/>
  <c r="S183" i="2"/>
  <c r="R183" i="2"/>
  <c r="Q183" i="2"/>
  <c r="N183" i="2"/>
  <c r="M183" i="2"/>
  <c r="L183" i="2"/>
  <c r="I183" i="2"/>
  <c r="G183" i="2"/>
  <c r="E183" i="2"/>
  <c r="AJ182" i="2"/>
  <c r="AE182" i="2"/>
  <c r="AC182" i="2"/>
  <c r="AB182" i="2"/>
  <c r="AA182" i="2"/>
  <c r="X182" i="2"/>
  <c r="W182" i="2"/>
  <c r="V182" i="2"/>
  <c r="S182" i="2"/>
  <c r="R182" i="2"/>
  <c r="Q182" i="2"/>
  <c r="N182" i="2"/>
  <c r="M182" i="2"/>
  <c r="L182" i="2"/>
  <c r="I182" i="2"/>
  <c r="G182" i="2"/>
  <c r="E182" i="2"/>
  <c r="AJ181" i="2"/>
  <c r="AE181" i="2"/>
  <c r="AC181" i="2"/>
  <c r="AB181" i="2"/>
  <c r="AA181" i="2"/>
  <c r="X181" i="2"/>
  <c r="W181" i="2"/>
  <c r="V181" i="2"/>
  <c r="S181" i="2"/>
  <c r="R181" i="2"/>
  <c r="Q181" i="2"/>
  <c r="N181" i="2"/>
  <c r="M181" i="2"/>
  <c r="L181" i="2"/>
  <c r="I181" i="2"/>
  <c r="G181" i="2"/>
  <c r="E181" i="2"/>
  <c r="AJ180" i="2"/>
  <c r="AE180" i="2"/>
  <c r="AC180" i="2"/>
  <c r="AB180" i="2"/>
  <c r="AA180" i="2"/>
  <c r="X180" i="2"/>
  <c r="W180" i="2"/>
  <c r="V180" i="2"/>
  <c r="S180" i="2"/>
  <c r="R180" i="2"/>
  <c r="Q180" i="2"/>
  <c r="N180" i="2"/>
  <c r="M180" i="2"/>
  <c r="L180" i="2"/>
  <c r="I180" i="2"/>
  <c r="G180" i="2"/>
  <c r="E180" i="2"/>
  <c r="AJ179" i="2"/>
  <c r="AE179" i="2"/>
  <c r="AC179" i="2"/>
  <c r="AB179" i="2"/>
  <c r="AA179" i="2"/>
  <c r="X179" i="2"/>
  <c r="W179" i="2"/>
  <c r="V179" i="2"/>
  <c r="S179" i="2"/>
  <c r="R179" i="2"/>
  <c r="Q179" i="2"/>
  <c r="N179" i="2"/>
  <c r="M179" i="2"/>
  <c r="L179" i="2"/>
  <c r="I179" i="2"/>
  <c r="G179" i="2"/>
  <c r="E179" i="2"/>
  <c r="AJ178" i="2"/>
  <c r="AE178" i="2"/>
  <c r="AC178" i="2"/>
  <c r="AB178" i="2"/>
  <c r="AA178" i="2"/>
  <c r="X178" i="2"/>
  <c r="W178" i="2"/>
  <c r="V178" i="2"/>
  <c r="S178" i="2"/>
  <c r="R178" i="2"/>
  <c r="Q178" i="2"/>
  <c r="N178" i="2"/>
  <c r="M178" i="2"/>
  <c r="L178" i="2"/>
  <c r="I178" i="2"/>
  <c r="G178" i="2"/>
  <c r="E178" i="2"/>
  <c r="AJ177" i="2"/>
  <c r="AE177" i="2"/>
  <c r="AC177" i="2"/>
  <c r="AB177" i="2"/>
  <c r="AA177" i="2"/>
  <c r="X177" i="2"/>
  <c r="W177" i="2"/>
  <c r="V177" i="2"/>
  <c r="S177" i="2"/>
  <c r="R177" i="2"/>
  <c r="Q177" i="2"/>
  <c r="N177" i="2"/>
  <c r="M177" i="2"/>
  <c r="L177" i="2"/>
  <c r="I177" i="2"/>
  <c r="G177" i="2"/>
  <c r="E177" i="2"/>
  <c r="AJ176" i="2"/>
  <c r="AE176" i="2"/>
  <c r="AC176" i="2"/>
  <c r="AB176" i="2"/>
  <c r="AA176" i="2"/>
  <c r="X176" i="2"/>
  <c r="W176" i="2"/>
  <c r="V176" i="2"/>
  <c r="S176" i="2"/>
  <c r="R176" i="2"/>
  <c r="Q176" i="2"/>
  <c r="N176" i="2"/>
  <c r="M176" i="2"/>
  <c r="L176" i="2"/>
  <c r="I176" i="2"/>
  <c r="G176" i="2"/>
  <c r="E176" i="2"/>
  <c r="AJ175" i="2"/>
  <c r="AE175" i="2"/>
  <c r="AC175" i="2"/>
  <c r="AB175" i="2"/>
  <c r="AA175" i="2"/>
  <c r="X175" i="2"/>
  <c r="W175" i="2"/>
  <c r="V175" i="2"/>
  <c r="S175" i="2"/>
  <c r="R175" i="2"/>
  <c r="Q175" i="2"/>
  <c r="N175" i="2"/>
  <c r="M175" i="2"/>
  <c r="L175" i="2"/>
  <c r="I175" i="2"/>
  <c r="G175" i="2"/>
  <c r="E175" i="2"/>
  <c r="AJ174" i="2"/>
  <c r="AE174" i="2"/>
  <c r="AC174" i="2"/>
  <c r="AB174" i="2"/>
  <c r="AA174" i="2"/>
  <c r="X174" i="2"/>
  <c r="W174" i="2"/>
  <c r="V174" i="2"/>
  <c r="S174" i="2"/>
  <c r="R174" i="2"/>
  <c r="Q174" i="2"/>
  <c r="N174" i="2"/>
  <c r="M174" i="2"/>
  <c r="L174" i="2"/>
  <c r="I174" i="2"/>
  <c r="G174" i="2"/>
  <c r="E174" i="2"/>
  <c r="AJ173" i="2"/>
  <c r="AE173" i="2"/>
  <c r="AC173" i="2"/>
  <c r="AB173" i="2"/>
  <c r="AA173" i="2"/>
  <c r="X173" i="2"/>
  <c r="W173" i="2"/>
  <c r="V173" i="2"/>
  <c r="S173" i="2"/>
  <c r="R173" i="2"/>
  <c r="Q173" i="2"/>
  <c r="N173" i="2"/>
  <c r="M173" i="2"/>
  <c r="L173" i="2"/>
  <c r="I173" i="2"/>
  <c r="G173" i="2"/>
  <c r="E173" i="2"/>
  <c r="AJ172" i="2"/>
  <c r="AE172" i="2"/>
  <c r="AC172" i="2"/>
  <c r="AB172" i="2"/>
  <c r="AA172" i="2"/>
  <c r="X172" i="2"/>
  <c r="W172" i="2"/>
  <c r="V172" i="2"/>
  <c r="S172" i="2"/>
  <c r="R172" i="2"/>
  <c r="Q172" i="2"/>
  <c r="N172" i="2"/>
  <c r="M172" i="2"/>
  <c r="L172" i="2"/>
  <c r="I172" i="2"/>
  <c r="G172" i="2"/>
  <c r="E172" i="2"/>
  <c r="AJ171" i="2"/>
  <c r="AE171" i="2"/>
  <c r="AC171" i="2"/>
  <c r="AB171" i="2"/>
  <c r="AA171" i="2"/>
  <c r="X171" i="2"/>
  <c r="W171" i="2"/>
  <c r="V171" i="2"/>
  <c r="S171" i="2"/>
  <c r="R171" i="2"/>
  <c r="Q171" i="2"/>
  <c r="N171" i="2"/>
  <c r="M171" i="2"/>
  <c r="L171" i="2"/>
  <c r="I171" i="2"/>
  <c r="G171" i="2"/>
  <c r="E171" i="2"/>
  <c r="AJ170" i="2"/>
  <c r="AE170" i="2"/>
  <c r="AC170" i="2"/>
  <c r="AB170" i="2"/>
  <c r="AA170" i="2"/>
  <c r="X170" i="2"/>
  <c r="W170" i="2"/>
  <c r="V170" i="2"/>
  <c r="S170" i="2"/>
  <c r="R170" i="2"/>
  <c r="Q170" i="2"/>
  <c r="N170" i="2"/>
  <c r="M170" i="2"/>
  <c r="L170" i="2"/>
  <c r="I170" i="2"/>
  <c r="G170" i="2"/>
  <c r="E170" i="2"/>
  <c r="AJ169" i="2"/>
  <c r="AE169" i="2"/>
  <c r="AC169" i="2"/>
  <c r="AB169" i="2"/>
  <c r="AA169" i="2"/>
  <c r="X169" i="2"/>
  <c r="W169" i="2"/>
  <c r="V169" i="2"/>
  <c r="S169" i="2"/>
  <c r="R169" i="2"/>
  <c r="Q169" i="2"/>
  <c r="N169" i="2"/>
  <c r="M169" i="2"/>
  <c r="L169" i="2"/>
  <c r="I169" i="2"/>
  <c r="G169" i="2"/>
  <c r="E169" i="2"/>
  <c r="AJ168" i="2"/>
  <c r="AE168" i="2"/>
  <c r="AC168" i="2"/>
  <c r="AB168" i="2"/>
  <c r="AA168" i="2"/>
  <c r="X168" i="2"/>
  <c r="W168" i="2"/>
  <c r="V168" i="2"/>
  <c r="S168" i="2"/>
  <c r="R168" i="2"/>
  <c r="Q168" i="2"/>
  <c r="N168" i="2"/>
  <c r="M168" i="2"/>
  <c r="L168" i="2"/>
  <c r="I168" i="2"/>
  <c r="G168" i="2"/>
  <c r="E168" i="2"/>
  <c r="AJ167" i="2"/>
  <c r="AE167" i="2"/>
  <c r="AC167" i="2"/>
  <c r="AB167" i="2"/>
  <c r="AA167" i="2"/>
  <c r="X167" i="2"/>
  <c r="W167" i="2"/>
  <c r="V167" i="2"/>
  <c r="S167" i="2"/>
  <c r="R167" i="2"/>
  <c r="Q167" i="2"/>
  <c r="N167" i="2"/>
  <c r="M167" i="2"/>
  <c r="L167" i="2"/>
  <c r="I167" i="2"/>
  <c r="G167" i="2"/>
  <c r="E167" i="2"/>
  <c r="AJ166" i="2"/>
  <c r="AE166" i="2"/>
  <c r="AC166" i="2"/>
  <c r="AB166" i="2"/>
  <c r="AA166" i="2"/>
  <c r="X166" i="2"/>
  <c r="W166" i="2"/>
  <c r="V166" i="2"/>
  <c r="S166" i="2"/>
  <c r="R166" i="2"/>
  <c r="Q166" i="2"/>
  <c r="N166" i="2"/>
  <c r="M166" i="2"/>
  <c r="L166" i="2"/>
  <c r="I166" i="2"/>
  <c r="G166" i="2"/>
  <c r="E166" i="2"/>
  <c r="AJ165" i="2"/>
  <c r="AE165" i="2"/>
  <c r="AC165" i="2"/>
  <c r="AB165" i="2"/>
  <c r="AA165" i="2"/>
  <c r="X165" i="2"/>
  <c r="W165" i="2"/>
  <c r="V165" i="2"/>
  <c r="S165" i="2"/>
  <c r="R165" i="2"/>
  <c r="Q165" i="2"/>
  <c r="N165" i="2"/>
  <c r="M165" i="2"/>
  <c r="L165" i="2"/>
  <c r="I165" i="2"/>
  <c r="G165" i="2"/>
  <c r="E165" i="2"/>
  <c r="AJ164" i="2"/>
  <c r="AE164" i="2"/>
  <c r="AC164" i="2"/>
  <c r="AB164" i="2"/>
  <c r="AA164" i="2"/>
  <c r="X164" i="2"/>
  <c r="W164" i="2"/>
  <c r="V164" i="2"/>
  <c r="S164" i="2"/>
  <c r="R164" i="2"/>
  <c r="Q164" i="2"/>
  <c r="N164" i="2"/>
  <c r="M164" i="2"/>
  <c r="L164" i="2"/>
  <c r="I164" i="2"/>
  <c r="G164" i="2"/>
  <c r="E164" i="2"/>
  <c r="AJ163" i="2"/>
  <c r="AE163" i="2"/>
  <c r="AC163" i="2"/>
  <c r="AB163" i="2"/>
  <c r="AA163" i="2"/>
  <c r="X163" i="2"/>
  <c r="W163" i="2"/>
  <c r="V163" i="2"/>
  <c r="S163" i="2"/>
  <c r="R163" i="2"/>
  <c r="Q163" i="2"/>
  <c r="N163" i="2"/>
  <c r="M163" i="2"/>
  <c r="L163" i="2"/>
  <c r="I163" i="2"/>
  <c r="G163" i="2"/>
  <c r="E163" i="2"/>
  <c r="AJ162" i="2"/>
  <c r="AE162" i="2"/>
  <c r="AC162" i="2"/>
  <c r="AB162" i="2"/>
  <c r="AA162" i="2"/>
  <c r="X162" i="2"/>
  <c r="W162" i="2"/>
  <c r="V162" i="2"/>
  <c r="S162" i="2"/>
  <c r="R162" i="2"/>
  <c r="Q162" i="2"/>
  <c r="N162" i="2"/>
  <c r="M162" i="2"/>
  <c r="L162" i="2"/>
  <c r="I162" i="2"/>
  <c r="G162" i="2"/>
  <c r="E162" i="2"/>
  <c r="AJ161" i="2"/>
  <c r="AE161" i="2"/>
  <c r="AC161" i="2"/>
  <c r="AB161" i="2"/>
  <c r="AA161" i="2"/>
  <c r="X161" i="2"/>
  <c r="W161" i="2"/>
  <c r="V161" i="2"/>
  <c r="S161" i="2"/>
  <c r="R161" i="2"/>
  <c r="Q161" i="2"/>
  <c r="N161" i="2"/>
  <c r="M161" i="2"/>
  <c r="L161" i="2"/>
  <c r="I161" i="2"/>
  <c r="G161" i="2"/>
  <c r="E161" i="2"/>
  <c r="AJ160" i="2"/>
  <c r="AE160" i="2"/>
  <c r="AC160" i="2"/>
  <c r="AB160" i="2"/>
  <c r="AA160" i="2"/>
  <c r="X160" i="2"/>
  <c r="W160" i="2"/>
  <c r="V160" i="2"/>
  <c r="S160" i="2"/>
  <c r="R160" i="2"/>
  <c r="Q160" i="2"/>
  <c r="N160" i="2"/>
  <c r="M160" i="2"/>
  <c r="L160" i="2"/>
  <c r="I160" i="2"/>
  <c r="G160" i="2"/>
  <c r="E160" i="2"/>
  <c r="AJ159" i="2"/>
  <c r="AE159" i="2"/>
  <c r="AC159" i="2"/>
  <c r="AB159" i="2"/>
  <c r="AA159" i="2"/>
  <c r="X159" i="2"/>
  <c r="W159" i="2"/>
  <c r="V159" i="2"/>
  <c r="S159" i="2"/>
  <c r="R159" i="2"/>
  <c r="Q159" i="2"/>
  <c r="N159" i="2"/>
  <c r="M159" i="2"/>
  <c r="L159" i="2"/>
  <c r="I159" i="2"/>
  <c r="G159" i="2"/>
  <c r="E159" i="2"/>
  <c r="AJ158" i="2"/>
  <c r="AE158" i="2"/>
  <c r="AC158" i="2"/>
  <c r="AB158" i="2"/>
  <c r="AA158" i="2"/>
  <c r="X158" i="2"/>
  <c r="W158" i="2"/>
  <c r="V158" i="2"/>
  <c r="S158" i="2"/>
  <c r="R158" i="2"/>
  <c r="Q158" i="2"/>
  <c r="N158" i="2"/>
  <c r="M158" i="2"/>
  <c r="L158" i="2"/>
  <c r="I158" i="2"/>
  <c r="G158" i="2"/>
  <c r="E158" i="2"/>
  <c r="AJ157" i="2"/>
  <c r="AE157" i="2"/>
  <c r="AC157" i="2"/>
  <c r="AB157" i="2"/>
  <c r="AA157" i="2"/>
  <c r="X157" i="2"/>
  <c r="W157" i="2"/>
  <c r="V157" i="2"/>
  <c r="S157" i="2"/>
  <c r="R157" i="2"/>
  <c r="Q157" i="2"/>
  <c r="N157" i="2"/>
  <c r="M157" i="2"/>
  <c r="L157" i="2"/>
  <c r="I157" i="2"/>
  <c r="G157" i="2"/>
  <c r="E157" i="2"/>
  <c r="AJ156" i="2"/>
  <c r="AE156" i="2"/>
  <c r="AC156" i="2"/>
  <c r="AB156" i="2"/>
  <c r="AA156" i="2"/>
  <c r="X156" i="2"/>
  <c r="W156" i="2"/>
  <c r="V156" i="2"/>
  <c r="S156" i="2"/>
  <c r="R156" i="2"/>
  <c r="Q156" i="2"/>
  <c r="N156" i="2"/>
  <c r="M156" i="2"/>
  <c r="L156" i="2"/>
  <c r="I156" i="2"/>
  <c r="G156" i="2"/>
  <c r="E156" i="2"/>
  <c r="AJ155" i="2"/>
  <c r="AE155" i="2"/>
  <c r="AC155" i="2"/>
  <c r="AB155" i="2"/>
  <c r="AA155" i="2"/>
  <c r="X155" i="2"/>
  <c r="W155" i="2"/>
  <c r="V155" i="2"/>
  <c r="S155" i="2"/>
  <c r="R155" i="2"/>
  <c r="Q155" i="2"/>
  <c r="N155" i="2"/>
  <c r="M155" i="2"/>
  <c r="L155" i="2"/>
  <c r="I155" i="2"/>
  <c r="G155" i="2"/>
  <c r="E155" i="2"/>
  <c r="AJ154" i="2"/>
  <c r="AE154" i="2"/>
  <c r="AC154" i="2"/>
  <c r="AB154" i="2"/>
  <c r="AA154" i="2"/>
  <c r="X154" i="2"/>
  <c r="W154" i="2"/>
  <c r="V154" i="2"/>
  <c r="S154" i="2"/>
  <c r="R154" i="2"/>
  <c r="Q154" i="2"/>
  <c r="N154" i="2"/>
  <c r="M154" i="2"/>
  <c r="L154" i="2"/>
  <c r="I154" i="2"/>
  <c r="G154" i="2"/>
  <c r="E154" i="2"/>
  <c r="AJ153" i="2"/>
  <c r="AE153" i="2"/>
  <c r="AC153" i="2"/>
  <c r="AB153" i="2"/>
  <c r="AA153" i="2"/>
  <c r="X153" i="2"/>
  <c r="W153" i="2"/>
  <c r="V153" i="2"/>
  <c r="S153" i="2"/>
  <c r="R153" i="2"/>
  <c r="Q153" i="2"/>
  <c r="N153" i="2"/>
  <c r="M153" i="2"/>
  <c r="L153" i="2"/>
  <c r="I153" i="2"/>
  <c r="G153" i="2"/>
  <c r="E153" i="2"/>
  <c r="AJ152" i="2"/>
  <c r="AE152" i="2"/>
  <c r="AC152" i="2"/>
  <c r="AB152" i="2"/>
  <c r="AA152" i="2"/>
  <c r="X152" i="2"/>
  <c r="W152" i="2"/>
  <c r="V152" i="2"/>
  <c r="S152" i="2"/>
  <c r="R152" i="2"/>
  <c r="Q152" i="2"/>
  <c r="N152" i="2"/>
  <c r="M152" i="2"/>
  <c r="L152" i="2"/>
  <c r="I152" i="2"/>
  <c r="G152" i="2"/>
  <c r="E152" i="2"/>
  <c r="AJ151" i="2"/>
  <c r="AE151" i="2"/>
  <c r="AC151" i="2"/>
  <c r="AB151" i="2"/>
  <c r="AA151" i="2"/>
  <c r="X151" i="2"/>
  <c r="W151" i="2"/>
  <c r="V151" i="2"/>
  <c r="S151" i="2"/>
  <c r="R151" i="2"/>
  <c r="Q151" i="2"/>
  <c r="N151" i="2"/>
  <c r="M151" i="2"/>
  <c r="L151" i="2"/>
  <c r="I151" i="2"/>
  <c r="G151" i="2"/>
  <c r="E151" i="2"/>
  <c r="AJ150" i="2"/>
  <c r="AE150" i="2"/>
  <c r="AC150" i="2"/>
  <c r="AB150" i="2"/>
  <c r="AA150" i="2"/>
  <c r="X150" i="2"/>
  <c r="W150" i="2"/>
  <c r="V150" i="2"/>
  <c r="S150" i="2"/>
  <c r="R150" i="2"/>
  <c r="Q150" i="2"/>
  <c r="N150" i="2"/>
  <c r="M150" i="2"/>
  <c r="L150" i="2"/>
  <c r="I150" i="2"/>
  <c r="G150" i="2"/>
  <c r="E150" i="2"/>
  <c r="AJ149" i="2"/>
  <c r="AE149" i="2"/>
  <c r="AC149" i="2"/>
  <c r="AB149" i="2"/>
  <c r="AA149" i="2"/>
  <c r="X149" i="2"/>
  <c r="W149" i="2"/>
  <c r="V149" i="2"/>
  <c r="S149" i="2"/>
  <c r="R149" i="2"/>
  <c r="Q149" i="2"/>
  <c r="N149" i="2"/>
  <c r="M149" i="2"/>
  <c r="L149" i="2"/>
  <c r="I149" i="2"/>
  <c r="G149" i="2"/>
  <c r="E149" i="2"/>
  <c r="AJ148" i="2"/>
  <c r="AE148" i="2"/>
  <c r="AC148" i="2"/>
  <c r="AB148" i="2"/>
  <c r="AA148" i="2"/>
  <c r="X148" i="2"/>
  <c r="W148" i="2"/>
  <c r="V148" i="2"/>
  <c r="S148" i="2"/>
  <c r="R148" i="2"/>
  <c r="Q148" i="2"/>
  <c r="N148" i="2"/>
  <c r="M148" i="2"/>
  <c r="L148" i="2"/>
  <c r="I148" i="2"/>
  <c r="G148" i="2"/>
  <c r="E148" i="2"/>
  <c r="AJ147" i="2"/>
  <c r="AE147" i="2"/>
  <c r="AC147" i="2"/>
  <c r="AB147" i="2"/>
  <c r="AA147" i="2"/>
  <c r="X147" i="2"/>
  <c r="W147" i="2"/>
  <c r="V147" i="2"/>
  <c r="S147" i="2"/>
  <c r="R147" i="2"/>
  <c r="Q147" i="2"/>
  <c r="N147" i="2"/>
  <c r="M147" i="2"/>
  <c r="L147" i="2"/>
  <c r="I147" i="2"/>
  <c r="G147" i="2"/>
  <c r="E147" i="2"/>
  <c r="AJ146" i="2"/>
  <c r="AE146" i="2"/>
  <c r="AC146" i="2"/>
  <c r="AB146" i="2"/>
  <c r="AA146" i="2"/>
  <c r="X146" i="2"/>
  <c r="W146" i="2"/>
  <c r="V146" i="2"/>
  <c r="S146" i="2"/>
  <c r="R146" i="2"/>
  <c r="Q146" i="2"/>
  <c r="N146" i="2"/>
  <c r="M146" i="2"/>
  <c r="L146" i="2"/>
  <c r="I146" i="2"/>
  <c r="G146" i="2"/>
  <c r="E146" i="2"/>
  <c r="AJ145" i="2"/>
  <c r="AE145" i="2"/>
  <c r="AC145" i="2"/>
  <c r="AB145" i="2"/>
  <c r="AA145" i="2"/>
  <c r="X145" i="2"/>
  <c r="W145" i="2"/>
  <c r="V145" i="2"/>
  <c r="S145" i="2"/>
  <c r="R145" i="2"/>
  <c r="Q145" i="2"/>
  <c r="N145" i="2"/>
  <c r="M145" i="2"/>
  <c r="L145" i="2"/>
  <c r="I145" i="2"/>
  <c r="G145" i="2"/>
  <c r="E145" i="2"/>
  <c r="AJ144" i="2"/>
  <c r="AE144" i="2"/>
  <c r="AC144" i="2"/>
  <c r="AB144" i="2"/>
  <c r="AA144" i="2"/>
  <c r="X144" i="2"/>
  <c r="W144" i="2"/>
  <c r="V144" i="2"/>
  <c r="S144" i="2"/>
  <c r="R144" i="2"/>
  <c r="Q144" i="2"/>
  <c r="N144" i="2"/>
  <c r="M144" i="2"/>
  <c r="L144" i="2"/>
  <c r="I144" i="2"/>
  <c r="G144" i="2"/>
  <c r="E144" i="2"/>
  <c r="AJ143" i="2"/>
  <c r="AE143" i="2"/>
  <c r="AC143" i="2"/>
  <c r="AB143" i="2"/>
  <c r="AA143" i="2"/>
  <c r="X143" i="2"/>
  <c r="W143" i="2"/>
  <c r="V143" i="2"/>
  <c r="S143" i="2"/>
  <c r="R143" i="2"/>
  <c r="Q143" i="2"/>
  <c r="N143" i="2"/>
  <c r="M143" i="2"/>
  <c r="L143" i="2"/>
  <c r="I143" i="2"/>
  <c r="G143" i="2"/>
  <c r="E143" i="2"/>
  <c r="AJ142" i="2"/>
  <c r="AE142" i="2"/>
  <c r="AC142" i="2"/>
  <c r="AB142" i="2"/>
  <c r="AA142" i="2"/>
  <c r="X142" i="2"/>
  <c r="W142" i="2"/>
  <c r="V142" i="2"/>
  <c r="S142" i="2"/>
  <c r="R142" i="2"/>
  <c r="Q142" i="2"/>
  <c r="N142" i="2"/>
  <c r="M142" i="2"/>
  <c r="L142" i="2"/>
  <c r="I142" i="2"/>
  <c r="G142" i="2"/>
  <c r="E142" i="2"/>
  <c r="AJ141" i="2"/>
  <c r="AE141" i="2"/>
  <c r="AC141" i="2"/>
  <c r="AB141" i="2"/>
  <c r="AA141" i="2"/>
  <c r="X141" i="2"/>
  <c r="W141" i="2"/>
  <c r="V141" i="2"/>
  <c r="S141" i="2"/>
  <c r="R141" i="2"/>
  <c r="Q141" i="2"/>
  <c r="N141" i="2"/>
  <c r="M141" i="2"/>
  <c r="L141" i="2"/>
  <c r="I141" i="2"/>
  <c r="G141" i="2"/>
  <c r="E141" i="2"/>
  <c r="AJ140" i="2"/>
  <c r="AE140" i="2"/>
  <c r="AC140" i="2"/>
  <c r="AB140" i="2"/>
  <c r="AA140" i="2"/>
  <c r="X140" i="2"/>
  <c r="W140" i="2"/>
  <c r="V140" i="2"/>
  <c r="S140" i="2"/>
  <c r="R140" i="2"/>
  <c r="Q140" i="2"/>
  <c r="N140" i="2"/>
  <c r="M140" i="2"/>
  <c r="L140" i="2"/>
  <c r="I140" i="2"/>
  <c r="G140" i="2"/>
  <c r="E140" i="2"/>
  <c r="AJ139" i="2"/>
  <c r="AE139" i="2"/>
  <c r="AC139" i="2"/>
  <c r="AB139" i="2"/>
  <c r="AA139" i="2"/>
  <c r="X139" i="2"/>
  <c r="W139" i="2"/>
  <c r="V139" i="2"/>
  <c r="S139" i="2"/>
  <c r="R139" i="2"/>
  <c r="Q139" i="2"/>
  <c r="N139" i="2"/>
  <c r="M139" i="2"/>
  <c r="L139" i="2"/>
  <c r="I139" i="2"/>
  <c r="G139" i="2"/>
  <c r="E139" i="2"/>
  <c r="AJ138" i="2"/>
  <c r="AE138" i="2"/>
  <c r="AC138" i="2"/>
  <c r="AB138" i="2"/>
  <c r="AA138" i="2"/>
  <c r="X138" i="2"/>
  <c r="W138" i="2"/>
  <c r="V138" i="2"/>
  <c r="S138" i="2"/>
  <c r="R138" i="2"/>
  <c r="Q138" i="2"/>
  <c r="N138" i="2"/>
  <c r="M138" i="2"/>
  <c r="L138" i="2"/>
  <c r="I138" i="2"/>
  <c r="G138" i="2"/>
  <c r="E138" i="2"/>
  <c r="AJ137" i="2"/>
  <c r="AE137" i="2"/>
  <c r="AC137" i="2"/>
  <c r="AB137" i="2"/>
  <c r="AA137" i="2"/>
  <c r="X137" i="2"/>
  <c r="W137" i="2"/>
  <c r="V137" i="2"/>
  <c r="S137" i="2"/>
  <c r="R137" i="2"/>
  <c r="Q137" i="2"/>
  <c r="N137" i="2"/>
  <c r="M137" i="2"/>
  <c r="L137" i="2"/>
  <c r="I137" i="2"/>
  <c r="G137" i="2"/>
  <c r="E137" i="2"/>
  <c r="AJ136" i="2"/>
  <c r="AE136" i="2"/>
  <c r="AC136" i="2"/>
  <c r="AB136" i="2"/>
  <c r="AA136" i="2"/>
  <c r="X136" i="2"/>
  <c r="W136" i="2"/>
  <c r="V136" i="2"/>
  <c r="S136" i="2"/>
  <c r="R136" i="2"/>
  <c r="Q136" i="2"/>
  <c r="N136" i="2"/>
  <c r="M136" i="2"/>
  <c r="L136" i="2"/>
  <c r="I136" i="2"/>
  <c r="G136" i="2"/>
  <c r="E136" i="2"/>
  <c r="AJ135" i="2"/>
  <c r="AE135" i="2"/>
  <c r="AC135" i="2"/>
  <c r="AB135" i="2"/>
  <c r="AA135" i="2"/>
  <c r="X135" i="2"/>
  <c r="W135" i="2"/>
  <c r="V135" i="2"/>
  <c r="S135" i="2"/>
  <c r="R135" i="2"/>
  <c r="Q135" i="2"/>
  <c r="N135" i="2"/>
  <c r="M135" i="2"/>
  <c r="L135" i="2"/>
  <c r="I135" i="2"/>
  <c r="G135" i="2"/>
  <c r="E135" i="2"/>
  <c r="AJ134" i="2"/>
  <c r="AE134" i="2"/>
  <c r="AC134" i="2"/>
  <c r="AB134" i="2"/>
  <c r="AA134" i="2"/>
  <c r="X134" i="2"/>
  <c r="W134" i="2"/>
  <c r="V134" i="2"/>
  <c r="S134" i="2"/>
  <c r="R134" i="2"/>
  <c r="Q134" i="2"/>
  <c r="N134" i="2"/>
  <c r="M134" i="2"/>
  <c r="L134" i="2"/>
  <c r="I134" i="2"/>
  <c r="G134" i="2"/>
  <c r="E134" i="2"/>
  <c r="AJ133" i="2"/>
  <c r="AE133" i="2"/>
  <c r="AC133" i="2"/>
  <c r="AB133" i="2"/>
  <c r="AA133" i="2"/>
  <c r="X133" i="2"/>
  <c r="W133" i="2"/>
  <c r="V133" i="2"/>
  <c r="S133" i="2"/>
  <c r="R133" i="2"/>
  <c r="Q133" i="2"/>
  <c r="N133" i="2"/>
  <c r="M133" i="2"/>
  <c r="L133" i="2"/>
  <c r="I133" i="2"/>
  <c r="G133" i="2"/>
  <c r="E133" i="2"/>
  <c r="AJ132" i="2"/>
  <c r="AE132" i="2"/>
  <c r="AC132" i="2"/>
  <c r="AB132" i="2"/>
  <c r="AA132" i="2"/>
  <c r="X132" i="2"/>
  <c r="W132" i="2"/>
  <c r="V132" i="2"/>
  <c r="S132" i="2"/>
  <c r="R132" i="2"/>
  <c r="Q132" i="2"/>
  <c r="N132" i="2"/>
  <c r="M132" i="2"/>
  <c r="L132" i="2"/>
  <c r="I132" i="2"/>
  <c r="G132" i="2"/>
  <c r="E132" i="2"/>
  <c r="AJ131" i="2"/>
  <c r="AE131" i="2"/>
  <c r="AC131" i="2"/>
  <c r="AB131" i="2"/>
  <c r="AA131" i="2"/>
  <c r="X131" i="2"/>
  <c r="W131" i="2"/>
  <c r="V131" i="2"/>
  <c r="S131" i="2"/>
  <c r="R131" i="2"/>
  <c r="Q131" i="2"/>
  <c r="N131" i="2"/>
  <c r="M131" i="2"/>
  <c r="L131" i="2"/>
  <c r="I131" i="2"/>
  <c r="G131" i="2"/>
  <c r="E131" i="2"/>
  <c r="AJ130" i="2"/>
  <c r="AE130" i="2"/>
  <c r="AC130" i="2"/>
  <c r="AB130" i="2"/>
  <c r="AA130" i="2"/>
  <c r="X130" i="2"/>
  <c r="W130" i="2"/>
  <c r="V130" i="2"/>
  <c r="S130" i="2"/>
  <c r="R130" i="2"/>
  <c r="Q130" i="2"/>
  <c r="N130" i="2"/>
  <c r="M130" i="2"/>
  <c r="L130" i="2"/>
  <c r="I130" i="2"/>
  <c r="G130" i="2"/>
  <c r="E130" i="2"/>
  <c r="AJ129" i="2"/>
  <c r="AE129" i="2"/>
  <c r="AC129" i="2"/>
  <c r="AB129" i="2"/>
  <c r="AA129" i="2"/>
  <c r="X129" i="2"/>
  <c r="W129" i="2"/>
  <c r="V129" i="2"/>
  <c r="S129" i="2"/>
  <c r="R129" i="2"/>
  <c r="Q129" i="2"/>
  <c r="N129" i="2"/>
  <c r="M129" i="2"/>
  <c r="L129" i="2"/>
  <c r="I129" i="2"/>
  <c r="G129" i="2"/>
  <c r="E129" i="2"/>
  <c r="AJ128" i="2"/>
  <c r="AE128" i="2"/>
  <c r="AC128" i="2"/>
  <c r="AB128" i="2"/>
  <c r="AA128" i="2"/>
  <c r="X128" i="2"/>
  <c r="W128" i="2"/>
  <c r="V128" i="2"/>
  <c r="S128" i="2"/>
  <c r="R128" i="2"/>
  <c r="Q128" i="2"/>
  <c r="N128" i="2"/>
  <c r="M128" i="2"/>
  <c r="L128" i="2"/>
  <c r="I128" i="2"/>
  <c r="G128" i="2"/>
  <c r="E128" i="2"/>
  <c r="AJ127" i="2"/>
  <c r="AE127" i="2"/>
  <c r="AC127" i="2"/>
  <c r="AB127" i="2"/>
  <c r="AA127" i="2"/>
  <c r="X127" i="2"/>
  <c r="W127" i="2"/>
  <c r="V127" i="2"/>
  <c r="S127" i="2"/>
  <c r="R127" i="2"/>
  <c r="Q127" i="2"/>
  <c r="N127" i="2"/>
  <c r="M127" i="2"/>
  <c r="L127" i="2"/>
  <c r="I127" i="2"/>
  <c r="G127" i="2"/>
  <c r="E127" i="2"/>
  <c r="AJ126" i="2"/>
  <c r="AE126" i="2"/>
  <c r="AC126" i="2"/>
  <c r="AB126" i="2"/>
  <c r="AA126" i="2"/>
  <c r="X126" i="2"/>
  <c r="W126" i="2"/>
  <c r="V126" i="2"/>
  <c r="S126" i="2"/>
  <c r="R126" i="2"/>
  <c r="Q126" i="2"/>
  <c r="N126" i="2"/>
  <c r="M126" i="2"/>
  <c r="L126" i="2"/>
  <c r="I126" i="2"/>
  <c r="G126" i="2"/>
  <c r="E126" i="2"/>
  <c r="AJ125" i="2"/>
  <c r="AE125" i="2"/>
  <c r="AC125" i="2"/>
  <c r="AB125" i="2"/>
  <c r="AA125" i="2"/>
  <c r="X125" i="2"/>
  <c r="W125" i="2"/>
  <c r="V125" i="2"/>
  <c r="S125" i="2"/>
  <c r="R125" i="2"/>
  <c r="Q125" i="2"/>
  <c r="N125" i="2"/>
  <c r="M125" i="2"/>
  <c r="L125" i="2"/>
  <c r="I125" i="2"/>
  <c r="G125" i="2"/>
  <c r="E125" i="2"/>
  <c r="AJ124" i="2"/>
  <c r="AE124" i="2"/>
  <c r="AC124" i="2"/>
  <c r="AB124" i="2"/>
  <c r="AA124" i="2"/>
  <c r="X124" i="2"/>
  <c r="W124" i="2"/>
  <c r="V124" i="2"/>
  <c r="S124" i="2"/>
  <c r="R124" i="2"/>
  <c r="Q124" i="2"/>
  <c r="N124" i="2"/>
  <c r="M124" i="2"/>
  <c r="L124" i="2"/>
  <c r="I124" i="2"/>
  <c r="G124" i="2"/>
  <c r="E124" i="2"/>
  <c r="AJ123" i="2"/>
  <c r="AE123" i="2"/>
  <c r="AC123" i="2"/>
  <c r="AB123" i="2"/>
  <c r="AA123" i="2"/>
  <c r="X123" i="2"/>
  <c r="W123" i="2"/>
  <c r="V123" i="2"/>
  <c r="S123" i="2"/>
  <c r="R123" i="2"/>
  <c r="Q123" i="2"/>
  <c r="N123" i="2"/>
  <c r="M123" i="2"/>
  <c r="L123" i="2"/>
  <c r="I123" i="2"/>
  <c r="G123" i="2"/>
  <c r="E123" i="2"/>
  <c r="AJ122" i="2"/>
  <c r="AE122" i="2"/>
  <c r="AC122" i="2"/>
  <c r="AB122" i="2"/>
  <c r="AA122" i="2"/>
  <c r="X122" i="2"/>
  <c r="W122" i="2"/>
  <c r="V122" i="2"/>
  <c r="S122" i="2"/>
  <c r="R122" i="2"/>
  <c r="Q122" i="2"/>
  <c r="N122" i="2"/>
  <c r="M122" i="2"/>
  <c r="L122" i="2"/>
  <c r="I122" i="2"/>
  <c r="G122" i="2"/>
  <c r="E122" i="2"/>
  <c r="AJ121" i="2"/>
  <c r="AE121" i="2"/>
  <c r="AC121" i="2"/>
  <c r="AB121" i="2"/>
  <c r="AA121" i="2"/>
  <c r="X121" i="2"/>
  <c r="W121" i="2"/>
  <c r="V121" i="2"/>
  <c r="S121" i="2"/>
  <c r="R121" i="2"/>
  <c r="Q121" i="2"/>
  <c r="N121" i="2"/>
  <c r="M121" i="2"/>
  <c r="L121" i="2"/>
  <c r="I121" i="2"/>
  <c r="G121" i="2"/>
  <c r="E121" i="2"/>
  <c r="AJ120" i="2"/>
  <c r="AE120" i="2"/>
  <c r="AC120" i="2"/>
  <c r="AB120" i="2"/>
  <c r="AA120" i="2"/>
  <c r="X120" i="2"/>
  <c r="W120" i="2"/>
  <c r="V120" i="2"/>
  <c r="S120" i="2"/>
  <c r="R120" i="2"/>
  <c r="Q120" i="2"/>
  <c r="N120" i="2"/>
  <c r="M120" i="2"/>
  <c r="L120" i="2"/>
  <c r="I120" i="2"/>
  <c r="G120" i="2"/>
  <c r="E120" i="2"/>
  <c r="AJ119" i="2"/>
  <c r="AE119" i="2"/>
  <c r="AC119" i="2"/>
  <c r="AB119" i="2"/>
  <c r="AA119" i="2"/>
  <c r="X119" i="2"/>
  <c r="W119" i="2"/>
  <c r="V119" i="2"/>
  <c r="S119" i="2"/>
  <c r="R119" i="2"/>
  <c r="Q119" i="2"/>
  <c r="N119" i="2"/>
  <c r="M119" i="2"/>
  <c r="L119" i="2"/>
  <c r="I119" i="2"/>
  <c r="G119" i="2"/>
  <c r="E119" i="2"/>
  <c r="AJ118" i="2"/>
  <c r="AE118" i="2"/>
  <c r="AC118" i="2"/>
  <c r="AB118" i="2"/>
  <c r="AA118" i="2"/>
  <c r="X118" i="2"/>
  <c r="W118" i="2"/>
  <c r="V118" i="2"/>
  <c r="S118" i="2"/>
  <c r="R118" i="2"/>
  <c r="Q118" i="2"/>
  <c r="N118" i="2"/>
  <c r="M118" i="2"/>
  <c r="L118" i="2"/>
  <c r="I118" i="2"/>
  <c r="G118" i="2"/>
  <c r="E118" i="2"/>
  <c r="AJ117" i="2"/>
  <c r="AE117" i="2"/>
  <c r="AC117" i="2"/>
  <c r="AB117" i="2"/>
  <c r="AA117" i="2"/>
  <c r="X117" i="2"/>
  <c r="W117" i="2"/>
  <c r="V117" i="2"/>
  <c r="S117" i="2"/>
  <c r="R117" i="2"/>
  <c r="Q117" i="2"/>
  <c r="N117" i="2"/>
  <c r="M117" i="2"/>
  <c r="L117" i="2"/>
  <c r="I117" i="2"/>
  <c r="G117" i="2"/>
  <c r="E117" i="2"/>
  <c r="AJ116" i="2"/>
  <c r="AE116" i="2"/>
  <c r="AC116" i="2"/>
  <c r="AB116" i="2"/>
  <c r="AA116" i="2"/>
  <c r="X116" i="2"/>
  <c r="W116" i="2"/>
  <c r="V116" i="2"/>
  <c r="S116" i="2"/>
  <c r="R116" i="2"/>
  <c r="Q116" i="2"/>
  <c r="N116" i="2"/>
  <c r="M116" i="2"/>
  <c r="L116" i="2"/>
  <c r="I116" i="2"/>
  <c r="G116" i="2"/>
  <c r="E116" i="2"/>
  <c r="AJ115" i="2"/>
  <c r="AE115" i="2"/>
  <c r="AC115" i="2"/>
  <c r="AB115" i="2"/>
  <c r="AA115" i="2"/>
  <c r="X115" i="2"/>
  <c r="W115" i="2"/>
  <c r="V115" i="2"/>
  <c r="S115" i="2"/>
  <c r="R115" i="2"/>
  <c r="Q115" i="2"/>
  <c r="N115" i="2"/>
  <c r="M115" i="2"/>
  <c r="L115" i="2"/>
  <c r="I115" i="2"/>
  <c r="G115" i="2"/>
  <c r="E115" i="2"/>
  <c r="AJ114" i="2"/>
  <c r="AE114" i="2"/>
  <c r="AC114" i="2"/>
  <c r="AB114" i="2"/>
  <c r="AA114" i="2"/>
  <c r="X114" i="2"/>
  <c r="W114" i="2"/>
  <c r="V114" i="2"/>
  <c r="S114" i="2"/>
  <c r="R114" i="2"/>
  <c r="Q114" i="2"/>
  <c r="N114" i="2"/>
  <c r="M114" i="2"/>
  <c r="L114" i="2"/>
  <c r="I114" i="2"/>
  <c r="G114" i="2"/>
  <c r="E114" i="2"/>
  <c r="AJ113" i="2"/>
  <c r="AE113" i="2"/>
  <c r="AC113" i="2"/>
  <c r="AB113" i="2"/>
  <c r="AA113" i="2"/>
  <c r="X113" i="2"/>
  <c r="W113" i="2"/>
  <c r="V113" i="2"/>
  <c r="S113" i="2"/>
  <c r="R113" i="2"/>
  <c r="Q113" i="2"/>
  <c r="N113" i="2"/>
  <c r="M113" i="2"/>
  <c r="L113" i="2"/>
  <c r="I113" i="2"/>
  <c r="G113" i="2"/>
  <c r="E113" i="2"/>
  <c r="AJ112" i="2"/>
  <c r="AE112" i="2"/>
  <c r="AC112" i="2"/>
  <c r="AB112" i="2"/>
  <c r="AA112" i="2"/>
  <c r="X112" i="2"/>
  <c r="W112" i="2"/>
  <c r="V112" i="2"/>
  <c r="S112" i="2"/>
  <c r="R112" i="2"/>
  <c r="Q112" i="2"/>
  <c r="N112" i="2"/>
  <c r="M112" i="2"/>
  <c r="L112" i="2"/>
  <c r="I112" i="2"/>
  <c r="G112" i="2"/>
  <c r="E112" i="2"/>
  <c r="AJ111" i="2"/>
  <c r="AE111" i="2"/>
  <c r="AC111" i="2"/>
  <c r="AB111" i="2"/>
  <c r="AA111" i="2"/>
  <c r="X111" i="2"/>
  <c r="W111" i="2"/>
  <c r="V111" i="2"/>
  <c r="S111" i="2"/>
  <c r="R111" i="2"/>
  <c r="Q111" i="2"/>
  <c r="N111" i="2"/>
  <c r="M111" i="2"/>
  <c r="L111" i="2"/>
  <c r="I111" i="2"/>
  <c r="G111" i="2"/>
  <c r="E111" i="2"/>
  <c r="AJ110" i="2"/>
  <c r="AE110" i="2"/>
  <c r="AC110" i="2"/>
  <c r="AB110" i="2"/>
  <c r="AA110" i="2"/>
  <c r="X110" i="2"/>
  <c r="W110" i="2"/>
  <c r="V110" i="2"/>
  <c r="S110" i="2"/>
  <c r="R110" i="2"/>
  <c r="Q110" i="2"/>
  <c r="N110" i="2"/>
  <c r="M110" i="2"/>
  <c r="L110" i="2"/>
  <c r="I110" i="2"/>
  <c r="G110" i="2"/>
  <c r="E110" i="2"/>
  <c r="AJ109" i="2"/>
  <c r="AE109" i="2"/>
  <c r="AC109" i="2"/>
  <c r="AB109" i="2"/>
  <c r="AA109" i="2"/>
  <c r="X109" i="2"/>
  <c r="W109" i="2"/>
  <c r="V109" i="2"/>
  <c r="S109" i="2"/>
  <c r="R109" i="2"/>
  <c r="Q109" i="2"/>
  <c r="N109" i="2"/>
  <c r="M109" i="2"/>
  <c r="L109" i="2"/>
  <c r="I109" i="2"/>
  <c r="G109" i="2"/>
  <c r="E109" i="2"/>
  <c r="AJ108" i="2"/>
  <c r="AE108" i="2"/>
  <c r="AC108" i="2"/>
  <c r="AB108" i="2"/>
  <c r="AA108" i="2"/>
  <c r="X108" i="2"/>
  <c r="W108" i="2"/>
  <c r="V108" i="2"/>
  <c r="S108" i="2"/>
  <c r="R108" i="2"/>
  <c r="Q108" i="2"/>
  <c r="N108" i="2"/>
  <c r="M108" i="2"/>
  <c r="L108" i="2"/>
  <c r="I108" i="2"/>
  <c r="G108" i="2"/>
  <c r="E108" i="2"/>
  <c r="AJ107" i="2"/>
  <c r="AE107" i="2"/>
  <c r="AC107" i="2"/>
  <c r="AB107" i="2"/>
  <c r="AA107" i="2"/>
  <c r="X107" i="2"/>
  <c r="W107" i="2"/>
  <c r="V107" i="2"/>
  <c r="S107" i="2"/>
  <c r="R107" i="2"/>
  <c r="Q107" i="2"/>
  <c r="N107" i="2"/>
  <c r="M107" i="2"/>
  <c r="L107" i="2"/>
  <c r="I107" i="2"/>
  <c r="G107" i="2"/>
  <c r="E107" i="2"/>
  <c r="AJ106" i="2"/>
  <c r="AE106" i="2"/>
  <c r="AC106" i="2"/>
  <c r="AB106" i="2"/>
  <c r="AA106" i="2"/>
  <c r="X106" i="2"/>
  <c r="W106" i="2"/>
  <c r="V106" i="2"/>
  <c r="S106" i="2"/>
  <c r="R106" i="2"/>
  <c r="Q106" i="2"/>
  <c r="N106" i="2"/>
  <c r="M106" i="2"/>
  <c r="L106" i="2"/>
  <c r="I106" i="2"/>
  <c r="G106" i="2"/>
  <c r="E106" i="2"/>
  <c r="AJ105" i="2"/>
  <c r="AE105" i="2"/>
  <c r="AC105" i="2"/>
  <c r="AB105" i="2"/>
  <c r="AA105" i="2"/>
  <c r="X105" i="2"/>
  <c r="W105" i="2"/>
  <c r="V105" i="2"/>
  <c r="S105" i="2"/>
  <c r="R105" i="2"/>
  <c r="Q105" i="2"/>
  <c r="N105" i="2"/>
  <c r="M105" i="2"/>
  <c r="L105" i="2"/>
  <c r="I105" i="2"/>
  <c r="G105" i="2"/>
  <c r="E105" i="2"/>
  <c r="AJ104" i="2"/>
  <c r="AE104" i="2"/>
  <c r="AC104" i="2"/>
  <c r="AB104" i="2"/>
  <c r="AA104" i="2"/>
  <c r="X104" i="2"/>
  <c r="W104" i="2"/>
  <c r="V104" i="2"/>
  <c r="S104" i="2"/>
  <c r="R104" i="2"/>
  <c r="Q104" i="2"/>
  <c r="N104" i="2"/>
  <c r="M104" i="2"/>
  <c r="L104" i="2"/>
  <c r="I104" i="2"/>
  <c r="G104" i="2"/>
  <c r="E104" i="2"/>
  <c r="AJ103" i="2"/>
  <c r="AE103" i="2"/>
  <c r="AC103" i="2"/>
  <c r="AB103" i="2"/>
  <c r="AA103" i="2"/>
  <c r="X103" i="2"/>
  <c r="W103" i="2"/>
  <c r="V103" i="2"/>
  <c r="S103" i="2"/>
  <c r="R103" i="2"/>
  <c r="Q103" i="2"/>
  <c r="N103" i="2"/>
  <c r="M103" i="2"/>
  <c r="L103" i="2"/>
  <c r="I103" i="2"/>
  <c r="G103" i="2"/>
  <c r="E103" i="2"/>
  <c r="AJ102" i="2"/>
  <c r="AE102" i="2"/>
  <c r="AC102" i="2"/>
  <c r="AB102" i="2"/>
  <c r="AA102" i="2"/>
  <c r="X102" i="2"/>
  <c r="W102" i="2"/>
  <c r="V102" i="2"/>
  <c r="S102" i="2"/>
  <c r="R102" i="2"/>
  <c r="Q102" i="2"/>
  <c r="N102" i="2"/>
  <c r="M102" i="2"/>
  <c r="L102" i="2"/>
  <c r="I102" i="2"/>
  <c r="G102" i="2"/>
  <c r="E102" i="2"/>
  <c r="AJ101" i="2"/>
  <c r="AE101" i="2"/>
  <c r="AC101" i="2"/>
  <c r="AB101" i="2"/>
  <c r="AA101" i="2"/>
  <c r="X101" i="2"/>
  <c r="W101" i="2"/>
  <c r="V101" i="2"/>
  <c r="S101" i="2"/>
  <c r="R101" i="2"/>
  <c r="Q101" i="2"/>
  <c r="N101" i="2"/>
  <c r="M101" i="2"/>
  <c r="L101" i="2"/>
  <c r="I101" i="2"/>
  <c r="G101" i="2"/>
  <c r="E101" i="2"/>
  <c r="AJ100" i="2"/>
  <c r="AE100" i="2"/>
  <c r="AC100" i="2"/>
  <c r="AB100" i="2"/>
  <c r="AA100" i="2"/>
  <c r="X100" i="2"/>
  <c r="W100" i="2"/>
  <c r="V100" i="2"/>
  <c r="S100" i="2"/>
  <c r="R100" i="2"/>
  <c r="Q100" i="2"/>
  <c r="N100" i="2"/>
  <c r="M100" i="2"/>
  <c r="L100" i="2"/>
  <c r="I100" i="2"/>
  <c r="G100" i="2"/>
  <c r="E100" i="2"/>
  <c r="AJ99" i="2"/>
  <c r="AE99" i="2"/>
  <c r="AC99" i="2"/>
  <c r="AB99" i="2"/>
  <c r="AA99" i="2"/>
  <c r="X99" i="2"/>
  <c r="W99" i="2"/>
  <c r="V99" i="2"/>
  <c r="S99" i="2"/>
  <c r="R99" i="2"/>
  <c r="Q99" i="2"/>
  <c r="N99" i="2"/>
  <c r="M99" i="2"/>
  <c r="L99" i="2"/>
  <c r="I99" i="2"/>
  <c r="G99" i="2"/>
  <c r="E99" i="2"/>
  <c r="AJ98" i="2"/>
  <c r="AE98" i="2"/>
  <c r="AC98" i="2"/>
  <c r="AB98" i="2"/>
  <c r="AA98" i="2"/>
  <c r="X98" i="2"/>
  <c r="W98" i="2"/>
  <c r="V98" i="2"/>
  <c r="S98" i="2"/>
  <c r="R98" i="2"/>
  <c r="Q98" i="2"/>
  <c r="N98" i="2"/>
  <c r="M98" i="2"/>
  <c r="L98" i="2"/>
  <c r="I98" i="2"/>
  <c r="G98" i="2"/>
  <c r="E98" i="2"/>
  <c r="AJ97" i="2"/>
  <c r="AE97" i="2"/>
  <c r="AC97" i="2"/>
  <c r="AB97" i="2"/>
  <c r="AA97" i="2"/>
  <c r="X97" i="2"/>
  <c r="W97" i="2"/>
  <c r="V97" i="2"/>
  <c r="S97" i="2"/>
  <c r="R97" i="2"/>
  <c r="Q97" i="2"/>
  <c r="N97" i="2"/>
  <c r="M97" i="2"/>
  <c r="L97" i="2"/>
  <c r="I97" i="2"/>
  <c r="G97" i="2"/>
  <c r="E97" i="2"/>
  <c r="AJ96" i="2"/>
  <c r="AE96" i="2"/>
  <c r="AC96" i="2"/>
  <c r="AB96" i="2"/>
  <c r="AA96" i="2"/>
  <c r="X96" i="2"/>
  <c r="W96" i="2"/>
  <c r="V96" i="2"/>
  <c r="S96" i="2"/>
  <c r="R96" i="2"/>
  <c r="Q96" i="2"/>
  <c r="N96" i="2"/>
  <c r="M96" i="2"/>
  <c r="L96" i="2"/>
  <c r="I96" i="2"/>
  <c r="G96" i="2"/>
  <c r="E96" i="2"/>
  <c r="AJ95" i="2"/>
  <c r="AE95" i="2"/>
  <c r="AC95" i="2"/>
  <c r="AB95" i="2"/>
  <c r="AA95" i="2"/>
  <c r="X95" i="2"/>
  <c r="W95" i="2"/>
  <c r="V95" i="2"/>
  <c r="S95" i="2"/>
  <c r="R95" i="2"/>
  <c r="Q95" i="2"/>
  <c r="N95" i="2"/>
  <c r="M95" i="2"/>
  <c r="L95" i="2"/>
  <c r="I95" i="2"/>
  <c r="G95" i="2"/>
  <c r="E95" i="2"/>
  <c r="AJ94" i="2"/>
  <c r="AE94" i="2"/>
  <c r="AC94" i="2"/>
  <c r="AB94" i="2"/>
  <c r="AA94" i="2"/>
  <c r="X94" i="2"/>
  <c r="W94" i="2"/>
  <c r="V94" i="2"/>
  <c r="S94" i="2"/>
  <c r="R94" i="2"/>
  <c r="Q94" i="2"/>
  <c r="N94" i="2"/>
  <c r="M94" i="2"/>
  <c r="L94" i="2"/>
  <c r="I94" i="2"/>
  <c r="G94" i="2"/>
  <c r="E94" i="2"/>
  <c r="AJ93" i="2"/>
  <c r="AE93" i="2"/>
  <c r="AC93" i="2"/>
  <c r="AB93" i="2"/>
  <c r="AA93" i="2"/>
  <c r="X93" i="2"/>
  <c r="W93" i="2"/>
  <c r="V93" i="2"/>
  <c r="S93" i="2"/>
  <c r="R93" i="2"/>
  <c r="Q93" i="2"/>
  <c r="N93" i="2"/>
  <c r="M93" i="2"/>
  <c r="L93" i="2"/>
  <c r="I93" i="2"/>
  <c r="G93" i="2"/>
  <c r="E93" i="2"/>
  <c r="AJ92" i="2"/>
  <c r="AE92" i="2"/>
  <c r="AC92" i="2"/>
  <c r="AB92" i="2"/>
  <c r="AA92" i="2"/>
  <c r="X92" i="2"/>
  <c r="W92" i="2"/>
  <c r="V92" i="2"/>
  <c r="S92" i="2"/>
  <c r="R92" i="2"/>
  <c r="Q92" i="2"/>
  <c r="N92" i="2"/>
  <c r="M92" i="2"/>
  <c r="L92" i="2"/>
  <c r="I92" i="2"/>
  <c r="G92" i="2"/>
  <c r="E92" i="2"/>
  <c r="AJ91" i="2"/>
  <c r="AE91" i="2"/>
  <c r="AC91" i="2"/>
  <c r="AB91" i="2"/>
  <c r="AA91" i="2"/>
  <c r="X91" i="2"/>
  <c r="W91" i="2"/>
  <c r="V91" i="2"/>
  <c r="S91" i="2"/>
  <c r="R91" i="2"/>
  <c r="Q91" i="2"/>
  <c r="N91" i="2"/>
  <c r="M91" i="2"/>
  <c r="L91" i="2"/>
  <c r="I91" i="2"/>
  <c r="G91" i="2"/>
  <c r="E91" i="2"/>
  <c r="AJ90" i="2"/>
  <c r="AE90" i="2"/>
  <c r="AC90" i="2"/>
  <c r="AB90" i="2"/>
  <c r="AA90" i="2"/>
  <c r="X90" i="2"/>
  <c r="W90" i="2"/>
  <c r="V90" i="2"/>
  <c r="S90" i="2"/>
  <c r="R90" i="2"/>
  <c r="Q90" i="2"/>
  <c r="N90" i="2"/>
  <c r="M90" i="2"/>
  <c r="L90" i="2"/>
  <c r="I90" i="2"/>
  <c r="G90" i="2"/>
  <c r="E90" i="2"/>
  <c r="AJ89" i="2"/>
  <c r="AE89" i="2"/>
  <c r="AC89" i="2"/>
  <c r="AB89" i="2"/>
  <c r="AA89" i="2"/>
  <c r="X89" i="2"/>
  <c r="W89" i="2"/>
  <c r="V89" i="2"/>
  <c r="S89" i="2"/>
  <c r="R89" i="2"/>
  <c r="Q89" i="2"/>
  <c r="N89" i="2"/>
  <c r="M89" i="2"/>
  <c r="L89" i="2"/>
  <c r="I89" i="2"/>
  <c r="G89" i="2"/>
  <c r="E89" i="2"/>
  <c r="AJ88" i="2"/>
  <c r="AE88" i="2"/>
  <c r="AC88" i="2"/>
  <c r="AB88" i="2"/>
  <c r="AA88" i="2"/>
  <c r="X88" i="2"/>
  <c r="W88" i="2"/>
  <c r="V88" i="2"/>
  <c r="S88" i="2"/>
  <c r="R88" i="2"/>
  <c r="Q88" i="2"/>
  <c r="N88" i="2"/>
  <c r="M88" i="2"/>
  <c r="L88" i="2"/>
  <c r="I88" i="2"/>
  <c r="G88" i="2"/>
  <c r="E88" i="2"/>
  <c r="AJ87" i="2"/>
  <c r="AE87" i="2"/>
  <c r="AC87" i="2"/>
  <c r="AB87" i="2"/>
  <c r="AA87" i="2"/>
  <c r="X87" i="2"/>
  <c r="W87" i="2"/>
  <c r="V87" i="2"/>
  <c r="S87" i="2"/>
  <c r="R87" i="2"/>
  <c r="Q87" i="2"/>
  <c r="N87" i="2"/>
  <c r="M87" i="2"/>
  <c r="L87" i="2"/>
  <c r="I87" i="2"/>
  <c r="G87" i="2"/>
  <c r="E87" i="2"/>
  <c r="AJ86" i="2"/>
  <c r="AE86" i="2"/>
  <c r="AC86" i="2"/>
  <c r="AB86" i="2"/>
  <c r="AA86" i="2"/>
  <c r="X86" i="2"/>
  <c r="W86" i="2"/>
  <c r="V86" i="2"/>
  <c r="S86" i="2"/>
  <c r="R86" i="2"/>
  <c r="Q86" i="2"/>
  <c r="N86" i="2"/>
  <c r="M86" i="2"/>
  <c r="L86" i="2"/>
  <c r="I86" i="2"/>
  <c r="G86" i="2"/>
  <c r="E86" i="2"/>
  <c r="AJ85" i="2"/>
  <c r="AE85" i="2"/>
  <c r="AC85" i="2"/>
  <c r="AB85" i="2"/>
  <c r="AA85" i="2"/>
  <c r="X85" i="2"/>
  <c r="W85" i="2"/>
  <c r="V85" i="2"/>
  <c r="S85" i="2"/>
  <c r="R85" i="2"/>
  <c r="Q85" i="2"/>
  <c r="N85" i="2"/>
  <c r="M85" i="2"/>
  <c r="L85" i="2"/>
  <c r="I85" i="2"/>
  <c r="G85" i="2"/>
  <c r="E85" i="2"/>
  <c r="AJ84" i="2"/>
  <c r="AE84" i="2"/>
  <c r="AC84" i="2"/>
  <c r="AB84" i="2"/>
  <c r="AA84" i="2"/>
  <c r="X84" i="2"/>
  <c r="W84" i="2"/>
  <c r="V84" i="2"/>
  <c r="S84" i="2"/>
  <c r="R84" i="2"/>
  <c r="Q84" i="2"/>
  <c r="N84" i="2"/>
  <c r="M84" i="2"/>
  <c r="L84" i="2"/>
  <c r="I84" i="2"/>
  <c r="G84" i="2"/>
  <c r="E84" i="2"/>
  <c r="AJ83" i="2"/>
  <c r="AE83" i="2"/>
  <c r="AC83" i="2"/>
  <c r="AB83" i="2"/>
  <c r="AA83" i="2"/>
  <c r="X83" i="2"/>
  <c r="W83" i="2"/>
  <c r="V83" i="2"/>
  <c r="S83" i="2"/>
  <c r="R83" i="2"/>
  <c r="Q83" i="2"/>
  <c r="N83" i="2"/>
  <c r="M83" i="2"/>
  <c r="L83" i="2"/>
  <c r="I83" i="2"/>
  <c r="G83" i="2"/>
  <c r="E83" i="2"/>
  <c r="AJ82" i="2"/>
  <c r="AE82" i="2"/>
  <c r="AC82" i="2"/>
  <c r="AB82" i="2"/>
  <c r="AA82" i="2"/>
  <c r="X82" i="2"/>
  <c r="W82" i="2"/>
  <c r="V82" i="2"/>
  <c r="S82" i="2"/>
  <c r="R82" i="2"/>
  <c r="Q82" i="2"/>
  <c r="N82" i="2"/>
  <c r="M82" i="2"/>
  <c r="L82" i="2"/>
  <c r="I82" i="2"/>
  <c r="G82" i="2"/>
  <c r="E82" i="2"/>
  <c r="AJ81" i="2"/>
  <c r="AE81" i="2"/>
  <c r="AC81" i="2"/>
  <c r="AB81" i="2"/>
  <c r="AA81" i="2"/>
  <c r="X81" i="2"/>
  <c r="W81" i="2"/>
  <c r="V81" i="2"/>
  <c r="S81" i="2"/>
  <c r="R81" i="2"/>
  <c r="Q81" i="2"/>
  <c r="N81" i="2"/>
  <c r="M81" i="2"/>
  <c r="L81" i="2"/>
  <c r="I81" i="2"/>
  <c r="G81" i="2"/>
  <c r="E81" i="2"/>
  <c r="AJ80" i="2"/>
  <c r="AE80" i="2"/>
  <c r="AC80" i="2"/>
  <c r="AB80" i="2"/>
  <c r="AA80" i="2"/>
  <c r="X80" i="2"/>
  <c r="W80" i="2"/>
  <c r="V80" i="2"/>
  <c r="S80" i="2"/>
  <c r="R80" i="2"/>
  <c r="Q80" i="2"/>
  <c r="N80" i="2"/>
  <c r="M80" i="2"/>
  <c r="L80" i="2"/>
  <c r="I80" i="2"/>
  <c r="G80" i="2"/>
  <c r="E80" i="2"/>
  <c r="AJ79" i="2"/>
  <c r="AE79" i="2"/>
  <c r="AC79" i="2"/>
  <c r="AB79" i="2"/>
  <c r="AA79" i="2"/>
  <c r="X79" i="2"/>
  <c r="W79" i="2"/>
  <c r="V79" i="2"/>
  <c r="S79" i="2"/>
  <c r="R79" i="2"/>
  <c r="Q79" i="2"/>
  <c r="N79" i="2"/>
  <c r="M79" i="2"/>
  <c r="L79" i="2"/>
  <c r="I79" i="2"/>
  <c r="G79" i="2"/>
  <c r="E79" i="2"/>
  <c r="AJ78" i="2"/>
  <c r="AE78" i="2"/>
  <c r="AC78" i="2"/>
  <c r="AB78" i="2"/>
  <c r="AA78" i="2"/>
  <c r="X78" i="2"/>
  <c r="W78" i="2"/>
  <c r="V78" i="2"/>
  <c r="S78" i="2"/>
  <c r="R78" i="2"/>
  <c r="Q78" i="2"/>
  <c r="N78" i="2"/>
  <c r="M78" i="2"/>
  <c r="L78" i="2"/>
  <c r="I78" i="2"/>
  <c r="G78" i="2"/>
  <c r="E78" i="2"/>
  <c r="AJ77" i="2"/>
  <c r="AE77" i="2"/>
  <c r="AC77" i="2"/>
  <c r="AB77" i="2"/>
  <c r="AA77" i="2"/>
  <c r="X77" i="2"/>
  <c r="W77" i="2"/>
  <c r="V77" i="2"/>
  <c r="S77" i="2"/>
  <c r="R77" i="2"/>
  <c r="Q77" i="2"/>
  <c r="N77" i="2"/>
  <c r="M77" i="2"/>
  <c r="L77" i="2"/>
  <c r="I77" i="2"/>
  <c r="G77" i="2"/>
  <c r="E77" i="2"/>
  <c r="AJ76" i="2"/>
  <c r="AE76" i="2"/>
  <c r="AC76" i="2"/>
  <c r="AB76" i="2"/>
  <c r="AA76" i="2"/>
  <c r="X76" i="2"/>
  <c r="W76" i="2"/>
  <c r="V76" i="2"/>
  <c r="S76" i="2"/>
  <c r="R76" i="2"/>
  <c r="Q76" i="2"/>
  <c r="N76" i="2"/>
  <c r="M76" i="2"/>
  <c r="L76" i="2"/>
  <c r="I76" i="2"/>
  <c r="G76" i="2"/>
  <c r="E76" i="2"/>
  <c r="AJ75" i="2"/>
  <c r="AE75" i="2"/>
  <c r="AC75" i="2"/>
  <c r="AB75" i="2"/>
  <c r="AA75" i="2"/>
  <c r="X75" i="2"/>
  <c r="W75" i="2"/>
  <c r="V75" i="2"/>
  <c r="S75" i="2"/>
  <c r="R75" i="2"/>
  <c r="Q75" i="2"/>
  <c r="N75" i="2"/>
  <c r="M75" i="2"/>
  <c r="L75" i="2"/>
  <c r="I75" i="2"/>
  <c r="G75" i="2"/>
  <c r="E75" i="2"/>
  <c r="AJ74" i="2"/>
  <c r="AE74" i="2"/>
  <c r="AC74" i="2"/>
  <c r="AB74" i="2"/>
  <c r="AA74" i="2"/>
  <c r="X74" i="2"/>
  <c r="W74" i="2"/>
  <c r="V74" i="2"/>
  <c r="S74" i="2"/>
  <c r="R74" i="2"/>
  <c r="Q74" i="2"/>
  <c r="N74" i="2"/>
  <c r="M74" i="2"/>
  <c r="L74" i="2"/>
  <c r="I74" i="2"/>
  <c r="G74" i="2"/>
  <c r="E74" i="2"/>
  <c r="AJ73" i="2"/>
  <c r="AE73" i="2"/>
  <c r="AC73" i="2"/>
  <c r="AB73" i="2"/>
  <c r="AA73" i="2"/>
  <c r="X73" i="2"/>
  <c r="W73" i="2"/>
  <c r="V73" i="2"/>
  <c r="S73" i="2"/>
  <c r="R73" i="2"/>
  <c r="Q73" i="2"/>
  <c r="N73" i="2"/>
  <c r="M73" i="2"/>
  <c r="L73" i="2"/>
  <c r="I73" i="2"/>
  <c r="G73" i="2"/>
  <c r="E73" i="2"/>
  <c r="AJ72" i="2"/>
  <c r="AE72" i="2"/>
  <c r="AC72" i="2"/>
  <c r="AB72" i="2"/>
  <c r="AA72" i="2"/>
  <c r="X72" i="2"/>
  <c r="W72" i="2"/>
  <c r="V72" i="2"/>
  <c r="S72" i="2"/>
  <c r="R72" i="2"/>
  <c r="Q72" i="2"/>
  <c r="N72" i="2"/>
  <c r="M72" i="2"/>
  <c r="L72" i="2"/>
  <c r="I72" i="2"/>
  <c r="G72" i="2"/>
  <c r="E72" i="2"/>
  <c r="AJ71" i="2"/>
  <c r="AE71" i="2"/>
  <c r="AC71" i="2"/>
  <c r="AB71" i="2"/>
  <c r="AA71" i="2"/>
  <c r="X71" i="2"/>
  <c r="W71" i="2"/>
  <c r="V71" i="2"/>
  <c r="S71" i="2"/>
  <c r="R71" i="2"/>
  <c r="Q71" i="2"/>
  <c r="N71" i="2"/>
  <c r="M71" i="2"/>
  <c r="L71" i="2"/>
  <c r="I71" i="2"/>
  <c r="G71" i="2"/>
  <c r="E71" i="2"/>
  <c r="AJ70" i="2"/>
  <c r="AE70" i="2"/>
  <c r="AC70" i="2"/>
  <c r="AB70" i="2"/>
  <c r="AA70" i="2"/>
  <c r="X70" i="2"/>
  <c r="W70" i="2"/>
  <c r="V70" i="2"/>
  <c r="S70" i="2"/>
  <c r="R70" i="2"/>
  <c r="Q70" i="2"/>
  <c r="N70" i="2"/>
  <c r="M70" i="2"/>
  <c r="L70" i="2"/>
  <c r="I70" i="2"/>
  <c r="G70" i="2"/>
  <c r="E70" i="2"/>
  <c r="AJ69" i="2"/>
  <c r="AE69" i="2"/>
  <c r="AC69" i="2"/>
  <c r="AB69" i="2"/>
  <c r="AA69" i="2"/>
  <c r="X69" i="2"/>
  <c r="W69" i="2"/>
  <c r="V69" i="2"/>
  <c r="S69" i="2"/>
  <c r="R69" i="2"/>
  <c r="Q69" i="2"/>
  <c r="N69" i="2"/>
  <c r="M69" i="2"/>
  <c r="L69" i="2"/>
  <c r="I69" i="2"/>
  <c r="G69" i="2"/>
  <c r="E69" i="2"/>
  <c r="AJ68" i="2"/>
  <c r="AE68" i="2"/>
  <c r="AC68" i="2"/>
  <c r="AB68" i="2"/>
  <c r="AA68" i="2"/>
  <c r="X68" i="2"/>
  <c r="W68" i="2"/>
  <c r="V68" i="2"/>
  <c r="S68" i="2"/>
  <c r="R68" i="2"/>
  <c r="Q68" i="2"/>
  <c r="N68" i="2"/>
  <c r="M68" i="2"/>
  <c r="L68" i="2"/>
  <c r="I68" i="2"/>
  <c r="G68" i="2"/>
  <c r="E68" i="2"/>
  <c r="AJ67" i="2"/>
  <c r="AE67" i="2"/>
  <c r="AC67" i="2"/>
  <c r="AB67" i="2"/>
  <c r="AA67" i="2"/>
  <c r="X67" i="2"/>
  <c r="W67" i="2"/>
  <c r="V67" i="2"/>
  <c r="S67" i="2"/>
  <c r="R67" i="2"/>
  <c r="Q67" i="2"/>
  <c r="N67" i="2"/>
  <c r="M67" i="2"/>
  <c r="L67" i="2"/>
  <c r="I67" i="2"/>
  <c r="G67" i="2"/>
  <c r="E67" i="2"/>
  <c r="AJ66" i="2"/>
  <c r="AE66" i="2"/>
  <c r="AC66" i="2"/>
  <c r="AB66" i="2"/>
  <c r="AA66" i="2"/>
  <c r="X66" i="2"/>
  <c r="W66" i="2"/>
  <c r="V66" i="2"/>
  <c r="S66" i="2"/>
  <c r="R66" i="2"/>
  <c r="Q66" i="2"/>
  <c r="N66" i="2"/>
  <c r="M66" i="2"/>
  <c r="L66" i="2"/>
  <c r="I66" i="2"/>
  <c r="G66" i="2"/>
  <c r="E66" i="2"/>
  <c r="AJ65" i="2"/>
  <c r="AE65" i="2"/>
  <c r="AC65" i="2"/>
  <c r="AB65" i="2"/>
  <c r="AA65" i="2"/>
  <c r="X65" i="2"/>
  <c r="W65" i="2"/>
  <c r="V65" i="2"/>
  <c r="S65" i="2"/>
  <c r="R65" i="2"/>
  <c r="Q65" i="2"/>
  <c r="N65" i="2"/>
  <c r="M65" i="2"/>
  <c r="L65" i="2"/>
  <c r="I65" i="2"/>
  <c r="G65" i="2"/>
  <c r="E65" i="2"/>
  <c r="AJ64" i="2"/>
  <c r="AE64" i="2"/>
  <c r="AC64" i="2"/>
  <c r="AB64" i="2"/>
  <c r="AA64" i="2"/>
  <c r="X64" i="2"/>
  <c r="W64" i="2"/>
  <c r="V64" i="2"/>
  <c r="S64" i="2"/>
  <c r="R64" i="2"/>
  <c r="Q64" i="2"/>
  <c r="N64" i="2"/>
  <c r="M64" i="2"/>
  <c r="L64" i="2"/>
  <c r="I64" i="2"/>
  <c r="G64" i="2"/>
  <c r="E64" i="2"/>
  <c r="AJ63" i="2"/>
  <c r="AE63" i="2"/>
  <c r="AC63" i="2"/>
  <c r="AB63" i="2"/>
  <c r="AA63" i="2"/>
  <c r="X63" i="2"/>
  <c r="W63" i="2"/>
  <c r="V63" i="2"/>
  <c r="S63" i="2"/>
  <c r="R63" i="2"/>
  <c r="Q63" i="2"/>
  <c r="N63" i="2"/>
  <c r="M63" i="2"/>
  <c r="L63" i="2"/>
  <c r="I63" i="2"/>
  <c r="G63" i="2"/>
  <c r="E63" i="2"/>
  <c r="AJ62" i="2"/>
  <c r="AE62" i="2"/>
  <c r="AC62" i="2"/>
  <c r="AB62" i="2"/>
  <c r="AA62" i="2"/>
  <c r="X62" i="2"/>
  <c r="W62" i="2"/>
  <c r="V62" i="2"/>
  <c r="S62" i="2"/>
  <c r="R62" i="2"/>
  <c r="Q62" i="2"/>
  <c r="N62" i="2"/>
  <c r="M62" i="2"/>
  <c r="L62" i="2"/>
  <c r="I62" i="2"/>
  <c r="G62" i="2"/>
  <c r="E62" i="2"/>
  <c r="AJ61" i="2"/>
  <c r="AE61" i="2"/>
  <c r="AC61" i="2"/>
  <c r="AB61" i="2"/>
  <c r="AA61" i="2"/>
  <c r="X61" i="2"/>
  <c r="W61" i="2"/>
  <c r="V61" i="2"/>
  <c r="S61" i="2"/>
  <c r="R61" i="2"/>
  <c r="Q61" i="2"/>
  <c r="N61" i="2"/>
  <c r="M61" i="2"/>
  <c r="L61" i="2"/>
  <c r="I61" i="2"/>
  <c r="G61" i="2"/>
  <c r="E61" i="2"/>
  <c r="AJ60" i="2"/>
  <c r="AE60" i="2"/>
  <c r="AC60" i="2"/>
  <c r="AB60" i="2"/>
  <c r="AA60" i="2"/>
  <c r="X60" i="2"/>
  <c r="W60" i="2"/>
  <c r="V60" i="2"/>
  <c r="S60" i="2"/>
  <c r="R60" i="2"/>
  <c r="Q60" i="2"/>
  <c r="N60" i="2"/>
  <c r="M60" i="2"/>
  <c r="L60" i="2"/>
  <c r="I60" i="2"/>
  <c r="G60" i="2"/>
  <c r="E60" i="2"/>
  <c r="AJ59" i="2"/>
  <c r="AE59" i="2"/>
  <c r="AC59" i="2"/>
  <c r="AB59" i="2"/>
  <c r="AA59" i="2"/>
  <c r="X59" i="2"/>
  <c r="W59" i="2"/>
  <c r="V59" i="2"/>
  <c r="S59" i="2"/>
  <c r="R59" i="2"/>
  <c r="Q59" i="2"/>
  <c r="N59" i="2"/>
  <c r="M59" i="2"/>
  <c r="L59" i="2"/>
  <c r="I59" i="2"/>
  <c r="G59" i="2"/>
  <c r="E59" i="2"/>
  <c r="AJ58" i="2"/>
  <c r="AE58" i="2"/>
  <c r="AC58" i="2"/>
  <c r="AB58" i="2"/>
  <c r="AA58" i="2"/>
  <c r="X58" i="2"/>
  <c r="W58" i="2"/>
  <c r="V58" i="2"/>
  <c r="S58" i="2"/>
  <c r="R58" i="2"/>
  <c r="Q58" i="2"/>
  <c r="N58" i="2"/>
  <c r="M58" i="2"/>
  <c r="L58" i="2"/>
  <c r="I58" i="2"/>
  <c r="G58" i="2"/>
  <c r="E58" i="2"/>
  <c r="AJ57" i="2"/>
  <c r="AE57" i="2"/>
  <c r="AC57" i="2"/>
  <c r="AB57" i="2"/>
  <c r="AA57" i="2"/>
  <c r="X57" i="2"/>
  <c r="W57" i="2"/>
  <c r="V57" i="2"/>
  <c r="S57" i="2"/>
  <c r="R57" i="2"/>
  <c r="Q57" i="2"/>
  <c r="N57" i="2"/>
  <c r="M57" i="2"/>
  <c r="L57" i="2"/>
  <c r="I57" i="2"/>
  <c r="G57" i="2"/>
  <c r="E57" i="2"/>
  <c r="AJ56" i="2"/>
  <c r="AE56" i="2"/>
  <c r="AC56" i="2"/>
  <c r="AB56" i="2"/>
  <c r="AA56" i="2"/>
  <c r="X56" i="2"/>
  <c r="W56" i="2"/>
  <c r="V56" i="2"/>
  <c r="S56" i="2"/>
  <c r="R56" i="2"/>
  <c r="Q56" i="2"/>
  <c r="N56" i="2"/>
  <c r="M56" i="2"/>
  <c r="L56" i="2"/>
  <c r="I56" i="2"/>
  <c r="G56" i="2"/>
  <c r="E56" i="2"/>
  <c r="AJ55" i="2"/>
  <c r="AE55" i="2"/>
  <c r="AC55" i="2"/>
  <c r="AB55" i="2"/>
  <c r="AA55" i="2"/>
  <c r="X55" i="2"/>
  <c r="W55" i="2"/>
  <c r="V55" i="2"/>
  <c r="S55" i="2"/>
  <c r="R55" i="2"/>
  <c r="Q55" i="2"/>
  <c r="N55" i="2"/>
  <c r="M55" i="2"/>
  <c r="L55" i="2"/>
  <c r="I55" i="2"/>
  <c r="G55" i="2"/>
  <c r="E55" i="2"/>
  <c r="AJ54" i="2"/>
  <c r="AE54" i="2"/>
  <c r="AC54" i="2"/>
  <c r="AB54" i="2"/>
  <c r="AA54" i="2"/>
  <c r="X54" i="2"/>
  <c r="W54" i="2"/>
  <c r="V54" i="2"/>
  <c r="S54" i="2"/>
  <c r="R54" i="2"/>
  <c r="Q54" i="2"/>
  <c r="N54" i="2"/>
  <c r="M54" i="2"/>
  <c r="L54" i="2"/>
  <c r="I54" i="2"/>
  <c r="G54" i="2"/>
  <c r="E54" i="2"/>
  <c r="AJ53" i="2"/>
  <c r="AE53" i="2"/>
  <c r="AC53" i="2"/>
  <c r="AB53" i="2"/>
  <c r="AA53" i="2"/>
  <c r="X53" i="2"/>
  <c r="W53" i="2"/>
  <c r="V53" i="2"/>
  <c r="S53" i="2"/>
  <c r="R53" i="2"/>
  <c r="Q53" i="2"/>
  <c r="N53" i="2"/>
  <c r="M53" i="2"/>
  <c r="L53" i="2"/>
  <c r="I53" i="2"/>
  <c r="G53" i="2"/>
  <c r="E53" i="2"/>
  <c r="AJ52" i="2"/>
  <c r="AE52" i="2"/>
  <c r="AC52" i="2"/>
  <c r="AB52" i="2"/>
  <c r="AA52" i="2"/>
  <c r="X52" i="2"/>
  <c r="W52" i="2"/>
  <c r="V52" i="2"/>
  <c r="S52" i="2"/>
  <c r="R52" i="2"/>
  <c r="Q52" i="2"/>
  <c r="N52" i="2"/>
  <c r="M52" i="2"/>
  <c r="L52" i="2"/>
  <c r="I52" i="2"/>
  <c r="G52" i="2"/>
  <c r="E52" i="2"/>
  <c r="AJ51" i="2"/>
  <c r="AE51" i="2"/>
  <c r="AC51" i="2"/>
  <c r="AB51" i="2"/>
  <c r="AA51" i="2"/>
  <c r="X51" i="2"/>
  <c r="W51" i="2"/>
  <c r="V51" i="2"/>
  <c r="S51" i="2"/>
  <c r="R51" i="2"/>
  <c r="Q51" i="2"/>
  <c r="N51" i="2"/>
  <c r="M51" i="2"/>
  <c r="L51" i="2"/>
  <c r="I51" i="2"/>
  <c r="G51" i="2"/>
  <c r="E51" i="2"/>
  <c r="AJ50" i="2"/>
  <c r="AE50" i="2"/>
  <c r="AC50" i="2"/>
  <c r="AB50" i="2"/>
  <c r="AA50" i="2"/>
  <c r="X50" i="2"/>
  <c r="W50" i="2"/>
  <c r="V50" i="2"/>
  <c r="S50" i="2"/>
  <c r="R50" i="2"/>
  <c r="Q50" i="2"/>
  <c r="N50" i="2"/>
  <c r="M50" i="2"/>
  <c r="L50" i="2"/>
  <c r="I50" i="2"/>
  <c r="G50" i="2"/>
  <c r="E50" i="2"/>
  <c r="AJ49" i="2"/>
  <c r="AE49" i="2"/>
  <c r="AC49" i="2"/>
  <c r="AB49" i="2"/>
  <c r="AA49" i="2"/>
  <c r="X49" i="2"/>
  <c r="W49" i="2"/>
  <c r="V49" i="2"/>
  <c r="S49" i="2"/>
  <c r="R49" i="2"/>
  <c r="Q49" i="2"/>
  <c r="N49" i="2"/>
  <c r="M49" i="2"/>
  <c r="L49" i="2"/>
  <c r="I49" i="2"/>
  <c r="G49" i="2"/>
  <c r="E49" i="2"/>
  <c r="AJ48" i="2"/>
  <c r="AE48" i="2"/>
  <c r="AC48" i="2"/>
  <c r="AB48" i="2"/>
  <c r="AA48" i="2"/>
  <c r="X48" i="2"/>
  <c r="W48" i="2"/>
  <c r="V48" i="2"/>
  <c r="S48" i="2"/>
  <c r="R48" i="2"/>
  <c r="Q48" i="2"/>
  <c r="N48" i="2"/>
  <c r="M48" i="2"/>
  <c r="L48" i="2"/>
  <c r="I48" i="2"/>
  <c r="G48" i="2"/>
  <c r="E48" i="2"/>
  <c r="AJ47" i="2"/>
  <c r="AE47" i="2"/>
  <c r="AC47" i="2"/>
  <c r="AB47" i="2"/>
  <c r="AA47" i="2"/>
  <c r="X47" i="2"/>
  <c r="W47" i="2"/>
  <c r="V47" i="2"/>
  <c r="S47" i="2"/>
  <c r="R47" i="2"/>
  <c r="Q47" i="2"/>
  <c r="N47" i="2"/>
  <c r="M47" i="2"/>
  <c r="L47" i="2"/>
  <c r="I47" i="2"/>
  <c r="G47" i="2"/>
  <c r="E47" i="2"/>
  <c r="AJ46" i="2"/>
  <c r="AE46" i="2"/>
  <c r="AC46" i="2"/>
  <c r="AB46" i="2"/>
  <c r="AA46" i="2"/>
  <c r="X46" i="2"/>
  <c r="W46" i="2"/>
  <c r="V46" i="2"/>
  <c r="S46" i="2"/>
  <c r="R46" i="2"/>
  <c r="Q46" i="2"/>
  <c r="N46" i="2"/>
  <c r="M46" i="2"/>
  <c r="L46" i="2"/>
  <c r="I46" i="2"/>
  <c r="G46" i="2"/>
  <c r="E46" i="2"/>
  <c r="AJ45" i="2"/>
  <c r="AE45" i="2"/>
  <c r="AC45" i="2"/>
  <c r="AB45" i="2"/>
  <c r="AA45" i="2"/>
  <c r="X45" i="2"/>
  <c r="W45" i="2"/>
  <c r="V45" i="2"/>
  <c r="S45" i="2"/>
  <c r="R45" i="2"/>
  <c r="Q45" i="2"/>
  <c r="N45" i="2"/>
  <c r="M45" i="2"/>
  <c r="L45" i="2"/>
  <c r="I45" i="2"/>
  <c r="G45" i="2"/>
  <c r="E45" i="2"/>
  <c r="AJ44" i="2"/>
  <c r="AE44" i="2"/>
  <c r="AC44" i="2"/>
  <c r="AB44" i="2"/>
  <c r="AA44" i="2"/>
  <c r="X44" i="2"/>
  <c r="W44" i="2"/>
  <c r="V44" i="2"/>
  <c r="S44" i="2"/>
  <c r="R44" i="2"/>
  <c r="Q44" i="2"/>
  <c r="N44" i="2"/>
  <c r="M44" i="2"/>
  <c r="L44" i="2"/>
  <c r="I44" i="2"/>
  <c r="G44" i="2"/>
  <c r="E44" i="2"/>
  <c r="AJ43" i="2"/>
  <c r="AE43" i="2"/>
  <c r="AC43" i="2"/>
  <c r="AB43" i="2"/>
  <c r="AA43" i="2"/>
  <c r="X43" i="2"/>
  <c r="W43" i="2"/>
  <c r="V43" i="2"/>
  <c r="S43" i="2"/>
  <c r="R43" i="2"/>
  <c r="Q43" i="2"/>
  <c r="N43" i="2"/>
  <c r="M43" i="2"/>
  <c r="L43" i="2"/>
  <c r="I43" i="2"/>
  <c r="G43" i="2"/>
  <c r="E43" i="2"/>
  <c r="AJ42" i="2"/>
  <c r="AE42" i="2"/>
  <c r="AC42" i="2"/>
  <c r="AB42" i="2"/>
  <c r="AA42" i="2"/>
  <c r="X42" i="2"/>
  <c r="W42" i="2"/>
  <c r="V42" i="2"/>
  <c r="S42" i="2"/>
  <c r="R42" i="2"/>
  <c r="Q42" i="2"/>
  <c r="N42" i="2"/>
  <c r="M42" i="2"/>
  <c r="L42" i="2"/>
  <c r="I42" i="2"/>
  <c r="G42" i="2"/>
  <c r="E42" i="2"/>
  <c r="AJ41" i="2"/>
  <c r="AE41" i="2"/>
  <c r="AC41" i="2"/>
  <c r="AB41" i="2"/>
  <c r="AA41" i="2"/>
  <c r="X41" i="2"/>
  <c r="W41" i="2"/>
  <c r="V41" i="2"/>
  <c r="S41" i="2"/>
  <c r="R41" i="2"/>
  <c r="Q41" i="2"/>
  <c r="N41" i="2"/>
  <c r="M41" i="2"/>
  <c r="L41" i="2"/>
  <c r="I41" i="2"/>
  <c r="G41" i="2"/>
  <c r="E41" i="2"/>
  <c r="AJ40" i="2"/>
  <c r="AE40" i="2"/>
  <c r="AC40" i="2"/>
  <c r="AB40" i="2"/>
  <c r="AA40" i="2"/>
  <c r="X40" i="2"/>
  <c r="W40" i="2"/>
  <c r="V40" i="2"/>
  <c r="S40" i="2"/>
  <c r="R40" i="2"/>
  <c r="Q40" i="2"/>
  <c r="N40" i="2"/>
  <c r="M40" i="2"/>
  <c r="L40" i="2"/>
  <c r="I40" i="2"/>
  <c r="G40" i="2"/>
  <c r="E40" i="2"/>
  <c r="AJ39" i="2"/>
  <c r="AE39" i="2"/>
  <c r="AC39" i="2"/>
  <c r="AB39" i="2"/>
  <c r="AA39" i="2"/>
  <c r="X39" i="2"/>
  <c r="W39" i="2"/>
  <c r="V39" i="2"/>
  <c r="S39" i="2"/>
  <c r="R39" i="2"/>
  <c r="Q39" i="2"/>
  <c r="N39" i="2"/>
  <c r="M39" i="2"/>
  <c r="L39" i="2"/>
  <c r="I39" i="2"/>
  <c r="G39" i="2"/>
  <c r="E39" i="2"/>
  <c r="AJ38" i="2"/>
  <c r="AE38" i="2"/>
  <c r="AC38" i="2"/>
  <c r="AB38" i="2"/>
  <c r="AA38" i="2"/>
  <c r="X38" i="2"/>
  <c r="W38" i="2"/>
  <c r="V38" i="2"/>
  <c r="S38" i="2"/>
  <c r="R38" i="2"/>
  <c r="Q38" i="2"/>
  <c r="N38" i="2"/>
  <c r="M38" i="2"/>
  <c r="L38" i="2"/>
  <c r="I38" i="2"/>
  <c r="G38" i="2"/>
  <c r="E38" i="2"/>
  <c r="AJ37" i="2"/>
  <c r="AE37" i="2"/>
  <c r="AC37" i="2"/>
  <c r="AB37" i="2"/>
  <c r="AA37" i="2"/>
  <c r="X37" i="2"/>
  <c r="W37" i="2"/>
  <c r="V37" i="2"/>
  <c r="S37" i="2"/>
  <c r="R37" i="2"/>
  <c r="Q37" i="2"/>
  <c r="N37" i="2"/>
  <c r="M37" i="2"/>
  <c r="L37" i="2"/>
  <c r="I37" i="2"/>
  <c r="G37" i="2"/>
  <c r="E37" i="2"/>
  <c r="AJ36" i="2"/>
  <c r="AE36" i="2"/>
  <c r="AC36" i="2"/>
  <c r="AB36" i="2"/>
  <c r="AA36" i="2"/>
  <c r="X36" i="2"/>
  <c r="W36" i="2"/>
  <c r="V36" i="2"/>
  <c r="S36" i="2"/>
  <c r="R36" i="2"/>
  <c r="Q36" i="2"/>
  <c r="N36" i="2"/>
  <c r="M36" i="2"/>
  <c r="L36" i="2"/>
  <c r="I36" i="2"/>
  <c r="G36" i="2"/>
  <c r="E36" i="2"/>
  <c r="AJ35" i="2"/>
  <c r="AE35" i="2"/>
  <c r="AC35" i="2"/>
  <c r="AB35" i="2"/>
  <c r="AA35" i="2"/>
  <c r="X35" i="2"/>
  <c r="W35" i="2"/>
  <c r="V35" i="2"/>
  <c r="S35" i="2"/>
  <c r="R35" i="2"/>
  <c r="Q35" i="2"/>
  <c r="N35" i="2"/>
  <c r="M35" i="2"/>
  <c r="L35" i="2"/>
  <c r="I35" i="2"/>
  <c r="G35" i="2"/>
  <c r="E35" i="2"/>
  <c r="AJ34" i="2"/>
  <c r="AE34" i="2"/>
  <c r="AC34" i="2"/>
  <c r="AB34" i="2"/>
  <c r="AA34" i="2"/>
  <c r="X34" i="2"/>
  <c r="W34" i="2"/>
  <c r="V34" i="2"/>
  <c r="S34" i="2"/>
  <c r="R34" i="2"/>
  <c r="Q34" i="2"/>
  <c r="N34" i="2"/>
  <c r="M34" i="2"/>
  <c r="L34" i="2"/>
  <c r="I34" i="2"/>
  <c r="G34" i="2"/>
  <c r="E34" i="2"/>
  <c r="AJ33" i="2"/>
  <c r="AE33" i="2"/>
  <c r="AC33" i="2"/>
  <c r="AB33" i="2"/>
  <c r="AA33" i="2"/>
  <c r="X33" i="2"/>
  <c r="W33" i="2"/>
  <c r="V33" i="2"/>
  <c r="S33" i="2"/>
  <c r="R33" i="2"/>
  <c r="Q33" i="2"/>
  <c r="N33" i="2"/>
  <c r="M33" i="2"/>
  <c r="L33" i="2"/>
  <c r="I33" i="2"/>
  <c r="G33" i="2"/>
  <c r="E33" i="2"/>
  <c r="AJ32" i="2"/>
  <c r="AE32" i="2"/>
  <c r="AC32" i="2"/>
  <c r="AB32" i="2"/>
  <c r="AA32" i="2"/>
  <c r="X32" i="2"/>
  <c r="W32" i="2"/>
  <c r="V32" i="2"/>
  <c r="S32" i="2"/>
  <c r="R32" i="2"/>
  <c r="Q32" i="2"/>
  <c r="N32" i="2"/>
  <c r="M32" i="2"/>
  <c r="L32" i="2"/>
  <c r="I32" i="2"/>
  <c r="G32" i="2"/>
  <c r="E32" i="2"/>
  <c r="AJ31" i="2"/>
  <c r="AE31" i="2"/>
  <c r="AC31" i="2"/>
  <c r="AB31" i="2"/>
  <c r="AA31" i="2"/>
  <c r="X31" i="2"/>
  <c r="W31" i="2"/>
  <c r="V31" i="2"/>
  <c r="S31" i="2"/>
  <c r="R31" i="2"/>
  <c r="Q31" i="2"/>
  <c r="N31" i="2"/>
  <c r="M31" i="2"/>
  <c r="L31" i="2"/>
  <c r="I31" i="2"/>
  <c r="G31" i="2"/>
  <c r="E31" i="2"/>
  <c r="AJ30" i="2"/>
  <c r="AE30" i="2"/>
  <c r="AC30" i="2"/>
  <c r="AB30" i="2"/>
  <c r="AA30" i="2"/>
  <c r="X30" i="2"/>
  <c r="W30" i="2"/>
  <c r="V30" i="2"/>
  <c r="S30" i="2"/>
  <c r="R30" i="2"/>
  <c r="Q30" i="2"/>
  <c r="N30" i="2"/>
  <c r="M30" i="2"/>
  <c r="L30" i="2"/>
  <c r="I30" i="2"/>
  <c r="G30" i="2"/>
  <c r="E30" i="2"/>
  <c r="AJ29" i="2"/>
  <c r="AE29" i="2"/>
  <c r="AC29" i="2"/>
  <c r="AB29" i="2"/>
  <c r="AA29" i="2"/>
  <c r="X29" i="2"/>
  <c r="W29" i="2"/>
  <c r="V29" i="2"/>
  <c r="S29" i="2"/>
  <c r="R29" i="2"/>
  <c r="Q29" i="2"/>
  <c r="N29" i="2"/>
  <c r="M29" i="2"/>
  <c r="L29" i="2"/>
  <c r="I29" i="2"/>
  <c r="G29" i="2"/>
  <c r="E29" i="2"/>
  <c r="AJ28" i="2"/>
  <c r="AE28" i="2"/>
  <c r="AC28" i="2"/>
  <c r="AB28" i="2"/>
  <c r="AA28" i="2"/>
  <c r="X28" i="2"/>
  <c r="W28" i="2"/>
  <c r="V28" i="2"/>
  <c r="S28" i="2"/>
  <c r="R28" i="2"/>
  <c r="Q28" i="2"/>
  <c r="N28" i="2"/>
  <c r="M28" i="2"/>
  <c r="L28" i="2"/>
  <c r="I28" i="2"/>
  <c r="G28" i="2"/>
  <c r="E28" i="2"/>
  <c r="AJ27" i="2"/>
  <c r="AE27" i="2"/>
  <c r="AC27" i="2"/>
  <c r="AB27" i="2"/>
  <c r="AA27" i="2"/>
  <c r="X27" i="2"/>
  <c r="W27" i="2"/>
  <c r="V27" i="2"/>
  <c r="S27" i="2"/>
  <c r="R27" i="2"/>
  <c r="Q27" i="2"/>
  <c r="N27" i="2"/>
  <c r="M27" i="2"/>
  <c r="L27" i="2"/>
  <c r="I27" i="2"/>
  <c r="G27" i="2"/>
  <c r="E27" i="2"/>
  <c r="AJ26" i="2"/>
  <c r="AE26" i="2"/>
  <c r="AC26" i="2"/>
  <c r="AB26" i="2"/>
  <c r="AA26" i="2"/>
  <c r="X26" i="2"/>
  <c r="W26" i="2"/>
  <c r="V26" i="2"/>
  <c r="S26" i="2"/>
  <c r="R26" i="2"/>
  <c r="Q26" i="2"/>
  <c r="N26" i="2"/>
  <c r="M26" i="2"/>
  <c r="L26" i="2"/>
  <c r="I26" i="2"/>
  <c r="G26" i="2"/>
  <c r="E26" i="2"/>
  <c r="AJ25" i="2"/>
  <c r="AE25" i="2"/>
  <c r="AC25" i="2"/>
  <c r="AB25" i="2"/>
  <c r="AA25" i="2"/>
  <c r="X25" i="2"/>
  <c r="W25" i="2"/>
  <c r="V25" i="2"/>
  <c r="S25" i="2"/>
  <c r="R25" i="2"/>
  <c r="Q25" i="2"/>
  <c r="N25" i="2"/>
  <c r="M25" i="2"/>
  <c r="L25" i="2"/>
  <c r="I25" i="2"/>
  <c r="G25" i="2"/>
  <c r="E25" i="2"/>
  <c r="AJ24" i="2"/>
  <c r="AE24" i="2"/>
  <c r="AC24" i="2"/>
  <c r="AB24" i="2"/>
  <c r="AA24" i="2"/>
  <c r="X24" i="2"/>
  <c r="W24" i="2"/>
  <c r="V24" i="2"/>
  <c r="S24" i="2"/>
  <c r="R24" i="2"/>
  <c r="Q24" i="2"/>
  <c r="N24" i="2"/>
  <c r="M24" i="2"/>
  <c r="L24" i="2"/>
  <c r="I24" i="2"/>
  <c r="G24" i="2"/>
  <c r="E24" i="2"/>
  <c r="AJ23" i="2"/>
  <c r="AE23" i="2"/>
  <c r="AC23" i="2"/>
  <c r="AB23" i="2"/>
  <c r="AA23" i="2"/>
  <c r="X23" i="2"/>
  <c r="W23" i="2"/>
  <c r="V23" i="2"/>
  <c r="S23" i="2"/>
  <c r="R23" i="2"/>
  <c r="Q23" i="2"/>
  <c r="N23" i="2"/>
  <c r="M23" i="2"/>
  <c r="L23" i="2"/>
  <c r="I23" i="2"/>
  <c r="G23" i="2"/>
  <c r="E23" i="2"/>
  <c r="AJ22" i="2"/>
  <c r="AE22" i="2"/>
  <c r="AC22" i="2"/>
  <c r="AB22" i="2"/>
  <c r="AA22" i="2"/>
  <c r="X22" i="2"/>
  <c r="W22" i="2"/>
  <c r="V22" i="2"/>
  <c r="S22" i="2"/>
  <c r="R22" i="2"/>
  <c r="Q22" i="2"/>
  <c r="N22" i="2"/>
  <c r="M22" i="2"/>
  <c r="L22" i="2"/>
  <c r="I22" i="2"/>
  <c r="G22" i="2"/>
  <c r="E22" i="2"/>
  <c r="AJ21" i="2"/>
  <c r="AE21" i="2"/>
  <c r="AC21" i="2"/>
  <c r="AB21" i="2"/>
  <c r="AA21" i="2"/>
  <c r="X21" i="2"/>
  <c r="W21" i="2"/>
  <c r="V21" i="2"/>
  <c r="S21" i="2"/>
  <c r="R21" i="2"/>
  <c r="Q21" i="2"/>
  <c r="N21" i="2"/>
  <c r="M21" i="2"/>
  <c r="L21" i="2"/>
  <c r="I21" i="2"/>
  <c r="G21" i="2"/>
  <c r="E21" i="2"/>
  <c r="AJ20" i="2"/>
  <c r="AE20" i="2"/>
  <c r="AC20" i="2"/>
  <c r="AB20" i="2"/>
  <c r="AA20" i="2"/>
  <c r="X20" i="2"/>
  <c r="W20" i="2"/>
  <c r="V20" i="2"/>
  <c r="S20" i="2"/>
  <c r="R20" i="2"/>
  <c r="Q20" i="2"/>
  <c r="N20" i="2"/>
  <c r="M20" i="2"/>
  <c r="L20" i="2"/>
  <c r="I20" i="2"/>
  <c r="G20" i="2"/>
  <c r="E20" i="2"/>
  <c r="AJ19" i="2"/>
  <c r="AE19" i="2"/>
  <c r="AC19" i="2"/>
  <c r="AB19" i="2"/>
  <c r="AA19" i="2"/>
  <c r="X19" i="2"/>
  <c r="W19" i="2"/>
  <c r="V19" i="2"/>
  <c r="S19" i="2"/>
  <c r="R19" i="2"/>
  <c r="Q19" i="2"/>
  <c r="N19" i="2"/>
  <c r="M19" i="2"/>
  <c r="L19" i="2"/>
  <c r="I19" i="2"/>
  <c r="G19" i="2"/>
  <c r="E19" i="2"/>
  <c r="AJ18" i="2"/>
  <c r="AE18" i="2"/>
  <c r="AC18" i="2"/>
  <c r="AB18" i="2"/>
  <c r="AA18" i="2"/>
  <c r="X18" i="2"/>
  <c r="W18" i="2"/>
  <c r="V18" i="2"/>
  <c r="S18" i="2"/>
  <c r="R18" i="2"/>
  <c r="Q18" i="2"/>
  <c r="N18" i="2"/>
  <c r="M18" i="2"/>
  <c r="L18" i="2"/>
  <c r="I18" i="2"/>
  <c r="G18" i="2"/>
  <c r="E18" i="2"/>
  <c r="AJ17" i="2"/>
  <c r="AE17" i="2"/>
  <c r="AC17" i="2"/>
  <c r="AB17" i="2"/>
  <c r="AA17" i="2"/>
  <c r="X17" i="2"/>
  <c r="W17" i="2"/>
  <c r="V17" i="2"/>
  <c r="S17" i="2"/>
  <c r="R17" i="2"/>
  <c r="Q17" i="2"/>
  <c r="N17" i="2"/>
  <c r="M17" i="2"/>
  <c r="L17" i="2"/>
  <c r="I17" i="2"/>
  <c r="G17" i="2"/>
  <c r="E17" i="2"/>
  <c r="AJ16" i="2"/>
  <c r="AE16" i="2"/>
  <c r="AC16" i="2"/>
  <c r="AB16" i="2"/>
  <c r="AA16" i="2"/>
  <c r="X16" i="2"/>
  <c r="W16" i="2"/>
  <c r="V16" i="2"/>
  <c r="S16" i="2"/>
  <c r="R16" i="2"/>
  <c r="Q16" i="2"/>
  <c r="N16" i="2"/>
  <c r="M16" i="2"/>
  <c r="L16" i="2"/>
  <c r="I16" i="2"/>
  <c r="G16" i="2"/>
  <c r="E16" i="2"/>
  <c r="AJ15" i="2"/>
  <c r="AE15" i="2"/>
  <c r="AC15" i="2"/>
  <c r="AB15" i="2"/>
  <c r="AA15" i="2"/>
  <c r="X15" i="2"/>
  <c r="W15" i="2"/>
  <c r="V15" i="2"/>
  <c r="S15" i="2"/>
  <c r="R15" i="2"/>
  <c r="Q15" i="2"/>
  <c r="N15" i="2"/>
  <c r="M15" i="2"/>
  <c r="L15" i="2"/>
  <c r="I15" i="2"/>
  <c r="G15" i="2"/>
  <c r="E15" i="2"/>
  <c r="AJ14" i="2"/>
  <c r="AE14" i="2"/>
  <c r="AC14" i="2"/>
  <c r="AB14" i="2"/>
  <c r="AA14" i="2"/>
  <c r="X14" i="2"/>
  <c r="W14" i="2"/>
  <c r="V14" i="2"/>
  <c r="S14" i="2"/>
  <c r="R14" i="2"/>
  <c r="Q14" i="2"/>
  <c r="N14" i="2"/>
  <c r="M14" i="2"/>
  <c r="L14" i="2"/>
  <c r="I14" i="2"/>
  <c r="G14" i="2"/>
  <c r="E14" i="2"/>
  <c r="AJ13" i="2"/>
  <c r="AE13" i="2"/>
  <c r="AC13" i="2"/>
  <c r="AB13" i="2"/>
  <c r="AA13" i="2"/>
  <c r="X13" i="2"/>
  <c r="W13" i="2"/>
  <c r="V13" i="2"/>
  <c r="S13" i="2"/>
  <c r="R13" i="2"/>
  <c r="Q13" i="2"/>
  <c r="N13" i="2"/>
  <c r="M13" i="2"/>
  <c r="L13" i="2"/>
  <c r="I13" i="2"/>
  <c r="G13" i="2"/>
  <c r="E13" i="2"/>
  <c r="AJ12" i="2"/>
  <c r="AE12" i="2"/>
  <c r="AC12" i="2"/>
  <c r="AB12" i="2"/>
  <c r="AA12" i="2"/>
  <c r="X12" i="2"/>
  <c r="W12" i="2"/>
  <c r="V12" i="2"/>
  <c r="S12" i="2"/>
  <c r="R12" i="2"/>
  <c r="Q12" i="2"/>
  <c r="N12" i="2"/>
  <c r="M12" i="2"/>
  <c r="L12" i="2"/>
  <c r="I12" i="2"/>
  <c r="G12" i="2"/>
  <c r="E12" i="2"/>
  <c r="AJ11" i="2"/>
  <c r="AE11" i="2"/>
  <c r="AC11" i="2"/>
  <c r="AB11" i="2"/>
  <c r="AA11" i="2"/>
  <c r="X11" i="2"/>
  <c r="W11" i="2"/>
  <c r="V11" i="2"/>
  <c r="S11" i="2"/>
  <c r="R11" i="2"/>
  <c r="Q11" i="2"/>
  <c r="N11" i="2"/>
  <c r="M11" i="2"/>
  <c r="L11" i="2"/>
  <c r="I11" i="2"/>
  <c r="G11" i="2"/>
  <c r="E11" i="2"/>
  <c r="AJ10" i="2"/>
  <c r="AE10" i="2"/>
  <c r="AC10" i="2"/>
  <c r="AB10" i="2"/>
  <c r="AA10" i="2"/>
  <c r="X10" i="2"/>
  <c r="W10" i="2"/>
  <c r="V10" i="2"/>
  <c r="S10" i="2"/>
  <c r="R10" i="2"/>
  <c r="Q10" i="2"/>
  <c r="N10" i="2"/>
  <c r="M10" i="2"/>
  <c r="L10" i="2"/>
  <c r="I10" i="2"/>
  <c r="G10" i="2"/>
  <c r="E10" i="2"/>
  <c r="AJ9" i="2"/>
  <c r="AE9" i="2"/>
  <c r="AC9" i="2"/>
  <c r="AB9" i="2"/>
  <c r="AA9" i="2"/>
  <c r="X9" i="2"/>
  <c r="W9" i="2"/>
  <c r="V9" i="2"/>
  <c r="S9" i="2"/>
  <c r="R9" i="2"/>
  <c r="Q9" i="2"/>
  <c r="N9" i="2"/>
  <c r="M9" i="2"/>
  <c r="L9" i="2"/>
  <c r="I9" i="2"/>
  <c r="G9" i="2"/>
  <c r="E9" i="2"/>
  <c r="AJ8" i="2"/>
  <c r="AE8" i="2"/>
  <c r="AC8" i="2"/>
  <c r="AB8" i="2"/>
  <c r="AA8" i="2"/>
  <c r="X8" i="2"/>
  <c r="W8" i="2"/>
  <c r="V8" i="2"/>
  <c r="S8" i="2"/>
  <c r="R8" i="2"/>
  <c r="Q8" i="2"/>
  <c r="N8" i="2"/>
  <c r="M8" i="2"/>
  <c r="L8" i="2"/>
  <c r="I8" i="2"/>
  <c r="G8" i="2"/>
  <c r="E8" i="2"/>
  <c r="AJ7" i="2"/>
  <c r="AE7" i="2"/>
  <c r="AC7" i="2"/>
  <c r="AB7" i="2"/>
  <c r="AA7" i="2"/>
  <c r="X7" i="2"/>
  <c r="W7" i="2"/>
  <c r="V7" i="2"/>
  <c r="S7" i="2"/>
  <c r="R7" i="2"/>
  <c r="Q7" i="2"/>
  <c r="N7" i="2"/>
  <c r="M7" i="2"/>
  <c r="L7" i="2"/>
  <c r="I7" i="2"/>
  <c r="G7" i="2"/>
  <c r="E7" i="2"/>
  <c r="AJ6" i="2"/>
  <c r="AE6" i="2"/>
  <c r="AC6" i="2"/>
  <c r="AB6" i="2"/>
  <c r="AA6" i="2"/>
  <c r="AA250" i="2" s="1"/>
  <c r="X6" i="2"/>
  <c r="W6" i="2"/>
  <c r="V6" i="2"/>
  <c r="S6" i="2"/>
  <c r="R6" i="2"/>
  <c r="Q6" i="2"/>
  <c r="N6" i="2"/>
  <c r="M6" i="2"/>
  <c r="L6" i="2"/>
  <c r="I6" i="2"/>
  <c r="G6" i="2"/>
  <c r="E6" i="2"/>
  <c r="AI3" i="2"/>
  <c r="AH3" i="2"/>
  <c r="AG3" i="2"/>
  <c r="AF3" i="2"/>
  <c r="AD3" i="2"/>
  <c r="AA3" i="2"/>
  <c r="Z3" i="2"/>
  <c r="Y3" i="2"/>
  <c r="V3" i="2"/>
  <c r="U3" i="2"/>
  <c r="T3" i="2"/>
  <c r="Q3" i="2"/>
  <c r="P3" i="2"/>
  <c r="O3" i="2"/>
  <c r="L3" i="2"/>
  <c r="J3" i="2"/>
  <c r="H3" i="2"/>
  <c r="G252" i="1"/>
  <c r="E252" i="1"/>
  <c r="D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AE250" i="2" l="1"/>
  <c r="AJ250" i="2"/>
  <c r="Q250" i="2"/>
  <c r="W250" i="2"/>
  <c r="F252" i="1"/>
  <c r="V250" i="2"/>
  <c r="L250" i="2"/>
  <c r="AG254" i="2" s="1"/>
  <c r="I250" i="2"/>
  <c r="N250" i="2"/>
  <c r="X250" i="2"/>
  <c r="E250" i="2"/>
  <c r="R250" i="2"/>
  <c r="AG253" i="2"/>
  <c r="AG256" i="2" s="1"/>
</calcChain>
</file>

<file path=xl/sharedStrings.xml><?xml version="1.0" encoding="utf-8"?>
<sst xmlns="http://schemas.openxmlformats.org/spreadsheetml/2006/main" count="1150" uniqueCount="552">
  <si>
    <t xml:space="preserve">Nebraska Department of Revenue Property Assessment Division </t>
  </si>
  <si>
    <t>2020 School Adjusted Values by School System, for use in 2021-2022 state aid calculations</t>
  </si>
  <si>
    <r>
      <t xml:space="preserve">Certified to Dept. of Education October 9, 2020, pursuant to  </t>
    </r>
    <r>
      <rPr>
        <b/>
        <sz val="10"/>
        <color indexed="12"/>
        <rFont val="Arial"/>
        <family val="2"/>
      </rPr>
      <t>Neb. Rev. Stat. § 79-1016</t>
    </r>
  </si>
  <si>
    <t>(sorted by)</t>
  </si>
  <si>
    <t>% Adjustment</t>
  </si>
  <si>
    <t>System</t>
  </si>
  <si>
    <t>2020 Unadjusted</t>
  </si>
  <si>
    <t>Adjustment</t>
  </si>
  <si>
    <t>Amount of</t>
  </si>
  <si>
    <t>2020 Adjusted</t>
  </si>
  <si>
    <t>School System Name</t>
  </si>
  <si>
    <t>Code</t>
  </si>
  <si>
    <t>Class</t>
  </si>
  <si>
    <t>System Value</t>
  </si>
  <si>
    <t>Amount</t>
  </si>
  <si>
    <t>Unadjusted</t>
  </si>
  <si>
    <t>KENESAW 3</t>
  </si>
  <si>
    <t>01-0003</t>
  </si>
  <si>
    <t>HASTINGS 18</t>
  </si>
  <si>
    <t>01-0018</t>
  </si>
  <si>
    <t>ADAMS CENTRAL HIGH 90</t>
  </si>
  <si>
    <t>01-0090</t>
  </si>
  <si>
    <t>SILVER LAKE 123</t>
  </si>
  <si>
    <t>01-0123</t>
  </si>
  <si>
    <t>NELIGH-OAKDALE 9</t>
  </si>
  <si>
    <t>02-0009</t>
  </si>
  <si>
    <t>ELGIN 18</t>
  </si>
  <si>
    <t>02-0018</t>
  </si>
  <si>
    <t>SUMMERLAND 115</t>
  </si>
  <si>
    <t>02-0115</t>
  </si>
  <si>
    <t>ARTHUR CO HIGH 500</t>
  </si>
  <si>
    <t>03-0500</t>
  </si>
  <si>
    <t>BANNER 1</t>
  </si>
  <si>
    <t>04-0001</t>
  </si>
  <si>
    <t>SANDHILLS 71</t>
  </si>
  <si>
    <t>05-0071</t>
  </si>
  <si>
    <t>BOONE CENTRAL 1</t>
  </si>
  <si>
    <t>06-0001</t>
  </si>
  <si>
    <t>ST EDWARD 17</t>
  </si>
  <si>
    <t>06-0017</t>
  </si>
  <si>
    <t>RIVERSIDE 75</t>
  </si>
  <si>
    <t>06-0075</t>
  </si>
  <si>
    <t>ALLIANCE 6</t>
  </si>
  <si>
    <t>07-0006</t>
  </si>
  <si>
    <t>HEMINGFORD 10</t>
  </si>
  <si>
    <t>07-0010</t>
  </si>
  <si>
    <t>BOYD COUNTY SCH 51</t>
  </si>
  <si>
    <t>08-0051</t>
  </si>
  <si>
    <t>AINSWORTH 10</t>
  </si>
  <si>
    <t>09-0010</t>
  </si>
  <si>
    <t>GIBBON 2</t>
  </si>
  <si>
    <t>10-0002</t>
  </si>
  <si>
    <t>KEARNEY 7</t>
  </si>
  <si>
    <t>10-0007</t>
  </si>
  <si>
    <t>ELM CREEK 9</t>
  </si>
  <si>
    <t>10-0009</t>
  </si>
  <si>
    <t>SHELTON 19</t>
  </si>
  <si>
    <t>10-0019</t>
  </si>
  <si>
    <t>RAVENNA 69</t>
  </si>
  <si>
    <t>10-0069</t>
  </si>
  <si>
    <t>PLEASANTON 105</t>
  </si>
  <si>
    <t>10-0105</t>
  </si>
  <si>
    <t>AMHERST 119</t>
  </si>
  <si>
    <t>10-0119</t>
  </si>
  <si>
    <t>TEKAMAH-HERMAN 1</t>
  </si>
  <si>
    <t>11-0001</t>
  </si>
  <si>
    <t>OAKLAND-CRAIG 14</t>
  </si>
  <si>
    <t>11-0014</t>
  </si>
  <si>
    <t>LYONS-DECATUR NORTHEAST 20</t>
  </si>
  <si>
    <t>11-0020</t>
  </si>
  <si>
    <t>DAVID CITY 56</t>
  </si>
  <si>
    <t>12-0056</t>
  </si>
  <si>
    <t>EAST BUTLER 2R</t>
  </si>
  <si>
    <t>12-0502</t>
  </si>
  <si>
    <t>PLATTSMOUTH 1</t>
  </si>
  <si>
    <t>13-0001</t>
  </si>
  <si>
    <t>WEEPING WATER 22</t>
  </si>
  <si>
    <t>13-0022</t>
  </si>
  <si>
    <t>LOUISVILLE 32</t>
  </si>
  <si>
    <t>13-0032</t>
  </si>
  <si>
    <t>CONESTOGA 56</t>
  </si>
  <si>
    <t>13-0056</t>
  </si>
  <si>
    <t>ELMWOOD-MURDOCK 97</t>
  </si>
  <si>
    <t>13-0097</t>
  </si>
  <si>
    <t>HARTINGTON-NEWCASTLE 8</t>
  </si>
  <si>
    <t>14-0008</t>
  </si>
  <si>
    <t>RANDOLPH 45</t>
  </si>
  <si>
    <t>14-0045</t>
  </si>
  <si>
    <t>LAUREL-CONCORD-COLERIDGE 54</t>
  </si>
  <si>
    <t>14-0054</t>
  </si>
  <si>
    <t>WYNOT 101</t>
  </si>
  <si>
    <t>14-0101</t>
  </si>
  <si>
    <t>CHASE COUNTY SCHOOLS 10</t>
  </si>
  <si>
    <t>15-0010</t>
  </si>
  <si>
    <t>WAUNETA-PALISADE 536</t>
  </si>
  <si>
    <t>15-0536</t>
  </si>
  <si>
    <t>VALENTINE HIGH 6</t>
  </si>
  <si>
    <t>16-0006</t>
  </si>
  <si>
    <t>CODY-KILGORE 30</t>
  </si>
  <si>
    <t>16-0030</t>
  </si>
  <si>
    <t>SIDNEY 1</t>
  </si>
  <si>
    <t>17-0001</t>
  </si>
  <si>
    <t>LEYTON 3</t>
  </si>
  <si>
    <t>17-0003</t>
  </si>
  <si>
    <t>POTTER-DIX 9</t>
  </si>
  <si>
    <t>17-0009</t>
  </si>
  <si>
    <t>SUTTON 2</t>
  </si>
  <si>
    <t>18-0002</t>
  </si>
  <si>
    <t>HARVARD 11</t>
  </si>
  <si>
    <t>18-0011</t>
  </si>
  <si>
    <t>LEIGH 39</t>
  </si>
  <si>
    <t>19-0039</t>
  </si>
  <si>
    <t>CLARKSON 58</t>
  </si>
  <si>
    <t>19-0058</t>
  </si>
  <si>
    <t>HOWELLS-DODGE 70</t>
  </si>
  <si>
    <t>19-0070</t>
  </si>
  <si>
    <t>SCHUYLER CENTRAL HIGH 123</t>
  </si>
  <si>
    <t>19-0123</t>
  </si>
  <si>
    <t>WEST POINT 1</t>
  </si>
  <si>
    <t>20-0001</t>
  </si>
  <si>
    <t>BANCROFT-ROSALIE 20</t>
  </si>
  <si>
    <t>20-0020</t>
  </si>
  <si>
    <t>WISNER-PILGER 30</t>
  </si>
  <si>
    <t>20-0030</t>
  </si>
  <si>
    <t>ANSELMO-MERNA 15</t>
  </si>
  <si>
    <t>21-0015</t>
  </si>
  <si>
    <t>BROKEN BOW 25</t>
  </si>
  <si>
    <t>21-0025</t>
  </si>
  <si>
    <t>ANSLEY 44</t>
  </si>
  <si>
    <t>21-0044</t>
  </si>
  <si>
    <t>SARGENT 84</t>
  </si>
  <si>
    <t>21-0084</t>
  </si>
  <si>
    <t>ARNOLD 89</t>
  </si>
  <si>
    <t>21-0089</t>
  </si>
  <si>
    <t>CALLAWAY 180</t>
  </si>
  <si>
    <t>21-0180</t>
  </si>
  <si>
    <t>SO SIOUX CITY 11</t>
  </si>
  <si>
    <t>22-0011</t>
  </si>
  <si>
    <t>HOMER 31</t>
  </si>
  <si>
    <t>22-0031</t>
  </si>
  <si>
    <t>CHADRON 2</t>
  </si>
  <si>
    <t>23-0002</t>
  </si>
  <si>
    <t>CRAWFORD 71</t>
  </si>
  <si>
    <t>23-0071</t>
  </si>
  <si>
    <t>LEXINGTON 1</t>
  </si>
  <si>
    <t>24-0001</t>
  </si>
  <si>
    <t>OVERTON 4</t>
  </si>
  <si>
    <t>24-0004</t>
  </si>
  <si>
    <t>COZAD 11</t>
  </si>
  <si>
    <t>24-0011</t>
  </si>
  <si>
    <t>GOTHENBURG 20</t>
  </si>
  <si>
    <t>24-0020</t>
  </si>
  <si>
    <t>SUMNER-EDDYVILLE-MILLER 101</t>
  </si>
  <si>
    <t>24-0101</t>
  </si>
  <si>
    <t>CREEK VALLEY 25</t>
  </si>
  <si>
    <t>25-0025</t>
  </si>
  <si>
    <t>SOUTH PLATTE 95</t>
  </si>
  <si>
    <t>25-0095</t>
  </si>
  <si>
    <t>PONCA 1</t>
  </si>
  <si>
    <t>26-0001</t>
  </si>
  <si>
    <t>ALLEN 70</t>
  </si>
  <si>
    <t>26-0070</t>
  </si>
  <si>
    <t>EMERSON-HUBBARD 561</t>
  </si>
  <si>
    <t>26-0561</t>
  </si>
  <si>
    <t>FREMONT 1</t>
  </si>
  <si>
    <t>27-0001</t>
  </si>
  <si>
    <t>SCRIBNER-SNYDER 62</t>
  </si>
  <si>
    <t>27-0062</t>
  </si>
  <si>
    <t>LOGAN VIEW 594</t>
  </si>
  <si>
    <t>27-0594</t>
  </si>
  <si>
    <t>NORTH BEND CENTRAL 595</t>
  </si>
  <si>
    <t>27-0595</t>
  </si>
  <si>
    <t>OMAHA 1</t>
  </si>
  <si>
    <t>28-0001</t>
  </si>
  <si>
    <t>ELKHORN 10</t>
  </si>
  <si>
    <t>28-0010</t>
  </si>
  <si>
    <t>DOUGLAS CO. WEST COMMUNITY 15</t>
  </si>
  <si>
    <t>28-0015</t>
  </si>
  <si>
    <t>MILLARD 17</t>
  </si>
  <si>
    <t>28-0017</t>
  </si>
  <si>
    <t>RALSTON 54</t>
  </si>
  <si>
    <t>28-0054</t>
  </si>
  <si>
    <t>BENNINGTON 59</t>
  </si>
  <si>
    <t>28-0059</t>
  </si>
  <si>
    <t>WESTSIDE 66</t>
  </si>
  <si>
    <t>28-0066</t>
  </si>
  <si>
    <t>DUNDY CO 117</t>
  </si>
  <si>
    <t>29-0117</t>
  </si>
  <si>
    <t>EXETER-MILLIGAN 1</t>
  </si>
  <si>
    <t>30-0001</t>
  </si>
  <si>
    <t>FILLMORE CO. DIST 25</t>
  </si>
  <si>
    <t>30-0025</t>
  </si>
  <si>
    <t>SHICKLEY 54</t>
  </si>
  <si>
    <t>30-0054</t>
  </si>
  <si>
    <t>FRANKLIN R6</t>
  </si>
  <si>
    <t>31-0506</t>
  </si>
  <si>
    <t>MAYWOOD 46</t>
  </si>
  <si>
    <t>32-0046</t>
  </si>
  <si>
    <t>EUSTIS-FARNAM 95</t>
  </si>
  <si>
    <t>32-0095</t>
  </si>
  <si>
    <t>MEDICINE VALLEY 125</t>
  </si>
  <si>
    <t>32-0125</t>
  </si>
  <si>
    <t>ARAPAHOE 18</t>
  </si>
  <si>
    <t>33-0018</t>
  </si>
  <si>
    <t>CAMBRIDGE 21</t>
  </si>
  <si>
    <t>33-0021</t>
  </si>
  <si>
    <t>SOUTHERN VALLEY 540</t>
  </si>
  <si>
    <t>33-0540</t>
  </si>
  <si>
    <t>SOUTHERN 1</t>
  </si>
  <si>
    <t>34-0001</t>
  </si>
  <si>
    <t>BEATRICE 15</t>
  </si>
  <si>
    <t>34-0015</t>
  </si>
  <si>
    <t>FREEMAN 34</t>
  </si>
  <si>
    <t>34-0034</t>
  </si>
  <si>
    <t>DILLER-ODELL 100</t>
  </si>
  <si>
    <t>34-0100</t>
  </si>
  <si>
    <t>GARDEN CO HIGH 1</t>
  </si>
  <si>
    <t>35-0001</t>
  </si>
  <si>
    <t>BURWELL HIGH 100</t>
  </si>
  <si>
    <t>36-0100</t>
  </si>
  <si>
    <t>ELWOOD 30</t>
  </si>
  <si>
    <t>37-0030</t>
  </si>
  <si>
    <t>HYANNIS HIGH 11</t>
  </si>
  <si>
    <t>38-0011</t>
  </si>
  <si>
    <t>CENTRAL VALLEY 60</t>
  </si>
  <si>
    <t>39-0060</t>
  </si>
  <si>
    <t>GRAND ISLAND 2</t>
  </si>
  <si>
    <t>40-0002</t>
  </si>
  <si>
    <t>NORTHWEST HIGH 82</t>
  </si>
  <si>
    <t>40-0082</t>
  </si>
  <si>
    <t>WOOD RIVER HIGH 83</t>
  </si>
  <si>
    <t>40-0083</t>
  </si>
  <si>
    <t>DONIPHAN-TRUMBULL 126</t>
  </si>
  <si>
    <t>40-0126</t>
  </si>
  <si>
    <t>GILTNER 2</t>
  </si>
  <si>
    <t>41-0002</t>
  </si>
  <si>
    <t>HAMPTON 91</t>
  </si>
  <si>
    <t>41-0091</t>
  </si>
  <si>
    <t>AURORA 4R</t>
  </si>
  <si>
    <t>41-0504</t>
  </si>
  <si>
    <t>ALMA 2</t>
  </si>
  <si>
    <t>42-0002</t>
  </si>
  <si>
    <t>HAYES CENTER 79</t>
  </si>
  <si>
    <t>43-0079</t>
  </si>
  <si>
    <t>HITCHCOCK COUNTY SCHOOLS 70</t>
  </si>
  <si>
    <t>44-0070</t>
  </si>
  <si>
    <t>O'NEILL 7</t>
  </si>
  <si>
    <t>45-0007</t>
  </si>
  <si>
    <t>STUART 44</t>
  </si>
  <si>
    <t>45-0044</t>
  </si>
  <si>
    <t>CHAMBERS 137</t>
  </si>
  <si>
    <t>45-0137</t>
  </si>
  <si>
    <t>WEST HOLT PUBLIC SCH 239</t>
  </si>
  <si>
    <t>45-0239</t>
  </si>
  <si>
    <t>MULLEN 1</t>
  </si>
  <si>
    <t>46-0001</t>
  </si>
  <si>
    <t>ST PAUL 1</t>
  </si>
  <si>
    <t>47-0001</t>
  </si>
  <si>
    <t>CENTURA 100</t>
  </si>
  <si>
    <t>47-0100</t>
  </si>
  <si>
    <t>ELBA 103</t>
  </si>
  <si>
    <t>47-0103</t>
  </si>
  <si>
    <t>FAIRBURY 8</t>
  </si>
  <si>
    <t>48-0008</t>
  </si>
  <si>
    <t>TRI COUNTY 300</t>
  </si>
  <si>
    <t>48-0300</t>
  </si>
  <si>
    <t>MERIDIAN 303</t>
  </si>
  <si>
    <t>48-0303</t>
  </si>
  <si>
    <t>STERLING 33</t>
  </si>
  <si>
    <t>49-0033</t>
  </si>
  <si>
    <t>JOHNSON CO CENTRAL  50</t>
  </si>
  <si>
    <t>49-0050</t>
  </si>
  <si>
    <t>WILCOX-HILDRETH 1</t>
  </si>
  <si>
    <t>50-0001</t>
  </si>
  <si>
    <t>AXTELL R1</t>
  </si>
  <si>
    <t>50-0501</t>
  </si>
  <si>
    <t>MINDEN R3</t>
  </si>
  <si>
    <t>50-0503</t>
  </si>
  <si>
    <t>OGALLALA 1</t>
  </si>
  <si>
    <t>51-0001</t>
  </si>
  <si>
    <t>PAXTON 6</t>
  </si>
  <si>
    <t>51-0006</t>
  </si>
  <si>
    <t>KEYA PAHA CO HIGH 100</t>
  </si>
  <si>
    <t>52-0100</t>
  </si>
  <si>
    <t>KIMBALL 1</t>
  </si>
  <si>
    <t>53-0001</t>
  </si>
  <si>
    <t>CREIGHTON 13</t>
  </si>
  <si>
    <t>54-0013</t>
  </si>
  <si>
    <t>CROFTON 96</t>
  </si>
  <si>
    <t>54-0096</t>
  </si>
  <si>
    <t>NIOBRARA 1R</t>
  </si>
  <si>
    <t>54-0501</t>
  </si>
  <si>
    <t>SANTEE C5</t>
  </si>
  <si>
    <t>54-0505</t>
  </si>
  <si>
    <t>WAUSA 76R</t>
  </si>
  <si>
    <t>54-0576</t>
  </si>
  <si>
    <t>VERDIGRE 83R</t>
  </si>
  <si>
    <t>54-0583</t>
  </si>
  <si>
    <t>BLOOMFIELD 86R</t>
  </si>
  <si>
    <t>54-0586</t>
  </si>
  <si>
    <t>LINCOLN 1</t>
  </si>
  <si>
    <t>55-0001</t>
  </si>
  <si>
    <t>WAVERLY 145</t>
  </si>
  <si>
    <t>55-0145</t>
  </si>
  <si>
    <t>MALCOLM 148</t>
  </si>
  <si>
    <t>55-0148</t>
  </si>
  <si>
    <t>NORRIS 160</t>
  </si>
  <si>
    <t>55-0160</t>
  </si>
  <si>
    <t>RAYMOND CENTRAL 161</t>
  </si>
  <si>
    <t>55-0161</t>
  </si>
  <si>
    <t>NORTH PLATTE 1</t>
  </si>
  <si>
    <t>56-0001</t>
  </si>
  <si>
    <t>BRADY 6</t>
  </si>
  <si>
    <t>56-0006</t>
  </si>
  <si>
    <t>MAXWELL 7</t>
  </si>
  <si>
    <t>56-0007</t>
  </si>
  <si>
    <t>HERSHEY 37</t>
  </si>
  <si>
    <t>56-0037</t>
  </si>
  <si>
    <t>SUTHERLAND 55</t>
  </si>
  <si>
    <t>56-0055</t>
  </si>
  <si>
    <t>WALLACE 65R</t>
  </si>
  <si>
    <t>56-0565</t>
  </si>
  <si>
    <t>STAPLETON R1</t>
  </si>
  <si>
    <t>57-0501</t>
  </si>
  <si>
    <t>LOUP CO 25</t>
  </si>
  <si>
    <t>58-0025</t>
  </si>
  <si>
    <t>MADISON 1</t>
  </si>
  <si>
    <t>59-0001</t>
  </si>
  <si>
    <t>NORFOLK 2</t>
  </si>
  <si>
    <t>59-0002</t>
  </si>
  <si>
    <t>BATTLE CREEK 5</t>
  </si>
  <si>
    <t>59-0005</t>
  </si>
  <si>
    <t>NEWMAN GROVE 13</t>
  </si>
  <si>
    <t>59-0013</t>
  </si>
  <si>
    <t>ELKHORN VALLEY 80</t>
  </si>
  <si>
    <t>59-0080</t>
  </si>
  <si>
    <t>MCPHERSON CO HIGH 90</t>
  </si>
  <si>
    <t>60-0090</t>
  </si>
  <si>
    <t>CENTRAL CITY 4</t>
  </si>
  <si>
    <t>61-0004</t>
  </si>
  <si>
    <t>PALMER 49</t>
  </si>
  <si>
    <t>61-0049</t>
  </si>
  <si>
    <t>BAYARD 21</t>
  </si>
  <si>
    <t>62-0021</t>
  </si>
  <si>
    <t>BRIDGEPORT 63</t>
  </si>
  <si>
    <t>62-0063</t>
  </si>
  <si>
    <t>FULLERTON 1</t>
  </si>
  <si>
    <t>63-0001</t>
  </si>
  <si>
    <t>TWIN RIVER 30</t>
  </si>
  <si>
    <t>63-0030</t>
  </si>
  <si>
    <t>JOHNSON-BROCK 23</t>
  </si>
  <si>
    <t>64-0023</t>
  </si>
  <si>
    <t>AUBURN 29</t>
  </si>
  <si>
    <t>64-0029</t>
  </si>
  <si>
    <t>SUPERIOR 11</t>
  </si>
  <si>
    <t>65-0011</t>
  </si>
  <si>
    <t>SO CENTRAL NE UNIF 5</t>
  </si>
  <si>
    <t>65-2005</t>
  </si>
  <si>
    <t>SYRACUSE-DUNBAR-AVOCA 27</t>
  </si>
  <si>
    <t>66-0027</t>
  </si>
  <si>
    <t>NEBRASKA CITY 111</t>
  </si>
  <si>
    <t>66-0111</t>
  </si>
  <si>
    <t>PALMYRA OR1</t>
  </si>
  <si>
    <t>66-0501</t>
  </si>
  <si>
    <t>PAWNEE CITY 1</t>
  </si>
  <si>
    <t>67-0001</t>
  </si>
  <si>
    <t>LEWISTON 69</t>
  </si>
  <si>
    <t>67-0069</t>
  </si>
  <si>
    <t>PERKINS COUNTY SCHOOLS 20</t>
  </si>
  <si>
    <t>68-0020</t>
  </si>
  <si>
    <t>HOLDREGE 44</t>
  </si>
  <si>
    <t>69-0044</t>
  </si>
  <si>
    <t>BERTRAND 54</t>
  </si>
  <si>
    <t>69-0054</t>
  </si>
  <si>
    <t>LOOMIS 55</t>
  </si>
  <si>
    <t>69-0055</t>
  </si>
  <si>
    <t>PIERCE 2</t>
  </si>
  <si>
    <t>70-0002</t>
  </si>
  <si>
    <t>PLAINVIEW 5</t>
  </si>
  <si>
    <t>70-0005</t>
  </si>
  <si>
    <t>OSMOND 42R</t>
  </si>
  <si>
    <t>70-0542</t>
  </si>
  <si>
    <t>COLUMBUS 1</t>
  </si>
  <si>
    <t>71-0001</t>
  </si>
  <si>
    <t>LAKEVIEW COMMUNITY 5</t>
  </si>
  <si>
    <t>71-0005</t>
  </si>
  <si>
    <t>HUMPHREY 67</t>
  </si>
  <si>
    <t>71-0067</t>
  </si>
  <si>
    <t>CROSS COUNTY 15</t>
  </si>
  <si>
    <t>72-0015</t>
  </si>
  <si>
    <t>OSCEOLA 19</t>
  </si>
  <si>
    <t>72-0019</t>
  </si>
  <si>
    <t>SHELBY-RISING CITY 32</t>
  </si>
  <si>
    <t>72-0032</t>
  </si>
  <si>
    <t>HIGH PLAINS COMMUNITY 75</t>
  </si>
  <si>
    <t>72-0075</t>
  </si>
  <si>
    <t>MCCOOK 17</t>
  </si>
  <si>
    <t>73-0017</t>
  </si>
  <si>
    <t>SOUTHWEST 179</t>
  </si>
  <si>
    <t>73-0179</t>
  </si>
  <si>
    <t>FALLS CITY 56</t>
  </si>
  <si>
    <t>74-0056</t>
  </si>
  <si>
    <t>HUMBOLDT TABLE RK STEINAUER 70</t>
  </si>
  <si>
    <t>74-0070</t>
  </si>
  <si>
    <t>ROCK CO HIGH 100</t>
  </si>
  <si>
    <t>75-0100</t>
  </si>
  <si>
    <t>CRETE 2</t>
  </si>
  <si>
    <t>76-0002</t>
  </si>
  <si>
    <t>DORCHESTER 44</t>
  </si>
  <si>
    <t>76-0044</t>
  </si>
  <si>
    <t>FRIEND 68</t>
  </si>
  <si>
    <t>76-0068</t>
  </si>
  <si>
    <t>WILBER-CLATONIA 82</t>
  </si>
  <si>
    <t>76-0082</t>
  </si>
  <si>
    <t>BELLEVUE 1</t>
  </si>
  <si>
    <t>77-0001</t>
  </si>
  <si>
    <t>PAPILLION-LAVISTA 27</t>
  </si>
  <si>
    <t>77-0027</t>
  </si>
  <si>
    <t>GRETNA 37</t>
  </si>
  <si>
    <t>77-0037</t>
  </si>
  <si>
    <t>SPRINGFIELD PLATTEVIEW 46</t>
  </si>
  <si>
    <t>77-0046</t>
  </si>
  <si>
    <t>ASHLAND-GREENWOOD 1</t>
  </si>
  <si>
    <t>78-0001</t>
  </si>
  <si>
    <t>YUTAN 9</t>
  </si>
  <si>
    <t>78-0009</t>
  </si>
  <si>
    <t>WAHOO 39</t>
  </si>
  <si>
    <t>78-0039</t>
  </si>
  <si>
    <t>MEAD 72</t>
  </si>
  <si>
    <t>78-0072</t>
  </si>
  <si>
    <t>CEDAR BLUFFS 107</t>
  </si>
  <si>
    <t>78-0107</t>
  </si>
  <si>
    <t>MINATARE 2</t>
  </si>
  <si>
    <t>79-0002</t>
  </si>
  <si>
    <t>MORRILL 11</t>
  </si>
  <si>
    <t>79-0011</t>
  </si>
  <si>
    <t>GERING 16</t>
  </si>
  <si>
    <t>79-0016</t>
  </si>
  <si>
    <t>MITCHELL 31</t>
  </si>
  <si>
    <t>79-0031</t>
  </si>
  <si>
    <t>SCOTTSBLUFF 32</t>
  </si>
  <si>
    <t>79-0032</t>
  </si>
  <si>
    <t>MILFORD 5</t>
  </si>
  <si>
    <t>80-0005</t>
  </si>
  <si>
    <t>SEWARD 9</t>
  </si>
  <si>
    <t>80-0009</t>
  </si>
  <si>
    <t>CENTENNIAL 67R</t>
  </si>
  <si>
    <t>80-0567</t>
  </si>
  <si>
    <t>HAY SPRINGS 3</t>
  </si>
  <si>
    <t>81-0003</t>
  </si>
  <si>
    <t>GORDON-RUSHVILLE HIGH SCH 10</t>
  </si>
  <si>
    <t>81-0010</t>
  </si>
  <si>
    <t>LOUP CITY 1</t>
  </si>
  <si>
    <t>82-0001</t>
  </si>
  <si>
    <t>LITCHFIELD 15</t>
  </si>
  <si>
    <t>82-0015</t>
  </si>
  <si>
    <t>SIOUX CO HIGH 500</t>
  </si>
  <si>
    <t>83-0500</t>
  </si>
  <si>
    <t>STANTON 3</t>
  </si>
  <si>
    <t>84-0003</t>
  </si>
  <si>
    <t>DESHLER 60</t>
  </si>
  <si>
    <t>85-0060</t>
  </si>
  <si>
    <t>THAYER CENTRAL COMM 70</t>
  </si>
  <si>
    <t>85-0070</t>
  </si>
  <si>
    <t>BRUNING-DAVENPORT UNIF</t>
  </si>
  <si>
    <t>85-2001</t>
  </si>
  <si>
    <t>THEDFORD HIGH 1</t>
  </si>
  <si>
    <t>86-0001</t>
  </si>
  <si>
    <t>PENDER 1</t>
  </si>
  <si>
    <t>87-0001</t>
  </si>
  <si>
    <t>WALTHILL 13</t>
  </si>
  <si>
    <t>87-0013</t>
  </si>
  <si>
    <t>UMO N HO NATION SCH 16</t>
  </si>
  <si>
    <t>87-0016</t>
  </si>
  <si>
    <t>WINNEBAGO 17</t>
  </si>
  <si>
    <t>87-0017</t>
  </si>
  <si>
    <t>ORD 5</t>
  </si>
  <si>
    <t>88-0005</t>
  </si>
  <si>
    <t>ARCADIA 21</t>
  </si>
  <si>
    <t>88-0021</t>
  </si>
  <si>
    <t>BLAIR 1</t>
  </si>
  <si>
    <t>89-0001</t>
  </si>
  <si>
    <t>FORT CALHOUN 3</t>
  </si>
  <si>
    <t>89-0003</t>
  </si>
  <si>
    <t>ARLINGTON 24</t>
  </si>
  <si>
    <t>89-0024</t>
  </si>
  <si>
    <t>WAYNE 17</t>
  </si>
  <si>
    <t>90-0017</t>
  </si>
  <si>
    <t>WAKEFIELD 60R</t>
  </si>
  <si>
    <t>90-0560</t>
  </si>
  <si>
    <t>WINSIDE 595</t>
  </si>
  <si>
    <t>90-0595</t>
  </si>
  <si>
    <t>RED CLOUD 2</t>
  </si>
  <si>
    <t>91-0002</t>
  </si>
  <si>
    <t>BLUE HILL 74</t>
  </si>
  <si>
    <t>91-0074</t>
  </si>
  <si>
    <t>WHEELER CENTRAL 45</t>
  </si>
  <si>
    <t>92-0045</t>
  </si>
  <si>
    <t>YORK 12</t>
  </si>
  <si>
    <t>93-0012</t>
  </si>
  <si>
    <t>MCCOOL JUNCTION 83</t>
  </si>
  <si>
    <t>93-0083</t>
  </si>
  <si>
    <t>HEARTLAND 96</t>
  </si>
  <si>
    <t>93-0096</t>
  </si>
  <si>
    <t>State Totals 244 systems 2021-2022</t>
  </si>
  <si>
    <t>NE Dept. of Revenue, Property Assessment Division, Certification to Dept of Education</t>
  </si>
  <si>
    <t>Orange=sector %; Yellow=Adjustment Amount; Blue= Adjusted Value</t>
  </si>
  <si>
    <t>2020 School Adjusted Values BY SECTOR certified Oct 9, 2020 per Neb. Rev. Stat. 79-1016 (used in aid calc 2021-2022)</t>
  </si>
  <si>
    <t>prepared 10-9-2020</t>
  </si>
  <si>
    <t>2020 Adj Amnt</t>
  </si>
  <si>
    <t>% Adjmnt</t>
  </si>
  <si>
    <t>TIF tax increment finance</t>
  </si>
  <si>
    <t xml:space="preserve">%PP of </t>
  </si>
  <si>
    <t>%CAPP of</t>
  </si>
  <si>
    <t>%CAReal of</t>
  </si>
  <si>
    <t>adjust to 96%</t>
  </si>
  <si>
    <t>Adjusted</t>
  </si>
  <si>
    <t>of Unadjust</t>
  </si>
  <si>
    <t>%Resid of</t>
  </si>
  <si>
    <t>%Comm of</t>
  </si>
  <si>
    <t>%Aglandof</t>
  </si>
  <si>
    <t>adjust to 72%</t>
  </si>
  <si>
    <t>%AgImprvFS of</t>
  </si>
  <si>
    <t xml:space="preserve">%Mineral of </t>
  </si>
  <si>
    <t>Total</t>
  </si>
  <si>
    <t xml:space="preserve">Adjustment </t>
  </si>
  <si>
    <t>TOTAL</t>
  </si>
  <si>
    <t>base value backout befor adjsmtn calc.</t>
  </si>
  <si>
    <t>SysCode</t>
  </si>
  <si>
    <t>U/L</t>
  </si>
  <si>
    <t>UNAdjVal</t>
  </si>
  <si>
    <t>Personal Prop</t>
  </si>
  <si>
    <t>Central Asd PP</t>
  </si>
  <si>
    <t>Central Asd Real</t>
  </si>
  <si>
    <t>CentralAsd Real</t>
  </si>
  <si>
    <t>Residential</t>
  </si>
  <si>
    <t>Comm.&amp; Indust.</t>
  </si>
  <si>
    <t>Agland</t>
  </si>
  <si>
    <t>AgImprvmt&amp;Frmsite</t>
  </si>
  <si>
    <t>Mineral</t>
  </si>
  <si>
    <t>UNAdjust Value</t>
  </si>
  <si>
    <t>Adjusted Value</t>
  </si>
  <si>
    <t>Total Value</t>
  </si>
  <si>
    <t>TIF Base Resid</t>
  </si>
  <si>
    <t>TIF Base Comm</t>
  </si>
  <si>
    <t>TIF Base Ag</t>
  </si>
  <si>
    <t>U</t>
  </si>
  <si>
    <t>State Totals 244 School Sys. 2020-2021</t>
  </si>
  <si>
    <t>ck adj amnt</t>
  </si>
  <si>
    <t>ck adjusted</t>
  </si>
  <si>
    <t>reck totadj</t>
  </si>
  <si>
    <t>reck totUNadjust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</si>
</sst>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00%"/>
    <numFmt numFmtId="165" formatCode="_(* #,##0_);_(* \(#,##0\);_(* &quot;-&quot;??_);_(@_)"/>
  </numFmts>
  <fonts count="13" x14ac:knownFonts="1">
    <font>
      <sz val="10"/>
      <name val="Arial"/>
    </font>
    <font>
      <b/>
      <sz val="10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1" fillId="0" borderId="0" xfId="0" applyFont="1" applyAlignment="1">
      <alignment horizontal="centerContinuous"/>
    </xf>
    <xf numFmtId="3" fontId="1" fillId="0" borderId="0" xfId="0" applyNumberFormat="1" applyFont="1" applyAlignment="1">
      <alignment horizontal="centerContinuous"/>
    </xf>
    <xf numFmtId="0" fontId="2" fillId="0" borderId="0" xfId="0" applyFont="1"/>
    <xf numFmtId="0" fontId="1" fillId="0" borderId="0" xfId="2" applyFont="1" applyAlignment="1" applyProtection="1">
      <alignment horizontal="centerContinuous"/>
    </xf>
    <xf numFmtId="0" fontId="5" fillId="0" borderId="0" xfId="0" applyFont="1" applyAlignment="1">
      <alignment horizontal="centerContinuous"/>
    </xf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6" fillId="0" borderId="2" xfId="0" applyFont="1" applyBorder="1"/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3" fontId="10" fillId="0" borderId="2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10" fillId="0" borderId="3" xfId="0" applyNumberFormat="1" applyFont="1" applyBorder="1"/>
    <xf numFmtId="1" fontId="9" fillId="0" borderId="3" xfId="0" applyNumberFormat="1" applyFont="1" applyBorder="1" applyAlignment="1">
      <alignment horizontal="center"/>
    </xf>
    <xf numFmtId="3" fontId="10" fillId="0" borderId="3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0" fillId="0" borderId="0" xfId="0" applyNumberFormat="1"/>
    <xf numFmtId="1" fontId="0" fillId="0" borderId="4" xfId="0" applyNumberFormat="1" applyBorder="1"/>
    <xf numFmtId="1" fontId="5" fillId="0" borderId="4" xfId="0" applyNumberFormat="1" applyFont="1" applyBorder="1" applyAlignment="1">
      <alignment horizontal="center"/>
    </xf>
    <xf numFmtId="3" fontId="0" fillId="0" borderId="4" xfId="0" applyNumberFormat="1" applyBorder="1"/>
    <xf numFmtId="164" fontId="8" fillId="0" borderId="4" xfId="0" applyNumberFormat="1" applyFont="1" applyBorder="1"/>
    <xf numFmtId="165" fontId="0" fillId="0" borderId="4" xfId="1" applyNumberFormat="1" applyFont="1" applyBorder="1"/>
    <xf numFmtId="3" fontId="0" fillId="0" borderId="4" xfId="0" applyNumberFormat="1" applyFill="1" applyBorder="1"/>
    <xf numFmtId="0" fontId="10" fillId="2" borderId="5" xfId="0" applyFont="1" applyFill="1" applyBorder="1"/>
    <xf numFmtId="1" fontId="9" fillId="2" borderId="6" xfId="0" applyNumberFormat="1" applyFont="1" applyFill="1" applyBorder="1" applyAlignment="1">
      <alignment horizontal="center"/>
    </xf>
    <xf numFmtId="1" fontId="9" fillId="2" borderId="7" xfId="0" applyNumberFormat="1" applyFont="1" applyFill="1" applyBorder="1" applyAlignment="1">
      <alignment horizontal="center"/>
    </xf>
    <xf numFmtId="3" fontId="1" fillId="2" borderId="5" xfId="0" applyNumberFormat="1" applyFont="1" applyFill="1" applyBorder="1"/>
    <xf numFmtId="164" fontId="8" fillId="2" borderId="5" xfId="0" applyNumberFormat="1" applyFont="1" applyFill="1" applyBorder="1"/>
    <xf numFmtId="3" fontId="0" fillId="0" borderId="0" xfId="0" applyNumberFormat="1"/>
    <xf numFmtId="0" fontId="1" fillId="0" borderId="0" xfId="0" applyFont="1" applyAlignment="1">
      <alignment horizontal="left"/>
    </xf>
    <xf numFmtId="1" fontId="1" fillId="0" borderId="0" xfId="0" applyNumberFormat="1" applyFont="1"/>
    <xf numFmtId="1" fontId="5" fillId="0" borderId="0" xfId="0" applyNumberFormat="1" applyFont="1" applyAlignment="1">
      <alignment horizontal="center"/>
    </xf>
    <xf numFmtId="1" fontId="0" fillId="0" borderId="0" xfId="0" applyNumberFormat="1" applyFill="1"/>
    <xf numFmtId="1" fontId="8" fillId="0" borderId="0" xfId="0" applyNumberFormat="1" applyFont="1"/>
    <xf numFmtId="0" fontId="0" fillId="0" borderId="0" xfId="0" applyBorder="1"/>
    <xf numFmtId="1" fontId="1" fillId="0" borderId="0" xfId="0" applyNumberFormat="1" applyFont="1" applyAlignment="1">
      <alignment horizontal="center"/>
    </xf>
    <xf numFmtId="1" fontId="1" fillId="3" borderId="0" xfId="0" applyNumberFormat="1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1" fontId="11" fillId="5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1" fillId="6" borderId="0" xfId="0" applyNumberFormat="1" applyFont="1" applyFill="1" applyAlignment="1">
      <alignment horizontal="center"/>
    </xf>
    <xf numFmtId="1" fontId="5" fillId="0" borderId="0" xfId="0" applyNumberFormat="1" applyFont="1" applyAlignment="1">
      <alignment horizontal="left"/>
    </xf>
    <xf numFmtId="1" fontId="5" fillId="6" borderId="0" xfId="0" applyNumberFormat="1" applyFont="1" applyFill="1" applyAlignment="1">
      <alignment horizontal="center"/>
    </xf>
    <xf numFmtId="1" fontId="5" fillId="3" borderId="0" xfId="0" applyNumberFormat="1" applyFont="1" applyFill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8" xfId="0" applyNumberFormat="1" applyFont="1" applyBorder="1"/>
    <xf numFmtId="1" fontId="9" fillId="0" borderId="8" xfId="0" applyNumberFormat="1" applyFont="1" applyBorder="1" applyAlignment="1">
      <alignment horizontal="center"/>
    </xf>
    <xf numFmtId="1" fontId="5" fillId="6" borderId="8" xfId="0" applyNumberFormat="1" applyFont="1" applyFill="1" applyBorder="1" applyAlignment="1">
      <alignment horizontal="center"/>
    </xf>
    <xf numFmtId="1" fontId="1" fillId="3" borderId="8" xfId="0" applyNumberFormat="1" applyFont="1" applyFill="1" applyBorder="1" applyAlignment="1">
      <alignment horizontal="center"/>
    </xf>
    <xf numFmtId="1" fontId="1" fillId="4" borderId="8" xfId="0" applyNumberFormat="1" applyFont="1" applyFill="1" applyBorder="1" applyAlignment="1">
      <alignment horizontal="center"/>
    </xf>
    <xf numFmtId="1" fontId="11" fillId="5" borderId="8" xfId="0" applyNumberFormat="1" applyFont="1" applyFill="1" applyBorder="1" applyAlignment="1">
      <alignment horizontal="center"/>
    </xf>
    <xf numFmtId="1" fontId="10" fillId="0" borderId="8" xfId="0" applyNumberFormat="1" applyFont="1" applyBorder="1" applyAlignment="1">
      <alignment horizontal="center"/>
    </xf>
    <xf numFmtId="1" fontId="1" fillId="6" borderId="8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applyNumberFormat="1" applyFont="1" applyBorder="1"/>
    <xf numFmtId="10" fontId="5" fillId="6" borderId="4" xfId="0" applyNumberFormat="1" applyFont="1" applyFill="1" applyBorder="1" applyAlignment="1">
      <alignment horizontal="right"/>
    </xf>
    <xf numFmtId="3" fontId="12" fillId="0" borderId="4" xfId="0" applyNumberFormat="1" applyFont="1" applyBorder="1"/>
    <xf numFmtId="10" fontId="12" fillId="6" borderId="4" xfId="0" applyNumberFormat="1" applyFont="1" applyFill="1" applyBorder="1"/>
    <xf numFmtId="3" fontId="12" fillId="3" borderId="4" xfId="0" applyNumberFormat="1" applyFont="1" applyFill="1" applyBorder="1"/>
    <xf numFmtId="3" fontId="12" fillId="4" borderId="4" xfId="0" applyNumberFormat="1" applyFont="1" applyFill="1" applyBorder="1"/>
    <xf numFmtId="10" fontId="8" fillId="5" borderId="4" xfId="0" applyNumberFormat="1" applyFont="1" applyFill="1" applyBorder="1"/>
    <xf numFmtId="10" fontId="5" fillId="6" borderId="4" xfId="0" applyNumberFormat="1" applyFont="1" applyFill="1" applyBorder="1"/>
    <xf numFmtId="10" fontId="0" fillId="0" borderId="0" xfId="0" applyNumberFormat="1" applyBorder="1"/>
    <xf numFmtId="1" fontId="12" fillId="0" borderId="4" xfId="0" applyNumberFormat="1" applyFont="1" applyFill="1" applyBorder="1"/>
    <xf numFmtId="1" fontId="10" fillId="0" borderId="4" xfId="0" applyNumberFormat="1" applyFont="1" applyFill="1" applyBorder="1"/>
    <xf numFmtId="3" fontId="10" fillId="0" borderId="4" xfId="0" applyNumberFormat="1" applyFont="1" applyBorder="1"/>
    <xf numFmtId="3" fontId="10" fillId="7" borderId="4" xfId="0" applyNumberFormat="1" applyFont="1" applyFill="1" applyBorder="1"/>
    <xf numFmtId="3" fontId="10" fillId="4" borderId="4" xfId="0" applyNumberFormat="1" applyFont="1" applyFill="1" applyBorder="1"/>
    <xf numFmtId="10" fontId="11" fillId="5" borderId="4" xfId="0" applyNumberFormat="1" applyFont="1" applyFill="1" applyBorder="1"/>
    <xf numFmtId="3" fontId="10" fillId="3" borderId="4" xfId="0" applyNumberFormat="1" applyFont="1" applyFill="1" applyBorder="1"/>
    <xf numFmtId="1" fontId="6" fillId="0" borderId="0" xfId="0" applyNumberFormat="1" applyFont="1"/>
    <xf numFmtId="1" fontId="0" fillId="0" borderId="0" xfId="0" applyNumberFormat="1" applyAlignment="1">
      <alignment horizontal="right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ebraskalegislature.gov/laws/statutes.php?statute=79-101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4"/>
  <sheetViews>
    <sheetView tabSelected="1" topLeftCell="A226" workbookViewId="0">
      <selection activeCell="A3" sqref="A3"/>
    </sheetView>
  </sheetViews>
  <sheetFormatPr defaultRowHeight="13.2" x14ac:dyDescent="0.25"/>
  <cols>
    <col min="1" max="1" width="34.6640625" customWidth="1"/>
    <col min="2" max="2" width="9.109375" customWidth="1"/>
    <col min="3" max="3" width="5.44140625" bestFit="1" customWidth="1"/>
    <col min="4" max="4" width="17.5546875" customWidth="1"/>
    <col min="5" max="5" width="14.44140625" customWidth="1"/>
    <col min="6" max="6" width="12.5546875" customWidth="1"/>
    <col min="7" max="7" width="18.33203125" customWidth="1"/>
    <col min="10" max="10" width="10.109375" bestFit="1" customWidth="1"/>
    <col min="12" max="12" width="13.33203125" bestFit="1" customWidth="1"/>
    <col min="13" max="13" width="11.33203125" bestFit="1" customWidth="1"/>
    <col min="14" max="14" width="13.44140625" bestFit="1" customWidth="1"/>
    <col min="15" max="15" width="13.88671875" bestFit="1" customWidth="1"/>
    <col min="16" max="16" width="12.5546875" bestFit="1" customWidth="1"/>
    <col min="17" max="17" width="12.5546875" customWidth="1"/>
    <col min="18" max="18" width="13.6640625" bestFit="1" customWidth="1"/>
  </cols>
  <sheetData>
    <row r="1" spans="1:18" x14ac:dyDescent="0.25">
      <c r="A1" s="1" t="s">
        <v>0</v>
      </c>
      <c r="B1" s="1"/>
      <c r="C1" s="1"/>
      <c r="D1" s="2"/>
      <c r="E1" s="2"/>
      <c r="F1" s="2"/>
      <c r="G1" s="2"/>
      <c r="K1" s="3"/>
    </row>
    <row r="2" spans="1:18" x14ac:dyDescent="0.25">
      <c r="A2" s="1" t="s">
        <v>1</v>
      </c>
      <c r="B2" s="1"/>
      <c r="C2" s="1"/>
      <c r="D2" s="2"/>
      <c r="E2" s="2"/>
      <c r="F2" s="2"/>
      <c r="G2" s="2"/>
    </row>
    <row r="3" spans="1:18" x14ac:dyDescent="0.25">
      <c r="A3" s="4" t="s">
        <v>2</v>
      </c>
      <c r="B3" s="1"/>
      <c r="C3" s="1"/>
      <c r="D3" s="2"/>
      <c r="E3" s="2"/>
      <c r="F3" s="2"/>
      <c r="G3" s="2"/>
    </row>
    <row r="4" spans="1:18" x14ac:dyDescent="0.25">
      <c r="A4" s="5"/>
      <c r="B4" s="1"/>
      <c r="C4" s="1"/>
      <c r="D4" s="2"/>
      <c r="E4" s="2"/>
      <c r="F4" s="2"/>
      <c r="G4" s="2"/>
    </row>
    <row r="5" spans="1:18" x14ac:dyDescent="0.25">
      <c r="A5" s="6"/>
      <c r="B5" s="7" t="s">
        <v>3</v>
      </c>
      <c r="C5" s="8"/>
      <c r="D5" s="9"/>
      <c r="E5" s="10"/>
      <c r="F5" s="11" t="s">
        <v>4</v>
      </c>
      <c r="G5" s="9"/>
    </row>
    <row r="6" spans="1:18" x14ac:dyDescent="0.25">
      <c r="A6" s="12"/>
      <c r="B6" s="13" t="s">
        <v>5</v>
      </c>
      <c r="C6" s="14"/>
      <c r="D6" s="15" t="s">
        <v>6</v>
      </c>
      <c r="E6" s="16" t="s">
        <v>7</v>
      </c>
      <c r="F6" s="17" t="s">
        <v>8</v>
      </c>
      <c r="G6" s="15" t="s">
        <v>9</v>
      </c>
    </row>
    <row r="7" spans="1:18" x14ac:dyDescent="0.25">
      <c r="A7" s="18" t="s">
        <v>10</v>
      </c>
      <c r="B7" s="19" t="s">
        <v>11</v>
      </c>
      <c r="C7" s="19" t="s">
        <v>12</v>
      </c>
      <c r="D7" s="20" t="s">
        <v>13</v>
      </c>
      <c r="E7" s="21" t="s">
        <v>14</v>
      </c>
      <c r="F7" s="22" t="s">
        <v>15</v>
      </c>
      <c r="G7" s="20" t="s">
        <v>13</v>
      </c>
      <c r="I7" s="23"/>
      <c r="J7" s="23"/>
      <c r="K7" s="23"/>
      <c r="L7" s="23"/>
      <c r="M7" s="23"/>
      <c r="N7" s="23"/>
      <c r="O7" s="23"/>
      <c r="P7" s="23"/>
      <c r="R7" s="23"/>
    </row>
    <row r="8" spans="1:18" x14ac:dyDescent="0.25">
      <c r="A8" s="24" t="s">
        <v>16</v>
      </c>
      <c r="B8" s="25" t="s">
        <v>17</v>
      </c>
      <c r="C8" s="25">
        <v>3</v>
      </c>
      <c r="D8" s="26">
        <v>439344332</v>
      </c>
      <c r="E8" s="26">
        <v>6484778</v>
      </c>
      <c r="F8" s="27">
        <f t="shared" ref="F8:F71" si="0">+E8/D8</f>
        <v>1.4760126688057512E-2</v>
      </c>
      <c r="G8" s="28">
        <v>445829110</v>
      </c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x14ac:dyDescent="0.25">
      <c r="A9" s="24" t="s">
        <v>18</v>
      </c>
      <c r="B9" s="25" t="s">
        <v>19</v>
      </c>
      <c r="C9" s="25">
        <v>3</v>
      </c>
      <c r="D9" s="26">
        <v>1253453974</v>
      </c>
      <c r="E9" s="26">
        <v>24752249</v>
      </c>
      <c r="F9" s="27">
        <f t="shared" si="0"/>
        <v>1.9747234053605546E-2</v>
      </c>
      <c r="G9" s="28">
        <v>1278206223</v>
      </c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x14ac:dyDescent="0.25">
      <c r="A10" s="24" t="s">
        <v>20</v>
      </c>
      <c r="B10" s="25" t="s">
        <v>21</v>
      </c>
      <c r="C10" s="25">
        <v>3</v>
      </c>
      <c r="D10" s="26">
        <v>1752465267</v>
      </c>
      <c r="E10" s="26">
        <v>24238469</v>
      </c>
      <c r="F10" s="27">
        <f t="shared" si="0"/>
        <v>1.3831069554658397E-2</v>
      </c>
      <c r="G10" s="28">
        <v>1776703736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x14ac:dyDescent="0.25">
      <c r="A11" s="24" t="s">
        <v>22</v>
      </c>
      <c r="B11" s="25" t="s">
        <v>23</v>
      </c>
      <c r="C11" s="25">
        <v>3</v>
      </c>
      <c r="D11" s="26">
        <v>726026320</v>
      </c>
      <c r="E11" s="26">
        <v>10310443</v>
      </c>
      <c r="F11" s="27">
        <f t="shared" si="0"/>
        <v>1.4201197278908567E-2</v>
      </c>
      <c r="G11" s="28">
        <v>736336763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x14ac:dyDescent="0.25">
      <c r="A12" s="24" t="s">
        <v>24</v>
      </c>
      <c r="B12" s="25" t="s">
        <v>25</v>
      </c>
      <c r="C12" s="25">
        <v>3</v>
      </c>
      <c r="D12" s="26">
        <v>530448199</v>
      </c>
      <c r="E12" s="26">
        <v>5915329</v>
      </c>
      <c r="F12" s="27">
        <f t="shared" si="0"/>
        <v>1.1151567695302893E-2</v>
      </c>
      <c r="G12" s="28">
        <v>536363528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x14ac:dyDescent="0.25">
      <c r="A13" s="24" t="s">
        <v>26</v>
      </c>
      <c r="B13" s="25" t="s">
        <v>27</v>
      </c>
      <c r="C13" s="25">
        <v>3</v>
      </c>
      <c r="D13" s="26">
        <v>688886539</v>
      </c>
      <c r="E13" s="26">
        <v>6724404</v>
      </c>
      <c r="F13" s="27">
        <f t="shared" si="0"/>
        <v>9.7612649098373517E-3</v>
      </c>
      <c r="G13" s="28">
        <v>695610943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18" x14ac:dyDescent="0.25">
      <c r="A14" s="24" t="s">
        <v>28</v>
      </c>
      <c r="B14" s="25" t="s">
        <v>29</v>
      </c>
      <c r="C14" s="25">
        <v>3</v>
      </c>
      <c r="D14" s="26">
        <v>1040664208</v>
      </c>
      <c r="E14" s="26">
        <v>15651501</v>
      </c>
      <c r="F14" s="27">
        <f t="shared" si="0"/>
        <v>1.5039914777197757E-2</v>
      </c>
      <c r="G14" s="28">
        <v>1056315709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x14ac:dyDescent="0.25">
      <c r="A15" s="24" t="s">
        <v>30</v>
      </c>
      <c r="B15" s="25" t="s">
        <v>31</v>
      </c>
      <c r="C15" s="25">
        <v>3</v>
      </c>
      <c r="D15" s="26">
        <v>238213527</v>
      </c>
      <c r="E15" s="26">
        <v>634</v>
      </c>
      <c r="F15" s="27">
        <f t="shared" si="0"/>
        <v>2.6614777421938763E-6</v>
      </c>
      <c r="G15" s="28">
        <v>238214161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1:18" x14ac:dyDescent="0.25">
      <c r="A16" s="24" t="s">
        <v>32</v>
      </c>
      <c r="B16" s="25" t="s">
        <v>33</v>
      </c>
      <c r="C16" s="25">
        <v>3</v>
      </c>
      <c r="D16" s="26">
        <v>304749382</v>
      </c>
      <c r="E16" s="26">
        <v>3447631</v>
      </c>
      <c r="F16" s="27">
        <f t="shared" si="0"/>
        <v>1.13130040736227E-2</v>
      </c>
      <c r="G16" s="28">
        <v>308197013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x14ac:dyDescent="0.25">
      <c r="A17" s="24" t="s">
        <v>34</v>
      </c>
      <c r="B17" s="25" t="s">
        <v>35</v>
      </c>
      <c r="C17" s="25">
        <v>3</v>
      </c>
      <c r="D17" s="26">
        <v>422409907</v>
      </c>
      <c r="E17" s="26">
        <v>802355</v>
      </c>
      <c r="F17" s="27">
        <f t="shared" si="0"/>
        <v>1.8994701277212232E-3</v>
      </c>
      <c r="G17" s="28">
        <v>423212262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8" x14ac:dyDescent="0.25">
      <c r="A18" s="24" t="s">
        <v>36</v>
      </c>
      <c r="B18" s="25" t="s">
        <v>37</v>
      </c>
      <c r="C18" s="25">
        <v>3</v>
      </c>
      <c r="D18" s="26">
        <v>1422281407</v>
      </c>
      <c r="E18" s="26">
        <v>-13132864</v>
      </c>
      <c r="F18" s="27">
        <f t="shared" si="0"/>
        <v>-9.2336607477004028E-3</v>
      </c>
      <c r="G18" s="28">
        <v>1409148543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x14ac:dyDescent="0.25">
      <c r="A19" s="24" t="s">
        <v>38</v>
      </c>
      <c r="B19" s="25" t="s">
        <v>39</v>
      </c>
      <c r="C19" s="25">
        <v>3</v>
      </c>
      <c r="D19" s="26">
        <v>435513438</v>
      </c>
      <c r="E19" s="26">
        <v>1197639</v>
      </c>
      <c r="F19" s="27">
        <f t="shared" si="0"/>
        <v>2.7499472932451742E-3</v>
      </c>
      <c r="G19" s="28">
        <v>436711077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8" x14ac:dyDescent="0.25">
      <c r="A20" s="24" t="s">
        <v>40</v>
      </c>
      <c r="B20" s="25" t="s">
        <v>41</v>
      </c>
      <c r="C20" s="25">
        <v>3</v>
      </c>
      <c r="D20" s="26">
        <v>788185387</v>
      </c>
      <c r="E20" s="26">
        <v>-5008161</v>
      </c>
      <c r="F20" s="27">
        <f t="shared" si="0"/>
        <v>-6.3540393955565681E-3</v>
      </c>
      <c r="G20" s="28">
        <v>783177226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 x14ac:dyDescent="0.25">
      <c r="A21" s="24" t="s">
        <v>42</v>
      </c>
      <c r="B21" s="25" t="s">
        <v>43</v>
      </c>
      <c r="C21" s="25">
        <v>3</v>
      </c>
      <c r="D21" s="26">
        <v>1069221084</v>
      </c>
      <c r="E21" s="26">
        <v>7935404</v>
      </c>
      <c r="F21" s="27">
        <f t="shared" si="0"/>
        <v>7.4216680897399891E-3</v>
      </c>
      <c r="G21" s="28">
        <v>1077156488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 x14ac:dyDescent="0.25">
      <c r="A22" s="24" t="s">
        <v>44</v>
      </c>
      <c r="B22" s="25" t="s">
        <v>45</v>
      </c>
      <c r="C22" s="25">
        <v>3</v>
      </c>
      <c r="D22" s="26">
        <v>643273880</v>
      </c>
      <c r="E22" s="26">
        <v>15645441</v>
      </c>
      <c r="F22" s="27">
        <f t="shared" si="0"/>
        <v>2.4321586009368203E-2</v>
      </c>
      <c r="G22" s="28">
        <v>658919321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x14ac:dyDescent="0.25">
      <c r="A23" s="24" t="s">
        <v>46</v>
      </c>
      <c r="B23" s="25" t="s">
        <v>47</v>
      </c>
      <c r="C23" s="25">
        <v>3</v>
      </c>
      <c r="D23" s="26">
        <v>650300044</v>
      </c>
      <c r="E23" s="26">
        <v>21987934</v>
      </c>
      <c r="F23" s="27">
        <f t="shared" si="0"/>
        <v>3.3811982949827388E-2</v>
      </c>
      <c r="G23" s="28">
        <v>672287978</v>
      </c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 x14ac:dyDescent="0.25">
      <c r="A24" s="24" t="s">
        <v>48</v>
      </c>
      <c r="B24" s="25" t="s">
        <v>49</v>
      </c>
      <c r="C24" s="25">
        <v>3</v>
      </c>
      <c r="D24" s="26">
        <v>813522881</v>
      </c>
      <c r="E24" s="26">
        <v>18569001</v>
      </c>
      <c r="F24" s="27">
        <f t="shared" si="0"/>
        <v>2.2825419461066147E-2</v>
      </c>
      <c r="G24" s="28">
        <v>832091882</v>
      </c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 x14ac:dyDescent="0.25">
      <c r="A25" s="24" t="s">
        <v>50</v>
      </c>
      <c r="B25" s="25" t="s">
        <v>51</v>
      </c>
      <c r="C25" s="25">
        <v>3</v>
      </c>
      <c r="D25" s="26">
        <v>586441355</v>
      </c>
      <c r="E25" s="26">
        <v>2197516</v>
      </c>
      <c r="F25" s="27">
        <f t="shared" si="0"/>
        <v>3.7472050380894439E-3</v>
      </c>
      <c r="G25" s="28">
        <v>588638871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8" x14ac:dyDescent="0.25">
      <c r="A26" s="24" t="s">
        <v>52</v>
      </c>
      <c r="B26" s="25" t="s">
        <v>53</v>
      </c>
      <c r="C26" s="25">
        <v>3</v>
      </c>
      <c r="D26" s="26">
        <v>4036958808</v>
      </c>
      <c r="E26" s="26">
        <v>35945823</v>
      </c>
      <c r="F26" s="27">
        <f t="shared" si="0"/>
        <v>8.904183745637069E-3</v>
      </c>
      <c r="G26" s="28">
        <v>4072904631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 x14ac:dyDescent="0.25">
      <c r="A27" s="24" t="s">
        <v>54</v>
      </c>
      <c r="B27" s="25" t="s">
        <v>55</v>
      </c>
      <c r="C27" s="25">
        <v>3</v>
      </c>
      <c r="D27" s="26">
        <v>405221527</v>
      </c>
      <c r="E27" s="26">
        <v>4169737</v>
      </c>
      <c r="F27" s="27">
        <f t="shared" si="0"/>
        <v>1.0290018476733099E-2</v>
      </c>
      <c r="G27" s="28">
        <v>409391264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x14ac:dyDescent="0.25">
      <c r="A28" s="24" t="s">
        <v>56</v>
      </c>
      <c r="B28" s="25" t="s">
        <v>57</v>
      </c>
      <c r="C28" s="25">
        <v>3</v>
      </c>
      <c r="D28" s="26">
        <v>349195327</v>
      </c>
      <c r="E28" s="26">
        <v>2498800</v>
      </c>
      <c r="F28" s="27">
        <f t="shared" si="0"/>
        <v>7.1558804107364239E-3</v>
      </c>
      <c r="G28" s="28">
        <v>351694127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 x14ac:dyDescent="0.25">
      <c r="A29" s="24" t="s">
        <v>58</v>
      </c>
      <c r="B29" s="25" t="s">
        <v>59</v>
      </c>
      <c r="C29" s="25">
        <v>3</v>
      </c>
      <c r="D29" s="26">
        <v>693479459</v>
      </c>
      <c r="E29" s="26">
        <v>-2265122</v>
      </c>
      <c r="F29" s="27">
        <f t="shared" si="0"/>
        <v>-3.2663144821424334E-3</v>
      </c>
      <c r="G29" s="28">
        <v>691214337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1:18" x14ac:dyDescent="0.25">
      <c r="A30" s="24" t="s">
        <v>60</v>
      </c>
      <c r="B30" s="25" t="s">
        <v>61</v>
      </c>
      <c r="C30" s="25">
        <v>3</v>
      </c>
      <c r="D30" s="26">
        <v>373136412</v>
      </c>
      <c r="E30" s="26">
        <v>59040</v>
      </c>
      <c r="F30" s="27">
        <f t="shared" si="0"/>
        <v>1.5822631643893278E-4</v>
      </c>
      <c r="G30" s="28">
        <v>373195452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 x14ac:dyDescent="0.25">
      <c r="A31" s="24" t="s">
        <v>62</v>
      </c>
      <c r="B31" s="25" t="s">
        <v>63</v>
      </c>
      <c r="C31" s="25">
        <v>3</v>
      </c>
      <c r="D31" s="26">
        <v>347590450</v>
      </c>
      <c r="E31" s="26">
        <v>131058</v>
      </c>
      <c r="F31" s="27">
        <f t="shared" si="0"/>
        <v>3.7704718297064838E-4</v>
      </c>
      <c r="G31" s="28">
        <v>347721508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1:18" x14ac:dyDescent="0.25">
      <c r="A32" s="24" t="s">
        <v>64</v>
      </c>
      <c r="B32" s="25" t="s">
        <v>65</v>
      </c>
      <c r="C32" s="25">
        <v>3</v>
      </c>
      <c r="D32" s="26">
        <v>857012832</v>
      </c>
      <c r="E32" s="26">
        <v>917226</v>
      </c>
      <c r="F32" s="27">
        <f t="shared" si="0"/>
        <v>1.0702593540629739E-3</v>
      </c>
      <c r="G32" s="28">
        <v>857930058</v>
      </c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x14ac:dyDescent="0.25">
      <c r="A33" s="24" t="s">
        <v>66</v>
      </c>
      <c r="B33" s="25" t="s">
        <v>67</v>
      </c>
      <c r="C33" s="25">
        <v>3</v>
      </c>
      <c r="D33" s="26">
        <v>569460060</v>
      </c>
      <c r="E33" s="26">
        <v>-221826</v>
      </c>
      <c r="F33" s="27">
        <f t="shared" si="0"/>
        <v>-3.8953741549495145E-4</v>
      </c>
      <c r="G33" s="28">
        <v>569238234</v>
      </c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18" x14ac:dyDescent="0.25">
      <c r="A34" s="24" t="s">
        <v>68</v>
      </c>
      <c r="B34" s="25" t="s">
        <v>69</v>
      </c>
      <c r="C34" s="25">
        <v>3</v>
      </c>
      <c r="D34" s="26">
        <v>483039710</v>
      </c>
      <c r="E34" s="26">
        <v>-909853</v>
      </c>
      <c r="F34" s="27">
        <f t="shared" si="0"/>
        <v>-1.8835987625116784E-3</v>
      </c>
      <c r="G34" s="28">
        <v>482129857</v>
      </c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 x14ac:dyDescent="0.25">
      <c r="A35" s="24" t="s">
        <v>70</v>
      </c>
      <c r="B35" s="25" t="s">
        <v>71</v>
      </c>
      <c r="C35" s="25">
        <v>3</v>
      </c>
      <c r="D35" s="26">
        <v>1332923317</v>
      </c>
      <c r="E35" s="26">
        <v>29903756</v>
      </c>
      <c r="F35" s="27">
        <f t="shared" si="0"/>
        <v>2.2434715949979891E-2</v>
      </c>
      <c r="G35" s="28">
        <v>1362827073</v>
      </c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pans="1:18" x14ac:dyDescent="0.25">
      <c r="A36" s="24" t="s">
        <v>72</v>
      </c>
      <c r="B36" s="25" t="s">
        <v>73</v>
      </c>
      <c r="C36" s="25">
        <v>3</v>
      </c>
      <c r="D36" s="26">
        <v>889270557</v>
      </c>
      <c r="E36" s="26">
        <v>12902140</v>
      </c>
      <c r="F36" s="27">
        <f t="shared" si="0"/>
        <v>1.4508677812887489E-2</v>
      </c>
      <c r="G36" s="28">
        <v>902172697</v>
      </c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 x14ac:dyDescent="0.25">
      <c r="A37" s="24" t="s">
        <v>74</v>
      </c>
      <c r="B37" s="25" t="s">
        <v>75</v>
      </c>
      <c r="C37" s="25">
        <v>3</v>
      </c>
      <c r="D37" s="26">
        <v>826012830</v>
      </c>
      <c r="E37" s="26">
        <v>6591136</v>
      </c>
      <c r="F37" s="27">
        <f t="shared" si="0"/>
        <v>7.9794595926554798E-3</v>
      </c>
      <c r="G37" s="28">
        <v>832603966</v>
      </c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18" x14ac:dyDescent="0.25">
      <c r="A38" s="24" t="s">
        <v>76</v>
      </c>
      <c r="B38" s="25" t="s">
        <v>77</v>
      </c>
      <c r="C38" s="25">
        <v>3</v>
      </c>
      <c r="D38" s="26">
        <v>383684678</v>
      </c>
      <c r="E38" s="26">
        <v>-6264915</v>
      </c>
      <c r="F38" s="27">
        <f t="shared" si="0"/>
        <v>-1.6328290805503576E-2</v>
      </c>
      <c r="G38" s="28">
        <v>377419763</v>
      </c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1:18" x14ac:dyDescent="0.25">
      <c r="A39" s="24" t="s">
        <v>78</v>
      </c>
      <c r="B39" s="25" t="s">
        <v>79</v>
      </c>
      <c r="C39" s="25">
        <v>3</v>
      </c>
      <c r="D39" s="26">
        <v>584281784</v>
      </c>
      <c r="E39" s="26">
        <v>729962</v>
      </c>
      <c r="F39" s="27">
        <f t="shared" si="0"/>
        <v>1.2493321202017827E-3</v>
      </c>
      <c r="G39" s="28">
        <v>585011746</v>
      </c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 x14ac:dyDescent="0.25">
      <c r="A40" s="24" t="s">
        <v>80</v>
      </c>
      <c r="B40" s="25" t="s">
        <v>81</v>
      </c>
      <c r="C40" s="25">
        <v>3</v>
      </c>
      <c r="D40" s="26">
        <v>814547330</v>
      </c>
      <c r="E40" s="26">
        <v>-916462</v>
      </c>
      <c r="F40" s="27">
        <f t="shared" si="0"/>
        <v>-1.1251181683942172E-3</v>
      </c>
      <c r="G40" s="28">
        <v>813630868</v>
      </c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18" x14ac:dyDescent="0.25">
      <c r="A41" s="24" t="s">
        <v>82</v>
      </c>
      <c r="B41" s="25" t="s">
        <v>83</v>
      </c>
      <c r="C41" s="25">
        <v>3</v>
      </c>
      <c r="D41" s="26">
        <v>474871987</v>
      </c>
      <c r="E41" s="26">
        <v>-8568863</v>
      </c>
      <c r="F41" s="27">
        <f t="shared" si="0"/>
        <v>-1.804457461079927E-2</v>
      </c>
      <c r="G41" s="28">
        <v>466303124</v>
      </c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18" x14ac:dyDescent="0.25">
      <c r="A42" s="24" t="s">
        <v>84</v>
      </c>
      <c r="B42" s="25" t="s">
        <v>85</v>
      </c>
      <c r="C42" s="25">
        <v>3</v>
      </c>
      <c r="D42" s="26">
        <v>1128157912</v>
      </c>
      <c r="E42" s="26">
        <v>-4687619</v>
      </c>
      <c r="F42" s="27">
        <f t="shared" si="0"/>
        <v>-4.1551089170573487E-3</v>
      </c>
      <c r="G42" s="28">
        <v>1123470293</v>
      </c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18" x14ac:dyDescent="0.25">
      <c r="A43" s="24" t="s">
        <v>86</v>
      </c>
      <c r="B43" s="25" t="s">
        <v>87</v>
      </c>
      <c r="C43" s="25">
        <v>3</v>
      </c>
      <c r="D43" s="26">
        <v>683161745</v>
      </c>
      <c r="E43" s="26">
        <v>6227852</v>
      </c>
      <c r="F43" s="27">
        <f t="shared" si="0"/>
        <v>9.1162188831284754E-3</v>
      </c>
      <c r="G43" s="28">
        <v>689389597</v>
      </c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spans="1:18" x14ac:dyDescent="0.25">
      <c r="A44" s="24" t="s">
        <v>88</v>
      </c>
      <c r="B44" s="25" t="s">
        <v>89</v>
      </c>
      <c r="C44" s="25">
        <v>3</v>
      </c>
      <c r="D44" s="26">
        <v>947340158</v>
      </c>
      <c r="E44" s="26">
        <v>-3119953</v>
      </c>
      <c r="F44" s="27">
        <f t="shared" si="0"/>
        <v>-3.2933819744185278E-3</v>
      </c>
      <c r="G44" s="28">
        <v>944220205</v>
      </c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18" x14ac:dyDescent="0.25">
      <c r="A45" s="24" t="s">
        <v>90</v>
      </c>
      <c r="B45" s="25" t="s">
        <v>91</v>
      </c>
      <c r="C45" s="25">
        <v>3</v>
      </c>
      <c r="D45" s="26">
        <v>186637362</v>
      </c>
      <c r="E45" s="26">
        <v>881566</v>
      </c>
      <c r="F45" s="27">
        <f t="shared" si="0"/>
        <v>4.7234165257865144E-3</v>
      </c>
      <c r="G45" s="28">
        <v>187518928</v>
      </c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6" spans="1:18" x14ac:dyDescent="0.25">
      <c r="A46" s="24" t="s">
        <v>92</v>
      </c>
      <c r="B46" s="25" t="s">
        <v>93</v>
      </c>
      <c r="C46" s="25">
        <v>3</v>
      </c>
      <c r="D46" s="26">
        <v>1251600854</v>
      </c>
      <c r="E46" s="26">
        <v>3172</v>
      </c>
      <c r="F46" s="27">
        <f t="shared" si="0"/>
        <v>2.5343542950315051E-6</v>
      </c>
      <c r="G46" s="28">
        <v>1251604026</v>
      </c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pans="1:18" x14ac:dyDescent="0.25">
      <c r="A47" s="24" t="s">
        <v>94</v>
      </c>
      <c r="B47" s="25" t="s">
        <v>95</v>
      </c>
      <c r="C47" s="25">
        <v>3</v>
      </c>
      <c r="D47" s="26">
        <v>377172048</v>
      </c>
      <c r="E47" s="26">
        <v>-433828</v>
      </c>
      <c r="F47" s="27">
        <f t="shared" si="0"/>
        <v>-1.1502124887048893E-3</v>
      </c>
      <c r="G47" s="28">
        <v>376738220</v>
      </c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1:18" x14ac:dyDescent="0.25">
      <c r="A48" s="24" t="s">
        <v>96</v>
      </c>
      <c r="B48" s="25" t="s">
        <v>97</v>
      </c>
      <c r="C48" s="25">
        <v>3</v>
      </c>
      <c r="D48" s="26">
        <v>1309663450</v>
      </c>
      <c r="E48" s="26">
        <v>34174553</v>
      </c>
      <c r="F48" s="27">
        <f t="shared" si="0"/>
        <v>2.6094148844117166E-2</v>
      </c>
      <c r="G48" s="28">
        <v>1343838003</v>
      </c>
      <c r="I48" s="23"/>
      <c r="J48" s="23"/>
      <c r="K48" s="23"/>
      <c r="L48" s="23"/>
      <c r="M48" s="23"/>
      <c r="N48" s="23"/>
      <c r="O48" s="23"/>
      <c r="P48" s="23"/>
      <c r="Q48" s="23"/>
      <c r="R48" s="23"/>
    </row>
    <row r="49" spans="1:18" x14ac:dyDescent="0.25">
      <c r="A49" s="24" t="s">
        <v>98</v>
      </c>
      <c r="B49" s="25" t="s">
        <v>99</v>
      </c>
      <c r="C49" s="25">
        <v>3</v>
      </c>
      <c r="D49" s="26">
        <v>186437507</v>
      </c>
      <c r="E49" s="26">
        <v>4774466</v>
      </c>
      <c r="F49" s="27">
        <f t="shared" si="0"/>
        <v>2.5608935008984004E-2</v>
      </c>
      <c r="G49" s="28">
        <v>191211973</v>
      </c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pans="1:18" x14ac:dyDescent="0.25">
      <c r="A50" s="24" t="s">
        <v>100</v>
      </c>
      <c r="B50" s="25" t="s">
        <v>101</v>
      </c>
      <c r="C50" s="25">
        <v>3</v>
      </c>
      <c r="D50" s="26">
        <v>674255913</v>
      </c>
      <c r="E50" s="26">
        <v>4098949</v>
      </c>
      <c r="F50" s="27">
        <f t="shared" si="0"/>
        <v>6.0792184702724295E-3</v>
      </c>
      <c r="G50" s="28">
        <v>678354862</v>
      </c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pans="1:18" x14ac:dyDescent="0.25">
      <c r="A51" s="24" t="s">
        <v>102</v>
      </c>
      <c r="B51" s="25" t="s">
        <v>103</v>
      </c>
      <c r="C51" s="25">
        <v>3</v>
      </c>
      <c r="D51" s="26">
        <v>414092363</v>
      </c>
      <c r="E51" s="26">
        <v>-3060140</v>
      </c>
      <c r="F51" s="27">
        <f t="shared" si="0"/>
        <v>-7.389993811598018E-3</v>
      </c>
      <c r="G51" s="28">
        <v>411032223</v>
      </c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1:18" x14ac:dyDescent="0.25">
      <c r="A52" s="24" t="s">
        <v>104</v>
      </c>
      <c r="B52" s="25" t="s">
        <v>105</v>
      </c>
      <c r="C52" s="25">
        <v>3</v>
      </c>
      <c r="D52" s="26">
        <v>336038727</v>
      </c>
      <c r="E52" s="26">
        <v>-2600210</v>
      </c>
      <c r="F52" s="27">
        <f t="shared" si="0"/>
        <v>-7.7378283842861953E-3</v>
      </c>
      <c r="G52" s="28">
        <v>333438517</v>
      </c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1:18" x14ac:dyDescent="0.25">
      <c r="A53" s="24" t="s">
        <v>106</v>
      </c>
      <c r="B53" s="25" t="s">
        <v>107</v>
      </c>
      <c r="C53" s="25">
        <v>3</v>
      </c>
      <c r="D53" s="26">
        <v>760822630</v>
      </c>
      <c r="E53" s="26">
        <v>-3981605</v>
      </c>
      <c r="F53" s="27">
        <f t="shared" si="0"/>
        <v>-5.2332893936133315E-3</v>
      </c>
      <c r="G53" s="28">
        <v>756841025</v>
      </c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1:18" x14ac:dyDescent="0.25">
      <c r="A54" s="24" t="s">
        <v>108</v>
      </c>
      <c r="B54" s="25" t="s">
        <v>109</v>
      </c>
      <c r="C54" s="25">
        <v>3</v>
      </c>
      <c r="D54" s="26">
        <v>353840851</v>
      </c>
      <c r="E54" s="26">
        <v>-3256681</v>
      </c>
      <c r="F54" s="27">
        <f t="shared" si="0"/>
        <v>-9.2038016266245068E-3</v>
      </c>
      <c r="G54" s="28">
        <v>350584170</v>
      </c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pans="1:18" x14ac:dyDescent="0.25">
      <c r="A55" s="24" t="s">
        <v>110</v>
      </c>
      <c r="B55" s="25" t="s">
        <v>111</v>
      </c>
      <c r="C55" s="25">
        <v>3</v>
      </c>
      <c r="D55" s="26">
        <v>442867026</v>
      </c>
      <c r="E55" s="26">
        <v>6800279</v>
      </c>
      <c r="F55" s="27">
        <f t="shared" si="0"/>
        <v>1.5355126032797033E-2</v>
      </c>
      <c r="G55" s="28">
        <v>449667305</v>
      </c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1:18" x14ac:dyDescent="0.25">
      <c r="A56" s="24" t="s">
        <v>112</v>
      </c>
      <c r="B56" s="25" t="s">
        <v>113</v>
      </c>
      <c r="C56" s="25">
        <v>3</v>
      </c>
      <c r="D56" s="26">
        <v>401019895</v>
      </c>
      <c r="E56" s="26">
        <v>4195996</v>
      </c>
      <c r="F56" s="27">
        <f t="shared" si="0"/>
        <v>1.0463311302797084E-2</v>
      </c>
      <c r="G56" s="28">
        <v>405215891</v>
      </c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1:18" x14ac:dyDescent="0.25">
      <c r="A57" s="24" t="s">
        <v>114</v>
      </c>
      <c r="B57" s="25" t="s">
        <v>115</v>
      </c>
      <c r="C57" s="25">
        <v>3</v>
      </c>
      <c r="D57" s="26">
        <v>734695419</v>
      </c>
      <c r="E57" s="26">
        <v>-1211239</v>
      </c>
      <c r="F57" s="27">
        <f t="shared" si="0"/>
        <v>-1.6486274021534357E-3</v>
      </c>
      <c r="G57" s="28">
        <v>733484180</v>
      </c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1:18" x14ac:dyDescent="0.25">
      <c r="A58" s="24" t="s">
        <v>116</v>
      </c>
      <c r="B58" s="25" t="s">
        <v>117</v>
      </c>
      <c r="C58" s="25">
        <v>3</v>
      </c>
      <c r="D58" s="26">
        <v>1396013215</v>
      </c>
      <c r="E58" s="26">
        <v>14036540</v>
      </c>
      <c r="F58" s="27">
        <f t="shared" si="0"/>
        <v>1.0054732898785633E-2</v>
      </c>
      <c r="G58" s="28">
        <v>1410049755</v>
      </c>
      <c r="I58" s="23"/>
      <c r="J58" s="23"/>
      <c r="K58" s="23"/>
      <c r="L58" s="23"/>
      <c r="M58" s="23"/>
      <c r="N58" s="23"/>
      <c r="O58" s="23"/>
      <c r="P58" s="23"/>
      <c r="Q58" s="23"/>
      <c r="R58" s="23"/>
    </row>
    <row r="59" spans="1:18" x14ac:dyDescent="0.25">
      <c r="A59" s="24" t="s">
        <v>118</v>
      </c>
      <c r="B59" s="25" t="s">
        <v>119</v>
      </c>
      <c r="C59" s="25">
        <v>3</v>
      </c>
      <c r="D59" s="26">
        <v>1418259969</v>
      </c>
      <c r="E59" s="26">
        <v>-9380405</v>
      </c>
      <c r="F59" s="27">
        <f t="shared" si="0"/>
        <v>-6.6140236663480133E-3</v>
      </c>
      <c r="G59" s="28">
        <v>1408879564</v>
      </c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spans="1:18" x14ac:dyDescent="0.25">
      <c r="A60" s="24" t="s">
        <v>120</v>
      </c>
      <c r="B60" s="25" t="s">
        <v>121</v>
      </c>
      <c r="C60" s="25">
        <v>3</v>
      </c>
      <c r="D60" s="26">
        <v>408447967</v>
      </c>
      <c r="E60" s="26">
        <v>-5288967</v>
      </c>
      <c r="F60" s="27">
        <f t="shared" si="0"/>
        <v>-1.2948937018457483E-2</v>
      </c>
      <c r="G60" s="28">
        <v>403159000</v>
      </c>
      <c r="I60" s="23"/>
      <c r="J60" s="23"/>
      <c r="K60" s="23"/>
      <c r="L60" s="23"/>
      <c r="M60" s="23"/>
      <c r="N60" s="23"/>
      <c r="O60" s="23"/>
      <c r="P60" s="23"/>
      <c r="Q60" s="23"/>
      <c r="R60" s="23"/>
    </row>
    <row r="61" spans="1:18" x14ac:dyDescent="0.25">
      <c r="A61" s="24" t="s">
        <v>122</v>
      </c>
      <c r="B61" s="25" t="s">
        <v>123</v>
      </c>
      <c r="C61" s="25">
        <v>3</v>
      </c>
      <c r="D61" s="26">
        <v>919481363</v>
      </c>
      <c r="E61" s="26">
        <v>-2154584</v>
      </c>
      <c r="F61" s="27">
        <f t="shared" si="0"/>
        <v>-2.3432601102106295E-3</v>
      </c>
      <c r="G61" s="28">
        <v>917326779</v>
      </c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1:18" x14ac:dyDescent="0.25">
      <c r="A62" s="24" t="s">
        <v>124</v>
      </c>
      <c r="B62" s="25" t="s">
        <v>125</v>
      </c>
      <c r="C62" s="25">
        <v>3</v>
      </c>
      <c r="D62" s="26">
        <v>636686024</v>
      </c>
      <c r="E62" s="26">
        <v>7003216</v>
      </c>
      <c r="F62" s="27">
        <f t="shared" si="0"/>
        <v>1.0999481276504351E-2</v>
      </c>
      <c r="G62" s="28">
        <v>643689240</v>
      </c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spans="1:18" x14ac:dyDescent="0.25">
      <c r="A63" s="24" t="s">
        <v>126</v>
      </c>
      <c r="B63" s="25" t="s">
        <v>127</v>
      </c>
      <c r="C63" s="25">
        <v>3</v>
      </c>
      <c r="D63" s="26">
        <v>970658904</v>
      </c>
      <c r="E63" s="26">
        <v>9477721</v>
      </c>
      <c r="F63" s="27">
        <f t="shared" si="0"/>
        <v>9.7642137324894917E-3</v>
      </c>
      <c r="G63" s="28">
        <v>980136625</v>
      </c>
      <c r="I63" s="23"/>
      <c r="J63" s="23"/>
      <c r="K63" s="23"/>
      <c r="L63" s="23"/>
      <c r="M63" s="23"/>
      <c r="N63" s="23"/>
      <c r="O63" s="23"/>
      <c r="P63" s="23"/>
      <c r="Q63" s="23"/>
      <c r="R63" s="23"/>
    </row>
    <row r="64" spans="1:18" x14ac:dyDescent="0.25">
      <c r="A64" s="24" t="s">
        <v>128</v>
      </c>
      <c r="B64" s="25" t="s">
        <v>129</v>
      </c>
      <c r="C64" s="25">
        <v>3</v>
      </c>
      <c r="D64" s="26">
        <v>371950887</v>
      </c>
      <c r="E64" s="26">
        <v>4118409</v>
      </c>
      <c r="F64" s="27">
        <f t="shared" si="0"/>
        <v>1.1072453767263096E-2</v>
      </c>
      <c r="G64" s="28">
        <v>376069296</v>
      </c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1:18" x14ac:dyDescent="0.25">
      <c r="A65" s="24" t="s">
        <v>130</v>
      </c>
      <c r="B65" s="25" t="s">
        <v>131</v>
      </c>
      <c r="C65" s="25">
        <v>3</v>
      </c>
      <c r="D65" s="26">
        <v>370567186</v>
      </c>
      <c r="E65" s="26">
        <v>4500194</v>
      </c>
      <c r="F65" s="27">
        <f t="shared" si="0"/>
        <v>1.2144070414264905E-2</v>
      </c>
      <c r="G65" s="28">
        <v>375067380</v>
      </c>
      <c r="I65" s="23"/>
      <c r="J65" s="23"/>
      <c r="K65" s="23"/>
      <c r="L65" s="23"/>
      <c r="M65" s="23"/>
      <c r="N65" s="23"/>
      <c r="O65" s="23"/>
      <c r="P65" s="23"/>
      <c r="Q65" s="23"/>
      <c r="R65" s="23"/>
    </row>
    <row r="66" spans="1:18" x14ac:dyDescent="0.25">
      <c r="A66" s="24" t="s">
        <v>132</v>
      </c>
      <c r="B66" s="25" t="s">
        <v>133</v>
      </c>
      <c r="C66" s="25">
        <v>3</v>
      </c>
      <c r="D66" s="26">
        <v>428714598</v>
      </c>
      <c r="E66" s="26">
        <v>4918818</v>
      </c>
      <c r="F66" s="27">
        <f t="shared" si="0"/>
        <v>1.1473409169985856E-2</v>
      </c>
      <c r="G66" s="28">
        <v>433633416</v>
      </c>
      <c r="I66" s="23"/>
      <c r="J66" s="23"/>
      <c r="K66" s="23"/>
      <c r="L66" s="23"/>
      <c r="M66" s="23"/>
      <c r="N66" s="23"/>
      <c r="O66" s="23"/>
      <c r="P66" s="23"/>
      <c r="Q66" s="23"/>
      <c r="R66" s="23"/>
    </row>
    <row r="67" spans="1:18" x14ac:dyDescent="0.25">
      <c r="A67" s="24" t="s">
        <v>134</v>
      </c>
      <c r="B67" s="25" t="s">
        <v>135</v>
      </c>
      <c r="C67" s="25">
        <v>3</v>
      </c>
      <c r="D67" s="26">
        <v>478419333</v>
      </c>
      <c r="E67" s="26">
        <v>5606859</v>
      </c>
      <c r="F67" s="27">
        <f t="shared" si="0"/>
        <v>1.1719549385350612E-2</v>
      </c>
      <c r="G67" s="28">
        <v>484026192</v>
      </c>
      <c r="I67" s="23"/>
      <c r="J67" s="23"/>
      <c r="K67" s="23"/>
      <c r="L67" s="23"/>
      <c r="M67" s="23"/>
      <c r="N67" s="23"/>
      <c r="O67" s="23"/>
      <c r="P67" s="23"/>
      <c r="Q67" s="23"/>
      <c r="R67" s="23"/>
    </row>
    <row r="68" spans="1:18" x14ac:dyDescent="0.25">
      <c r="A68" s="24" t="s">
        <v>136</v>
      </c>
      <c r="B68" s="25" t="s">
        <v>137</v>
      </c>
      <c r="C68" s="25">
        <v>3</v>
      </c>
      <c r="D68" s="26">
        <v>1092111356</v>
      </c>
      <c r="E68" s="26">
        <v>20471024</v>
      </c>
      <c r="F68" s="27">
        <f t="shared" si="0"/>
        <v>1.8744447521338657E-2</v>
      </c>
      <c r="G68" s="28">
        <v>1112582380</v>
      </c>
      <c r="I68" s="23"/>
      <c r="J68" s="23"/>
      <c r="K68" s="23"/>
      <c r="L68" s="23"/>
      <c r="M68" s="23"/>
      <c r="N68" s="23"/>
      <c r="O68" s="23"/>
      <c r="P68" s="23"/>
      <c r="Q68" s="23"/>
      <c r="R68" s="23"/>
    </row>
    <row r="69" spans="1:18" x14ac:dyDescent="0.25">
      <c r="A69" s="24" t="s">
        <v>138</v>
      </c>
      <c r="B69" s="25" t="s">
        <v>139</v>
      </c>
      <c r="C69" s="25">
        <v>3</v>
      </c>
      <c r="D69" s="26">
        <v>396696817</v>
      </c>
      <c r="E69" s="26">
        <v>13937197</v>
      </c>
      <c r="F69" s="27">
        <f t="shared" si="0"/>
        <v>3.5133120314398691E-2</v>
      </c>
      <c r="G69" s="28">
        <v>410634014</v>
      </c>
      <c r="I69" s="23"/>
      <c r="J69" s="23"/>
      <c r="K69" s="23"/>
      <c r="L69" s="23"/>
      <c r="M69" s="23"/>
      <c r="N69" s="23"/>
      <c r="O69" s="23"/>
      <c r="P69" s="23"/>
      <c r="Q69" s="23"/>
      <c r="R69" s="23"/>
    </row>
    <row r="70" spans="1:18" x14ac:dyDescent="0.25">
      <c r="A70" s="24" t="s">
        <v>140</v>
      </c>
      <c r="B70" s="25" t="s">
        <v>141</v>
      </c>
      <c r="C70" s="25">
        <v>3</v>
      </c>
      <c r="D70" s="26">
        <v>575991541</v>
      </c>
      <c r="E70" s="26">
        <v>5940359</v>
      </c>
      <c r="F70" s="27">
        <f t="shared" si="0"/>
        <v>1.0313274722206381E-2</v>
      </c>
      <c r="G70" s="28">
        <v>581931900</v>
      </c>
      <c r="I70" s="23"/>
      <c r="J70" s="23"/>
      <c r="K70" s="23"/>
      <c r="L70" s="23"/>
      <c r="M70" s="23"/>
      <c r="N70" s="23"/>
      <c r="O70" s="23"/>
      <c r="P70" s="23"/>
      <c r="Q70" s="23"/>
      <c r="R70" s="23"/>
    </row>
    <row r="71" spans="1:18" x14ac:dyDescent="0.25">
      <c r="A71" s="24" t="s">
        <v>142</v>
      </c>
      <c r="B71" s="25" t="s">
        <v>143</v>
      </c>
      <c r="C71" s="25">
        <v>3</v>
      </c>
      <c r="D71" s="26">
        <v>250423690</v>
      </c>
      <c r="E71" s="26">
        <v>3354275</v>
      </c>
      <c r="F71" s="27">
        <f t="shared" si="0"/>
        <v>1.3394399707152307E-2</v>
      </c>
      <c r="G71" s="28">
        <v>253777965</v>
      </c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spans="1:18" x14ac:dyDescent="0.25">
      <c r="A72" s="24" t="s">
        <v>144</v>
      </c>
      <c r="B72" s="25" t="s">
        <v>145</v>
      </c>
      <c r="C72" s="25">
        <v>3</v>
      </c>
      <c r="D72" s="26">
        <v>1113279681</v>
      </c>
      <c r="E72" s="26">
        <v>13874349</v>
      </c>
      <c r="F72" s="27">
        <f t="shared" ref="F72:F135" si="1">+E72/D72</f>
        <v>1.2462590700961514E-2</v>
      </c>
      <c r="G72" s="28">
        <v>1127154030</v>
      </c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pans="1:18" x14ac:dyDescent="0.25">
      <c r="A73" s="24" t="s">
        <v>146</v>
      </c>
      <c r="B73" s="25" t="s">
        <v>147</v>
      </c>
      <c r="C73" s="25">
        <v>3</v>
      </c>
      <c r="D73" s="26">
        <v>339589170</v>
      </c>
      <c r="E73" s="26">
        <v>8111412</v>
      </c>
      <c r="F73" s="27">
        <f t="shared" si="1"/>
        <v>2.3885956080401505E-2</v>
      </c>
      <c r="G73" s="28">
        <v>347700582</v>
      </c>
      <c r="I73" s="23"/>
      <c r="J73" s="23"/>
      <c r="K73" s="23"/>
      <c r="L73" s="23"/>
      <c r="M73" s="23"/>
      <c r="N73" s="23"/>
      <c r="O73" s="23"/>
      <c r="P73" s="23"/>
      <c r="Q73" s="23"/>
      <c r="R73" s="23"/>
    </row>
    <row r="74" spans="1:18" x14ac:dyDescent="0.25">
      <c r="A74" s="24" t="s">
        <v>148</v>
      </c>
      <c r="B74" s="25" t="s">
        <v>149</v>
      </c>
      <c r="C74" s="25">
        <v>3</v>
      </c>
      <c r="D74" s="26">
        <v>803195080</v>
      </c>
      <c r="E74" s="26">
        <v>15218311</v>
      </c>
      <c r="F74" s="27">
        <f t="shared" si="1"/>
        <v>1.8947216409741952E-2</v>
      </c>
      <c r="G74" s="28">
        <v>818413391</v>
      </c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1:18" x14ac:dyDescent="0.25">
      <c r="A75" s="24" t="s">
        <v>150</v>
      </c>
      <c r="B75" s="25" t="s">
        <v>151</v>
      </c>
      <c r="C75" s="25">
        <v>3</v>
      </c>
      <c r="D75" s="26">
        <v>854244486</v>
      </c>
      <c r="E75" s="26">
        <v>12227843</v>
      </c>
      <c r="F75" s="27">
        <f t="shared" si="1"/>
        <v>1.43142194072061E-2</v>
      </c>
      <c r="G75" s="28">
        <v>866472329</v>
      </c>
      <c r="I75" s="23"/>
      <c r="J75" s="23"/>
      <c r="K75" s="23"/>
      <c r="L75" s="23"/>
      <c r="M75" s="23"/>
      <c r="N75" s="23"/>
      <c r="O75" s="23"/>
      <c r="P75" s="23"/>
      <c r="Q75" s="23"/>
      <c r="R75" s="23"/>
    </row>
    <row r="76" spans="1:18" x14ac:dyDescent="0.25">
      <c r="A76" s="24" t="s">
        <v>152</v>
      </c>
      <c r="B76" s="25" t="s">
        <v>153</v>
      </c>
      <c r="C76" s="25">
        <v>3</v>
      </c>
      <c r="D76" s="26">
        <v>391261035</v>
      </c>
      <c r="E76" s="26">
        <v>9004580</v>
      </c>
      <c r="F76" s="27">
        <f t="shared" si="1"/>
        <v>2.3014251853625035E-2</v>
      </c>
      <c r="G76" s="28">
        <v>400265615</v>
      </c>
      <c r="I76" s="23"/>
      <c r="J76" s="23"/>
      <c r="K76" s="23"/>
      <c r="L76" s="23"/>
      <c r="M76" s="23"/>
      <c r="N76" s="23"/>
      <c r="O76" s="23"/>
      <c r="P76" s="23"/>
      <c r="Q76" s="23"/>
      <c r="R76" s="23"/>
    </row>
    <row r="77" spans="1:18" x14ac:dyDescent="0.25">
      <c r="A77" s="24" t="s">
        <v>154</v>
      </c>
      <c r="B77" s="25" t="s">
        <v>155</v>
      </c>
      <c r="C77" s="25">
        <v>3</v>
      </c>
      <c r="D77" s="26">
        <v>446729879</v>
      </c>
      <c r="E77" s="26">
        <v>-1708921</v>
      </c>
      <c r="F77" s="27">
        <f t="shared" si="1"/>
        <v>-3.8254011659694695E-3</v>
      </c>
      <c r="G77" s="28">
        <v>445020957</v>
      </c>
      <c r="I77" s="23"/>
      <c r="J77" s="23"/>
      <c r="K77" s="23"/>
      <c r="L77" s="23"/>
      <c r="M77" s="23"/>
      <c r="N77" s="23"/>
      <c r="O77" s="23"/>
      <c r="P77" s="23"/>
      <c r="Q77" s="23"/>
      <c r="R77" s="23"/>
    </row>
    <row r="78" spans="1:18" x14ac:dyDescent="0.25">
      <c r="A78" s="24" t="s">
        <v>156</v>
      </c>
      <c r="B78" s="25" t="s">
        <v>157</v>
      </c>
      <c r="C78" s="25">
        <v>3</v>
      </c>
      <c r="D78" s="26">
        <v>452342695</v>
      </c>
      <c r="E78" s="26">
        <v>-674435</v>
      </c>
      <c r="F78" s="27">
        <f t="shared" si="1"/>
        <v>-1.4909824066021448E-3</v>
      </c>
      <c r="G78" s="28">
        <v>451668260</v>
      </c>
      <c r="I78" s="23"/>
      <c r="J78" s="23"/>
      <c r="K78" s="23"/>
      <c r="L78" s="23"/>
      <c r="M78" s="23"/>
      <c r="N78" s="23"/>
      <c r="O78" s="23"/>
      <c r="P78" s="23"/>
      <c r="Q78" s="23"/>
      <c r="R78" s="23"/>
    </row>
    <row r="79" spans="1:18" x14ac:dyDescent="0.25">
      <c r="A79" s="24" t="s">
        <v>158</v>
      </c>
      <c r="B79" s="25" t="s">
        <v>159</v>
      </c>
      <c r="C79" s="25">
        <v>3</v>
      </c>
      <c r="D79" s="26">
        <v>394853916</v>
      </c>
      <c r="E79" s="26">
        <v>639356</v>
      </c>
      <c r="F79" s="27">
        <f t="shared" si="1"/>
        <v>1.6192216262583552E-3</v>
      </c>
      <c r="G79" s="28">
        <v>395493272</v>
      </c>
      <c r="I79" s="23"/>
      <c r="J79" s="23"/>
      <c r="K79" s="23"/>
      <c r="L79" s="23"/>
      <c r="M79" s="23"/>
      <c r="N79" s="23"/>
      <c r="O79" s="23"/>
      <c r="P79" s="23"/>
      <c r="Q79" s="23"/>
      <c r="R79" s="23"/>
    </row>
    <row r="80" spans="1:18" x14ac:dyDescent="0.25">
      <c r="A80" s="24" t="s">
        <v>160</v>
      </c>
      <c r="B80" s="25" t="s">
        <v>161</v>
      </c>
      <c r="C80" s="25">
        <v>3</v>
      </c>
      <c r="D80" s="26">
        <v>330292540</v>
      </c>
      <c r="E80" s="26">
        <v>-7866665</v>
      </c>
      <c r="F80" s="27">
        <f t="shared" si="1"/>
        <v>-2.3817265143196997E-2</v>
      </c>
      <c r="G80" s="28">
        <v>322425875</v>
      </c>
      <c r="I80" s="23"/>
      <c r="J80" s="23"/>
      <c r="K80" s="23"/>
      <c r="L80" s="23"/>
      <c r="M80" s="23"/>
      <c r="N80" s="23"/>
      <c r="O80" s="23"/>
      <c r="P80" s="23"/>
      <c r="Q80" s="23"/>
      <c r="R80" s="23"/>
    </row>
    <row r="81" spans="1:18" x14ac:dyDescent="0.25">
      <c r="A81" s="24" t="s">
        <v>162</v>
      </c>
      <c r="B81" s="25" t="s">
        <v>163</v>
      </c>
      <c r="C81" s="25">
        <v>3</v>
      </c>
      <c r="D81" s="26">
        <v>434901234</v>
      </c>
      <c r="E81" s="26">
        <v>3040925</v>
      </c>
      <c r="F81" s="27">
        <f t="shared" si="1"/>
        <v>6.9922197553479466E-3</v>
      </c>
      <c r="G81" s="28">
        <v>437942159</v>
      </c>
      <c r="I81" s="23"/>
      <c r="J81" s="23"/>
      <c r="K81" s="23"/>
      <c r="L81" s="23"/>
      <c r="M81" s="23"/>
      <c r="N81" s="23"/>
      <c r="O81" s="23"/>
      <c r="P81" s="23"/>
      <c r="Q81" s="23"/>
      <c r="R81" s="23"/>
    </row>
    <row r="82" spans="1:18" x14ac:dyDescent="0.25">
      <c r="A82" s="24" t="s">
        <v>164</v>
      </c>
      <c r="B82" s="25" t="s">
        <v>165</v>
      </c>
      <c r="C82" s="25">
        <v>3</v>
      </c>
      <c r="D82" s="26">
        <v>2891347400</v>
      </c>
      <c r="E82" s="26">
        <v>-5193747</v>
      </c>
      <c r="F82" s="27">
        <f t="shared" si="1"/>
        <v>-1.7963068014587248E-3</v>
      </c>
      <c r="G82" s="28">
        <v>2886153653</v>
      </c>
      <c r="I82" s="23"/>
      <c r="J82" s="23"/>
      <c r="K82" s="23"/>
      <c r="L82" s="23"/>
      <c r="M82" s="23"/>
      <c r="N82" s="23"/>
      <c r="O82" s="23"/>
      <c r="P82" s="23"/>
      <c r="Q82" s="23"/>
      <c r="R82" s="23"/>
    </row>
    <row r="83" spans="1:18" x14ac:dyDescent="0.25">
      <c r="A83" s="24" t="s">
        <v>166</v>
      </c>
      <c r="B83" s="25" t="s">
        <v>167</v>
      </c>
      <c r="C83" s="25">
        <v>3</v>
      </c>
      <c r="D83" s="26">
        <v>480743070</v>
      </c>
      <c r="E83" s="26">
        <v>-5583922</v>
      </c>
      <c r="F83" s="27">
        <f t="shared" si="1"/>
        <v>-1.1615189793583504E-2</v>
      </c>
      <c r="G83" s="28">
        <v>475159148</v>
      </c>
      <c r="I83" s="23"/>
      <c r="J83" s="23"/>
      <c r="K83" s="23"/>
      <c r="L83" s="23"/>
      <c r="M83" s="23"/>
      <c r="N83" s="23"/>
      <c r="O83" s="23"/>
      <c r="P83" s="23"/>
      <c r="Q83" s="23"/>
      <c r="R83" s="23"/>
    </row>
    <row r="84" spans="1:18" x14ac:dyDescent="0.25">
      <c r="A84" s="24" t="s">
        <v>168</v>
      </c>
      <c r="B84" s="25" t="s">
        <v>169</v>
      </c>
      <c r="C84" s="25">
        <v>3</v>
      </c>
      <c r="D84" s="26">
        <v>872070437</v>
      </c>
      <c r="E84" s="26">
        <v>-6905354</v>
      </c>
      <c r="F84" s="27">
        <f t="shared" si="1"/>
        <v>-7.9183443297940852E-3</v>
      </c>
      <c r="G84" s="28">
        <v>865165083</v>
      </c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1:18" x14ac:dyDescent="0.25">
      <c r="A85" s="24" t="s">
        <v>170</v>
      </c>
      <c r="B85" s="25" t="s">
        <v>171</v>
      </c>
      <c r="C85" s="25">
        <v>3</v>
      </c>
      <c r="D85" s="26">
        <v>1102211456</v>
      </c>
      <c r="E85" s="26">
        <v>-7470797</v>
      </c>
      <c r="F85" s="27">
        <f t="shared" si="1"/>
        <v>-6.7780070324364328E-3</v>
      </c>
      <c r="G85" s="28">
        <v>1094740659</v>
      </c>
      <c r="I85" s="23"/>
      <c r="J85" s="23"/>
      <c r="K85" s="23"/>
      <c r="L85" s="23"/>
      <c r="M85" s="23"/>
      <c r="N85" s="23"/>
      <c r="O85" s="23"/>
      <c r="P85" s="23"/>
      <c r="Q85" s="23"/>
      <c r="R85" s="23"/>
    </row>
    <row r="86" spans="1:18" x14ac:dyDescent="0.25">
      <c r="A86" s="24" t="s">
        <v>172</v>
      </c>
      <c r="B86" s="25" t="s">
        <v>173</v>
      </c>
      <c r="C86" s="25">
        <v>5</v>
      </c>
      <c r="D86" s="26">
        <v>25430909468</v>
      </c>
      <c r="E86" s="26">
        <v>320066005</v>
      </c>
      <c r="F86" s="27">
        <f t="shared" si="1"/>
        <v>1.2585708167564462E-2</v>
      </c>
      <c r="G86" s="28">
        <v>25750975473</v>
      </c>
      <c r="I86" s="23"/>
      <c r="J86" s="23"/>
      <c r="K86" s="23"/>
      <c r="L86" s="23"/>
      <c r="M86" s="23"/>
      <c r="N86" s="23"/>
      <c r="O86" s="23"/>
      <c r="P86" s="23"/>
      <c r="Q86" s="23"/>
      <c r="R86" s="23"/>
    </row>
    <row r="87" spans="1:18" x14ac:dyDescent="0.25">
      <c r="A87" s="24" t="s">
        <v>174</v>
      </c>
      <c r="B87" s="25" t="s">
        <v>175</v>
      </c>
      <c r="C87" s="25">
        <v>3</v>
      </c>
      <c r="D87" s="26">
        <v>7296409920</v>
      </c>
      <c r="E87" s="26">
        <v>93906531</v>
      </c>
      <c r="F87" s="27">
        <f t="shared" si="1"/>
        <v>1.2870237833348048E-2</v>
      </c>
      <c r="G87" s="28">
        <v>7390316451</v>
      </c>
      <c r="I87" s="23"/>
      <c r="J87" s="23"/>
      <c r="K87" s="23"/>
      <c r="L87" s="23"/>
      <c r="M87" s="23"/>
      <c r="N87" s="23"/>
      <c r="O87" s="23"/>
      <c r="P87" s="23"/>
      <c r="Q87" s="23"/>
      <c r="R87" s="23"/>
    </row>
    <row r="88" spans="1:18" x14ac:dyDescent="0.25">
      <c r="A88" s="24" t="s">
        <v>176</v>
      </c>
      <c r="B88" s="25" t="s">
        <v>177</v>
      </c>
      <c r="C88" s="25">
        <v>3</v>
      </c>
      <c r="D88" s="26">
        <v>1227094910</v>
      </c>
      <c r="E88" s="26">
        <v>10721592</v>
      </c>
      <c r="F88" s="27">
        <f t="shared" si="1"/>
        <v>8.7373779425097605E-3</v>
      </c>
      <c r="G88" s="28">
        <v>1237816502</v>
      </c>
      <c r="I88" s="23"/>
      <c r="J88" s="23"/>
      <c r="K88" s="23"/>
      <c r="L88" s="23"/>
      <c r="M88" s="23"/>
      <c r="N88" s="23"/>
      <c r="O88" s="23"/>
      <c r="P88" s="23"/>
      <c r="Q88" s="23"/>
      <c r="R88" s="23"/>
    </row>
    <row r="89" spans="1:18" x14ac:dyDescent="0.25">
      <c r="A89" s="24" t="s">
        <v>178</v>
      </c>
      <c r="B89" s="25" t="s">
        <v>179</v>
      </c>
      <c r="C89" s="25">
        <v>3</v>
      </c>
      <c r="D89" s="26">
        <v>12145504456</v>
      </c>
      <c r="E89" s="26">
        <v>140951722</v>
      </c>
      <c r="F89" s="27">
        <f t="shared" si="1"/>
        <v>1.1605258761431555E-2</v>
      </c>
      <c r="G89" s="28">
        <v>12286456178</v>
      </c>
      <c r="I89" s="23"/>
      <c r="J89" s="23"/>
      <c r="K89" s="23"/>
      <c r="L89" s="23"/>
      <c r="M89" s="23"/>
      <c r="N89" s="23"/>
      <c r="O89" s="23"/>
      <c r="P89" s="23"/>
      <c r="Q89" s="23"/>
      <c r="R89" s="23"/>
    </row>
    <row r="90" spans="1:18" x14ac:dyDescent="0.25">
      <c r="A90" s="24" t="s">
        <v>180</v>
      </c>
      <c r="B90" s="25" t="s">
        <v>181</v>
      </c>
      <c r="C90" s="25">
        <v>3</v>
      </c>
      <c r="D90" s="26">
        <v>1912399115</v>
      </c>
      <c r="E90" s="26">
        <v>29168748</v>
      </c>
      <c r="F90" s="27">
        <f t="shared" si="1"/>
        <v>1.5252437512239697E-2</v>
      </c>
      <c r="G90" s="28">
        <v>1941567863</v>
      </c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1:18" x14ac:dyDescent="0.25">
      <c r="A91" s="24" t="s">
        <v>182</v>
      </c>
      <c r="B91" s="25" t="s">
        <v>183</v>
      </c>
      <c r="C91" s="25">
        <v>3</v>
      </c>
      <c r="D91" s="26">
        <v>1671808941</v>
      </c>
      <c r="E91" s="26">
        <v>16878953</v>
      </c>
      <c r="F91" s="27">
        <f t="shared" si="1"/>
        <v>1.0096221276280397E-2</v>
      </c>
      <c r="G91" s="28">
        <v>1688687894</v>
      </c>
      <c r="I91" s="23"/>
      <c r="J91" s="23"/>
      <c r="K91" s="23"/>
      <c r="L91" s="23"/>
      <c r="M91" s="23"/>
      <c r="N91" s="23"/>
      <c r="O91" s="23"/>
      <c r="P91" s="23"/>
      <c r="Q91" s="23"/>
      <c r="R91" s="23"/>
    </row>
    <row r="92" spans="1:18" x14ac:dyDescent="0.25">
      <c r="A92" s="24" t="s">
        <v>184</v>
      </c>
      <c r="B92" s="25" t="s">
        <v>185</v>
      </c>
      <c r="C92" s="25">
        <v>3</v>
      </c>
      <c r="D92" s="26">
        <v>3998075190</v>
      </c>
      <c r="E92" s="26">
        <v>54278135</v>
      </c>
      <c r="F92" s="27">
        <f t="shared" si="1"/>
        <v>1.3576066587181919E-2</v>
      </c>
      <c r="G92" s="28">
        <v>4052353325</v>
      </c>
      <c r="I92" s="23"/>
      <c r="J92" s="23"/>
      <c r="K92" s="23"/>
      <c r="L92" s="23"/>
      <c r="M92" s="23"/>
      <c r="N92" s="23"/>
      <c r="O92" s="23"/>
      <c r="P92" s="23"/>
      <c r="Q92" s="23"/>
      <c r="R92" s="23"/>
    </row>
    <row r="93" spans="1:18" x14ac:dyDescent="0.25">
      <c r="A93" s="24" t="s">
        <v>186</v>
      </c>
      <c r="B93" s="25" t="s">
        <v>187</v>
      </c>
      <c r="C93" s="25">
        <v>3</v>
      </c>
      <c r="D93" s="26">
        <v>953651031</v>
      </c>
      <c r="E93" s="26">
        <v>17982606</v>
      </c>
      <c r="F93" s="27">
        <f t="shared" si="1"/>
        <v>1.8856589481315203E-2</v>
      </c>
      <c r="G93" s="28">
        <v>971633637</v>
      </c>
      <c r="I93" s="23"/>
      <c r="J93" s="23"/>
      <c r="K93" s="23"/>
      <c r="L93" s="23"/>
      <c r="M93" s="23"/>
      <c r="N93" s="23"/>
      <c r="O93" s="23"/>
      <c r="P93" s="23"/>
      <c r="Q93" s="23"/>
      <c r="R93" s="23"/>
    </row>
    <row r="94" spans="1:18" x14ac:dyDescent="0.25">
      <c r="A94" s="24" t="s">
        <v>188</v>
      </c>
      <c r="B94" s="25" t="s">
        <v>189</v>
      </c>
      <c r="C94" s="25">
        <v>3</v>
      </c>
      <c r="D94" s="26">
        <v>679607367</v>
      </c>
      <c r="E94" s="26">
        <v>-2950167</v>
      </c>
      <c r="F94" s="27">
        <f t="shared" si="1"/>
        <v>-4.3409873748469826E-3</v>
      </c>
      <c r="G94" s="28">
        <v>676657200</v>
      </c>
      <c r="I94" s="23"/>
      <c r="J94" s="23"/>
      <c r="K94" s="23"/>
      <c r="L94" s="23"/>
      <c r="M94" s="23"/>
      <c r="N94" s="23"/>
      <c r="O94" s="23"/>
      <c r="P94" s="23"/>
      <c r="Q94" s="23"/>
      <c r="R94" s="23"/>
    </row>
    <row r="95" spans="1:18" x14ac:dyDescent="0.25">
      <c r="A95" s="24" t="s">
        <v>190</v>
      </c>
      <c r="B95" s="25" t="s">
        <v>191</v>
      </c>
      <c r="C95" s="25">
        <v>3</v>
      </c>
      <c r="D95" s="26">
        <v>1187158717</v>
      </c>
      <c r="E95" s="26">
        <v>-1511824</v>
      </c>
      <c r="F95" s="27">
        <f t="shared" si="1"/>
        <v>-1.2734809409650318E-3</v>
      </c>
      <c r="G95" s="28">
        <v>1185646893</v>
      </c>
      <c r="I95" s="23"/>
      <c r="J95" s="23"/>
      <c r="K95" s="23"/>
      <c r="L95" s="23"/>
      <c r="M95" s="23"/>
      <c r="N95" s="23"/>
      <c r="O95" s="23"/>
      <c r="P95" s="23"/>
      <c r="Q95" s="23"/>
      <c r="R95" s="23"/>
    </row>
    <row r="96" spans="1:18" x14ac:dyDescent="0.25">
      <c r="A96" s="24" t="s">
        <v>192</v>
      </c>
      <c r="B96" s="25" t="s">
        <v>193</v>
      </c>
      <c r="C96" s="25">
        <v>3</v>
      </c>
      <c r="D96" s="26">
        <v>490353902</v>
      </c>
      <c r="E96" s="26">
        <v>-1427967</v>
      </c>
      <c r="F96" s="27">
        <f t="shared" si="1"/>
        <v>-2.912115095190983E-3</v>
      </c>
      <c r="G96" s="28">
        <v>488925935</v>
      </c>
      <c r="I96" s="23"/>
      <c r="J96" s="23"/>
      <c r="K96" s="23"/>
      <c r="L96" s="23"/>
      <c r="M96" s="23"/>
      <c r="N96" s="23"/>
      <c r="O96" s="23"/>
      <c r="P96" s="23"/>
      <c r="Q96" s="23"/>
      <c r="R96" s="23"/>
    </row>
    <row r="97" spans="1:18" x14ac:dyDescent="0.25">
      <c r="A97" s="24" t="s">
        <v>194</v>
      </c>
      <c r="B97" s="25" t="s">
        <v>195</v>
      </c>
      <c r="C97" s="25">
        <v>3</v>
      </c>
      <c r="D97" s="26">
        <v>443955916</v>
      </c>
      <c r="E97" s="26">
        <v>10191188</v>
      </c>
      <c r="F97" s="27">
        <f t="shared" si="1"/>
        <v>2.2955405329028209E-2</v>
      </c>
      <c r="G97" s="28">
        <v>454147104</v>
      </c>
      <c r="I97" s="23"/>
      <c r="J97" s="23"/>
      <c r="K97" s="23"/>
      <c r="L97" s="23"/>
      <c r="M97" s="23"/>
      <c r="N97" s="23"/>
      <c r="O97" s="23"/>
      <c r="P97" s="23"/>
      <c r="Q97" s="23"/>
      <c r="R97" s="23"/>
    </row>
    <row r="98" spans="1:18" x14ac:dyDescent="0.25">
      <c r="A98" s="24" t="s">
        <v>196</v>
      </c>
      <c r="B98" s="25" t="s">
        <v>197</v>
      </c>
      <c r="C98" s="25">
        <v>3</v>
      </c>
      <c r="D98" s="26">
        <v>339633189</v>
      </c>
      <c r="E98" s="26">
        <v>7241925</v>
      </c>
      <c r="F98" s="27">
        <f t="shared" si="1"/>
        <v>2.1322783622303769E-2</v>
      </c>
      <c r="G98" s="28">
        <v>346875114</v>
      </c>
      <c r="I98" s="23"/>
      <c r="J98" s="23"/>
      <c r="K98" s="23"/>
      <c r="L98" s="23"/>
      <c r="M98" s="23"/>
      <c r="N98" s="23"/>
      <c r="O98" s="23"/>
      <c r="P98" s="23"/>
      <c r="Q98" s="23"/>
      <c r="R98" s="23"/>
    </row>
    <row r="99" spans="1:18" x14ac:dyDescent="0.25">
      <c r="A99" s="24" t="s">
        <v>198</v>
      </c>
      <c r="B99" s="25" t="s">
        <v>199</v>
      </c>
      <c r="C99" s="25">
        <v>3</v>
      </c>
      <c r="D99" s="26">
        <v>419180975</v>
      </c>
      <c r="E99" s="26">
        <v>8839049</v>
      </c>
      <c r="F99" s="27">
        <f t="shared" si="1"/>
        <v>2.1086474642605144E-2</v>
      </c>
      <c r="G99" s="28">
        <v>428020024</v>
      </c>
      <c r="I99" s="23"/>
      <c r="J99" s="23"/>
      <c r="K99" s="23"/>
      <c r="L99" s="23"/>
      <c r="M99" s="23"/>
      <c r="N99" s="23"/>
      <c r="O99" s="23"/>
      <c r="P99" s="23"/>
      <c r="Q99" s="23"/>
      <c r="R99" s="23"/>
    </row>
    <row r="100" spans="1:18" x14ac:dyDescent="0.25">
      <c r="A100" s="24" t="s">
        <v>200</v>
      </c>
      <c r="B100" s="25" t="s">
        <v>201</v>
      </c>
      <c r="C100" s="25">
        <v>3</v>
      </c>
      <c r="D100" s="26">
        <v>273729182</v>
      </c>
      <c r="E100" s="26">
        <v>5341149</v>
      </c>
      <c r="F100" s="27">
        <f t="shared" si="1"/>
        <v>1.9512530454279441E-2</v>
      </c>
      <c r="G100" s="28">
        <v>279070331</v>
      </c>
      <c r="I100" s="23"/>
      <c r="J100" s="23"/>
      <c r="K100" s="23"/>
      <c r="L100" s="23"/>
      <c r="M100" s="23"/>
      <c r="N100" s="23"/>
      <c r="O100" s="23"/>
      <c r="P100" s="23"/>
      <c r="Q100" s="23"/>
      <c r="R100" s="23"/>
    </row>
    <row r="101" spans="1:18" x14ac:dyDescent="0.25">
      <c r="A101" s="24" t="s">
        <v>202</v>
      </c>
      <c r="B101" s="25" t="s">
        <v>203</v>
      </c>
      <c r="C101" s="25">
        <v>3</v>
      </c>
      <c r="D101" s="26">
        <v>451875051</v>
      </c>
      <c r="E101" s="26">
        <v>5632115</v>
      </c>
      <c r="F101" s="27">
        <f t="shared" si="1"/>
        <v>1.2463876878212514E-2</v>
      </c>
      <c r="G101" s="28">
        <v>457507166</v>
      </c>
      <c r="I101" s="23"/>
      <c r="J101" s="23"/>
      <c r="K101" s="23"/>
      <c r="L101" s="23"/>
      <c r="M101" s="23"/>
      <c r="N101" s="23"/>
      <c r="O101" s="23"/>
      <c r="P101" s="23"/>
      <c r="Q101" s="23"/>
      <c r="R101" s="23"/>
    </row>
    <row r="102" spans="1:18" x14ac:dyDescent="0.25">
      <c r="A102" s="24" t="s">
        <v>204</v>
      </c>
      <c r="B102" s="25" t="s">
        <v>205</v>
      </c>
      <c r="C102" s="25">
        <v>3</v>
      </c>
      <c r="D102" s="26">
        <v>320495827</v>
      </c>
      <c r="E102" s="26">
        <v>3403870</v>
      </c>
      <c r="F102" s="27">
        <f t="shared" si="1"/>
        <v>1.0620637503651491E-2</v>
      </c>
      <c r="G102" s="28">
        <v>323899697</v>
      </c>
      <c r="I102" s="23"/>
      <c r="J102" s="23"/>
      <c r="K102" s="23"/>
      <c r="L102" s="23"/>
      <c r="M102" s="23"/>
      <c r="N102" s="23"/>
      <c r="O102" s="23"/>
      <c r="P102" s="23"/>
      <c r="Q102" s="23"/>
      <c r="R102" s="23"/>
    </row>
    <row r="103" spans="1:18" x14ac:dyDescent="0.25">
      <c r="A103" s="24" t="s">
        <v>206</v>
      </c>
      <c r="B103" s="25" t="s">
        <v>207</v>
      </c>
      <c r="C103" s="25">
        <v>3</v>
      </c>
      <c r="D103" s="26">
        <v>757129659</v>
      </c>
      <c r="E103" s="26">
        <v>-5280834</v>
      </c>
      <c r="F103" s="27">
        <f t="shared" si="1"/>
        <v>-6.9748079965257313E-3</v>
      </c>
      <c r="G103" s="28">
        <v>751848825</v>
      </c>
      <c r="I103" s="23"/>
      <c r="J103" s="23"/>
      <c r="K103" s="23"/>
      <c r="L103" s="23"/>
      <c r="M103" s="23"/>
      <c r="N103" s="23"/>
      <c r="O103" s="23"/>
      <c r="P103" s="23"/>
      <c r="Q103" s="23"/>
      <c r="R103" s="23"/>
    </row>
    <row r="104" spans="1:18" x14ac:dyDescent="0.25">
      <c r="A104" s="24" t="s">
        <v>208</v>
      </c>
      <c r="B104" s="25" t="s">
        <v>209</v>
      </c>
      <c r="C104" s="25">
        <v>3</v>
      </c>
      <c r="D104" s="26">
        <v>380031227</v>
      </c>
      <c r="E104" s="26">
        <v>13353986</v>
      </c>
      <c r="F104" s="27">
        <f t="shared" si="1"/>
        <v>3.5139180812633591E-2</v>
      </c>
      <c r="G104" s="28">
        <v>393385213</v>
      </c>
      <c r="I104" s="23"/>
      <c r="J104" s="23"/>
      <c r="K104" s="23"/>
      <c r="L104" s="23"/>
      <c r="M104" s="23"/>
      <c r="N104" s="23"/>
      <c r="O104" s="23"/>
      <c r="P104" s="23"/>
      <c r="Q104" s="23"/>
      <c r="R104" s="23"/>
    </row>
    <row r="105" spans="1:18" x14ac:dyDescent="0.25">
      <c r="A105" s="24" t="s">
        <v>210</v>
      </c>
      <c r="B105" s="25" t="s">
        <v>211</v>
      </c>
      <c r="C105" s="25">
        <v>3</v>
      </c>
      <c r="D105" s="26">
        <v>1247185274</v>
      </c>
      <c r="E105" s="26">
        <v>26825964</v>
      </c>
      <c r="F105" s="27">
        <f t="shared" si="1"/>
        <v>2.1509205215327135E-2</v>
      </c>
      <c r="G105" s="28">
        <v>1274011238</v>
      </c>
      <c r="I105" s="23"/>
      <c r="J105" s="23"/>
      <c r="K105" s="23"/>
      <c r="L105" s="23"/>
      <c r="M105" s="23"/>
      <c r="N105" s="23"/>
      <c r="O105" s="23"/>
      <c r="P105" s="23"/>
      <c r="Q105" s="23"/>
      <c r="R105" s="23"/>
    </row>
    <row r="106" spans="1:18" x14ac:dyDescent="0.25">
      <c r="A106" s="24" t="s">
        <v>212</v>
      </c>
      <c r="B106" s="25" t="s">
        <v>213</v>
      </c>
      <c r="C106" s="25">
        <v>3</v>
      </c>
      <c r="D106" s="26">
        <v>528880868</v>
      </c>
      <c r="E106" s="26">
        <v>15436826</v>
      </c>
      <c r="F106" s="27">
        <f t="shared" si="1"/>
        <v>2.9187718698117097E-2</v>
      </c>
      <c r="G106" s="28">
        <v>544317694</v>
      </c>
      <c r="I106" s="23"/>
      <c r="J106" s="23"/>
      <c r="K106" s="23"/>
      <c r="L106" s="23"/>
      <c r="M106" s="23"/>
      <c r="N106" s="23"/>
      <c r="O106" s="23"/>
      <c r="P106" s="23"/>
      <c r="Q106" s="23"/>
      <c r="R106" s="23"/>
    </row>
    <row r="107" spans="1:18" x14ac:dyDescent="0.25">
      <c r="A107" s="24" t="s">
        <v>214</v>
      </c>
      <c r="B107" s="25" t="s">
        <v>215</v>
      </c>
      <c r="C107" s="25">
        <v>3</v>
      </c>
      <c r="D107" s="26">
        <v>589216341</v>
      </c>
      <c r="E107" s="26">
        <v>7845890</v>
      </c>
      <c r="F107" s="27">
        <f t="shared" si="1"/>
        <v>1.3315805170447573E-2</v>
      </c>
      <c r="G107" s="28">
        <v>597062231</v>
      </c>
      <c r="I107" s="23"/>
      <c r="J107" s="23"/>
      <c r="K107" s="23"/>
      <c r="L107" s="23"/>
      <c r="M107" s="23"/>
      <c r="N107" s="23"/>
      <c r="O107" s="23"/>
      <c r="P107" s="23"/>
      <c r="Q107" s="23"/>
      <c r="R107" s="23"/>
    </row>
    <row r="108" spans="1:18" x14ac:dyDescent="0.25">
      <c r="A108" s="24" t="s">
        <v>216</v>
      </c>
      <c r="B108" s="25" t="s">
        <v>217</v>
      </c>
      <c r="C108" s="25">
        <v>3</v>
      </c>
      <c r="D108" s="26">
        <v>825000432</v>
      </c>
      <c r="E108" s="26">
        <v>-19096919</v>
      </c>
      <c r="F108" s="27">
        <f t="shared" si="1"/>
        <v>-2.314776848504729E-2</v>
      </c>
      <c r="G108" s="28">
        <v>805903513</v>
      </c>
      <c r="I108" s="23"/>
      <c r="J108" s="23"/>
      <c r="K108" s="23"/>
      <c r="L108" s="23"/>
      <c r="M108" s="23"/>
      <c r="N108" s="23"/>
      <c r="O108" s="23"/>
      <c r="P108" s="23"/>
      <c r="Q108" s="23"/>
      <c r="R108" s="23"/>
    </row>
    <row r="109" spans="1:18" x14ac:dyDescent="0.25">
      <c r="A109" s="24" t="s">
        <v>218</v>
      </c>
      <c r="B109" s="25" t="s">
        <v>219</v>
      </c>
      <c r="C109" s="25">
        <v>3</v>
      </c>
      <c r="D109" s="26">
        <v>441074574</v>
      </c>
      <c r="E109" s="26">
        <v>2305856</v>
      </c>
      <c r="F109" s="27">
        <f t="shared" si="1"/>
        <v>5.2278143786179797E-3</v>
      </c>
      <c r="G109" s="28">
        <v>443380430</v>
      </c>
      <c r="I109" s="23"/>
      <c r="J109" s="23"/>
      <c r="K109" s="23"/>
      <c r="L109" s="23"/>
      <c r="M109" s="23"/>
      <c r="N109" s="23"/>
      <c r="O109" s="23"/>
      <c r="P109" s="23"/>
      <c r="Q109" s="23"/>
      <c r="R109" s="23"/>
    </row>
    <row r="110" spans="1:18" x14ac:dyDescent="0.25">
      <c r="A110" s="24" t="s">
        <v>220</v>
      </c>
      <c r="B110" s="25" t="s">
        <v>221</v>
      </c>
      <c r="C110" s="25">
        <v>3</v>
      </c>
      <c r="D110" s="26">
        <v>516718367</v>
      </c>
      <c r="E110" s="26">
        <v>7289865</v>
      </c>
      <c r="F110" s="27">
        <f t="shared" si="1"/>
        <v>1.4108004409295558E-2</v>
      </c>
      <c r="G110" s="28">
        <v>524008232</v>
      </c>
      <c r="I110" s="23"/>
      <c r="J110" s="23"/>
      <c r="K110" s="23"/>
      <c r="L110" s="23"/>
      <c r="M110" s="23"/>
      <c r="N110" s="23"/>
      <c r="O110" s="23"/>
      <c r="P110" s="23"/>
      <c r="Q110" s="23"/>
      <c r="R110" s="23"/>
    </row>
    <row r="111" spans="1:18" x14ac:dyDescent="0.25">
      <c r="A111" s="24" t="s">
        <v>222</v>
      </c>
      <c r="B111" s="25" t="s">
        <v>223</v>
      </c>
      <c r="C111" s="25">
        <v>3</v>
      </c>
      <c r="D111" s="26">
        <v>599971468</v>
      </c>
      <c r="E111" s="26">
        <v>5427848</v>
      </c>
      <c r="F111" s="27">
        <f t="shared" si="1"/>
        <v>9.0468435408998481E-3</v>
      </c>
      <c r="G111" s="28">
        <v>605399316</v>
      </c>
      <c r="I111" s="23"/>
      <c r="J111" s="23"/>
      <c r="K111" s="23"/>
      <c r="L111" s="23"/>
      <c r="M111" s="23"/>
      <c r="N111" s="23"/>
      <c r="O111" s="23"/>
      <c r="P111" s="23"/>
      <c r="Q111" s="23"/>
      <c r="R111" s="23"/>
    </row>
    <row r="112" spans="1:18" x14ac:dyDescent="0.25">
      <c r="A112" s="24" t="s">
        <v>224</v>
      </c>
      <c r="B112" s="25" t="s">
        <v>225</v>
      </c>
      <c r="C112" s="25">
        <v>3</v>
      </c>
      <c r="D112" s="26">
        <v>826901469</v>
      </c>
      <c r="E112" s="26">
        <v>1152875</v>
      </c>
      <c r="F112" s="27">
        <f t="shared" si="1"/>
        <v>1.39421085004748E-3</v>
      </c>
      <c r="G112" s="28">
        <v>828054344</v>
      </c>
      <c r="I112" s="23"/>
      <c r="J112" s="23"/>
      <c r="K112" s="23"/>
      <c r="L112" s="23"/>
      <c r="M112" s="23"/>
      <c r="N112" s="23"/>
      <c r="O112" s="23"/>
      <c r="P112" s="23"/>
      <c r="Q112" s="23"/>
      <c r="R112" s="23"/>
    </row>
    <row r="113" spans="1:18" x14ac:dyDescent="0.25">
      <c r="A113" s="24" t="s">
        <v>226</v>
      </c>
      <c r="B113" s="25" t="s">
        <v>227</v>
      </c>
      <c r="C113" s="25">
        <v>3</v>
      </c>
      <c r="D113" s="26">
        <v>3525355989</v>
      </c>
      <c r="E113" s="26">
        <v>117485473</v>
      </c>
      <c r="F113" s="27">
        <f t="shared" si="1"/>
        <v>3.3325846628421162E-2</v>
      </c>
      <c r="G113" s="28">
        <v>3642841462</v>
      </c>
      <c r="I113" s="23"/>
      <c r="J113" s="23"/>
      <c r="K113" s="23"/>
      <c r="L113" s="23"/>
      <c r="M113" s="23"/>
      <c r="N113" s="23"/>
      <c r="O113" s="23"/>
      <c r="P113" s="23"/>
      <c r="Q113" s="23"/>
      <c r="R113" s="23"/>
    </row>
    <row r="114" spans="1:18" x14ac:dyDescent="0.25">
      <c r="A114" s="24" t="s">
        <v>228</v>
      </c>
      <c r="B114" s="25" t="s">
        <v>229</v>
      </c>
      <c r="C114" s="25">
        <v>3</v>
      </c>
      <c r="D114" s="26">
        <v>980584155</v>
      </c>
      <c r="E114" s="26">
        <v>19093015</v>
      </c>
      <c r="F114" s="27">
        <f t="shared" si="1"/>
        <v>1.9471062124188619E-2</v>
      </c>
      <c r="G114" s="28">
        <v>999677170</v>
      </c>
      <c r="I114" s="23"/>
      <c r="J114" s="23"/>
      <c r="K114" s="23"/>
      <c r="L114" s="23"/>
      <c r="M114" s="23"/>
      <c r="N114" s="23"/>
      <c r="O114" s="23"/>
      <c r="P114" s="23"/>
      <c r="Q114" s="23"/>
      <c r="R114" s="23"/>
    </row>
    <row r="115" spans="1:18" x14ac:dyDescent="0.25">
      <c r="A115" s="24" t="s">
        <v>230</v>
      </c>
      <c r="B115" s="25" t="s">
        <v>231</v>
      </c>
      <c r="C115" s="25">
        <v>3</v>
      </c>
      <c r="D115" s="26">
        <v>774777111</v>
      </c>
      <c r="E115" s="26">
        <v>20815258</v>
      </c>
      <c r="F115" s="27">
        <f t="shared" si="1"/>
        <v>2.6866124081974849E-2</v>
      </c>
      <c r="G115" s="28">
        <v>795592369</v>
      </c>
      <c r="I115" s="23"/>
      <c r="J115" s="23"/>
      <c r="K115" s="23"/>
      <c r="L115" s="23"/>
      <c r="M115" s="23"/>
      <c r="N115" s="23"/>
      <c r="O115" s="23"/>
      <c r="P115" s="23"/>
      <c r="Q115" s="23"/>
      <c r="R115" s="23"/>
    </row>
    <row r="116" spans="1:18" x14ac:dyDescent="0.25">
      <c r="A116" s="24" t="s">
        <v>232</v>
      </c>
      <c r="B116" s="25" t="s">
        <v>233</v>
      </c>
      <c r="C116" s="25">
        <v>3</v>
      </c>
      <c r="D116" s="26">
        <v>681060758</v>
      </c>
      <c r="E116" s="26">
        <v>13867041</v>
      </c>
      <c r="F116" s="27">
        <f t="shared" si="1"/>
        <v>2.036094553549362E-2</v>
      </c>
      <c r="G116" s="28">
        <v>694927799</v>
      </c>
      <c r="I116" s="23"/>
      <c r="J116" s="23"/>
      <c r="K116" s="23"/>
      <c r="L116" s="23"/>
      <c r="M116" s="23"/>
      <c r="N116" s="23"/>
      <c r="O116" s="23"/>
      <c r="P116" s="23"/>
      <c r="Q116" s="23"/>
      <c r="R116" s="23"/>
    </row>
    <row r="117" spans="1:18" x14ac:dyDescent="0.25">
      <c r="A117" s="24" t="s">
        <v>234</v>
      </c>
      <c r="B117" s="25" t="s">
        <v>235</v>
      </c>
      <c r="C117" s="25">
        <v>3</v>
      </c>
      <c r="D117" s="26">
        <v>344259042</v>
      </c>
      <c r="E117" s="26">
        <v>172727</v>
      </c>
      <c r="F117" s="27">
        <f t="shared" si="1"/>
        <v>5.0173555063805708E-4</v>
      </c>
      <c r="G117" s="28">
        <v>344431769</v>
      </c>
      <c r="I117" s="23"/>
      <c r="J117" s="23"/>
      <c r="K117" s="23"/>
      <c r="L117" s="23"/>
      <c r="M117" s="23"/>
      <c r="N117" s="23"/>
      <c r="O117" s="23"/>
      <c r="P117" s="23"/>
      <c r="Q117" s="23"/>
      <c r="R117" s="23"/>
    </row>
    <row r="118" spans="1:18" x14ac:dyDescent="0.25">
      <c r="A118" s="24" t="s">
        <v>236</v>
      </c>
      <c r="B118" s="25" t="s">
        <v>237</v>
      </c>
      <c r="C118" s="25">
        <v>3</v>
      </c>
      <c r="D118" s="26">
        <v>340464517</v>
      </c>
      <c r="E118" s="26">
        <v>150612</v>
      </c>
      <c r="F118" s="27">
        <f t="shared" si="1"/>
        <v>4.4237209012885182E-4</v>
      </c>
      <c r="G118" s="28">
        <v>340615129</v>
      </c>
      <c r="I118" s="23"/>
      <c r="J118" s="23"/>
      <c r="K118" s="23"/>
      <c r="L118" s="23"/>
      <c r="M118" s="23"/>
      <c r="N118" s="23"/>
      <c r="O118" s="23"/>
      <c r="P118" s="23"/>
      <c r="Q118" s="23"/>
      <c r="R118" s="23"/>
    </row>
    <row r="119" spans="1:18" x14ac:dyDescent="0.25">
      <c r="A119" s="24" t="s">
        <v>238</v>
      </c>
      <c r="B119" s="25" t="s">
        <v>239</v>
      </c>
      <c r="C119" s="25">
        <v>3</v>
      </c>
      <c r="D119" s="26">
        <v>1668429248</v>
      </c>
      <c r="E119" s="26">
        <v>4414660</v>
      </c>
      <c r="F119" s="27">
        <f t="shared" si="1"/>
        <v>2.6459977282776571E-3</v>
      </c>
      <c r="G119" s="28">
        <v>1672843908</v>
      </c>
      <c r="I119" s="23"/>
      <c r="J119" s="23"/>
      <c r="K119" s="23"/>
      <c r="L119" s="23"/>
      <c r="M119" s="23"/>
      <c r="N119" s="23"/>
      <c r="O119" s="23"/>
      <c r="P119" s="23"/>
      <c r="Q119" s="23"/>
      <c r="R119" s="23"/>
    </row>
    <row r="120" spans="1:18" x14ac:dyDescent="0.25">
      <c r="A120" s="24" t="s">
        <v>240</v>
      </c>
      <c r="B120" s="25" t="s">
        <v>241</v>
      </c>
      <c r="C120" s="25">
        <v>3</v>
      </c>
      <c r="D120" s="26">
        <v>343170925</v>
      </c>
      <c r="E120" s="26">
        <v>154918</v>
      </c>
      <c r="F120" s="27">
        <f t="shared" si="1"/>
        <v>4.5143101793952971E-4</v>
      </c>
      <c r="G120" s="28">
        <v>343325843</v>
      </c>
      <c r="I120" s="23"/>
      <c r="J120" s="23"/>
      <c r="K120" s="23"/>
      <c r="L120" s="23"/>
      <c r="M120" s="23"/>
      <c r="N120" s="23"/>
      <c r="O120" s="23"/>
      <c r="P120" s="23"/>
      <c r="Q120" s="23"/>
      <c r="R120" s="23"/>
    </row>
    <row r="121" spans="1:18" x14ac:dyDescent="0.25">
      <c r="A121" s="24" t="s">
        <v>242</v>
      </c>
      <c r="B121" s="25" t="s">
        <v>243</v>
      </c>
      <c r="C121" s="25">
        <v>3</v>
      </c>
      <c r="D121" s="29">
        <v>350751850</v>
      </c>
      <c r="E121" s="26">
        <v>-7488100</v>
      </c>
      <c r="F121" s="27">
        <f t="shared" si="1"/>
        <v>-2.1348711346782633E-2</v>
      </c>
      <c r="G121" s="28">
        <v>343263750</v>
      </c>
      <c r="I121" s="23"/>
      <c r="J121" s="23"/>
      <c r="K121" s="23"/>
      <c r="L121" s="23"/>
      <c r="M121" s="23"/>
      <c r="N121" s="23"/>
      <c r="O121" s="23"/>
      <c r="P121" s="23"/>
      <c r="Q121" s="23"/>
      <c r="R121" s="23"/>
    </row>
    <row r="122" spans="1:18" x14ac:dyDescent="0.25">
      <c r="A122" s="24" t="s">
        <v>244</v>
      </c>
      <c r="B122" s="25" t="s">
        <v>245</v>
      </c>
      <c r="C122" s="25">
        <v>3</v>
      </c>
      <c r="D122" s="26">
        <v>411805238</v>
      </c>
      <c r="E122" s="26">
        <v>2146626</v>
      </c>
      <c r="F122" s="27">
        <f t="shared" si="1"/>
        <v>5.2127214564473313E-3</v>
      </c>
      <c r="G122" s="28">
        <v>413951864</v>
      </c>
      <c r="I122" s="23"/>
      <c r="J122" s="23"/>
      <c r="K122" s="23"/>
      <c r="L122" s="23"/>
      <c r="M122" s="23"/>
      <c r="N122" s="23"/>
      <c r="O122" s="23"/>
      <c r="P122" s="23"/>
      <c r="Q122" s="23"/>
      <c r="R122" s="23"/>
    </row>
    <row r="123" spans="1:18" x14ac:dyDescent="0.25">
      <c r="A123" s="24" t="s">
        <v>246</v>
      </c>
      <c r="B123" s="25" t="s">
        <v>247</v>
      </c>
      <c r="C123" s="25">
        <v>3</v>
      </c>
      <c r="D123" s="26">
        <v>1197661230</v>
      </c>
      <c r="E123" s="26">
        <v>26003289</v>
      </c>
      <c r="F123" s="27">
        <f t="shared" si="1"/>
        <v>2.1711723105539617E-2</v>
      </c>
      <c r="G123" s="28">
        <v>1223664519</v>
      </c>
      <c r="I123" s="23"/>
      <c r="J123" s="23"/>
      <c r="K123" s="23"/>
      <c r="L123" s="23"/>
      <c r="M123" s="23"/>
      <c r="N123" s="23"/>
      <c r="O123" s="23"/>
      <c r="P123" s="23"/>
      <c r="Q123" s="23"/>
      <c r="R123" s="23"/>
    </row>
    <row r="124" spans="1:18" x14ac:dyDescent="0.25">
      <c r="A124" s="24" t="s">
        <v>248</v>
      </c>
      <c r="B124" s="25" t="s">
        <v>249</v>
      </c>
      <c r="C124" s="25">
        <v>3</v>
      </c>
      <c r="D124" s="26">
        <v>184290916</v>
      </c>
      <c r="E124" s="26">
        <v>4064917</v>
      </c>
      <c r="F124" s="27">
        <f t="shared" si="1"/>
        <v>2.2057066556660884E-2</v>
      </c>
      <c r="G124" s="28">
        <v>188355833</v>
      </c>
      <c r="I124" s="23"/>
      <c r="J124" s="23"/>
      <c r="K124" s="23"/>
      <c r="L124" s="23"/>
      <c r="M124" s="23"/>
      <c r="N124" s="23"/>
      <c r="O124" s="23"/>
      <c r="P124" s="23"/>
      <c r="Q124" s="23"/>
      <c r="R124" s="23"/>
    </row>
    <row r="125" spans="1:18" x14ac:dyDescent="0.25">
      <c r="A125" s="24" t="s">
        <v>250</v>
      </c>
      <c r="B125" s="25" t="s">
        <v>251</v>
      </c>
      <c r="C125" s="25">
        <v>3</v>
      </c>
      <c r="D125" s="26">
        <v>291321735</v>
      </c>
      <c r="E125" s="26">
        <v>7027562</v>
      </c>
      <c r="F125" s="27">
        <f t="shared" si="1"/>
        <v>2.4123026728506886E-2</v>
      </c>
      <c r="G125" s="28">
        <v>298349297</v>
      </c>
      <c r="I125" s="23"/>
      <c r="J125" s="23"/>
      <c r="K125" s="23"/>
      <c r="L125" s="23"/>
      <c r="M125" s="23"/>
      <c r="N125" s="23"/>
      <c r="O125" s="23"/>
      <c r="P125" s="23"/>
      <c r="Q125" s="23"/>
      <c r="R125" s="23"/>
    </row>
    <row r="126" spans="1:18" x14ac:dyDescent="0.25">
      <c r="A126" s="24" t="s">
        <v>252</v>
      </c>
      <c r="B126" s="25" t="s">
        <v>253</v>
      </c>
      <c r="C126" s="25">
        <v>3</v>
      </c>
      <c r="D126" s="26">
        <v>1068715349</v>
      </c>
      <c r="E126" s="26">
        <v>25324401</v>
      </c>
      <c r="F126" s="27">
        <f t="shared" si="1"/>
        <v>2.3696114240051025E-2</v>
      </c>
      <c r="G126" s="28">
        <v>1094039750</v>
      </c>
      <c r="I126" s="23"/>
      <c r="J126" s="23"/>
      <c r="K126" s="23"/>
      <c r="L126" s="23"/>
      <c r="M126" s="23"/>
      <c r="N126" s="23"/>
      <c r="O126" s="23"/>
      <c r="P126" s="23"/>
      <c r="Q126" s="23"/>
      <c r="R126" s="23"/>
    </row>
    <row r="127" spans="1:18" x14ac:dyDescent="0.25">
      <c r="A127" s="24" t="s">
        <v>254</v>
      </c>
      <c r="B127" s="25" t="s">
        <v>255</v>
      </c>
      <c r="C127" s="25">
        <v>3</v>
      </c>
      <c r="D127" s="26">
        <v>553587854</v>
      </c>
      <c r="E127" s="26">
        <v>5725845</v>
      </c>
      <c r="F127" s="27">
        <f t="shared" si="1"/>
        <v>1.0343155036056843E-2</v>
      </c>
      <c r="G127" s="28">
        <v>559313699</v>
      </c>
      <c r="I127" s="23"/>
      <c r="J127" s="23"/>
      <c r="K127" s="23"/>
      <c r="L127" s="23"/>
      <c r="M127" s="23"/>
      <c r="N127" s="23"/>
      <c r="O127" s="23"/>
      <c r="P127" s="23"/>
      <c r="Q127" s="23"/>
      <c r="R127" s="23"/>
    </row>
    <row r="128" spans="1:18" x14ac:dyDescent="0.25">
      <c r="A128" s="24" t="s">
        <v>256</v>
      </c>
      <c r="B128" s="25" t="s">
        <v>257</v>
      </c>
      <c r="C128" s="25">
        <v>3</v>
      </c>
      <c r="D128" s="26">
        <v>636212235</v>
      </c>
      <c r="E128" s="26">
        <v>11484969</v>
      </c>
      <c r="F128" s="27">
        <f t="shared" si="1"/>
        <v>1.8052103320521651E-2</v>
      </c>
      <c r="G128" s="28">
        <v>647697204</v>
      </c>
      <c r="I128" s="23"/>
      <c r="J128" s="23"/>
      <c r="K128" s="23"/>
      <c r="L128" s="23"/>
      <c r="M128" s="23"/>
      <c r="N128" s="23"/>
      <c r="O128" s="23"/>
      <c r="P128" s="23"/>
      <c r="Q128" s="23"/>
      <c r="R128" s="23"/>
    </row>
    <row r="129" spans="1:18" x14ac:dyDescent="0.25">
      <c r="A129" s="24" t="s">
        <v>258</v>
      </c>
      <c r="B129" s="25" t="s">
        <v>259</v>
      </c>
      <c r="C129" s="25">
        <v>3</v>
      </c>
      <c r="D129" s="26">
        <v>583691612</v>
      </c>
      <c r="E129" s="26">
        <v>12429843</v>
      </c>
      <c r="F129" s="27">
        <f t="shared" si="1"/>
        <v>2.1295222930152371E-2</v>
      </c>
      <c r="G129" s="28">
        <v>596121455</v>
      </c>
      <c r="I129" s="23"/>
      <c r="J129" s="23"/>
      <c r="K129" s="23"/>
      <c r="L129" s="23"/>
      <c r="M129" s="23"/>
      <c r="N129" s="23"/>
      <c r="O129" s="23"/>
      <c r="P129" s="23"/>
      <c r="Q129" s="23"/>
      <c r="R129" s="23"/>
    </row>
    <row r="130" spans="1:18" x14ac:dyDescent="0.25">
      <c r="A130" s="24" t="s">
        <v>260</v>
      </c>
      <c r="B130" s="25" t="s">
        <v>261</v>
      </c>
      <c r="C130" s="25">
        <v>3</v>
      </c>
      <c r="D130" s="26">
        <v>164889469</v>
      </c>
      <c r="E130" s="26">
        <v>2459605</v>
      </c>
      <c r="F130" s="27">
        <f t="shared" si="1"/>
        <v>1.491668943393832E-2</v>
      </c>
      <c r="G130" s="28">
        <v>167349074</v>
      </c>
      <c r="I130" s="23"/>
      <c r="J130" s="23"/>
      <c r="K130" s="23"/>
      <c r="L130" s="23"/>
      <c r="M130" s="23"/>
      <c r="N130" s="23"/>
      <c r="O130" s="23"/>
      <c r="P130" s="23"/>
      <c r="Q130" s="23"/>
      <c r="R130" s="23"/>
    </row>
    <row r="131" spans="1:18" x14ac:dyDescent="0.25">
      <c r="A131" s="24" t="s">
        <v>262</v>
      </c>
      <c r="B131" s="25" t="s">
        <v>263</v>
      </c>
      <c r="C131" s="25">
        <v>3</v>
      </c>
      <c r="D131" s="26">
        <v>1123504647</v>
      </c>
      <c r="E131" s="26">
        <v>-16360932</v>
      </c>
      <c r="F131" s="27">
        <f t="shared" si="1"/>
        <v>-1.4562407056959863E-2</v>
      </c>
      <c r="G131" s="28">
        <v>1107143715</v>
      </c>
      <c r="I131" s="23"/>
      <c r="J131" s="23"/>
      <c r="K131" s="23"/>
      <c r="L131" s="23"/>
      <c r="M131" s="23"/>
      <c r="N131" s="23"/>
      <c r="O131" s="23"/>
      <c r="P131" s="23"/>
      <c r="Q131" s="23"/>
      <c r="R131" s="23"/>
    </row>
    <row r="132" spans="1:18" x14ac:dyDescent="0.25">
      <c r="A132" s="24" t="s">
        <v>264</v>
      </c>
      <c r="B132" s="25" t="s">
        <v>265</v>
      </c>
      <c r="C132" s="25">
        <v>3</v>
      </c>
      <c r="D132" s="26">
        <v>841970238</v>
      </c>
      <c r="E132" s="26">
        <v>2387620</v>
      </c>
      <c r="F132" s="27">
        <f t="shared" si="1"/>
        <v>2.8357534414417151E-3</v>
      </c>
      <c r="G132" s="28">
        <v>844357858</v>
      </c>
      <c r="I132" s="23"/>
      <c r="J132" s="23"/>
      <c r="K132" s="23"/>
      <c r="L132" s="23"/>
      <c r="M132" s="23"/>
      <c r="N132" s="23"/>
      <c r="O132" s="23"/>
      <c r="P132" s="23"/>
      <c r="Q132" s="23"/>
      <c r="R132" s="23"/>
    </row>
    <row r="133" spans="1:18" x14ac:dyDescent="0.25">
      <c r="A133" s="24" t="s">
        <v>266</v>
      </c>
      <c r="B133" s="25" t="s">
        <v>267</v>
      </c>
      <c r="C133" s="25">
        <v>3</v>
      </c>
      <c r="D133" s="26">
        <v>419867746</v>
      </c>
      <c r="E133" s="26">
        <v>-3949913</v>
      </c>
      <c r="F133" s="27">
        <f t="shared" si="1"/>
        <v>-9.4075170994439763E-3</v>
      </c>
      <c r="G133" s="28">
        <v>415917833</v>
      </c>
      <c r="I133" s="23"/>
      <c r="J133" s="23"/>
      <c r="K133" s="23"/>
      <c r="L133" s="23"/>
      <c r="M133" s="23"/>
      <c r="N133" s="23"/>
      <c r="O133" s="23"/>
      <c r="P133" s="23"/>
      <c r="Q133" s="23"/>
      <c r="R133" s="23"/>
    </row>
    <row r="134" spans="1:18" x14ac:dyDescent="0.25">
      <c r="A134" s="24" t="s">
        <v>268</v>
      </c>
      <c r="B134" s="25" t="s">
        <v>269</v>
      </c>
      <c r="C134" s="25">
        <v>3</v>
      </c>
      <c r="D134" s="26">
        <v>321151894</v>
      </c>
      <c r="E134" s="26">
        <v>4276564</v>
      </c>
      <c r="F134" s="27">
        <f t="shared" si="1"/>
        <v>1.3316328129766533E-2</v>
      </c>
      <c r="G134" s="28">
        <v>325428458</v>
      </c>
      <c r="I134" s="23"/>
      <c r="J134" s="23"/>
      <c r="K134" s="23"/>
      <c r="L134" s="23"/>
      <c r="M134" s="23"/>
      <c r="N134" s="23"/>
      <c r="O134" s="23"/>
      <c r="P134" s="23"/>
      <c r="Q134" s="23"/>
      <c r="R134" s="23"/>
    </row>
    <row r="135" spans="1:18" x14ac:dyDescent="0.25">
      <c r="A135" s="24" t="s">
        <v>270</v>
      </c>
      <c r="B135" s="25" t="s">
        <v>271</v>
      </c>
      <c r="C135" s="25">
        <v>3</v>
      </c>
      <c r="D135" s="26">
        <v>746619162</v>
      </c>
      <c r="E135" s="26">
        <v>4716591</v>
      </c>
      <c r="F135" s="27">
        <f t="shared" si="1"/>
        <v>6.3172648654843929E-3</v>
      </c>
      <c r="G135" s="28">
        <v>751335753</v>
      </c>
      <c r="I135" s="23"/>
      <c r="J135" s="23"/>
      <c r="K135" s="23"/>
      <c r="L135" s="23"/>
      <c r="M135" s="23"/>
      <c r="N135" s="23"/>
      <c r="O135" s="23"/>
      <c r="P135" s="23"/>
      <c r="Q135" s="23"/>
      <c r="R135" s="23"/>
    </row>
    <row r="136" spans="1:18" x14ac:dyDescent="0.25">
      <c r="A136" s="24" t="s">
        <v>272</v>
      </c>
      <c r="B136" s="25" t="s">
        <v>273</v>
      </c>
      <c r="C136" s="25">
        <v>3</v>
      </c>
      <c r="D136" s="26">
        <v>721177548</v>
      </c>
      <c r="E136" s="26">
        <v>9496873</v>
      </c>
      <c r="F136" s="27">
        <f t="shared" ref="F136:F199" si="2">+E136/D136</f>
        <v>1.3168564421254001E-2</v>
      </c>
      <c r="G136" s="28">
        <v>730674421</v>
      </c>
      <c r="I136" s="23"/>
      <c r="J136" s="23"/>
      <c r="K136" s="23"/>
      <c r="L136" s="23"/>
      <c r="M136" s="23"/>
      <c r="N136" s="23"/>
      <c r="O136" s="23"/>
      <c r="P136" s="23"/>
      <c r="Q136" s="23"/>
      <c r="R136" s="23"/>
    </row>
    <row r="137" spans="1:18" x14ac:dyDescent="0.25">
      <c r="A137" s="24" t="s">
        <v>274</v>
      </c>
      <c r="B137" s="25" t="s">
        <v>275</v>
      </c>
      <c r="C137" s="25">
        <v>3</v>
      </c>
      <c r="D137" s="26">
        <v>509568931</v>
      </c>
      <c r="E137" s="26">
        <v>8918689</v>
      </c>
      <c r="F137" s="27">
        <f t="shared" si="2"/>
        <v>1.7502419118248794E-2</v>
      </c>
      <c r="G137" s="28">
        <v>518487620</v>
      </c>
      <c r="I137" s="23"/>
      <c r="J137" s="23"/>
      <c r="K137" s="23"/>
      <c r="L137" s="23"/>
      <c r="M137" s="23"/>
      <c r="N137" s="23"/>
      <c r="O137" s="23"/>
      <c r="P137" s="23"/>
      <c r="Q137" s="23"/>
      <c r="R137" s="23"/>
    </row>
    <row r="138" spans="1:18" x14ac:dyDescent="0.25">
      <c r="A138" s="24" t="s">
        <v>276</v>
      </c>
      <c r="B138" s="25" t="s">
        <v>277</v>
      </c>
      <c r="C138" s="25">
        <v>3</v>
      </c>
      <c r="D138" s="26">
        <v>1214171573</v>
      </c>
      <c r="E138" s="26">
        <v>17861735</v>
      </c>
      <c r="F138" s="27">
        <f t="shared" si="2"/>
        <v>1.4711046937021313E-2</v>
      </c>
      <c r="G138" s="28">
        <v>1232033308</v>
      </c>
      <c r="I138" s="23"/>
      <c r="J138" s="23"/>
      <c r="K138" s="23"/>
      <c r="L138" s="23"/>
      <c r="M138" s="23"/>
      <c r="N138" s="23"/>
      <c r="O138" s="23"/>
      <c r="P138" s="23"/>
      <c r="Q138" s="23"/>
      <c r="R138" s="23"/>
    </row>
    <row r="139" spans="1:18" x14ac:dyDescent="0.25">
      <c r="A139" s="24" t="s">
        <v>278</v>
      </c>
      <c r="B139" s="25" t="s">
        <v>279</v>
      </c>
      <c r="C139" s="25">
        <v>3</v>
      </c>
      <c r="D139" s="26">
        <v>1185682723</v>
      </c>
      <c r="E139" s="26">
        <v>-4780309</v>
      </c>
      <c r="F139" s="27">
        <f t="shared" si="2"/>
        <v>-4.0316932238878547E-3</v>
      </c>
      <c r="G139" s="28">
        <v>1180902414</v>
      </c>
      <c r="I139" s="23"/>
      <c r="J139" s="23"/>
      <c r="K139" s="23"/>
      <c r="L139" s="23"/>
      <c r="M139" s="23"/>
      <c r="N139" s="23"/>
      <c r="O139" s="23"/>
      <c r="P139" s="23"/>
      <c r="Q139" s="23"/>
      <c r="R139" s="23"/>
    </row>
    <row r="140" spans="1:18" x14ac:dyDescent="0.25">
      <c r="A140" s="24" t="s">
        <v>280</v>
      </c>
      <c r="B140" s="25" t="s">
        <v>281</v>
      </c>
      <c r="C140" s="25">
        <v>3</v>
      </c>
      <c r="D140" s="26">
        <v>484141077</v>
      </c>
      <c r="E140" s="26">
        <v>-584121</v>
      </c>
      <c r="F140" s="27">
        <f t="shared" si="2"/>
        <v>-1.2065098950486287E-3</v>
      </c>
      <c r="G140" s="28">
        <v>483556956</v>
      </c>
      <c r="I140" s="23"/>
      <c r="J140" s="23"/>
      <c r="K140" s="23"/>
      <c r="L140" s="23"/>
      <c r="M140" s="23"/>
      <c r="N140" s="23"/>
      <c r="O140" s="23"/>
      <c r="P140" s="23"/>
      <c r="Q140" s="23"/>
      <c r="R140" s="23"/>
    </row>
    <row r="141" spans="1:18" x14ac:dyDescent="0.25">
      <c r="A141" s="24" t="s">
        <v>282</v>
      </c>
      <c r="B141" s="25" t="s">
        <v>283</v>
      </c>
      <c r="C141" s="25">
        <v>3</v>
      </c>
      <c r="D141" s="26">
        <v>496528202</v>
      </c>
      <c r="E141" s="26">
        <v>998577</v>
      </c>
      <c r="F141" s="27">
        <f t="shared" si="2"/>
        <v>2.0111183936335603E-3</v>
      </c>
      <c r="G141" s="28">
        <v>497526779</v>
      </c>
      <c r="I141" s="23"/>
      <c r="J141" s="23"/>
      <c r="K141" s="23"/>
      <c r="L141" s="23"/>
      <c r="M141" s="23"/>
      <c r="N141" s="23"/>
      <c r="O141" s="23"/>
      <c r="P141" s="23"/>
      <c r="Q141" s="23"/>
      <c r="R141" s="23"/>
    </row>
    <row r="142" spans="1:18" x14ac:dyDescent="0.25">
      <c r="A142" s="24" t="s">
        <v>284</v>
      </c>
      <c r="B142" s="25" t="s">
        <v>285</v>
      </c>
      <c r="C142" s="25">
        <v>3</v>
      </c>
      <c r="D142" s="26">
        <v>568131631</v>
      </c>
      <c r="E142" s="26">
        <v>519337</v>
      </c>
      <c r="F142" s="27">
        <f t="shared" si="2"/>
        <v>9.1411386316562961E-4</v>
      </c>
      <c r="G142" s="28">
        <v>568650968</v>
      </c>
      <c r="I142" s="23"/>
      <c r="J142" s="23"/>
      <c r="K142" s="23"/>
      <c r="L142" s="23"/>
      <c r="M142" s="23"/>
      <c r="N142" s="23"/>
      <c r="O142" s="23"/>
      <c r="P142" s="23"/>
      <c r="Q142" s="23"/>
      <c r="R142" s="23"/>
    </row>
    <row r="143" spans="1:18" x14ac:dyDescent="0.25">
      <c r="A143" s="24" t="s">
        <v>286</v>
      </c>
      <c r="B143" s="25" t="s">
        <v>287</v>
      </c>
      <c r="C143" s="25">
        <v>3</v>
      </c>
      <c r="D143" s="26">
        <v>508673872</v>
      </c>
      <c r="E143" s="26">
        <v>7716599</v>
      </c>
      <c r="F143" s="27">
        <f t="shared" si="2"/>
        <v>1.5170032165520779E-2</v>
      </c>
      <c r="G143" s="28">
        <v>516390471</v>
      </c>
      <c r="I143" s="23"/>
      <c r="J143" s="23"/>
      <c r="K143" s="23"/>
      <c r="L143" s="23"/>
      <c r="M143" s="23"/>
      <c r="N143" s="23"/>
      <c r="O143" s="23"/>
      <c r="P143" s="23"/>
      <c r="Q143" s="23"/>
      <c r="R143" s="23"/>
    </row>
    <row r="144" spans="1:18" x14ac:dyDescent="0.25">
      <c r="A144" s="24" t="s">
        <v>288</v>
      </c>
      <c r="B144" s="25" t="s">
        <v>289</v>
      </c>
      <c r="C144" s="25">
        <v>3</v>
      </c>
      <c r="D144" s="26">
        <v>597868277</v>
      </c>
      <c r="E144" s="26">
        <v>8557097</v>
      </c>
      <c r="F144" s="27">
        <f t="shared" si="2"/>
        <v>1.4312679446613288E-2</v>
      </c>
      <c r="G144" s="28">
        <v>606425374</v>
      </c>
      <c r="I144" s="23"/>
      <c r="J144" s="23"/>
      <c r="K144" s="23"/>
      <c r="L144" s="23"/>
      <c r="M144" s="23"/>
      <c r="N144" s="23"/>
      <c r="O144" s="23"/>
      <c r="P144" s="23"/>
      <c r="Q144" s="23"/>
      <c r="R144" s="23"/>
    </row>
    <row r="145" spans="1:18" x14ac:dyDescent="0.25">
      <c r="A145" s="24" t="s">
        <v>290</v>
      </c>
      <c r="B145" s="25" t="s">
        <v>291</v>
      </c>
      <c r="C145" s="25">
        <v>3</v>
      </c>
      <c r="D145" s="26">
        <v>199031907</v>
      </c>
      <c r="E145" s="26">
        <v>3288653</v>
      </c>
      <c r="F145" s="27">
        <f t="shared" si="2"/>
        <v>1.6523245190028752E-2</v>
      </c>
      <c r="G145" s="28">
        <v>202320560</v>
      </c>
      <c r="I145" s="23"/>
      <c r="J145" s="23"/>
      <c r="K145" s="23"/>
      <c r="L145" s="23"/>
      <c r="M145" s="23"/>
      <c r="N145" s="23"/>
      <c r="O145" s="23"/>
      <c r="P145" s="23"/>
      <c r="Q145" s="23"/>
      <c r="R145" s="23"/>
    </row>
    <row r="146" spans="1:18" x14ac:dyDescent="0.25">
      <c r="A146" s="24" t="s">
        <v>292</v>
      </c>
      <c r="B146" s="25" t="s">
        <v>293</v>
      </c>
      <c r="C146" s="25">
        <v>3</v>
      </c>
      <c r="D146" s="26">
        <v>6874439</v>
      </c>
      <c r="E146" s="26">
        <v>121746</v>
      </c>
      <c r="F146" s="27">
        <f t="shared" si="2"/>
        <v>1.7709954223173702E-2</v>
      </c>
      <c r="G146" s="28">
        <v>6996185</v>
      </c>
      <c r="I146" s="23"/>
      <c r="J146" s="23"/>
      <c r="K146" s="23"/>
      <c r="L146" s="23"/>
      <c r="M146" s="23"/>
      <c r="N146" s="23"/>
      <c r="O146" s="23"/>
      <c r="P146" s="23"/>
      <c r="Q146" s="23"/>
      <c r="R146" s="23"/>
    </row>
    <row r="147" spans="1:18" x14ac:dyDescent="0.25">
      <c r="A147" s="24" t="s">
        <v>294</v>
      </c>
      <c r="B147" s="25" t="s">
        <v>295</v>
      </c>
      <c r="C147" s="25">
        <v>3</v>
      </c>
      <c r="D147" s="26">
        <v>373837939</v>
      </c>
      <c r="E147" s="26">
        <v>4132471</v>
      </c>
      <c r="F147" s="27">
        <f t="shared" si="2"/>
        <v>1.1054177676707124E-2</v>
      </c>
      <c r="G147" s="28">
        <v>377970410</v>
      </c>
      <c r="I147" s="23"/>
      <c r="J147" s="23"/>
      <c r="K147" s="23"/>
      <c r="L147" s="23"/>
      <c r="M147" s="23"/>
      <c r="N147" s="23"/>
      <c r="O147" s="23"/>
      <c r="P147" s="23"/>
      <c r="Q147" s="23"/>
      <c r="R147" s="23"/>
    </row>
    <row r="148" spans="1:18" x14ac:dyDescent="0.25">
      <c r="A148" s="24" t="s">
        <v>296</v>
      </c>
      <c r="B148" s="25" t="s">
        <v>297</v>
      </c>
      <c r="C148" s="25">
        <v>3</v>
      </c>
      <c r="D148" s="26">
        <v>315149551</v>
      </c>
      <c r="E148" s="26">
        <v>4961325</v>
      </c>
      <c r="F148" s="27">
        <f t="shared" si="2"/>
        <v>1.5742763980647397E-2</v>
      </c>
      <c r="G148" s="28">
        <v>320110876</v>
      </c>
      <c r="I148" s="23"/>
      <c r="J148" s="23"/>
      <c r="K148" s="23"/>
      <c r="L148" s="23"/>
      <c r="M148" s="23"/>
      <c r="N148" s="23"/>
      <c r="O148" s="23"/>
      <c r="P148" s="23"/>
      <c r="Q148" s="23"/>
      <c r="R148" s="23"/>
    </row>
    <row r="149" spans="1:18" x14ac:dyDescent="0.25">
      <c r="A149" s="24" t="s">
        <v>298</v>
      </c>
      <c r="B149" s="25" t="s">
        <v>299</v>
      </c>
      <c r="C149" s="25">
        <v>3</v>
      </c>
      <c r="D149" s="26">
        <v>664459070</v>
      </c>
      <c r="E149" s="26">
        <v>8483879</v>
      </c>
      <c r="F149" s="27">
        <f t="shared" si="2"/>
        <v>1.2768098718255136E-2</v>
      </c>
      <c r="G149" s="28">
        <v>672942949</v>
      </c>
      <c r="I149" s="23"/>
      <c r="J149" s="23"/>
      <c r="K149" s="23"/>
      <c r="L149" s="23"/>
      <c r="M149" s="23"/>
      <c r="N149" s="23"/>
      <c r="O149" s="23"/>
      <c r="P149" s="23"/>
      <c r="Q149" s="23"/>
      <c r="R149" s="23"/>
    </row>
    <row r="150" spans="1:18" x14ac:dyDescent="0.25">
      <c r="A150" s="24" t="s">
        <v>300</v>
      </c>
      <c r="B150" s="25" t="s">
        <v>301</v>
      </c>
      <c r="C150" s="25">
        <v>4</v>
      </c>
      <c r="D150" s="26">
        <v>24731333323</v>
      </c>
      <c r="E150" s="26">
        <v>113117010</v>
      </c>
      <c r="F150" s="27">
        <f t="shared" si="2"/>
        <v>4.5738338698788159E-3</v>
      </c>
      <c r="G150" s="28">
        <v>24844450333</v>
      </c>
      <c r="I150" s="23"/>
      <c r="J150" s="23"/>
      <c r="K150" s="23"/>
      <c r="L150" s="23"/>
      <c r="M150" s="23"/>
      <c r="N150" s="23"/>
      <c r="O150" s="23"/>
      <c r="P150" s="23"/>
      <c r="Q150" s="23"/>
      <c r="R150" s="23"/>
    </row>
    <row r="151" spans="1:18" x14ac:dyDescent="0.25">
      <c r="A151" s="24" t="s">
        <v>302</v>
      </c>
      <c r="B151" s="25" t="s">
        <v>303</v>
      </c>
      <c r="C151" s="25">
        <v>3</v>
      </c>
      <c r="D151" s="26">
        <v>1872523671</v>
      </c>
      <c r="E151" s="26">
        <v>17418746</v>
      </c>
      <c r="F151" s="27">
        <f t="shared" si="2"/>
        <v>9.3022834743112844E-3</v>
      </c>
      <c r="G151" s="28">
        <v>1889942417</v>
      </c>
      <c r="I151" s="23"/>
      <c r="J151" s="23"/>
      <c r="K151" s="23"/>
      <c r="L151" s="23"/>
      <c r="M151" s="23"/>
      <c r="N151" s="23"/>
      <c r="O151" s="23"/>
      <c r="P151" s="23"/>
      <c r="Q151" s="23"/>
      <c r="R151" s="23"/>
    </row>
    <row r="152" spans="1:18" x14ac:dyDescent="0.25">
      <c r="A152" s="24" t="s">
        <v>304</v>
      </c>
      <c r="B152" s="25" t="s">
        <v>305</v>
      </c>
      <c r="C152" s="25">
        <v>3</v>
      </c>
      <c r="D152" s="26">
        <v>394180966</v>
      </c>
      <c r="E152" s="26">
        <v>5754573</v>
      </c>
      <c r="F152" s="27">
        <f t="shared" si="2"/>
        <v>1.4598809928331243E-2</v>
      </c>
      <c r="G152" s="28">
        <v>399935540</v>
      </c>
      <c r="I152" s="23"/>
      <c r="J152" s="23"/>
      <c r="K152" s="23"/>
      <c r="L152" s="23"/>
      <c r="M152" s="23"/>
      <c r="N152" s="23"/>
      <c r="O152" s="23"/>
      <c r="P152" s="23"/>
      <c r="Q152" s="23"/>
      <c r="R152" s="23"/>
    </row>
    <row r="153" spans="1:18" x14ac:dyDescent="0.25">
      <c r="A153" s="24" t="s">
        <v>306</v>
      </c>
      <c r="B153" s="25" t="s">
        <v>307</v>
      </c>
      <c r="C153" s="25">
        <v>3</v>
      </c>
      <c r="D153" s="26">
        <v>1652144537</v>
      </c>
      <c r="E153" s="26">
        <v>24710758</v>
      </c>
      <c r="F153" s="27">
        <f t="shared" si="2"/>
        <v>1.4956777356096417E-2</v>
      </c>
      <c r="G153" s="28">
        <v>1676855295</v>
      </c>
      <c r="I153" s="23"/>
      <c r="J153" s="23"/>
      <c r="K153" s="23"/>
      <c r="L153" s="23"/>
      <c r="M153" s="23"/>
      <c r="N153" s="23"/>
      <c r="O153" s="23"/>
      <c r="P153" s="23"/>
      <c r="Q153" s="23"/>
      <c r="R153" s="23"/>
    </row>
    <row r="154" spans="1:18" x14ac:dyDescent="0.25">
      <c r="A154" s="24" t="s">
        <v>308</v>
      </c>
      <c r="B154" s="25" t="s">
        <v>309</v>
      </c>
      <c r="C154" s="25">
        <v>3</v>
      </c>
      <c r="D154" s="26">
        <v>765411269</v>
      </c>
      <c r="E154" s="26">
        <v>10436563</v>
      </c>
      <c r="F154" s="27">
        <f t="shared" si="2"/>
        <v>1.3635235621282707E-2</v>
      </c>
      <c r="G154" s="28">
        <v>775847832</v>
      </c>
      <c r="I154" s="23"/>
      <c r="J154" s="23"/>
      <c r="K154" s="23"/>
      <c r="L154" s="23"/>
      <c r="M154" s="23"/>
      <c r="N154" s="23"/>
      <c r="O154" s="23"/>
      <c r="P154" s="23"/>
      <c r="Q154" s="23"/>
      <c r="R154" s="23"/>
    </row>
    <row r="155" spans="1:18" x14ac:dyDescent="0.25">
      <c r="A155" s="24" t="s">
        <v>310</v>
      </c>
      <c r="B155" s="25" t="s">
        <v>311</v>
      </c>
      <c r="C155" s="25">
        <v>3</v>
      </c>
      <c r="D155" s="26">
        <v>2496005032</v>
      </c>
      <c r="E155" s="26">
        <v>32756603</v>
      </c>
      <c r="F155" s="27">
        <f t="shared" si="2"/>
        <v>1.3123612564896464E-2</v>
      </c>
      <c r="G155" s="28">
        <v>2528761635</v>
      </c>
      <c r="I155" s="23"/>
      <c r="J155" s="23"/>
      <c r="K155" s="23"/>
      <c r="L155" s="23"/>
      <c r="M155" s="23"/>
      <c r="N155" s="23"/>
      <c r="O155" s="23"/>
      <c r="P155" s="23"/>
      <c r="Q155" s="23"/>
      <c r="R155" s="23"/>
    </row>
    <row r="156" spans="1:18" x14ac:dyDescent="0.25">
      <c r="A156" s="24" t="s">
        <v>312</v>
      </c>
      <c r="B156" s="25" t="s">
        <v>313</v>
      </c>
      <c r="C156" s="25">
        <v>3</v>
      </c>
      <c r="D156" s="26">
        <v>313044577</v>
      </c>
      <c r="E156" s="26">
        <v>6006007</v>
      </c>
      <c r="F156" s="27">
        <f t="shared" si="2"/>
        <v>1.918578835499201E-2</v>
      </c>
      <c r="G156" s="28">
        <v>319050584</v>
      </c>
      <c r="I156" s="23"/>
      <c r="J156" s="23"/>
      <c r="K156" s="23"/>
      <c r="L156" s="23"/>
      <c r="M156" s="23"/>
      <c r="N156" s="23"/>
      <c r="O156" s="23"/>
      <c r="P156" s="23"/>
      <c r="Q156" s="23"/>
      <c r="R156" s="23"/>
    </row>
    <row r="157" spans="1:18" x14ac:dyDescent="0.25">
      <c r="A157" s="24" t="s">
        <v>314</v>
      </c>
      <c r="B157" s="25" t="s">
        <v>315</v>
      </c>
      <c r="C157" s="25">
        <v>3</v>
      </c>
      <c r="D157" s="26">
        <v>287457918</v>
      </c>
      <c r="E157" s="26">
        <v>5750600</v>
      </c>
      <c r="F157" s="27">
        <f t="shared" si="2"/>
        <v>2.0005015134076078E-2</v>
      </c>
      <c r="G157" s="28">
        <v>293208518</v>
      </c>
      <c r="I157" s="23"/>
      <c r="J157" s="23"/>
      <c r="K157" s="23"/>
      <c r="L157" s="23"/>
      <c r="M157" s="23"/>
      <c r="N157" s="23"/>
      <c r="O157" s="23"/>
      <c r="P157" s="23"/>
      <c r="Q157" s="23"/>
      <c r="R157" s="23"/>
    </row>
    <row r="158" spans="1:18" x14ac:dyDescent="0.25">
      <c r="A158" s="24" t="s">
        <v>316</v>
      </c>
      <c r="B158" s="25" t="s">
        <v>317</v>
      </c>
      <c r="C158" s="25">
        <v>3</v>
      </c>
      <c r="D158" s="26">
        <v>552654928</v>
      </c>
      <c r="E158" s="26">
        <v>10617019</v>
      </c>
      <c r="F158" s="27">
        <f t="shared" si="2"/>
        <v>1.9210936991771472E-2</v>
      </c>
      <c r="G158" s="28">
        <v>563271947</v>
      </c>
      <c r="I158" s="23"/>
      <c r="J158" s="23"/>
      <c r="K158" s="23"/>
      <c r="L158" s="23"/>
      <c r="M158" s="23"/>
      <c r="N158" s="23"/>
      <c r="O158" s="23"/>
      <c r="P158" s="23"/>
      <c r="Q158" s="23"/>
      <c r="R158" s="23"/>
    </row>
    <row r="159" spans="1:18" x14ac:dyDescent="0.25">
      <c r="A159" s="24" t="s">
        <v>318</v>
      </c>
      <c r="B159" s="25" t="s">
        <v>319</v>
      </c>
      <c r="C159" s="25">
        <v>3</v>
      </c>
      <c r="D159" s="26">
        <v>408954905</v>
      </c>
      <c r="E159" s="26">
        <v>8096408</v>
      </c>
      <c r="F159" s="27">
        <f t="shared" si="2"/>
        <v>1.9797801422628738E-2</v>
      </c>
      <c r="G159" s="28">
        <v>417051313</v>
      </c>
      <c r="I159" s="23"/>
      <c r="J159" s="23"/>
      <c r="K159" s="23"/>
      <c r="L159" s="23"/>
      <c r="M159" s="23"/>
      <c r="N159" s="23"/>
      <c r="O159" s="23"/>
      <c r="P159" s="23"/>
      <c r="Q159" s="23"/>
      <c r="R159" s="23"/>
    </row>
    <row r="160" spans="1:18" x14ac:dyDescent="0.25">
      <c r="A160" s="24" t="s">
        <v>320</v>
      </c>
      <c r="B160" s="25" t="s">
        <v>321</v>
      </c>
      <c r="C160" s="25">
        <v>3</v>
      </c>
      <c r="D160" s="26">
        <v>502729638</v>
      </c>
      <c r="E160" s="26">
        <v>8509519</v>
      </c>
      <c r="F160" s="27">
        <f t="shared" si="2"/>
        <v>1.6926630850437347E-2</v>
      </c>
      <c r="G160" s="28">
        <v>511239157</v>
      </c>
      <c r="I160" s="23"/>
      <c r="J160" s="23"/>
      <c r="K160" s="23"/>
      <c r="L160" s="23"/>
      <c r="M160" s="23"/>
      <c r="N160" s="23"/>
      <c r="O160" s="23"/>
      <c r="P160" s="23"/>
      <c r="Q160" s="23"/>
      <c r="R160" s="23"/>
    </row>
    <row r="161" spans="1:18" x14ac:dyDescent="0.25">
      <c r="A161" s="24" t="s">
        <v>322</v>
      </c>
      <c r="B161" s="25" t="s">
        <v>323</v>
      </c>
      <c r="C161" s="25">
        <v>3</v>
      </c>
      <c r="D161" s="26">
        <v>349584313</v>
      </c>
      <c r="E161" s="26">
        <v>2314432</v>
      </c>
      <c r="F161" s="27">
        <f t="shared" si="2"/>
        <v>6.6205259044332465E-3</v>
      </c>
      <c r="G161" s="28">
        <v>351898745</v>
      </c>
      <c r="I161" s="23"/>
      <c r="J161" s="23"/>
      <c r="K161" s="23"/>
      <c r="L161" s="23"/>
      <c r="M161" s="23"/>
      <c r="N161" s="23"/>
      <c r="O161" s="23"/>
      <c r="P161" s="23"/>
      <c r="Q161" s="23"/>
      <c r="R161" s="23"/>
    </row>
    <row r="162" spans="1:18" x14ac:dyDescent="0.25">
      <c r="A162" s="24" t="s">
        <v>324</v>
      </c>
      <c r="B162" s="25" t="s">
        <v>325</v>
      </c>
      <c r="C162" s="25">
        <v>3</v>
      </c>
      <c r="D162" s="26">
        <v>318084529</v>
      </c>
      <c r="E162" s="26">
        <v>127264</v>
      </c>
      <c r="F162" s="27">
        <f t="shared" si="2"/>
        <v>4.0009490684785867E-4</v>
      </c>
      <c r="G162" s="28">
        <v>318211793</v>
      </c>
      <c r="I162" s="23"/>
      <c r="J162" s="23"/>
      <c r="K162" s="23"/>
      <c r="L162" s="23"/>
      <c r="M162" s="23"/>
      <c r="N162" s="23"/>
      <c r="O162" s="23"/>
      <c r="P162" s="23"/>
      <c r="Q162" s="23"/>
      <c r="R162" s="23"/>
    </row>
    <row r="163" spans="1:18" x14ac:dyDescent="0.25">
      <c r="A163" s="24" t="s">
        <v>326</v>
      </c>
      <c r="B163" s="25" t="s">
        <v>327</v>
      </c>
      <c r="C163" s="25">
        <v>3</v>
      </c>
      <c r="D163" s="26">
        <v>781543331</v>
      </c>
      <c r="E163" s="26">
        <v>9343472</v>
      </c>
      <c r="F163" s="27">
        <f t="shared" si="2"/>
        <v>1.1955155433346024E-2</v>
      </c>
      <c r="G163" s="28">
        <v>790886803</v>
      </c>
      <c r="I163" s="23"/>
      <c r="J163" s="23"/>
      <c r="K163" s="23"/>
      <c r="L163" s="23"/>
      <c r="M163" s="23"/>
      <c r="N163" s="23"/>
      <c r="O163" s="23"/>
      <c r="P163" s="23"/>
      <c r="Q163" s="23"/>
      <c r="R163" s="23"/>
    </row>
    <row r="164" spans="1:18" x14ac:dyDescent="0.25">
      <c r="A164" s="24" t="s">
        <v>328</v>
      </c>
      <c r="B164" s="25" t="s">
        <v>329</v>
      </c>
      <c r="C164" s="25">
        <v>3</v>
      </c>
      <c r="D164" s="26">
        <v>2829914633</v>
      </c>
      <c r="E164" s="26">
        <v>19727582</v>
      </c>
      <c r="F164" s="27">
        <f t="shared" si="2"/>
        <v>6.9710873147741347E-3</v>
      </c>
      <c r="G164" s="28">
        <v>2849642215</v>
      </c>
      <c r="I164" s="23"/>
      <c r="J164" s="23"/>
      <c r="K164" s="23"/>
      <c r="L164" s="23"/>
      <c r="M164" s="23"/>
      <c r="N164" s="23"/>
      <c r="O164" s="23"/>
      <c r="P164" s="23"/>
      <c r="Q164" s="23"/>
      <c r="R164" s="23"/>
    </row>
    <row r="165" spans="1:18" x14ac:dyDescent="0.25">
      <c r="A165" s="24" t="s">
        <v>330</v>
      </c>
      <c r="B165" s="25" t="s">
        <v>331</v>
      </c>
      <c r="C165" s="25">
        <v>3</v>
      </c>
      <c r="D165" s="26">
        <v>621545655</v>
      </c>
      <c r="E165" s="26">
        <v>7172792</v>
      </c>
      <c r="F165" s="27">
        <f t="shared" si="2"/>
        <v>1.1540249605638382E-2</v>
      </c>
      <c r="G165" s="28">
        <v>628718447</v>
      </c>
      <c r="I165" s="23"/>
      <c r="J165" s="23"/>
      <c r="K165" s="23"/>
      <c r="L165" s="23"/>
      <c r="M165" s="23"/>
      <c r="N165" s="23"/>
      <c r="O165" s="23"/>
      <c r="P165" s="23"/>
      <c r="Q165" s="23"/>
      <c r="R165" s="23"/>
    </row>
    <row r="166" spans="1:18" x14ac:dyDescent="0.25">
      <c r="A166" s="24" t="s">
        <v>332</v>
      </c>
      <c r="B166" s="25" t="s">
        <v>333</v>
      </c>
      <c r="C166" s="25">
        <v>3</v>
      </c>
      <c r="D166" s="26">
        <v>607592860</v>
      </c>
      <c r="E166" s="26">
        <v>8539052</v>
      </c>
      <c r="F166" s="27">
        <f t="shared" si="2"/>
        <v>1.4053904451740923E-2</v>
      </c>
      <c r="G166" s="28">
        <v>616131912</v>
      </c>
      <c r="I166" s="23"/>
      <c r="J166" s="23"/>
      <c r="K166" s="23"/>
      <c r="L166" s="23"/>
      <c r="M166" s="23"/>
      <c r="N166" s="23"/>
      <c r="O166" s="23"/>
      <c r="P166" s="23"/>
      <c r="Q166" s="23"/>
      <c r="R166" s="23"/>
    </row>
    <row r="167" spans="1:18" x14ac:dyDescent="0.25">
      <c r="A167" s="24" t="s">
        <v>334</v>
      </c>
      <c r="B167" s="25" t="s">
        <v>335</v>
      </c>
      <c r="C167" s="25">
        <v>3</v>
      </c>
      <c r="D167" s="26">
        <v>670781692</v>
      </c>
      <c r="E167" s="26">
        <v>7494363</v>
      </c>
      <c r="F167" s="27">
        <f t="shared" si="2"/>
        <v>1.1172581317261116E-2</v>
      </c>
      <c r="G167" s="28">
        <v>678276055</v>
      </c>
      <c r="I167" s="23"/>
      <c r="J167" s="23"/>
      <c r="K167" s="23"/>
      <c r="L167" s="23"/>
      <c r="M167" s="23"/>
      <c r="N167" s="23"/>
      <c r="O167" s="23"/>
      <c r="P167" s="23"/>
      <c r="Q167" s="23"/>
      <c r="R167" s="23"/>
    </row>
    <row r="168" spans="1:18" x14ac:dyDescent="0.25">
      <c r="A168" s="24" t="s">
        <v>336</v>
      </c>
      <c r="B168" s="25" t="s">
        <v>337</v>
      </c>
      <c r="C168" s="25">
        <v>3</v>
      </c>
      <c r="D168" s="26">
        <v>288896437</v>
      </c>
      <c r="E168" s="26">
        <v>150575</v>
      </c>
      <c r="F168" s="27">
        <f t="shared" si="2"/>
        <v>5.2120753569556829E-4</v>
      </c>
      <c r="G168" s="28">
        <v>289047012</v>
      </c>
      <c r="I168" s="23"/>
      <c r="J168" s="23"/>
      <c r="K168" s="23"/>
      <c r="L168" s="23"/>
      <c r="M168" s="23"/>
      <c r="N168" s="23"/>
      <c r="O168" s="23"/>
      <c r="P168" s="23"/>
      <c r="Q168" s="23"/>
      <c r="R168" s="23"/>
    </row>
    <row r="169" spans="1:18" x14ac:dyDescent="0.25">
      <c r="A169" s="24" t="s">
        <v>338</v>
      </c>
      <c r="B169" s="25" t="s">
        <v>339</v>
      </c>
      <c r="C169" s="25">
        <v>3</v>
      </c>
      <c r="D169" s="26">
        <v>974689900</v>
      </c>
      <c r="E169" s="26">
        <v>-849909</v>
      </c>
      <c r="F169" s="27">
        <f t="shared" si="2"/>
        <v>-8.7197887245984594E-4</v>
      </c>
      <c r="G169" s="28">
        <v>973839991</v>
      </c>
      <c r="I169" s="23"/>
      <c r="J169" s="23"/>
      <c r="K169" s="23"/>
      <c r="L169" s="23"/>
      <c r="M169" s="23"/>
      <c r="N169" s="23"/>
      <c r="O169" s="23"/>
      <c r="P169" s="23"/>
      <c r="Q169" s="23"/>
      <c r="R169" s="23"/>
    </row>
    <row r="170" spans="1:18" x14ac:dyDescent="0.25">
      <c r="A170" s="24" t="s">
        <v>340</v>
      </c>
      <c r="B170" s="25" t="s">
        <v>341</v>
      </c>
      <c r="C170" s="25">
        <v>3</v>
      </c>
      <c r="D170" s="26">
        <v>298967836</v>
      </c>
      <c r="E170" s="26">
        <v>-1029570</v>
      </c>
      <c r="F170" s="27">
        <f t="shared" si="2"/>
        <v>-3.4437483769993236E-3</v>
      </c>
      <c r="G170" s="28">
        <v>297938266</v>
      </c>
      <c r="I170" s="23"/>
      <c r="J170" s="23"/>
      <c r="K170" s="23"/>
      <c r="L170" s="23"/>
      <c r="M170" s="23"/>
      <c r="N170" s="23"/>
      <c r="O170" s="23"/>
      <c r="P170" s="23"/>
      <c r="Q170" s="23"/>
      <c r="R170" s="23"/>
    </row>
    <row r="171" spans="1:18" x14ac:dyDescent="0.25">
      <c r="A171" s="24" t="s">
        <v>342</v>
      </c>
      <c r="B171" s="25" t="s">
        <v>343</v>
      </c>
      <c r="C171" s="25">
        <v>3</v>
      </c>
      <c r="D171" s="26">
        <v>303021715</v>
      </c>
      <c r="E171" s="26">
        <v>3954512</v>
      </c>
      <c r="F171" s="27">
        <f t="shared" si="2"/>
        <v>1.3050259450877968E-2</v>
      </c>
      <c r="G171" s="28">
        <v>306976227</v>
      </c>
      <c r="I171" s="23"/>
      <c r="J171" s="23"/>
      <c r="K171" s="23"/>
      <c r="L171" s="23"/>
      <c r="M171" s="23"/>
      <c r="N171" s="23"/>
      <c r="O171" s="23"/>
      <c r="P171" s="23"/>
      <c r="Q171" s="23"/>
      <c r="R171" s="23"/>
    </row>
    <row r="172" spans="1:18" x14ac:dyDescent="0.25">
      <c r="A172" s="24" t="s">
        <v>344</v>
      </c>
      <c r="B172" s="25" t="s">
        <v>345</v>
      </c>
      <c r="C172" s="25">
        <v>3</v>
      </c>
      <c r="D172" s="26">
        <v>612352172</v>
      </c>
      <c r="E172" s="26">
        <v>7046632</v>
      </c>
      <c r="F172" s="27">
        <f t="shared" si="2"/>
        <v>1.1507482658198199E-2</v>
      </c>
      <c r="G172" s="28">
        <v>619398804</v>
      </c>
      <c r="I172" s="23"/>
      <c r="J172" s="23"/>
      <c r="K172" s="23"/>
      <c r="L172" s="23"/>
      <c r="M172" s="23"/>
      <c r="N172" s="23"/>
      <c r="O172" s="23"/>
      <c r="P172" s="23"/>
      <c r="Q172" s="23"/>
      <c r="R172" s="23"/>
    </row>
    <row r="173" spans="1:18" x14ac:dyDescent="0.25">
      <c r="A173" s="24" t="s">
        <v>346</v>
      </c>
      <c r="B173" s="25" t="s">
        <v>347</v>
      </c>
      <c r="C173" s="25">
        <v>3</v>
      </c>
      <c r="D173" s="26">
        <v>528224489</v>
      </c>
      <c r="E173" s="26">
        <v>-6816723</v>
      </c>
      <c r="F173" s="27">
        <f t="shared" si="2"/>
        <v>-1.290497343829131E-2</v>
      </c>
      <c r="G173" s="28">
        <v>521407766</v>
      </c>
      <c r="I173" s="23"/>
      <c r="J173" s="23"/>
      <c r="K173" s="23"/>
      <c r="L173" s="23"/>
      <c r="M173" s="23"/>
      <c r="N173" s="23"/>
      <c r="O173" s="23"/>
      <c r="P173" s="23"/>
      <c r="Q173" s="23"/>
      <c r="R173" s="23"/>
    </row>
    <row r="174" spans="1:18" x14ac:dyDescent="0.25">
      <c r="A174" s="24" t="s">
        <v>348</v>
      </c>
      <c r="B174" s="25" t="s">
        <v>349</v>
      </c>
      <c r="C174" s="25">
        <v>3</v>
      </c>
      <c r="D174" s="26">
        <v>966594810</v>
      </c>
      <c r="E174" s="26">
        <v>3427340</v>
      </c>
      <c r="F174" s="27">
        <f t="shared" si="2"/>
        <v>3.5457877122265949E-3</v>
      </c>
      <c r="G174" s="28">
        <v>970022150</v>
      </c>
      <c r="I174" s="23"/>
      <c r="J174" s="23"/>
      <c r="K174" s="23"/>
      <c r="L174" s="23"/>
      <c r="M174" s="23"/>
      <c r="N174" s="23"/>
      <c r="O174" s="23"/>
      <c r="P174" s="23"/>
      <c r="Q174" s="23"/>
      <c r="R174" s="23"/>
    </row>
    <row r="175" spans="1:18" x14ac:dyDescent="0.25">
      <c r="A175" s="24" t="s">
        <v>350</v>
      </c>
      <c r="B175" s="25" t="s">
        <v>351</v>
      </c>
      <c r="C175" s="25">
        <v>3</v>
      </c>
      <c r="D175" s="26">
        <v>457898055</v>
      </c>
      <c r="E175" s="26">
        <v>-966170</v>
      </c>
      <c r="F175" s="27">
        <f t="shared" si="2"/>
        <v>-2.1100111464766977E-3</v>
      </c>
      <c r="G175" s="28">
        <v>456931885</v>
      </c>
      <c r="I175" s="23"/>
      <c r="J175" s="23"/>
      <c r="K175" s="23"/>
      <c r="L175" s="23"/>
      <c r="M175" s="23"/>
      <c r="N175" s="23"/>
      <c r="O175" s="23"/>
      <c r="P175" s="23"/>
      <c r="Q175" s="23"/>
      <c r="R175" s="23"/>
    </row>
    <row r="176" spans="1:18" x14ac:dyDescent="0.25">
      <c r="A176" s="24" t="s">
        <v>352</v>
      </c>
      <c r="B176" s="25" t="s">
        <v>353</v>
      </c>
      <c r="C176" s="25">
        <v>3</v>
      </c>
      <c r="D176" s="26">
        <v>607222672</v>
      </c>
      <c r="E176" s="26">
        <v>-4804751</v>
      </c>
      <c r="F176" s="27">
        <f t="shared" si="2"/>
        <v>-7.912667332026101E-3</v>
      </c>
      <c r="G176" s="28">
        <v>602417921</v>
      </c>
      <c r="I176" s="23"/>
      <c r="J176" s="23"/>
      <c r="K176" s="23"/>
      <c r="L176" s="23"/>
      <c r="M176" s="23"/>
      <c r="N176" s="23"/>
      <c r="O176" s="23"/>
      <c r="P176" s="23"/>
      <c r="Q176" s="23"/>
      <c r="R176" s="23"/>
    </row>
    <row r="177" spans="1:18" x14ac:dyDescent="0.25">
      <c r="A177" s="24" t="s">
        <v>354</v>
      </c>
      <c r="B177" s="25" t="s">
        <v>355</v>
      </c>
      <c r="C177" s="25">
        <v>3</v>
      </c>
      <c r="D177" s="26">
        <v>483579513</v>
      </c>
      <c r="E177" s="26">
        <v>-5805151</v>
      </c>
      <c r="F177" s="27">
        <f t="shared" si="2"/>
        <v>-1.2004542880624473E-2</v>
      </c>
      <c r="G177" s="28">
        <v>477774362</v>
      </c>
      <c r="I177" s="23"/>
      <c r="J177" s="23"/>
      <c r="K177" s="23"/>
      <c r="L177" s="23"/>
      <c r="M177" s="23"/>
      <c r="N177" s="23"/>
      <c r="O177" s="23"/>
      <c r="P177" s="23"/>
      <c r="Q177" s="23"/>
      <c r="R177" s="23"/>
    </row>
    <row r="178" spans="1:18" x14ac:dyDescent="0.25">
      <c r="A178" s="24" t="s">
        <v>356</v>
      </c>
      <c r="B178" s="25" t="s">
        <v>357</v>
      </c>
      <c r="C178" s="25">
        <v>3</v>
      </c>
      <c r="D178" s="26">
        <v>1434221634</v>
      </c>
      <c r="E178" s="26">
        <v>-16832581</v>
      </c>
      <c r="F178" s="27">
        <f t="shared" si="2"/>
        <v>-1.1736387599352026E-2</v>
      </c>
      <c r="G178" s="28">
        <v>1417389053</v>
      </c>
      <c r="I178" s="23"/>
      <c r="J178" s="23"/>
      <c r="K178" s="23"/>
      <c r="L178" s="23"/>
      <c r="M178" s="23"/>
      <c r="N178" s="23"/>
      <c r="O178" s="23"/>
      <c r="P178" s="23"/>
      <c r="Q178" s="23"/>
      <c r="R178" s="23"/>
    </row>
    <row r="179" spans="1:18" x14ac:dyDescent="0.25">
      <c r="A179" s="24" t="s">
        <v>358</v>
      </c>
      <c r="B179" s="25" t="s">
        <v>359</v>
      </c>
      <c r="C179" s="25">
        <v>3</v>
      </c>
      <c r="D179" s="26">
        <v>854896365</v>
      </c>
      <c r="E179" s="26">
        <v>-6032108</v>
      </c>
      <c r="F179" s="27">
        <f t="shared" si="2"/>
        <v>-7.0559523317191789E-3</v>
      </c>
      <c r="G179" s="28">
        <v>848864257</v>
      </c>
      <c r="I179" s="23"/>
      <c r="J179" s="23"/>
      <c r="K179" s="23"/>
      <c r="L179" s="23"/>
      <c r="M179" s="23"/>
      <c r="N179" s="23"/>
      <c r="O179" s="23"/>
      <c r="P179" s="23"/>
      <c r="Q179" s="23"/>
      <c r="R179" s="23"/>
    </row>
    <row r="180" spans="1:18" x14ac:dyDescent="0.25">
      <c r="A180" s="24" t="s">
        <v>360</v>
      </c>
      <c r="B180" s="25" t="s">
        <v>361</v>
      </c>
      <c r="C180" s="25">
        <v>3</v>
      </c>
      <c r="D180" s="26">
        <v>960705373</v>
      </c>
      <c r="E180" s="26">
        <v>5956731</v>
      </c>
      <c r="F180" s="27">
        <f t="shared" si="2"/>
        <v>6.2003723174763594E-3</v>
      </c>
      <c r="G180" s="28">
        <v>966662104</v>
      </c>
      <c r="I180" s="23"/>
      <c r="J180" s="23"/>
      <c r="K180" s="23"/>
      <c r="L180" s="23"/>
      <c r="M180" s="23"/>
      <c r="N180" s="23"/>
      <c r="O180" s="23"/>
      <c r="P180" s="23"/>
      <c r="Q180" s="23"/>
      <c r="R180" s="23"/>
    </row>
    <row r="181" spans="1:18" x14ac:dyDescent="0.25">
      <c r="A181" s="24" t="s">
        <v>362</v>
      </c>
      <c r="B181" s="25" t="s">
        <v>363</v>
      </c>
      <c r="C181" s="25">
        <v>3</v>
      </c>
      <c r="D181" s="26">
        <v>601882813</v>
      </c>
      <c r="E181" s="26">
        <v>3331256</v>
      </c>
      <c r="F181" s="27">
        <f t="shared" si="2"/>
        <v>5.5347252455936139E-3</v>
      </c>
      <c r="G181" s="28">
        <v>605214069</v>
      </c>
      <c r="I181" s="23"/>
      <c r="J181" s="23"/>
      <c r="K181" s="23"/>
      <c r="L181" s="23"/>
      <c r="M181" s="23"/>
      <c r="N181" s="23"/>
      <c r="O181" s="23"/>
      <c r="P181" s="23"/>
      <c r="Q181" s="23"/>
      <c r="R181" s="23"/>
    </row>
    <row r="182" spans="1:18" x14ac:dyDescent="0.25">
      <c r="A182" s="24" t="s">
        <v>364</v>
      </c>
      <c r="B182" s="25" t="s">
        <v>365</v>
      </c>
      <c r="C182" s="25">
        <v>3</v>
      </c>
      <c r="D182" s="26">
        <v>335257507</v>
      </c>
      <c r="E182" s="26">
        <v>-4108458</v>
      </c>
      <c r="F182" s="27">
        <f t="shared" si="2"/>
        <v>-1.225463386864593E-2</v>
      </c>
      <c r="G182" s="28">
        <v>331149049</v>
      </c>
      <c r="I182" s="23"/>
      <c r="J182" s="23"/>
      <c r="K182" s="23"/>
      <c r="L182" s="23"/>
      <c r="M182" s="23"/>
      <c r="N182" s="23"/>
      <c r="O182" s="23"/>
      <c r="P182" s="23"/>
      <c r="Q182" s="23"/>
      <c r="R182" s="23"/>
    </row>
    <row r="183" spans="1:18" x14ac:dyDescent="0.25">
      <c r="A183" s="24" t="s">
        <v>366</v>
      </c>
      <c r="B183" s="25" t="s">
        <v>367</v>
      </c>
      <c r="C183" s="25">
        <v>3</v>
      </c>
      <c r="D183" s="26">
        <v>438086631</v>
      </c>
      <c r="E183" s="26">
        <v>2919267</v>
      </c>
      <c r="F183" s="27">
        <f t="shared" si="2"/>
        <v>6.6636751578935992E-3</v>
      </c>
      <c r="G183" s="28">
        <v>441005898</v>
      </c>
      <c r="I183" s="23"/>
      <c r="J183" s="23"/>
      <c r="K183" s="23"/>
      <c r="L183" s="23"/>
      <c r="M183" s="23"/>
      <c r="N183" s="23"/>
      <c r="O183" s="23"/>
      <c r="P183" s="23"/>
      <c r="Q183" s="23"/>
      <c r="R183" s="23"/>
    </row>
    <row r="184" spans="1:18" x14ac:dyDescent="0.25">
      <c r="A184" s="24" t="s">
        <v>368</v>
      </c>
      <c r="B184" s="25" t="s">
        <v>369</v>
      </c>
      <c r="C184" s="25">
        <v>3</v>
      </c>
      <c r="D184" s="26">
        <v>1076405513</v>
      </c>
      <c r="E184" s="26">
        <v>-5346939</v>
      </c>
      <c r="F184" s="27">
        <f t="shared" si="2"/>
        <v>-4.9674020946787927E-3</v>
      </c>
      <c r="G184" s="28">
        <v>1071058574</v>
      </c>
      <c r="I184" s="23"/>
      <c r="J184" s="23"/>
      <c r="K184" s="23"/>
      <c r="L184" s="23"/>
      <c r="M184" s="23"/>
      <c r="N184" s="23"/>
      <c r="O184" s="23"/>
      <c r="P184" s="23"/>
      <c r="Q184" s="23"/>
      <c r="R184" s="23"/>
    </row>
    <row r="185" spans="1:18" x14ac:dyDescent="0.25">
      <c r="A185" s="24" t="s">
        <v>370</v>
      </c>
      <c r="B185" s="25" t="s">
        <v>371</v>
      </c>
      <c r="C185" s="25">
        <v>3</v>
      </c>
      <c r="D185" s="26">
        <v>1130757747</v>
      </c>
      <c r="E185" s="26">
        <v>18803785</v>
      </c>
      <c r="F185" s="27">
        <f t="shared" si="2"/>
        <v>1.6629366502142567E-2</v>
      </c>
      <c r="G185" s="28">
        <v>1149561532</v>
      </c>
      <c r="I185" s="23"/>
      <c r="J185" s="23"/>
      <c r="K185" s="23"/>
      <c r="L185" s="23"/>
      <c r="M185" s="23"/>
      <c r="N185" s="23"/>
      <c r="O185" s="23"/>
      <c r="P185" s="23"/>
      <c r="Q185" s="23"/>
      <c r="R185" s="23"/>
    </row>
    <row r="186" spans="1:18" x14ac:dyDescent="0.25">
      <c r="A186" s="24" t="s">
        <v>372</v>
      </c>
      <c r="B186" s="25" t="s">
        <v>373</v>
      </c>
      <c r="C186" s="25">
        <v>3</v>
      </c>
      <c r="D186" s="26">
        <v>572067098</v>
      </c>
      <c r="E186" s="26">
        <v>16943864</v>
      </c>
      <c r="F186" s="27">
        <f t="shared" si="2"/>
        <v>2.961866546640653E-2</v>
      </c>
      <c r="G186" s="28">
        <v>589010962</v>
      </c>
      <c r="I186" s="23"/>
      <c r="J186" s="23"/>
      <c r="K186" s="23"/>
      <c r="L186" s="23"/>
      <c r="M186" s="23"/>
      <c r="N186" s="23"/>
      <c r="O186" s="23"/>
      <c r="P186" s="23"/>
      <c r="Q186" s="23"/>
      <c r="R186" s="23"/>
    </row>
    <row r="187" spans="1:18" x14ac:dyDescent="0.25">
      <c r="A187" s="24" t="s">
        <v>374</v>
      </c>
      <c r="B187" s="25" t="s">
        <v>375</v>
      </c>
      <c r="C187" s="25">
        <v>3</v>
      </c>
      <c r="D187" s="26">
        <v>497730690</v>
      </c>
      <c r="E187" s="26">
        <v>11199300</v>
      </c>
      <c r="F187" s="27">
        <f t="shared" si="2"/>
        <v>2.2500722227918074E-2</v>
      </c>
      <c r="G187" s="28">
        <v>508929990</v>
      </c>
      <c r="I187" s="23"/>
      <c r="J187" s="23"/>
      <c r="K187" s="23"/>
      <c r="L187" s="23"/>
      <c r="M187" s="23"/>
      <c r="N187" s="23"/>
      <c r="O187" s="23"/>
      <c r="P187" s="23"/>
      <c r="Q187" s="23"/>
      <c r="R187" s="23"/>
    </row>
    <row r="188" spans="1:18" x14ac:dyDescent="0.25">
      <c r="A188" s="24" t="s">
        <v>376</v>
      </c>
      <c r="B188" s="25" t="s">
        <v>377</v>
      </c>
      <c r="C188" s="25">
        <v>3</v>
      </c>
      <c r="D188" s="26">
        <v>802185026</v>
      </c>
      <c r="E188" s="26">
        <v>7384821</v>
      </c>
      <c r="F188" s="27">
        <f t="shared" si="2"/>
        <v>9.2058823845460307E-3</v>
      </c>
      <c r="G188" s="28">
        <v>809569847</v>
      </c>
      <c r="I188" s="23"/>
      <c r="J188" s="23"/>
      <c r="K188" s="23"/>
      <c r="L188" s="23"/>
      <c r="M188" s="23"/>
      <c r="N188" s="23"/>
      <c r="O188" s="23"/>
      <c r="P188" s="23"/>
      <c r="Q188" s="23"/>
      <c r="R188" s="23"/>
    </row>
    <row r="189" spans="1:18" x14ac:dyDescent="0.25">
      <c r="A189" s="24" t="s">
        <v>378</v>
      </c>
      <c r="B189" s="25" t="s">
        <v>379</v>
      </c>
      <c r="C189" s="25">
        <v>3</v>
      </c>
      <c r="D189" s="26">
        <v>709847305</v>
      </c>
      <c r="E189" s="26">
        <v>7002426</v>
      </c>
      <c r="F189" s="27">
        <f t="shared" si="2"/>
        <v>9.8646933652864963E-3</v>
      </c>
      <c r="G189" s="28">
        <v>716849731</v>
      </c>
      <c r="I189" s="23"/>
      <c r="J189" s="23"/>
      <c r="K189" s="23"/>
      <c r="L189" s="23"/>
      <c r="M189" s="23"/>
      <c r="N189" s="23"/>
      <c r="O189" s="23"/>
      <c r="P189" s="23"/>
      <c r="Q189" s="23"/>
      <c r="R189" s="23"/>
    </row>
    <row r="190" spans="1:18" x14ac:dyDescent="0.25">
      <c r="A190" s="24" t="s">
        <v>380</v>
      </c>
      <c r="B190" s="25" t="s">
        <v>381</v>
      </c>
      <c r="C190" s="25">
        <v>3</v>
      </c>
      <c r="D190" s="26">
        <v>378129483</v>
      </c>
      <c r="E190" s="26">
        <v>3720849</v>
      </c>
      <c r="F190" s="27">
        <f t="shared" si="2"/>
        <v>9.8401451547220405E-3</v>
      </c>
      <c r="G190" s="28">
        <v>381850332</v>
      </c>
      <c r="I190" s="23"/>
      <c r="J190" s="23"/>
      <c r="K190" s="23"/>
      <c r="L190" s="23"/>
      <c r="M190" s="23"/>
      <c r="N190" s="23"/>
      <c r="O190" s="23"/>
      <c r="P190" s="23"/>
      <c r="Q190" s="23"/>
      <c r="R190" s="23"/>
    </row>
    <row r="191" spans="1:18" x14ac:dyDescent="0.25">
      <c r="A191" s="24" t="s">
        <v>382</v>
      </c>
      <c r="B191" s="25" t="s">
        <v>383</v>
      </c>
      <c r="C191" s="25">
        <v>3</v>
      </c>
      <c r="D191" s="26">
        <v>2087465130</v>
      </c>
      <c r="E191" s="26">
        <v>22512640</v>
      </c>
      <c r="F191" s="27">
        <f t="shared" si="2"/>
        <v>1.0784678352926546E-2</v>
      </c>
      <c r="G191" s="28">
        <v>2109977770</v>
      </c>
      <c r="I191" s="23"/>
      <c r="J191" s="23"/>
      <c r="K191" s="23"/>
      <c r="L191" s="23"/>
      <c r="M191" s="23"/>
      <c r="N191" s="23"/>
      <c r="O191" s="23"/>
      <c r="P191" s="23"/>
      <c r="Q191" s="23"/>
      <c r="R191" s="23"/>
    </row>
    <row r="192" spans="1:18" x14ac:dyDescent="0.25">
      <c r="A192" s="24" t="s">
        <v>384</v>
      </c>
      <c r="B192" s="25" t="s">
        <v>385</v>
      </c>
      <c r="C192" s="25">
        <v>3</v>
      </c>
      <c r="D192" s="26">
        <v>1663069076</v>
      </c>
      <c r="E192" s="26">
        <v>24339399</v>
      </c>
      <c r="F192" s="27">
        <f t="shared" si="2"/>
        <v>1.4635230340847249E-2</v>
      </c>
      <c r="G192" s="28">
        <v>1687408475</v>
      </c>
      <c r="I192" s="23"/>
      <c r="J192" s="23"/>
      <c r="K192" s="23"/>
      <c r="L192" s="23"/>
      <c r="M192" s="23"/>
      <c r="N192" s="23"/>
      <c r="O192" s="23"/>
      <c r="P192" s="23"/>
      <c r="Q192" s="23"/>
      <c r="R192" s="23"/>
    </row>
    <row r="193" spans="1:18" x14ac:dyDescent="0.25">
      <c r="A193" s="24" t="s">
        <v>386</v>
      </c>
      <c r="B193" s="25" t="s">
        <v>387</v>
      </c>
      <c r="C193" s="25">
        <v>3</v>
      </c>
      <c r="D193" s="26">
        <v>927307061</v>
      </c>
      <c r="E193" s="26">
        <v>19742574</v>
      </c>
      <c r="F193" s="27">
        <f t="shared" si="2"/>
        <v>2.1290222872572304E-2</v>
      </c>
      <c r="G193" s="28">
        <v>947049635</v>
      </c>
      <c r="I193" s="23"/>
      <c r="J193" s="23"/>
      <c r="K193" s="23"/>
      <c r="L193" s="23"/>
      <c r="M193" s="23"/>
      <c r="N193" s="23"/>
      <c r="O193" s="23"/>
      <c r="P193" s="23"/>
      <c r="Q193" s="23"/>
      <c r="R193" s="23"/>
    </row>
    <row r="194" spans="1:18" x14ac:dyDescent="0.25">
      <c r="A194" s="24" t="s">
        <v>388</v>
      </c>
      <c r="B194" s="25" t="s">
        <v>389</v>
      </c>
      <c r="C194" s="25">
        <v>3</v>
      </c>
      <c r="D194" s="26">
        <v>796976777</v>
      </c>
      <c r="E194" s="26">
        <v>-14358489</v>
      </c>
      <c r="F194" s="27">
        <f t="shared" si="2"/>
        <v>-1.8016194968752522E-2</v>
      </c>
      <c r="G194" s="28">
        <v>782618288</v>
      </c>
      <c r="I194" s="23"/>
      <c r="J194" s="23"/>
      <c r="K194" s="23"/>
      <c r="L194" s="23"/>
      <c r="M194" s="23"/>
      <c r="N194" s="23"/>
      <c r="O194" s="23"/>
      <c r="P194" s="23"/>
      <c r="Q194" s="23"/>
      <c r="R194" s="23"/>
    </row>
    <row r="195" spans="1:18" x14ac:dyDescent="0.25">
      <c r="A195" s="24" t="s">
        <v>390</v>
      </c>
      <c r="B195" s="25" t="s">
        <v>391</v>
      </c>
      <c r="C195" s="25">
        <v>3</v>
      </c>
      <c r="D195" s="26">
        <v>505896633</v>
      </c>
      <c r="E195" s="26">
        <v>-10087978</v>
      </c>
      <c r="F195" s="27">
        <f t="shared" si="2"/>
        <v>-1.9940788971410293E-2</v>
      </c>
      <c r="G195" s="28">
        <v>495808655</v>
      </c>
      <c r="I195" s="23"/>
      <c r="J195" s="23"/>
      <c r="K195" s="23"/>
      <c r="L195" s="23"/>
      <c r="M195" s="23"/>
      <c r="N195" s="23"/>
      <c r="O195" s="23"/>
      <c r="P195" s="23"/>
      <c r="Q195" s="23"/>
      <c r="R195" s="23"/>
    </row>
    <row r="196" spans="1:18" x14ac:dyDescent="0.25">
      <c r="A196" s="24" t="s">
        <v>392</v>
      </c>
      <c r="B196" s="25" t="s">
        <v>393</v>
      </c>
      <c r="C196" s="25">
        <v>3</v>
      </c>
      <c r="D196" s="26">
        <v>759269502</v>
      </c>
      <c r="E196" s="26">
        <v>-1015597</v>
      </c>
      <c r="F196" s="27">
        <f t="shared" si="2"/>
        <v>-1.3375975161978783E-3</v>
      </c>
      <c r="G196" s="28">
        <v>758253905</v>
      </c>
      <c r="I196" s="23"/>
      <c r="J196" s="23"/>
      <c r="K196" s="23"/>
      <c r="L196" s="23"/>
      <c r="M196" s="23"/>
      <c r="N196" s="23"/>
      <c r="O196" s="23"/>
      <c r="P196" s="23"/>
      <c r="Q196" s="23"/>
      <c r="R196" s="23"/>
    </row>
    <row r="197" spans="1:18" x14ac:dyDescent="0.25">
      <c r="A197" s="24" t="s">
        <v>394</v>
      </c>
      <c r="B197" s="25" t="s">
        <v>395</v>
      </c>
      <c r="C197" s="25">
        <v>3</v>
      </c>
      <c r="D197" s="26">
        <v>826201476</v>
      </c>
      <c r="E197" s="26">
        <v>-6486950</v>
      </c>
      <c r="F197" s="27">
        <f t="shared" si="2"/>
        <v>-7.8515352349721526E-3</v>
      </c>
      <c r="G197" s="28">
        <v>819714526</v>
      </c>
      <c r="I197" s="23"/>
      <c r="J197" s="23"/>
      <c r="K197" s="23"/>
      <c r="L197" s="23"/>
      <c r="M197" s="23"/>
      <c r="N197" s="23"/>
      <c r="O197" s="23"/>
      <c r="P197" s="23"/>
      <c r="Q197" s="23"/>
      <c r="R197" s="23"/>
    </row>
    <row r="198" spans="1:18" x14ac:dyDescent="0.25">
      <c r="A198" s="24" t="s">
        <v>396</v>
      </c>
      <c r="B198" s="25" t="s">
        <v>397</v>
      </c>
      <c r="C198" s="25">
        <v>3</v>
      </c>
      <c r="D198" s="26">
        <v>786850590</v>
      </c>
      <c r="E198" s="26">
        <v>17119760</v>
      </c>
      <c r="F198" s="27">
        <f t="shared" si="2"/>
        <v>2.1757319899830031E-2</v>
      </c>
      <c r="G198" s="28">
        <v>803970350</v>
      </c>
      <c r="I198" s="23"/>
      <c r="J198" s="23"/>
      <c r="K198" s="23"/>
      <c r="L198" s="23"/>
      <c r="M198" s="23"/>
      <c r="N198" s="23"/>
      <c r="O198" s="23"/>
      <c r="P198" s="23"/>
      <c r="Q198" s="23"/>
      <c r="R198" s="23"/>
    </row>
    <row r="199" spans="1:18" x14ac:dyDescent="0.25">
      <c r="A199" s="24" t="s">
        <v>398</v>
      </c>
      <c r="B199" s="25" t="s">
        <v>399</v>
      </c>
      <c r="C199" s="25">
        <v>3</v>
      </c>
      <c r="D199" s="26">
        <v>653303666</v>
      </c>
      <c r="E199" s="26">
        <v>13294217</v>
      </c>
      <c r="F199" s="27">
        <f t="shared" si="2"/>
        <v>2.0349215367788859E-2</v>
      </c>
      <c r="G199" s="28">
        <v>666597883</v>
      </c>
      <c r="I199" s="23"/>
      <c r="J199" s="23"/>
      <c r="K199" s="23"/>
      <c r="L199" s="23"/>
      <c r="M199" s="23"/>
      <c r="N199" s="23"/>
      <c r="O199" s="23"/>
      <c r="P199" s="23"/>
      <c r="Q199" s="23"/>
      <c r="R199" s="23"/>
    </row>
    <row r="200" spans="1:18" x14ac:dyDescent="0.25">
      <c r="A200" s="24" t="s">
        <v>400</v>
      </c>
      <c r="B200" s="25" t="s">
        <v>401</v>
      </c>
      <c r="C200" s="25">
        <v>3</v>
      </c>
      <c r="D200" s="26">
        <v>892357535</v>
      </c>
      <c r="E200" s="26">
        <v>16047466</v>
      </c>
      <c r="F200" s="27">
        <f t="shared" ref="F200:F251" si="3">+E200/D200</f>
        <v>1.7983224627559177E-2</v>
      </c>
      <c r="G200" s="28">
        <v>908405001</v>
      </c>
      <c r="I200" s="23"/>
      <c r="J200" s="23"/>
      <c r="K200" s="23"/>
      <c r="L200" s="23"/>
      <c r="M200" s="23"/>
      <c r="N200" s="23"/>
      <c r="O200" s="23"/>
      <c r="P200" s="23"/>
      <c r="Q200" s="23"/>
      <c r="R200" s="23"/>
    </row>
    <row r="201" spans="1:18" x14ac:dyDescent="0.25">
      <c r="A201" s="24" t="s">
        <v>402</v>
      </c>
      <c r="B201" s="25" t="s">
        <v>403</v>
      </c>
      <c r="C201" s="25">
        <v>3</v>
      </c>
      <c r="D201" s="26">
        <v>780542448</v>
      </c>
      <c r="E201" s="26">
        <v>5687872</v>
      </c>
      <c r="F201" s="27">
        <f t="shared" si="3"/>
        <v>7.2870758208911654E-3</v>
      </c>
      <c r="G201" s="28">
        <v>786230320</v>
      </c>
      <c r="I201" s="23"/>
      <c r="J201" s="23"/>
      <c r="K201" s="23"/>
      <c r="L201" s="23"/>
      <c r="M201" s="23"/>
      <c r="N201" s="23"/>
      <c r="O201" s="23"/>
      <c r="P201" s="23"/>
      <c r="Q201" s="23"/>
      <c r="R201" s="23"/>
    </row>
    <row r="202" spans="1:18" x14ac:dyDescent="0.25">
      <c r="A202" s="24" t="s">
        <v>404</v>
      </c>
      <c r="B202" s="25" t="s">
        <v>405</v>
      </c>
      <c r="C202" s="25">
        <v>3</v>
      </c>
      <c r="D202" s="26">
        <v>658247033</v>
      </c>
      <c r="E202" s="26">
        <v>2379688</v>
      </c>
      <c r="F202" s="27">
        <f t="shared" si="3"/>
        <v>3.615189861402687E-3</v>
      </c>
      <c r="G202" s="28">
        <v>660626721</v>
      </c>
      <c r="I202" s="23"/>
      <c r="J202" s="23"/>
      <c r="K202" s="23"/>
      <c r="L202" s="23"/>
      <c r="M202" s="23"/>
      <c r="N202" s="23"/>
      <c r="O202" s="23"/>
      <c r="P202" s="23"/>
      <c r="Q202" s="23"/>
      <c r="R202" s="23"/>
    </row>
    <row r="203" spans="1:18" x14ac:dyDescent="0.25">
      <c r="A203" s="24" t="s">
        <v>406</v>
      </c>
      <c r="B203" s="25" t="s">
        <v>407</v>
      </c>
      <c r="C203" s="25">
        <v>3</v>
      </c>
      <c r="D203" s="26">
        <v>1152039405</v>
      </c>
      <c r="E203" s="26">
        <v>15794941</v>
      </c>
      <c r="F203" s="27">
        <f t="shared" si="3"/>
        <v>1.3710417309900958E-2</v>
      </c>
      <c r="G203" s="28">
        <v>1167834346</v>
      </c>
      <c r="I203" s="23"/>
      <c r="J203" s="23"/>
      <c r="K203" s="23"/>
      <c r="L203" s="23"/>
      <c r="M203" s="23"/>
      <c r="N203" s="23"/>
      <c r="O203" s="23"/>
      <c r="P203" s="23"/>
      <c r="Q203" s="23"/>
      <c r="R203" s="23"/>
    </row>
    <row r="204" spans="1:18" x14ac:dyDescent="0.25">
      <c r="A204" s="24" t="s">
        <v>408</v>
      </c>
      <c r="B204" s="25" t="s">
        <v>409</v>
      </c>
      <c r="C204" s="25">
        <v>3</v>
      </c>
      <c r="D204" s="26">
        <v>394180477</v>
      </c>
      <c r="E204" s="26">
        <v>-1838827</v>
      </c>
      <c r="F204" s="27">
        <f t="shared" si="3"/>
        <v>-4.6649367670230915E-3</v>
      </c>
      <c r="G204" s="28">
        <v>392341650</v>
      </c>
      <c r="I204" s="23"/>
      <c r="J204" s="23"/>
      <c r="K204" s="23"/>
      <c r="L204" s="23"/>
      <c r="M204" s="23"/>
      <c r="N204" s="23"/>
      <c r="O204" s="23"/>
      <c r="P204" s="23"/>
      <c r="Q204" s="23"/>
      <c r="R204" s="23"/>
    </row>
    <row r="205" spans="1:18" x14ac:dyDescent="0.25">
      <c r="A205" s="24" t="s">
        <v>410</v>
      </c>
      <c r="B205" s="25" t="s">
        <v>411</v>
      </c>
      <c r="C205" s="25">
        <v>3</v>
      </c>
      <c r="D205" s="26">
        <v>453631139</v>
      </c>
      <c r="E205" s="26">
        <v>-2137506</v>
      </c>
      <c r="F205" s="27">
        <f t="shared" si="3"/>
        <v>-4.7119913432574125E-3</v>
      </c>
      <c r="G205" s="28">
        <v>451493633</v>
      </c>
      <c r="I205" s="23"/>
      <c r="J205" s="23"/>
      <c r="K205" s="23"/>
      <c r="L205" s="23"/>
      <c r="M205" s="23"/>
      <c r="N205" s="23"/>
      <c r="O205" s="23"/>
      <c r="P205" s="23"/>
      <c r="Q205" s="23"/>
      <c r="R205" s="23"/>
    </row>
    <row r="206" spans="1:18" x14ac:dyDescent="0.25">
      <c r="A206" s="24" t="s">
        <v>412</v>
      </c>
      <c r="B206" s="25" t="s">
        <v>413</v>
      </c>
      <c r="C206" s="25">
        <v>3</v>
      </c>
      <c r="D206" s="26">
        <v>681617192</v>
      </c>
      <c r="E206" s="26">
        <v>3764337</v>
      </c>
      <c r="F206" s="27">
        <f t="shared" si="3"/>
        <v>5.5226555963981613E-3</v>
      </c>
      <c r="G206" s="28">
        <v>685381529</v>
      </c>
      <c r="I206" s="23"/>
      <c r="J206" s="23"/>
      <c r="K206" s="23"/>
      <c r="L206" s="23"/>
      <c r="M206" s="23"/>
      <c r="N206" s="23"/>
      <c r="O206" s="23"/>
      <c r="P206" s="23"/>
      <c r="Q206" s="23"/>
      <c r="R206" s="23"/>
    </row>
    <row r="207" spans="1:18" x14ac:dyDescent="0.25">
      <c r="A207" s="24" t="s">
        <v>414</v>
      </c>
      <c r="B207" s="25" t="s">
        <v>415</v>
      </c>
      <c r="C207" s="25">
        <v>3</v>
      </c>
      <c r="D207" s="26">
        <v>3450978154</v>
      </c>
      <c r="E207" s="26">
        <v>16837850</v>
      </c>
      <c r="F207" s="27">
        <f t="shared" si="3"/>
        <v>4.8791528803169585E-3</v>
      </c>
      <c r="G207" s="28">
        <v>3467816004</v>
      </c>
      <c r="I207" s="23"/>
      <c r="J207" s="23"/>
      <c r="K207" s="23"/>
      <c r="L207" s="23"/>
      <c r="M207" s="23"/>
      <c r="N207" s="23"/>
      <c r="O207" s="23"/>
      <c r="P207" s="23"/>
      <c r="Q207" s="23"/>
      <c r="R207" s="23"/>
    </row>
    <row r="208" spans="1:18" x14ac:dyDescent="0.25">
      <c r="A208" s="24" t="s">
        <v>416</v>
      </c>
      <c r="B208" s="25" t="s">
        <v>417</v>
      </c>
      <c r="C208" s="25">
        <v>3</v>
      </c>
      <c r="D208" s="26">
        <v>6586670565</v>
      </c>
      <c r="E208" s="26">
        <v>42388825</v>
      </c>
      <c r="F208" s="27">
        <f t="shared" si="3"/>
        <v>6.4355465453584592E-3</v>
      </c>
      <c r="G208" s="28">
        <v>6629059390</v>
      </c>
      <c r="I208" s="23"/>
      <c r="J208" s="23"/>
      <c r="K208" s="23"/>
      <c r="L208" s="23"/>
      <c r="M208" s="23"/>
      <c r="N208" s="23"/>
      <c r="O208" s="23"/>
      <c r="P208" s="23"/>
      <c r="Q208" s="23"/>
      <c r="R208" s="23"/>
    </row>
    <row r="209" spans="1:18" x14ac:dyDescent="0.25">
      <c r="A209" s="24" t="s">
        <v>418</v>
      </c>
      <c r="B209" s="25" t="s">
        <v>419</v>
      </c>
      <c r="C209" s="25">
        <v>3</v>
      </c>
      <c r="D209" s="26">
        <v>3243316915</v>
      </c>
      <c r="E209" s="26">
        <v>15060760</v>
      </c>
      <c r="F209" s="27">
        <f t="shared" si="3"/>
        <v>4.6436288511756494E-3</v>
      </c>
      <c r="G209" s="28">
        <v>3258377675</v>
      </c>
      <c r="I209" s="23"/>
      <c r="J209" s="23"/>
      <c r="K209" s="23"/>
      <c r="L209" s="23"/>
      <c r="M209" s="23"/>
      <c r="N209" s="23"/>
      <c r="O209" s="23"/>
      <c r="P209" s="23"/>
      <c r="Q209" s="23"/>
      <c r="R209" s="23"/>
    </row>
    <row r="210" spans="1:18" x14ac:dyDescent="0.25">
      <c r="A210" s="24" t="s">
        <v>420</v>
      </c>
      <c r="B210" s="25" t="s">
        <v>421</v>
      </c>
      <c r="C210" s="25">
        <v>3</v>
      </c>
      <c r="D210" s="26">
        <v>1843917134</v>
      </c>
      <c r="E210" s="26">
        <v>20195771</v>
      </c>
      <c r="F210" s="27">
        <f t="shared" si="3"/>
        <v>1.0952645662654817E-2</v>
      </c>
      <c r="G210" s="28">
        <v>1864112905</v>
      </c>
      <c r="I210" s="23"/>
      <c r="J210" s="23"/>
      <c r="K210" s="23"/>
      <c r="L210" s="23"/>
      <c r="M210" s="23"/>
      <c r="N210" s="23"/>
      <c r="O210" s="23"/>
      <c r="P210" s="23"/>
      <c r="Q210" s="23"/>
      <c r="R210" s="23"/>
    </row>
    <row r="211" spans="1:18" x14ac:dyDescent="0.25">
      <c r="A211" s="24" t="s">
        <v>422</v>
      </c>
      <c r="B211" s="25" t="s">
        <v>423</v>
      </c>
      <c r="C211" s="25">
        <v>3</v>
      </c>
      <c r="D211" s="26">
        <v>974848402</v>
      </c>
      <c r="E211" s="26">
        <v>10482635</v>
      </c>
      <c r="F211" s="27">
        <f t="shared" si="3"/>
        <v>1.0753092458780068E-2</v>
      </c>
      <c r="G211" s="28">
        <v>985331037</v>
      </c>
      <c r="I211" s="23"/>
      <c r="J211" s="23"/>
      <c r="K211" s="23"/>
      <c r="L211" s="23"/>
      <c r="M211" s="23"/>
      <c r="N211" s="23"/>
      <c r="O211" s="23"/>
      <c r="P211" s="23"/>
      <c r="Q211" s="23"/>
      <c r="R211" s="23"/>
    </row>
    <row r="212" spans="1:18" x14ac:dyDescent="0.25">
      <c r="A212" s="24" t="s">
        <v>424</v>
      </c>
      <c r="B212" s="25" t="s">
        <v>425</v>
      </c>
      <c r="C212" s="25">
        <v>3</v>
      </c>
      <c r="D212" s="26">
        <v>335482703</v>
      </c>
      <c r="E212" s="26">
        <v>4407307</v>
      </c>
      <c r="F212" s="27">
        <f t="shared" si="3"/>
        <v>1.3137210832595444E-2</v>
      </c>
      <c r="G212" s="28">
        <v>339890010</v>
      </c>
      <c r="I212" s="23"/>
      <c r="J212" s="23"/>
      <c r="K212" s="23"/>
      <c r="L212" s="23"/>
      <c r="M212" s="23"/>
      <c r="N212" s="23"/>
      <c r="O212" s="23"/>
      <c r="P212" s="23"/>
      <c r="Q212" s="23"/>
      <c r="R212" s="23"/>
    </row>
    <row r="213" spans="1:18" x14ac:dyDescent="0.25">
      <c r="A213" s="24" t="s">
        <v>426</v>
      </c>
      <c r="B213" s="25" t="s">
        <v>427</v>
      </c>
      <c r="C213" s="25">
        <v>3</v>
      </c>
      <c r="D213" s="26">
        <v>1062943058</v>
      </c>
      <c r="E213" s="26">
        <v>11491604</v>
      </c>
      <c r="F213" s="27">
        <f t="shared" si="3"/>
        <v>1.0811119103239866E-2</v>
      </c>
      <c r="G213" s="28">
        <v>1074434662</v>
      </c>
      <c r="I213" s="23"/>
      <c r="J213" s="23"/>
      <c r="K213" s="23"/>
      <c r="L213" s="23"/>
      <c r="M213" s="23"/>
      <c r="N213" s="23"/>
      <c r="O213" s="23"/>
      <c r="P213" s="23"/>
      <c r="Q213" s="23"/>
      <c r="R213" s="23"/>
    </row>
    <row r="214" spans="1:18" x14ac:dyDescent="0.25">
      <c r="A214" s="24" t="s">
        <v>428</v>
      </c>
      <c r="B214" s="25" t="s">
        <v>429</v>
      </c>
      <c r="C214" s="25">
        <v>3</v>
      </c>
      <c r="D214" s="26">
        <v>453720574</v>
      </c>
      <c r="E214" s="26">
        <v>2566192</v>
      </c>
      <c r="F214" s="27">
        <f t="shared" si="3"/>
        <v>5.6558863473535146E-3</v>
      </c>
      <c r="G214" s="28">
        <v>456286766</v>
      </c>
      <c r="I214" s="23"/>
      <c r="J214" s="23"/>
      <c r="K214" s="23"/>
      <c r="L214" s="23"/>
      <c r="M214" s="23"/>
      <c r="N214" s="23"/>
      <c r="O214" s="23"/>
      <c r="P214" s="23"/>
      <c r="Q214" s="23"/>
      <c r="R214" s="23"/>
    </row>
    <row r="215" spans="1:18" x14ac:dyDescent="0.25">
      <c r="A215" s="24" t="s">
        <v>430</v>
      </c>
      <c r="B215" s="25" t="s">
        <v>431</v>
      </c>
      <c r="C215" s="25">
        <v>3</v>
      </c>
      <c r="D215" s="26">
        <v>310514629</v>
      </c>
      <c r="E215" s="26">
        <v>2084120</v>
      </c>
      <c r="F215" s="27">
        <f t="shared" si="3"/>
        <v>6.7118254837520075E-3</v>
      </c>
      <c r="G215" s="28">
        <v>312598749</v>
      </c>
      <c r="I215" s="23"/>
      <c r="J215" s="23"/>
      <c r="K215" s="23"/>
      <c r="L215" s="23"/>
      <c r="M215" s="23"/>
      <c r="N215" s="23"/>
      <c r="O215" s="23"/>
      <c r="P215" s="23"/>
      <c r="Q215" s="23"/>
      <c r="R215" s="23"/>
    </row>
    <row r="216" spans="1:18" x14ac:dyDescent="0.25">
      <c r="A216" s="24" t="s">
        <v>432</v>
      </c>
      <c r="B216" s="25" t="s">
        <v>433</v>
      </c>
      <c r="C216" s="25">
        <v>3</v>
      </c>
      <c r="D216" s="26">
        <v>48334405</v>
      </c>
      <c r="E216" s="26">
        <v>952754</v>
      </c>
      <c r="F216" s="27">
        <f t="shared" si="3"/>
        <v>1.9711714667843744E-2</v>
      </c>
      <c r="G216" s="28">
        <v>49287159</v>
      </c>
      <c r="I216" s="23"/>
      <c r="J216" s="23"/>
      <c r="K216" s="23"/>
      <c r="L216" s="23"/>
      <c r="M216" s="23"/>
      <c r="N216" s="23"/>
      <c r="O216" s="23"/>
      <c r="P216" s="23"/>
      <c r="Q216" s="23"/>
      <c r="R216" s="23"/>
    </row>
    <row r="217" spans="1:18" x14ac:dyDescent="0.25">
      <c r="A217" s="24" t="s">
        <v>434</v>
      </c>
      <c r="B217" s="25" t="s">
        <v>435</v>
      </c>
      <c r="C217" s="25">
        <v>3</v>
      </c>
      <c r="D217" s="26">
        <v>393333116</v>
      </c>
      <c r="E217" s="26">
        <v>5437673</v>
      </c>
      <c r="F217" s="27">
        <f t="shared" si="3"/>
        <v>1.3824600011558651E-2</v>
      </c>
      <c r="G217" s="28">
        <v>398770789</v>
      </c>
      <c r="I217" s="23"/>
      <c r="J217" s="23"/>
      <c r="K217" s="23"/>
      <c r="L217" s="23"/>
      <c r="M217" s="23"/>
      <c r="N217" s="23"/>
      <c r="O217" s="23"/>
      <c r="P217" s="23"/>
      <c r="Q217" s="23"/>
      <c r="R217" s="23"/>
    </row>
    <row r="218" spans="1:18" x14ac:dyDescent="0.25">
      <c r="A218" s="24" t="s">
        <v>436</v>
      </c>
      <c r="B218" s="25" t="s">
        <v>437</v>
      </c>
      <c r="C218" s="25">
        <v>3</v>
      </c>
      <c r="D218" s="26">
        <v>789995729</v>
      </c>
      <c r="E218" s="26">
        <v>23546747</v>
      </c>
      <c r="F218" s="27">
        <f t="shared" si="3"/>
        <v>2.9806170002724154E-2</v>
      </c>
      <c r="G218" s="28">
        <v>813542476</v>
      </c>
      <c r="I218" s="23"/>
      <c r="J218" s="23"/>
      <c r="K218" s="23"/>
      <c r="L218" s="23"/>
      <c r="M218" s="23"/>
      <c r="N218" s="23"/>
      <c r="O218" s="23"/>
      <c r="P218" s="23"/>
      <c r="Q218" s="23"/>
      <c r="R218" s="23"/>
    </row>
    <row r="219" spans="1:18" x14ac:dyDescent="0.25">
      <c r="A219" s="24" t="s">
        <v>438</v>
      </c>
      <c r="B219" s="25" t="s">
        <v>439</v>
      </c>
      <c r="C219" s="25">
        <v>3</v>
      </c>
      <c r="D219" s="26">
        <v>307984805</v>
      </c>
      <c r="E219" s="26">
        <v>6542876</v>
      </c>
      <c r="F219" s="27">
        <f t="shared" si="3"/>
        <v>2.1244151963925623E-2</v>
      </c>
      <c r="G219" s="28">
        <v>314527681</v>
      </c>
      <c r="I219" s="23"/>
      <c r="J219" s="23"/>
      <c r="K219" s="23"/>
      <c r="L219" s="23"/>
      <c r="M219" s="23"/>
      <c r="N219" s="23"/>
      <c r="O219" s="23"/>
      <c r="P219" s="23"/>
      <c r="Q219" s="23"/>
      <c r="R219" s="23"/>
    </row>
    <row r="220" spans="1:18" x14ac:dyDescent="0.25">
      <c r="A220" s="24" t="s">
        <v>440</v>
      </c>
      <c r="B220" s="25" t="s">
        <v>441</v>
      </c>
      <c r="C220" s="25">
        <v>3</v>
      </c>
      <c r="D220" s="26">
        <v>1583360523</v>
      </c>
      <c r="E220" s="26">
        <v>44358321</v>
      </c>
      <c r="F220" s="27">
        <f t="shared" si="3"/>
        <v>2.8015300593672816E-2</v>
      </c>
      <c r="G220" s="28">
        <v>1627718844</v>
      </c>
      <c r="I220" s="23"/>
      <c r="J220" s="23"/>
      <c r="K220" s="23"/>
      <c r="L220" s="23"/>
      <c r="M220" s="23"/>
      <c r="N220" s="23"/>
      <c r="O220" s="23"/>
      <c r="P220" s="23"/>
      <c r="Q220" s="23"/>
      <c r="R220" s="23"/>
    </row>
    <row r="221" spans="1:18" x14ac:dyDescent="0.25">
      <c r="A221" s="24" t="s">
        <v>442</v>
      </c>
      <c r="B221" s="25" t="s">
        <v>443</v>
      </c>
      <c r="C221" s="25">
        <v>3</v>
      </c>
      <c r="D221" s="26">
        <v>664158520</v>
      </c>
      <c r="E221" s="26">
        <v>-1506271</v>
      </c>
      <c r="F221" s="27">
        <f t="shared" si="3"/>
        <v>-2.267938985409688E-3</v>
      </c>
      <c r="G221" s="28">
        <v>662652249</v>
      </c>
      <c r="I221" s="23"/>
      <c r="J221" s="23"/>
      <c r="K221" s="23"/>
      <c r="L221" s="23"/>
      <c r="M221" s="23"/>
      <c r="N221" s="23"/>
      <c r="O221" s="23"/>
      <c r="P221" s="23"/>
      <c r="Q221" s="23"/>
      <c r="R221" s="23"/>
    </row>
    <row r="222" spans="1:18" x14ac:dyDescent="0.25">
      <c r="A222" s="24" t="s">
        <v>444</v>
      </c>
      <c r="B222" s="25" t="s">
        <v>445</v>
      </c>
      <c r="C222" s="25">
        <v>3</v>
      </c>
      <c r="D222" s="26">
        <v>1628308485</v>
      </c>
      <c r="E222" s="26">
        <v>-2145990</v>
      </c>
      <c r="F222" s="27">
        <f t="shared" si="3"/>
        <v>-1.317925945709237E-3</v>
      </c>
      <c r="G222" s="28">
        <v>1626162495</v>
      </c>
      <c r="I222" s="23"/>
      <c r="J222" s="23"/>
      <c r="K222" s="23"/>
      <c r="L222" s="23"/>
      <c r="M222" s="23"/>
      <c r="N222" s="23"/>
      <c r="O222" s="23"/>
      <c r="P222" s="23"/>
      <c r="Q222" s="23"/>
      <c r="R222" s="23"/>
    </row>
    <row r="223" spans="1:18" x14ac:dyDescent="0.25">
      <c r="A223" s="24" t="s">
        <v>446</v>
      </c>
      <c r="B223" s="25" t="s">
        <v>447</v>
      </c>
      <c r="C223" s="25">
        <v>3</v>
      </c>
      <c r="D223" s="26">
        <v>1535945715</v>
      </c>
      <c r="E223" s="26">
        <v>-16853443</v>
      </c>
      <c r="F223" s="27">
        <f t="shared" si="3"/>
        <v>-1.0972681414069377E-2</v>
      </c>
      <c r="G223" s="28">
        <v>1519092272</v>
      </c>
      <c r="I223" s="23"/>
      <c r="J223" s="23"/>
      <c r="K223" s="23"/>
      <c r="L223" s="23"/>
      <c r="M223" s="23"/>
      <c r="N223" s="23"/>
      <c r="O223" s="23"/>
      <c r="P223" s="23"/>
      <c r="Q223" s="23"/>
      <c r="R223" s="23"/>
    </row>
    <row r="224" spans="1:18" x14ac:dyDescent="0.25">
      <c r="A224" s="24" t="s">
        <v>448</v>
      </c>
      <c r="B224" s="25" t="s">
        <v>449</v>
      </c>
      <c r="C224" s="25">
        <v>3</v>
      </c>
      <c r="D224" s="26">
        <v>168628735</v>
      </c>
      <c r="E224" s="26">
        <v>1891260</v>
      </c>
      <c r="F224" s="27">
        <f t="shared" si="3"/>
        <v>1.1215526226891284E-2</v>
      </c>
      <c r="G224" s="28">
        <v>170519995</v>
      </c>
      <c r="I224" s="23"/>
      <c r="J224" s="23"/>
      <c r="K224" s="23"/>
      <c r="L224" s="23"/>
      <c r="M224" s="23"/>
      <c r="N224" s="23"/>
      <c r="O224" s="23"/>
      <c r="P224" s="23"/>
      <c r="Q224" s="23"/>
      <c r="R224" s="23"/>
    </row>
    <row r="225" spans="1:18" x14ac:dyDescent="0.25">
      <c r="A225" s="24" t="s">
        <v>450</v>
      </c>
      <c r="B225" s="25" t="s">
        <v>451</v>
      </c>
      <c r="C225" s="25">
        <v>3</v>
      </c>
      <c r="D225" s="26">
        <v>892359256</v>
      </c>
      <c r="E225" s="26">
        <v>10968343</v>
      </c>
      <c r="F225" s="27">
        <f t="shared" si="3"/>
        <v>1.2291398252723452E-2</v>
      </c>
      <c r="G225" s="28">
        <v>903327599</v>
      </c>
      <c r="I225" s="23"/>
      <c r="J225" s="23"/>
      <c r="K225" s="23"/>
      <c r="L225" s="23"/>
      <c r="M225" s="23"/>
      <c r="N225" s="23"/>
      <c r="O225" s="23"/>
      <c r="P225" s="23"/>
      <c r="Q225" s="23"/>
      <c r="R225" s="23"/>
    </row>
    <row r="226" spans="1:18" x14ac:dyDescent="0.25">
      <c r="A226" s="24" t="s">
        <v>452</v>
      </c>
      <c r="B226" s="25" t="s">
        <v>453</v>
      </c>
      <c r="C226" s="25">
        <v>3</v>
      </c>
      <c r="D226" s="26">
        <v>606747052</v>
      </c>
      <c r="E226" s="26">
        <v>-10698529</v>
      </c>
      <c r="F226" s="27">
        <f t="shared" si="3"/>
        <v>-1.7632601534255169E-2</v>
      </c>
      <c r="G226" s="28">
        <v>596048523</v>
      </c>
      <c r="I226" s="23"/>
      <c r="J226" s="23"/>
      <c r="K226" s="23"/>
      <c r="L226" s="23"/>
      <c r="M226" s="23"/>
      <c r="N226" s="23"/>
      <c r="O226" s="23"/>
      <c r="P226" s="23"/>
      <c r="Q226" s="23"/>
      <c r="R226" s="23"/>
    </row>
    <row r="227" spans="1:18" x14ac:dyDescent="0.25">
      <c r="A227" s="24" t="s">
        <v>454</v>
      </c>
      <c r="B227" s="25" t="s">
        <v>455</v>
      </c>
      <c r="C227" s="25">
        <v>3</v>
      </c>
      <c r="D227" s="26">
        <v>263132971</v>
      </c>
      <c r="E227" s="26">
        <v>-1604854</v>
      </c>
      <c r="F227" s="27">
        <f t="shared" si="3"/>
        <v>-6.09902283967295E-3</v>
      </c>
      <c r="G227" s="28">
        <v>261528117</v>
      </c>
      <c r="I227" s="23"/>
      <c r="J227" s="23"/>
      <c r="K227" s="23"/>
      <c r="L227" s="23"/>
      <c r="M227" s="23"/>
      <c r="N227" s="23"/>
      <c r="O227" s="23"/>
      <c r="P227" s="23"/>
      <c r="Q227" s="23"/>
      <c r="R227" s="23"/>
    </row>
    <row r="228" spans="1:18" x14ac:dyDescent="0.25">
      <c r="A228" s="24" t="s">
        <v>456</v>
      </c>
      <c r="B228" s="25" t="s">
        <v>457</v>
      </c>
      <c r="C228" s="25">
        <v>3</v>
      </c>
      <c r="D228" s="26">
        <v>544825521</v>
      </c>
      <c r="E228" s="26">
        <v>6429207</v>
      </c>
      <c r="F228" s="27">
        <f t="shared" si="3"/>
        <v>1.1800487958419261E-2</v>
      </c>
      <c r="G228" s="28">
        <v>551254728</v>
      </c>
      <c r="I228" s="23"/>
      <c r="J228" s="23"/>
      <c r="K228" s="23"/>
      <c r="L228" s="23"/>
      <c r="M228" s="23"/>
      <c r="N228" s="23"/>
      <c r="O228" s="23"/>
      <c r="P228" s="23"/>
      <c r="Q228" s="23"/>
      <c r="R228" s="23"/>
    </row>
    <row r="229" spans="1:18" x14ac:dyDescent="0.25">
      <c r="A229" s="24" t="s">
        <v>458</v>
      </c>
      <c r="B229" s="25" t="s">
        <v>459</v>
      </c>
      <c r="C229" s="25">
        <v>3</v>
      </c>
      <c r="D229" s="26">
        <v>609364302</v>
      </c>
      <c r="E229" s="26">
        <v>5628212</v>
      </c>
      <c r="F229" s="27">
        <f t="shared" si="3"/>
        <v>9.2362023530548065E-3</v>
      </c>
      <c r="G229" s="28">
        <v>614992514</v>
      </c>
      <c r="I229" s="23"/>
      <c r="J229" s="23"/>
      <c r="K229" s="23"/>
      <c r="L229" s="23"/>
      <c r="M229" s="23"/>
      <c r="N229" s="23"/>
      <c r="O229" s="23"/>
      <c r="P229" s="23"/>
      <c r="Q229" s="23"/>
      <c r="R229" s="23"/>
    </row>
    <row r="230" spans="1:18" x14ac:dyDescent="0.25">
      <c r="A230" s="24" t="s">
        <v>460</v>
      </c>
      <c r="B230" s="25" t="s">
        <v>461</v>
      </c>
      <c r="C230" s="25">
        <v>3</v>
      </c>
      <c r="D230" s="26">
        <v>498985449</v>
      </c>
      <c r="E230" s="26">
        <v>-6361961</v>
      </c>
      <c r="F230" s="27">
        <f t="shared" si="3"/>
        <v>-1.274979262972456E-2</v>
      </c>
      <c r="G230" s="28">
        <v>492623488</v>
      </c>
      <c r="I230" s="23"/>
      <c r="J230" s="23"/>
      <c r="K230" s="23"/>
      <c r="L230" s="23"/>
      <c r="M230" s="23"/>
      <c r="N230" s="23"/>
      <c r="O230" s="23"/>
      <c r="P230" s="23"/>
      <c r="Q230" s="23"/>
      <c r="R230" s="23"/>
    </row>
    <row r="231" spans="1:18" x14ac:dyDescent="0.25">
      <c r="A231" s="24" t="s">
        <v>462</v>
      </c>
      <c r="B231" s="25" t="s">
        <v>463</v>
      </c>
      <c r="C231" s="25">
        <v>3</v>
      </c>
      <c r="D231" s="26">
        <v>828974346</v>
      </c>
      <c r="E231" s="26">
        <v>-7779552</v>
      </c>
      <c r="F231" s="27">
        <f t="shared" si="3"/>
        <v>-9.3845509665506591E-3</v>
      </c>
      <c r="G231" s="28">
        <v>821194794</v>
      </c>
      <c r="I231" s="23"/>
      <c r="J231" s="23"/>
      <c r="K231" s="23"/>
      <c r="L231" s="23"/>
      <c r="M231" s="23"/>
      <c r="N231" s="23"/>
      <c r="O231" s="23"/>
      <c r="P231" s="23"/>
      <c r="Q231" s="23"/>
      <c r="R231" s="23"/>
    </row>
    <row r="232" spans="1:18" x14ac:dyDescent="0.25">
      <c r="A232" s="24" t="s">
        <v>464</v>
      </c>
      <c r="B232" s="25" t="s">
        <v>465</v>
      </c>
      <c r="C232" s="25">
        <v>3</v>
      </c>
      <c r="D232" s="26">
        <v>823752291</v>
      </c>
      <c r="E232" s="26">
        <v>-8297483</v>
      </c>
      <c r="F232" s="27">
        <f t="shared" si="3"/>
        <v>-1.0072788981172011E-2</v>
      </c>
      <c r="G232" s="28">
        <v>815454808</v>
      </c>
      <c r="I232" s="23"/>
      <c r="J232" s="23"/>
      <c r="K232" s="23"/>
      <c r="L232" s="23"/>
      <c r="M232" s="23"/>
      <c r="N232" s="23"/>
      <c r="O232" s="23"/>
      <c r="P232" s="23"/>
      <c r="Q232" s="23"/>
      <c r="R232" s="23"/>
    </row>
    <row r="233" spans="1:18" x14ac:dyDescent="0.25">
      <c r="A233" s="24" t="s">
        <v>466</v>
      </c>
      <c r="B233" s="25" t="s">
        <v>467</v>
      </c>
      <c r="C233" s="25">
        <v>3</v>
      </c>
      <c r="D233" s="26">
        <v>296672334</v>
      </c>
      <c r="E233" s="26">
        <v>1511055</v>
      </c>
      <c r="F233" s="27">
        <f t="shared" si="3"/>
        <v>5.0933465201376009E-3</v>
      </c>
      <c r="G233" s="28">
        <v>298183389</v>
      </c>
      <c r="I233" s="23"/>
      <c r="J233" s="23"/>
      <c r="K233" s="23"/>
      <c r="L233" s="23"/>
      <c r="M233" s="23"/>
      <c r="N233" s="23"/>
      <c r="O233" s="23"/>
      <c r="P233" s="23"/>
      <c r="Q233" s="23"/>
      <c r="R233" s="23"/>
    </row>
    <row r="234" spans="1:18" x14ac:dyDescent="0.25">
      <c r="A234" s="24" t="s">
        <v>468</v>
      </c>
      <c r="B234" s="25" t="s">
        <v>469</v>
      </c>
      <c r="C234" s="25">
        <v>3</v>
      </c>
      <c r="D234" s="26">
        <v>590170481</v>
      </c>
      <c r="E234" s="26">
        <v>-6990300</v>
      </c>
      <c r="F234" s="27">
        <f t="shared" si="3"/>
        <v>-1.1844543610780831E-2</v>
      </c>
      <c r="G234" s="28">
        <v>583180181</v>
      </c>
      <c r="I234" s="23"/>
      <c r="J234" s="23"/>
      <c r="K234" s="23"/>
      <c r="L234" s="23"/>
      <c r="M234" s="23"/>
      <c r="N234" s="23"/>
      <c r="O234" s="23"/>
      <c r="P234" s="23"/>
      <c r="Q234" s="23"/>
      <c r="R234" s="23"/>
    </row>
    <row r="235" spans="1:18" x14ac:dyDescent="0.25">
      <c r="A235" s="24" t="s">
        <v>470</v>
      </c>
      <c r="B235" s="25" t="s">
        <v>471</v>
      </c>
      <c r="C235" s="25">
        <v>3</v>
      </c>
      <c r="D235" s="26">
        <v>163078288</v>
      </c>
      <c r="E235" s="26">
        <v>-3134934</v>
      </c>
      <c r="F235" s="27">
        <f t="shared" si="3"/>
        <v>-1.9223490989799943E-2</v>
      </c>
      <c r="G235" s="28">
        <v>159943354</v>
      </c>
      <c r="I235" s="23"/>
      <c r="J235" s="23"/>
      <c r="K235" s="23"/>
      <c r="L235" s="23"/>
      <c r="M235" s="23"/>
      <c r="N235" s="23"/>
      <c r="O235" s="23"/>
      <c r="P235" s="23"/>
      <c r="Q235" s="23"/>
      <c r="R235" s="23"/>
    </row>
    <row r="236" spans="1:18" x14ac:dyDescent="0.25">
      <c r="A236" s="24" t="s">
        <v>472</v>
      </c>
      <c r="B236" s="25" t="s">
        <v>473</v>
      </c>
      <c r="C236" s="25">
        <v>3</v>
      </c>
      <c r="D236" s="26">
        <v>18357039</v>
      </c>
      <c r="E236" s="26">
        <v>-420816</v>
      </c>
      <c r="F236" s="27">
        <f t="shared" si="3"/>
        <v>-2.2923958488076428E-2</v>
      </c>
      <c r="G236" s="28">
        <v>17936223</v>
      </c>
      <c r="I236" s="23"/>
      <c r="J236" s="23"/>
      <c r="K236" s="23"/>
      <c r="L236" s="23"/>
      <c r="M236" s="23"/>
      <c r="N236" s="23"/>
      <c r="O236" s="23"/>
      <c r="P236" s="23"/>
      <c r="Q236" s="23"/>
      <c r="R236" s="23"/>
    </row>
    <row r="237" spans="1:18" x14ac:dyDescent="0.25">
      <c r="A237" s="24" t="s">
        <v>474</v>
      </c>
      <c r="B237" s="25" t="s">
        <v>475</v>
      </c>
      <c r="C237" s="25">
        <v>3</v>
      </c>
      <c r="D237" s="26">
        <v>102958485</v>
      </c>
      <c r="E237" s="26">
        <v>-1725163</v>
      </c>
      <c r="F237" s="27">
        <f t="shared" si="3"/>
        <v>-1.6755908947183908E-2</v>
      </c>
      <c r="G237" s="28">
        <v>101233322</v>
      </c>
      <c r="I237" s="23"/>
      <c r="J237" s="23"/>
      <c r="K237" s="23"/>
      <c r="L237" s="23"/>
      <c r="M237" s="23"/>
      <c r="N237" s="23"/>
      <c r="O237" s="23"/>
      <c r="P237" s="23"/>
      <c r="Q237" s="23"/>
      <c r="R237" s="23"/>
    </row>
    <row r="238" spans="1:18" x14ac:dyDescent="0.25">
      <c r="A238" s="24" t="s">
        <v>476</v>
      </c>
      <c r="B238" s="25" t="s">
        <v>477</v>
      </c>
      <c r="C238" s="25">
        <v>3</v>
      </c>
      <c r="D238" s="26">
        <v>725497460</v>
      </c>
      <c r="E238" s="26">
        <v>-1088061</v>
      </c>
      <c r="F238" s="27">
        <f t="shared" si="3"/>
        <v>-1.499744740663875E-3</v>
      </c>
      <c r="G238" s="28">
        <v>724409399</v>
      </c>
      <c r="I238" s="23"/>
      <c r="J238" s="23"/>
      <c r="K238" s="23"/>
      <c r="L238" s="23"/>
      <c r="M238" s="23"/>
      <c r="N238" s="23"/>
      <c r="O238" s="23"/>
      <c r="P238" s="23"/>
      <c r="Q238" s="23"/>
      <c r="R238" s="23"/>
    </row>
    <row r="239" spans="1:18" x14ac:dyDescent="0.25">
      <c r="A239" s="24" t="s">
        <v>478</v>
      </c>
      <c r="B239" s="25" t="s">
        <v>479</v>
      </c>
      <c r="C239" s="25">
        <v>3</v>
      </c>
      <c r="D239" s="26">
        <v>158875134</v>
      </c>
      <c r="E239" s="26">
        <v>-542998</v>
      </c>
      <c r="F239" s="27">
        <f t="shared" si="3"/>
        <v>-3.4177658034264822E-3</v>
      </c>
      <c r="G239" s="28">
        <v>158332136</v>
      </c>
      <c r="I239" s="23"/>
      <c r="J239" s="23"/>
      <c r="K239" s="23"/>
      <c r="L239" s="23"/>
      <c r="M239" s="23"/>
      <c r="N239" s="23"/>
      <c r="O239" s="23"/>
      <c r="P239" s="23"/>
      <c r="Q239" s="23"/>
      <c r="R239" s="23"/>
    </row>
    <row r="240" spans="1:18" x14ac:dyDescent="0.25">
      <c r="A240" s="24" t="s">
        <v>480</v>
      </c>
      <c r="B240" s="25" t="s">
        <v>481</v>
      </c>
      <c r="C240" s="25">
        <v>3</v>
      </c>
      <c r="D240" s="26">
        <v>2045200905</v>
      </c>
      <c r="E240" s="26">
        <v>30432199</v>
      </c>
      <c r="F240" s="27">
        <f t="shared" si="3"/>
        <v>1.4879809081641297E-2</v>
      </c>
      <c r="G240" s="28">
        <v>2075633104</v>
      </c>
      <c r="I240" s="23"/>
      <c r="J240" s="23"/>
      <c r="K240" s="23"/>
      <c r="L240" s="23"/>
      <c r="M240" s="23"/>
      <c r="N240" s="23"/>
      <c r="O240" s="23"/>
      <c r="P240" s="23"/>
      <c r="Q240" s="23"/>
      <c r="R240" s="23"/>
    </row>
    <row r="241" spans="1:18" x14ac:dyDescent="0.25">
      <c r="A241" s="24" t="s">
        <v>482</v>
      </c>
      <c r="B241" s="25" t="s">
        <v>483</v>
      </c>
      <c r="C241" s="25">
        <v>3</v>
      </c>
      <c r="D241" s="26">
        <v>485576286</v>
      </c>
      <c r="E241" s="26">
        <v>7690568</v>
      </c>
      <c r="F241" s="27">
        <f t="shared" si="3"/>
        <v>1.5838022205227707E-2</v>
      </c>
      <c r="G241" s="28">
        <v>493266854</v>
      </c>
      <c r="I241" s="23"/>
      <c r="J241" s="23"/>
      <c r="K241" s="23"/>
      <c r="L241" s="23"/>
      <c r="M241" s="23"/>
      <c r="N241" s="23"/>
      <c r="O241" s="23"/>
      <c r="P241" s="23"/>
      <c r="Q241" s="23"/>
      <c r="R241" s="23"/>
    </row>
    <row r="242" spans="1:18" x14ac:dyDescent="0.25">
      <c r="A242" s="24" t="s">
        <v>484</v>
      </c>
      <c r="B242" s="25" t="s">
        <v>485</v>
      </c>
      <c r="C242" s="25">
        <v>3</v>
      </c>
      <c r="D242" s="26">
        <v>721814190</v>
      </c>
      <c r="E242" s="26">
        <v>5133411</v>
      </c>
      <c r="F242" s="27">
        <f t="shared" si="3"/>
        <v>7.1118177934407188E-3</v>
      </c>
      <c r="G242" s="28">
        <v>726947601</v>
      </c>
      <c r="I242" s="23"/>
      <c r="J242" s="23"/>
      <c r="K242" s="23"/>
      <c r="L242" s="23"/>
      <c r="M242" s="23"/>
      <c r="N242" s="23"/>
      <c r="O242" s="23"/>
      <c r="P242" s="23"/>
      <c r="Q242" s="23"/>
      <c r="R242" s="23"/>
    </row>
    <row r="243" spans="1:18" x14ac:dyDescent="0.25">
      <c r="A243" s="24" t="s">
        <v>486</v>
      </c>
      <c r="B243" s="25" t="s">
        <v>487</v>
      </c>
      <c r="C243" s="25">
        <v>3</v>
      </c>
      <c r="D243" s="26">
        <v>946483881</v>
      </c>
      <c r="E243" s="26">
        <v>15996812</v>
      </c>
      <c r="F243" s="27">
        <f t="shared" si="3"/>
        <v>1.6901304207208152E-2</v>
      </c>
      <c r="G243" s="28">
        <v>962480693</v>
      </c>
      <c r="I243" s="23"/>
      <c r="J243" s="23"/>
      <c r="K243" s="23"/>
      <c r="L243" s="23"/>
      <c r="M243" s="23"/>
      <c r="N243" s="23"/>
      <c r="O243" s="23"/>
      <c r="P243" s="23"/>
      <c r="Q243" s="23"/>
      <c r="R243" s="23"/>
    </row>
    <row r="244" spans="1:18" x14ac:dyDescent="0.25">
      <c r="A244" s="24" t="s">
        <v>488</v>
      </c>
      <c r="B244" s="25" t="s">
        <v>489</v>
      </c>
      <c r="C244" s="25">
        <v>3</v>
      </c>
      <c r="D244" s="26">
        <v>495884894</v>
      </c>
      <c r="E244" s="26">
        <v>-1740891</v>
      </c>
      <c r="F244" s="27">
        <f t="shared" si="3"/>
        <v>-3.5106756044881657E-3</v>
      </c>
      <c r="G244" s="28">
        <v>494144003</v>
      </c>
      <c r="I244" s="23"/>
      <c r="J244" s="23"/>
      <c r="K244" s="23"/>
      <c r="L244" s="23"/>
      <c r="M244" s="23"/>
      <c r="N244" s="23"/>
      <c r="O244" s="23"/>
      <c r="P244" s="23"/>
      <c r="Q244" s="23"/>
      <c r="R244" s="23"/>
    </row>
    <row r="245" spans="1:18" x14ac:dyDescent="0.25">
      <c r="A245" s="24" t="s">
        <v>490</v>
      </c>
      <c r="B245" s="25" t="s">
        <v>491</v>
      </c>
      <c r="C245" s="25">
        <v>3</v>
      </c>
      <c r="D245" s="26">
        <v>418916811</v>
      </c>
      <c r="E245" s="26">
        <v>9554649</v>
      </c>
      <c r="F245" s="27">
        <f t="shared" si="3"/>
        <v>2.2807986571825593E-2</v>
      </c>
      <c r="G245" s="28">
        <v>428471460</v>
      </c>
      <c r="I245" s="23"/>
      <c r="J245" s="23"/>
      <c r="K245" s="23"/>
      <c r="L245" s="23"/>
      <c r="M245" s="23"/>
      <c r="N245" s="23"/>
      <c r="O245" s="23"/>
      <c r="P245" s="23"/>
      <c r="Q245" s="23"/>
      <c r="R245" s="23"/>
    </row>
    <row r="246" spans="1:18" x14ac:dyDescent="0.25">
      <c r="A246" s="24" t="s">
        <v>492</v>
      </c>
      <c r="B246" s="25" t="s">
        <v>493</v>
      </c>
      <c r="C246" s="25">
        <v>3</v>
      </c>
      <c r="D246" s="26">
        <v>347312488</v>
      </c>
      <c r="E246" s="26">
        <v>2744724</v>
      </c>
      <c r="F246" s="27">
        <f t="shared" si="3"/>
        <v>7.9027506779427974E-3</v>
      </c>
      <c r="G246" s="28">
        <v>350057212</v>
      </c>
      <c r="I246" s="23"/>
      <c r="J246" s="23"/>
      <c r="K246" s="23"/>
      <c r="L246" s="23"/>
      <c r="M246" s="23"/>
      <c r="N246" s="23"/>
      <c r="O246" s="23"/>
      <c r="P246" s="23"/>
      <c r="Q246" s="23"/>
      <c r="R246" s="23"/>
    </row>
    <row r="247" spans="1:18" x14ac:dyDescent="0.25">
      <c r="A247" s="24" t="s">
        <v>494</v>
      </c>
      <c r="B247" s="25" t="s">
        <v>495</v>
      </c>
      <c r="C247" s="25">
        <v>3</v>
      </c>
      <c r="D247" s="26">
        <v>347456704</v>
      </c>
      <c r="E247" s="26">
        <v>2817136</v>
      </c>
      <c r="F247" s="27">
        <f t="shared" si="3"/>
        <v>8.1078763701160298E-3</v>
      </c>
      <c r="G247" s="28">
        <v>350273840</v>
      </c>
      <c r="I247" s="23"/>
      <c r="J247" s="23"/>
      <c r="K247" s="23"/>
      <c r="L247" s="23"/>
      <c r="M247" s="23"/>
      <c r="N247" s="23"/>
      <c r="O247" s="23"/>
      <c r="P247" s="23"/>
      <c r="Q247" s="23"/>
      <c r="R247" s="23"/>
    </row>
    <row r="248" spans="1:18" x14ac:dyDescent="0.25">
      <c r="A248" s="24" t="s">
        <v>496</v>
      </c>
      <c r="B248" s="25" t="s">
        <v>497</v>
      </c>
      <c r="C248" s="25">
        <v>3</v>
      </c>
      <c r="D248" s="26">
        <v>581285403</v>
      </c>
      <c r="E248" s="26">
        <v>109438</v>
      </c>
      <c r="F248" s="27">
        <f t="shared" si="3"/>
        <v>1.882689629486533E-4</v>
      </c>
      <c r="G248" s="28">
        <v>581394841</v>
      </c>
      <c r="I248" s="23"/>
      <c r="J248" s="23"/>
      <c r="K248" s="23"/>
      <c r="L248" s="23"/>
      <c r="M248" s="23"/>
      <c r="N248" s="23"/>
      <c r="O248" s="23"/>
      <c r="P248" s="23"/>
      <c r="Q248" s="23"/>
      <c r="R248" s="23"/>
    </row>
    <row r="249" spans="1:18" x14ac:dyDescent="0.25">
      <c r="A249" s="24" t="s">
        <v>498</v>
      </c>
      <c r="B249" s="25" t="s">
        <v>499</v>
      </c>
      <c r="C249" s="25">
        <v>3</v>
      </c>
      <c r="D249" s="26">
        <v>1171562877</v>
      </c>
      <c r="E249" s="26">
        <v>-22917483</v>
      </c>
      <c r="F249" s="27">
        <f t="shared" si="3"/>
        <v>-1.956146225688235E-2</v>
      </c>
      <c r="G249" s="28">
        <v>1148645394</v>
      </c>
      <c r="I249" s="23"/>
      <c r="J249" s="23"/>
      <c r="K249" s="23"/>
      <c r="L249" s="23"/>
      <c r="M249" s="23"/>
      <c r="N249" s="23"/>
      <c r="O249" s="23"/>
      <c r="P249" s="23"/>
      <c r="Q249" s="23"/>
      <c r="R249" s="23"/>
    </row>
    <row r="250" spans="1:18" x14ac:dyDescent="0.25">
      <c r="A250" s="24" t="s">
        <v>500</v>
      </c>
      <c r="B250" s="25" t="s">
        <v>501</v>
      </c>
      <c r="C250" s="25">
        <v>3</v>
      </c>
      <c r="D250" s="26">
        <v>353188389</v>
      </c>
      <c r="E250" s="26">
        <v>-5547058</v>
      </c>
      <c r="F250" s="27">
        <f t="shared" si="3"/>
        <v>-1.5705663529046534E-2</v>
      </c>
      <c r="G250" s="28">
        <v>347641331</v>
      </c>
      <c r="I250" s="23"/>
      <c r="J250" s="23"/>
      <c r="K250" s="23"/>
      <c r="L250" s="23"/>
      <c r="M250" s="23"/>
      <c r="N250" s="23"/>
      <c r="O250" s="23"/>
      <c r="P250" s="23"/>
      <c r="Q250" s="23"/>
      <c r="R250" s="23"/>
    </row>
    <row r="251" spans="1:18" x14ac:dyDescent="0.25">
      <c r="A251" s="24" t="s">
        <v>502</v>
      </c>
      <c r="B251" s="25" t="s">
        <v>503</v>
      </c>
      <c r="C251" s="25">
        <v>3</v>
      </c>
      <c r="D251" s="26">
        <v>792699097</v>
      </c>
      <c r="E251" s="26">
        <v>-9577065</v>
      </c>
      <c r="F251" s="27">
        <f t="shared" si="3"/>
        <v>-1.2081589390280333E-2</v>
      </c>
      <c r="G251" s="28">
        <v>783122032</v>
      </c>
      <c r="I251" s="23"/>
      <c r="J251" s="23"/>
      <c r="K251" s="23"/>
      <c r="L251" s="23"/>
      <c r="M251" s="23"/>
      <c r="N251" s="23"/>
      <c r="O251" s="23"/>
      <c r="P251" s="23"/>
      <c r="Q251" s="23"/>
      <c r="R251" s="23"/>
    </row>
    <row r="252" spans="1:18" ht="13.8" thickBot="1" x14ac:dyDescent="0.3">
      <c r="A252" s="30" t="s">
        <v>504</v>
      </c>
      <c r="B252" s="31"/>
      <c r="C252" s="32"/>
      <c r="D252" s="33">
        <f>SUM(D8:D251)</f>
        <v>260090407686</v>
      </c>
      <c r="E252" s="33">
        <f>SUM(E8:E251)</f>
        <v>2104777523</v>
      </c>
      <c r="F252" s="34">
        <f>+E252/D252</f>
        <v>8.0924842316408684E-3</v>
      </c>
      <c r="G252" s="33">
        <f>SUM(G8:G251)</f>
        <v>262195185209</v>
      </c>
    </row>
    <row r="253" spans="1:18" ht="13.8" thickTop="1" x14ac:dyDescent="0.25"/>
    <row r="254" spans="1:18" x14ac:dyDescent="0.25">
      <c r="D254" s="35"/>
      <c r="E254" s="35"/>
      <c r="F254" s="35"/>
      <c r="G254" s="35"/>
    </row>
  </sheetData>
  <hyperlinks>
    <hyperlink ref="A3" r:id="rId1" display="Certified to Dept. of Education October 7, 2011, pursuant to Neb. Rev. Stat. § 79-1016"/>
  </hyperlinks>
  <printOptions horizontalCentered="1"/>
  <pageMargins left="0.5" right="0.5" top="0.5" bottom="0.5" header="0" footer="0.3"/>
  <pageSetup scale="87" fitToHeight="5" orientation="portrait" horizontalDpi="300" verticalDpi="300" r:id="rId2"/>
  <headerFooter alignWithMargins="0">
    <oddFooter>&amp;L&amp;8Note: For purposes of state aid value,  agricultural land is adjusted to 72% and all other real property is adjusted to 96%, per section 79-1016.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58"/>
  <sheetViews>
    <sheetView topLeftCell="A16" workbookViewId="0">
      <selection activeCell="B10" sqref="B10"/>
    </sheetView>
  </sheetViews>
  <sheetFormatPr defaultColWidth="9.109375" defaultRowHeight="13.2" x14ac:dyDescent="0.25"/>
  <cols>
    <col min="1" max="1" width="7.88671875" style="23" customWidth="1"/>
    <col min="2" max="2" width="33.109375" style="23" customWidth="1"/>
    <col min="3" max="3" width="4.44140625" style="38" bestFit="1" customWidth="1"/>
    <col min="4" max="4" width="3.5546875" style="38" bestFit="1" customWidth="1"/>
    <col min="5" max="5" width="7.109375" style="38" bestFit="1" customWidth="1"/>
    <col min="6" max="6" width="14" style="23" bestFit="1" customWidth="1"/>
    <col min="7" max="7" width="7.6640625" style="23" bestFit="1" customWidth="1"/>
    <col min="8" max="8" width="15.5546875" style="23" bestFit="1" customWidth="1"/>
    <col min="9" max="9" width="9.33203125" style="23" customWidth="1"/>
    <col min="10" max="10" width="17.33203125" style="23" bestFit="1" customWidth="1"/>
    <col min="11" max="12" width="16.6640625" style="23" customWidth="1"/>
    <col min="13" max="13" width="13.33203125" style="40" customWidth="1"/>
    <col min="14" max="14" width="8.6640625" style="23" bestFit="1" customWidth="1"/>
    <col min="15" max="15" width="14.44140625" style="23" bestFit="1" customWidth="1"/>
    <col min="16" max="16" width="16.5546875" style="23" bestFit="1" customWidth="1"/>
    <col min="17" max="17" width="14.44140625" style="23" bestFit="1" customWidth="1"/>
    <col min="18" max="18" width="10.5546875" style="40" bestFit="1" customWidth="1"/>
    <col min="19" max="19" width="7.88671875" style="23" bestFit="1" customWidth="1"/>
    <col min="20" max="20" width="15.44140625" style="23" bestFit="1" customWidth="1"/>
    <col min="21" max="21" width="16.6640625" style="23" customWidth="1"/>
    <col min="22" max="22" width="15.44140625" style="23" bestFit="1" customWidth="1"/>
    <col min="23" max="23" width="11.88671875" style="40" bestFit="1" customWidth="1"/>
    <col min="24" max="24" width="7.88671875" style="23" bestFit="1" customWidth="1"/>
    <col min="25" max="25" width="15.109375" style="23" customWidth="1"/>
    <col min="26" max="26" width="16.5546875" style="23" bestFit="1" customWidth="1"/>
    <col min="27" max="27" width="15.33203125" style="23" customWidth="1"/>
    <col min="28" max="28" width="9" style="40" bestFit="1" customWidth="1"/>
    <col min="29" max="29" width="11.109375" style="23" customWidth="1"/>
    <col min="30" max="30" width="17.5546875" style="23" bestFit="1" customWidth="1"/>
    <col min="31" max="31" width="8.6640625" style="23" bestFit="1" customWidth="1"/>
    <col min="32" max="32" width="11.109375" style="23" bestFit="1" customWidth="1"/>
    <col min="33" max="33" width="15.109375" style="23" bestFit="1" customWidth="1"/>
    <col min="34" max="35" width="18.33203125" style="23" bestFit="1" customWidth="1"/>
    <col min="36" max="36" width="9" style="40" bestFit="1" customWidth="1"/>
    <col min="37" max="37" width="15.5546875" style="23" customWidth="1"/>
    <col min="38" max="38" width="16" style="23" customWidth="1"/>
    <col min="39" max="39" width="11.88671875" style="41" bestFit="1" customWidth="1"/>
    <col min="40" max="16384" width="9.109375" style="41"/>
  </cols>
  <sheetData>
    <row r="1" spans="1:40" x14ac:dyDescent="0.25">
      <c r="A1" s="36" t="s">
        <v>505</v>
      </c>
      <c r="B1" s="37"/>
      <c r="I1" s="39" t="s">
        <v>506</v>
      </c>
      <c r="J1" s="39"/>
      <c r="K1" s="39"/>
      <c r="L1" s="39"/>
    </row>
    <row r="2" spans="1:40" x14ac:dyDescent="0.25">
      <c r="A2" s="37" t="s">
        <v>507</v>
      </c>
      <c r="B2" s="37"/>
    </row>
    <row r="3" spans="1:40" x14ac:dyDescent="0.25">
      <c r="A3" s="40" t="s">
        <v>508</v>
      </c>
      <c r="F3" s="42">
        <v>2020</v>
      </c>
      <c r="G3" s="42"/>
      <c r="H3" s="42">
        <f>$F$3</f>
        <v>2020</v>
      </c>
      <c r="I3" s="42"/>
      <c r="J3" s="42">
        <f>$F$3</f>
        <v>2020</v>
      </c>
      <c r="K3" s="43" t="s">
        <v>509</v>
      </c>
      <c r="L3" s="44">
        <f>$F$3</f>
        <v>2020</v>
      </c>
      <c r="M3" s="45" t="s">
        <v>510</v>
      </c>
      <c r="N3" s="46"/>
      <c r="O3" s="42">
        <f>$F$3</f>
        <v>2020</v>
      </c>
      <c r="P3" s="43" t="str">
        <f>$K$3</f>
        <v>2020 Adj Amnt</v>
      </c>
      <c r="Q3" s="44">
        <f>$F$3</f>
        <v>2020</v>
      </c>
      <c r="R3" s="45" t="s">
        <v>510</v>
      </c>
      <c r="S3" s="46"/>
      <c r="T3" s="42">
        <f>$F$3</f>
        <v>2020</v>
      </c>
      <c r="U3" s="43" t="str">
        <f>$K$3</f>
        <v>2020 Adj Amnt</v>
      </c>
      <c r="V3" s="44">
        <f>$F$3</f>
        <v>2020</v>
      </c>
      <c r="W3" s="45" t="s">
        <v>510</v>
      </c>
      <c r="X3" s="46"/>
      <c r="Y3" s="42">
        <f>$F$3</f>
        <v>2020</v>
      </c>
      <c r="Z3" s="43" t="str">
        <f>$K$3</f>
        <v>2020 Adj Amnt</v>
      </c>
      <c r="AA3" s="44">
        <f>$F$3</f>
        <v>2020</v>
      </c>
      <c r="AB3" s="45" t="s">
        <v>510</v>
      </c>
      <c r="AC3" s="46"/>
      <c r="AD3" s="42">
        <f>$F$3</f>
        <v>2020</v>
      </c>
      <c r="AE3" s="42"/>
      <c r="AF3" s="42">
        <f>$F$3</f>
        <v>2020</v>
      </c>
      <c r="AG3" s="47">
        <f>$F$3</f>
        <v>2020</v>
      </c>
      <c r="AH3" s="43">
        <f>$F$3</f>
        <v>2020</v>
      </c>
      <c r="AI3" s="44">
        <f>$F$3</f>
        <v>2020</v>
      </c>
      <c r="AJ3" s="45" t="s">
        <v>510</v>
      </c>
      <c r="AK3" s="48" t="s">
        <v>511</v>
      </c>
      <c r="AL3" s="42"/>
    </row>
    <row r="4" spans="1:40" x14ac:dyDescent="0.25">
      <c r="A4" s="40"/>
      <c r="E4" s="49" t="s">
        <v>512</v>
      </c>
      <c r="F4" s="42" t="s">
        <v>15</v>
      </c>
      <c r="G4" s="49" t="s">
        <v>513</v>
      </c>
      <c r="H4" s="42" t="s">
        <v>15</v>
      </c>
      <c r="I4" s="49" t="s">
        <v>514</v>
      </c>
      <c r="J4" s="42" t="s">
        <v>15</v>
      </c>
      <c r="K4" s="50" t="s">
        <v>515</v>
      </c>
      <c r="L4" s="44" t="s">
        <v>516</v>
      </c>
      <c r="M4" s="45" t="s">
        <v>517</v>
      </c>
      <c r="N4" s="49" t="s">
        <v>518</v>
      </c>
      <c r="O4" s="42" t="s">
        <v>15</v>
      </c>
      <c r="P4" s="50" t="s">
        <v>515</v>
      </c>
      <c r="Q4" s="44" t="s">
        <v>516</v>
      </c>
      <c r="R4" s="45" t="s">
        <v>517</v>
      </c>
      <c r="S4" s="49" t="s">
        <v>519</v>
      </c>
      <c r="T4" s="42" t="s">
        <v>15</v>
      </c>
      <c r="U4" s="50" t="s">
        <v>515</v>
      </c>
      <c r="V4" s="44" t="s">
        <v>516</v>
      </c>
      <c r="W4" s="45" t="s">
        <v>517</v>
      </c>
      <c r="X4" s="49" t="s">
        <v>520</v>
      </c>
      <c r="Y4" s="42" t="s">
        <v>15</v>
      </c>
      <c r="Z4" s="50" t="s">
        <v>521</v>
      </c>
      <c r="AA4" s="44" t="s">
        <v>516</v>
      </c>
      <c r="AB4" s="45" t="s">
        <v>517</v>
      </c>
      <c r="AC4" s="49" t="s">
        <v>522</v>
      </c>
      <c r="AD4" s="42" t="s">
        <v>15</v>
      </c>
      <c r="AE4" s="49" t="s">
        <v>523</v>
      </c>
      <c r="AF4" s="42" t="s">
        <v>15</v>
      </c>
      <c r="AG4" s="47" t="s">
        <v>524</v>
      </c>
      <c r="AH4" s="43" t="s">
        <v>525</v>
      </c>
      <c r="AI4" s="44" t="s">
        <v>526</v>
      </c>
      <c r="AJ4" s="45" t="s">
        <v>517</v>
      </c>
      <c r="AK4" s="48" t="s">
        <v>527</v>
      </c>
      <c r="AL4" s="42"/>
    </row>
    <row r="5" spans="1:40" x14ac:dyDescent="0.25">
      <c r="A5" s="51" t="s">
        <v>528</v>
      </c>
      <c r="B5" s="52" t="s">
        <v>10</v>
      </c>
      <c r="C5" s="53" t="s">
        <v>12</v>
      </c>
      <c r="D5" s="53" t="s">
        <v>529</v>
      </c>
      <c r="E5" s="54" t="s">
        <v>530</v>
      </c>
      <c r="F5" s="51" t="s">
        <v>531</v>
      </c>
      <c r="G5" s="54" t="s">
        <v>530</v>
      </c>
      <c r="H5" s="51" t="s">
        <v>532</v>
      </c>
      <c r="I5" s="54" t="s">
        <v>530</v>
      </c>
      <c r="J5" s="51" t="s">
        <v>533</v>
      </c>
      <c r="K5" s="55" t="s">
        <v>534</v>
      </c>
      <c r="L5" s="56" t="s">
        <v>534</v>
      </c>
      <c r="M5" s="57" t="s">
        <v>534</v>
      </c>
      <c r="N5" s="54" t="s">
        <v>530</v>
      </c>
      <c r="O5" s="51" t="s">
        <v>535</v>
      </c>
      <c r="P5" s="55" t="s">
        <v>535</v>
      </c>
      <c r="Q5" s="56" t="s">
        <v>535</v>
      </c>
      <c r="R5" s="57" t="s">
        <v>535</v>
      </c>
      <c r="S5" s="54" t="s">
        <v>530</v>
      </c>
      <c r="T5" s="51" t="s">
        <v>536</v>
      </c>
      <c r="U5" s="55" t="s">
        <v>536</v>
      </c>
      <c r="V5" s="56" t="s">
        <v>536</v>
      </c>
      <c r="W5" s="57" t="s">
        <v>536</v>
      </c>
      <c r="X5" s="54" t="s">
        <v>530</v>
      </c>
      <c r="Y5" s="51" t="s">
        <v>537</v>
      </c>
      <c r="Z5" s="55" t="s">
        <v>537</v>
      </c>
      <c r="AA5" s="56" t="s">
        <v>537</v>
      </c>
      <c r="AB5" s="57" t="s">
        <v>537</v>
      </c>
      <c r="AC5" s="54" t="s">
        <v>530</v>
      </c>
      <c r="AD5" s="58" t="s">
        <v>538</v>
      </c>
      <c r="AE5" s="54" t="s">
        <v>530</v>
      </c>
      <c r="AF5" s="51" t="s">
        <v>539</v>
      </c>
      <c r="AG5" s="59" t="s">
        <v>540</v>
      </c>
      <c r="AH5" s="55" t="s">
        <v>14</v>
      </c>
      <c r="AI5" s="56" t="s">
        <v>541</v>
      </c>
      <c r="AJ5" s="57" t="s">
        <v>542</v>
      </c>
      <c r="AK5" s="51" t="s">
        <v>543</v>
      </c>
      <c r="AL5" s="51" t="s">
        <v>544</v>
      </c>
      <c r="AM5" s="51" t="s">
        <v>545</v>
      </c>
      <c r="AN5" s="60"/>
    </row>
    <row r="6" spans="1:40" x14ac:dyDescent="0.25">
      <c r="A6" s="61" t="s">
        <v>17</v>
      </c>
      <c r="B6" s="62" t="s">
        <v>16</v>
      </c>
      <c r="C6" s="25">
        <v>3</v>
      </c>
      <c r="D6" s="25"/>
      <c r="E6" s="63">
        <f t="shared" ref="E6:E69" si="0">+F6/$AG6</f>
        <v>2.9386160375001719E-2</v>
      </c>
      <c r="F6" s="64">
        <v>12910643</v>
      </c>
      <c r="G6" s="65">
        <f t="shared" ref="G6:G69" si="1">+H6/$AG6</f>
        <v>1.9214036429176011E-2</v>
      </c>
      <c r="H6" s="64">
        <v>8441578</v>
      </c>
      <c r="I6" s="65">
        <f t="shared" ref="I6:I69" si="2">+J6/$AG6</f>
        <v>7.772673166066929E-2</v>
      </c>
      <c r="J6" s="64">
        <v>34148799</v>
      </c>
      <c r="K6" s="66">
        <v>268888</v>
      </c>
      <c r="L6" s="67">
        <f>+J6+K6</f>
        <v>34417687</v>
      </c>
      <c r="M6" s="68">
        <f t="shared" ref="M6:M69" si="3">+K6/J6</f>
        <v>7.8740104447011447E-3</v>
      </c>
      <c r="N6" s="69">
        <f t="shared" ref="N6:N69" si="4">+O6/$AG6</f>
        <v>0.16601624668279549</v>
      </c>
      <c r="O6" s="64">
        <v>72938297</v>
      </c>
      <c r="P6" s="66">
        <v>1638985</v>
      </c>
      <c r="Q6" s="67">
        <f>+O6+P6</f>
        <v>74577282</v>
      </c>
      <c r="R6" s="68">
        <f t="shared" ref="R6:R69" si="5">+P6/O6</f>
        <v>2.2470842717920873E-2</v>
      </c>
      <c r="S6" s="69">
        <f t="shared" ref="S6:S69" si="6">+T6/$AG6</f>
        <v>3.6844797624474644E-2</v>
      </c>
      <c r="T6" s="64">
        <v>16187553</v>
      </c>
      <c r="U6" s="66">
        <v>342560</v>
      </c>
      <c r="V6" s="67">
        <f>+T6+U6</f>
        <v>16530113</v>
      </c>
      <c r="W6" s="68">
        <f t="shared" ref="W6:W69" si="7">+U6/T6</f>
        <v>2.116193843504327E-2</v>
      </c>
      <c r="X6" s="69">
        <f t="shared" ref="X6:X69" si="8">+Y6/$AG6</f>
        <v>0.64994833255297346</v>
      </c>
      <c r="Y6" s="64">
        <v>285551116</v>
      </c>
      <c r="Z6" s="66">
        <v>4234345</v>
      </c>
      <c r="AA6" s="67">
        <f>+Y6+Z6</f>
        <v>289785461</v>
      </c>
      <c r="AB6" s="68">
        <f t="shared" ref="AB6:AB69" si="9">+Z6/Y6</f>
        <v>1.4828676067930339E-2</v>
      </c>
      <c r="AC6" s="69">
        <f t="shared" ref="AC6:AC69" si="10">+AD6/$AG6</f>
        <v>2.0863694674909339E-2</v>
      </c>
      <c r="AD6" s="64">
        <v>9166346</v>
      </c>
      <c r="AE6" s="69">
        <f t="shared" ref="AE6:AE69" si="11">AF6/$AG6</f>
        <v>0</v>
      </c>
      <c r="AF6" s="64">
        <v>0</v>
      </c>
      <c r="AG6" s="64">
        <v>439344332</v>
      </c>
      <c r="AH6" s="66">
        <v>6484778</v>
      </c>
      <c r="AI6" s="67">
        <v>445829110</v>
      </c>
      <c r="AJ6" s="68">
        <f t="shared" ref="AJ6:AJ69" si="12">+AH6/AG6</f>
        <v>1.4760126688057512E-2</v>
      </c>
      <c r="AK6" s="64">
        <v>4740</v>
      </c>
      <c r="AL6" s="64">
        <v>76330</v>
      </c>
      <c r="AM6" s="26">
        <v>0</v>
      </c>
      <c r="AN6" s="70"/>
    </row>
    <row r="7" spans="1:40" x14ac:dyDescent="0.25">
      <c r="A7" s="61" t="s">
        <v>19</v>
      </c>
      <c r="B7" s="62" t="s">
        <v>18</v>
      </c>
      <c r="C7" s="25">
        <v>3</v>
      </c>
      <c r="D7" s="25"/>
      <c r="E7" s="63">
        <f t="shared" si="0"/>
        <v>4.6305406663459989E-2</v>
      </c>
      <c r="F7" s="64">
        <v>58041696</v>
      </c>
      <c r="G7" s="65">
        <f t="shared" si="1"/>
        <v>1.2830921863589704E-2</v>
      </c>
      <c r="H7" s="64">
        <v>16082970</v>
      </c>
      <c r="I7" s="65">
        <f t="shared" si="2"/>
        <v>1.5020253148920169E-2</v>
      </c>
      <c r="J7" s="64">
        <v>18827196</v>
      </c>
      <c r="K7" s="66">
        <v>148246</v>
      </c>
      <c r="L7" s="67">
        <f t="shared" ref="L7:L70" si="13">+J7+K7</f>
        <v>18975442</v>
      </c>
      <c r="M7" s="68">
        <f t="shared" si="3"/>
        <v>7.8740349864100841E-3</v>
      </c>
      <c r="N7" s="69">
        <f t="shared" si="4"/>
        <v>0.65854643179742312</v>
      </c>
      <c r="O7" s="64">
        <v>825457642</v>
      </c>
      <c r="P7" s="66">
        <v>17561114</v>
      </c>
      <c r="Q7" s="67">
        <f t="shared" ref="Q7:Q70" si="14">+O7+P7</f>
        <v>843018756</v>
      </c>
      <c r="R7" s="68">
        <f t="shared" si="5"/>
        <v>2.127439750566874E-2</v>
      </c>
      <c r="S7" s="69">
        <f t="shared" si="6"/>
        <v>0.26447767997582655</v>
      </c>
      <c r="T7" s="64">
        <v>331510599</v>
      </c>
      <c r="U7" s="66">
        <v>6998084</v>
      </c>
      <c r="V7" s="67">
        <f t="shared" ref="V7:V70" si="15">+T7+U7</f>
        <v>338508683</v>
      </c>
      <c r="W7" s="68">
        <f t="shared" si="7"/>
        <v>2.1109684037583367E-2</v>
      </c>
      <c r="X7" s="69">
        <f t="shared" si="8"/>
        <v>2.5379192742501131E-3</v>
      </c>
      <c r="Y7" s="64">
        <v>3181165</v>
      </c>
      <c r="Z7" s="66">
        <v>44805</v>
      </c>
      <c r="AA7" s="67">
        <f t="shared" ref="AA7:AA70" si="16">+Y7+Z7</f>
        <v>3225970</v>
      </c>
      <c r="AB7" s="68">
        <f t="shared" si="9"/>
        <v>1.4084462767571001E-2</v>
      </c>
      <c r="AC7" s="69">
        <f t="shared" si="10"/>
        <v>2.8138727653034671E-4</v>
      </c>
      <c r="AD7" s="64">
        <v>352706</v>
      </c>
      <c r="AE7" s="69">
        <f t="shared" si="11"/>
        <v>0</v>
      </c>
      <c r="AF7" s="64">
        <v>0</v>
      </c>
      <c r="AG7" s="64">
        <v>1253453974</v>
      </c>
      <c r="AH7" s="66">
        <v>24752249</v>
      </c>
      <c r="AI7" s="67">
        <v>1278206223</v>
      </c>
      <c r="AJ7" s="68">
        <f t="shared" si="12"/>
        <v>1.9747234053605546E-2</v>
      </c>
      <c r="AK7" s="64">
        <v>85470</v>
      </c>
      <c r="AL7" s="64">
        <v>2600740</v>
      </c>
      <c r="AM7" s="26">
        <v>0</v>
      </c>
      <c r="AN7" s="70"/>
    </row>
    <row r="8" spans="1:40" x14ac:dyDescent="0.25">
      <c r="A8" s="61" t="s">
        <v>21</v>
      </c>
      <c r="B8" s="62" t="s">
        <v>20</v>
      </c>
      <c r="C8" s="25">
        <v>3</v>
      </c>
      <c r="D8" s="25"/>
      <c r="E8" s="63">
        <f t="shared" si="0"/>
        <v>9.4325664601032005E-2</v>
      </c>
      <c r="F8" s="64">
        <v>165302451</v>
      </c>
      <c r="G8" s="65">
        <f t="shared" si="1"/>
        <v>1.4035597431329861E-2</v>
      </c>
      <c r="H8" s="64">
        <v>24596897</v>
      </c>
      <c r="I8" s="65">
        <f t="shared" si="2"/>
        <v>3.6577610527900976E-2</v>
      </c>
      <c r="J8" s="64">
        <v>64100992</v>
      </c>
      <c r="K8" s="66">
        <v>504733</v>
      </c>
      <c r="L8" s="67">
        <f t="shared" si="13"/>
        <v>64605725</v>
      </c>
      <c r="M8" s="68">
        <f t="shared" si="3"/>
        <v>7.8740279089596615E-3</v>
      </c>
      <c r="N8" s="69">
        <f t="shared" si="4"/>
        <v>0.28355001343373271</v>
      </c>
      <c r="O8" s="64">
        <v>496911550</v>
      </c>
      <c r="P8" s="66">
        <v>10515100</v>
      </c>
      <c r="Q8" s="67">
        <f t="shared" si="14"/>
        <v>507426650</v>
      </c>
      <c r="R8" s="68">
        <f t="shared" si="5"/>
        <v>2.1160908817675902E-2</v>
      </c>
      <c r="S8" s="69">
        <f t="shared" si="6"/>
        <v>0.10054491139880606</v>
      </c>
      <c r="T8" s="64">
        <v>176201465</v>
      </c>
      <c r="U8" s="66">
        <v>3169972</v>
      </c>
      <c r="V8" s="67">
        <f t="shared" si="15"/>
        <v>179371437</v>
      </c>
      <c r="W8" s="68">
        <f t="shared" si="7"/>
        <v>1.7990610918019324E-2</v>
      </c>
      <c r="X8" s="69">
        <f t="shared" si="8"/>
        <v>0.45383274064055956</v>
      </c>
      <c r="Y8" s="64">
        <v>795326115</v>
      </c>
      <c r="Z8" s="66">
        <v>10048664</v>
      </c>
      <c r="AA8" s="67">
        <f t="shared" si="16"/>
        <v>805374779</v>
      </c>
      <c r="AB8" s="68">
        <f t="shared" si="9"/>
        <v>1.2634646103630081E-2</v>
      </c>
      <c r="AC8" s="69">
        <f t="shared" si="10"/>
        <v>1.7133461966638796E-2</v>
      </c>
      <c r="AD8" s="64">
        <v>30025797</v>
      </c>
      <c r="AE8" s="69">
        <f t="shared" si="11"/>
        <v>0</v>
      </c>
      <c r="AF8" s="64">
        <v>0</v>
      </c>
      <c r="AG8" s="64">
        <v>1752465267</v>
      </c>
      <c r="AH8" s="66">
        <v>24238469</v>
      </c>
      <c r="AI8" s="67">
        <v>1776703736</v>
      </c>
      <c r="AJ8" s="68">
        <f t="shared" si="12"/>
        <v>1.3831069554658397E-2</v>
      </c>
      <c r="AK8" s="64">
        <v>455664</v>
      </c>
      <c r="AL8" s="64">
        <v>6005</v>
      </c>
      <c r="AM8" s="26">
        <v>0</v>
      </c>
      <c r="AN8" s="70"/>
    </row>
    <row r="9" spans="1:40" x14ac:dyDescent="0.25">
      <c r="A9" s="61" t="s">
        <v>23</v>
      </c>
      <c r="B9" s="62" t="s">
        <v>22</v>
      </c>
      <c r="C9" s="25">
        <v>3</v>
      </c>
      <c r="D9" s="25"/>
      <c r="E9" s="63">
        <f t="shared" si="0"/>
        <v>3.6506531884408819E-2</v>
      </c>
      <c r="F9" s="64">
        <v>26504703</v>
      </c>
      <c r="G9" s="65">
        <f t="shared" si="1"/>
        <v>2.0855035944151445E-2</v>
      </c>
      <c r="H9" s="64">
        <v>15141305</v>
      </c>
      <c r="I9" s="65">
        <f t="shared" si="2"/>
        <v>5.3400681121312512E-3</v>
      </c>
      <c r="J9" s="64">
        <v>3877030</v>
      </c>
      <c r="K9" s="66">
        <v>30527</v>
      </c>
      <c r="L9" s="67">
        <f t="shared" si="13"/>
        <v>3907557</v>
      </c>
      <c r="M9" s="68">
        <f t="shared" si="3"/>
        <v>7.8738106230800374E-3</v>
      </c>
      <c r="N9" s="69">
        <f t="shared" si="4"/>
        <v>8.8908039862797258E-2</v>
      </c>
      <c r="O9" s="64">
        <v>64549577</v>
      </c>
      <c r="P9" s="66">
        <v>641611</v>
      </c>
      <c r="Q9" s="67">
        <f t="shared" si="14"/>
        <v>65191188</v>
      </c>
      <c r="R9" s="68">
        <f t="shared" si="5"/>
        <v>9.9398172663470747E-3</v>
      </c>
      <c r="S9" s="69">
        <f t="shared" si="6"/>
        <v>2.4165483422143703E-2</v>
      </c>
      <c r="T9" s="64">
        <v>17544777</v>
      </c>
      <c r="U9" s="66">
        <v>154759</v>
      </c>
      <c r="V9" s="67">
        <f t="shared" si="15"/>
        <v>17699536</v>
      </c>
      <c r="W9" s="68">
        <f t="shared" si="7"/>
        <v>8.820801769096295E-3</v>
      </c>
      <c r="X9" s="69">
        <f t="shared" si="8"/>
        <v>0.80230270164310291</v>
      </c>
      <c r="Y9" s="64">
        <v>582492878</v>
      </c>
      <c r="Z9" s="66">
        <v>9483546</v>
      </c>
      <c r="AA9" s="67">
        <f t="shared" si="16"/>
        <v>591976424</v>
      </c>
      <c r="AB9" s="68">
        <f t="shared" si="9"/>
        <v>1.62809647262331E-2</v>
      </c>
      <c r="AC9" s="69">
        <f t="shared" si="10"/>
        <v>2.1922139131264552E-2</v>
      </c>
      <c r="AD9" s="64">
        <v>15916050</v>
      </c>
      <c r="AE9" s="69">
        <f t="shared" si="11"/>
        <v>0</v>
      </c>
      <c r="AF9" s="64">
        <v>0</v>
      </c>
      <c r="AG9" s="64">
        <v>726026320</v>
      </c>
      <c r="AH9" s="66">
        <v>10310443</v>
      </c>
      <c r="AI9" s="67">
        <v>736336763</v>
      </c>
      <c r="AJ9" s="68">
        <f t="shared" si="12"/>
        <v>1.4201197278908567E-2</v>
      </c>
      <c r="AK9" s="64">
        <v>297855</v>
      </c>
      <c r="AL9" s="64">
        <v>350320</v>
      </c>
      <c r="AM9" s="26">
        <v>0</v>
      </c>
      <c r="AN9" s="70"/>
    </row>
    <row r="10" spans="1:40" x14ac:dyDescent="0.25">
      <c r="A10" s="61" t="s">
        <v>25</v>
      </c>
      <c r="B10" s="62" t="s">
        <v>24</v>
      </c>
      <c r="C10" s="25">
        <v>3</v>
      </c>
      <c r="D10" s="25"/>
      <c r="E10" s="63">
        <f t="shared" si="0"/>
        <v>4.1643027616349776E-2</v>
      </c>
      <c r="F10" s="64">
        <v>22089469</v>
      </c>
      <c r="G10" s="65">
        <f t="shared" si="1"/>
        <v>4.1755500427290548E-3</v>
      </c>
      <c r="H10" s="64">
        <v>2214913</v>
      </c>
      <c r="I10" s="65">
        <f t="shared" si="2"/>
        <v>1.442791212116077E-3</v>
      </c>
      <c r="J10" s="64">
        <v>765326</v>
      </c>
      <c r="K10" s="66">
        <v>6026</v>
      </c>
      <c r="L10" s="67">
        <f t="shared" si="13"/>
        <v>771352</v>
      </c>
      <c r="M10" s="68">
        <f t="shared" si="3"/>
        <v>7.8737688253110432E-3</v>
      </c>
      <c r="N10" s="69">
        <f t="shared" si="4"/>
        <v>0.16603156946527781</v>
      </c>
      <c r="O10" s="64">
        <v>88071147</v>
      </c>
      <c r="P10" s="66">
        <v>925709</v>
      </c>
      <c r="Q10" s="67">
        <f t="shared" si="14"/>
        <v>88996856</v>
      </c>
      <c r="R10" s="68">
        <f t="shared" si="5"/>
        <v>1.0510922493152042E-2</v>
      </c>
      <c r="S10" s="69">
        <f t="shared" si="6"/>
        <v>9.4015389427309567E-2</v>
      </c>
      <c r="T10" s="64">
        <v>49870294</v>
      </c>
      <c r="U10" s="66">
        <v>0</v>
      </c>
      <c r="V10" s="67">
        <f t="shared" si="15"/>
        <v>49870294</v>
      </c>
      <c r="W10" s="68">
        <f t="shared" si="7"/>
        <v>0</v>
      </c>
      <c r="X10" s="69">
        <f t="shared" si="8"/>
        <v>0.66704933802593602</v>
      </c>
      <c r="Y10" s="64">
        <v>353835120</v>
      </c>
      <c r="Z10" s="66">
        <v>4983594</v>
      </c>
      <c r="AA10" s="67">
        <f t="shared" si="16"/>
        <v>358818714</v>
      </c>
      <c r="AB10" s="68">
        <f t="shared" si="9"/>
        <v>1.4084509191738797E-2</v>
      </c>
      <c r="AC10" s="69">
        <f t="shared" si="10"/>
        <v>2.5642334210281673E-2</v>
      </c>
      <c r="AD10" s="64">
        <v>13601930</v>
      </c>
      <c r="AE10" s="69">
        <f t="shared" si="11"/>
        <v>0</v>
      </c>
      <c r="AF10" s="64">
        <v>0</v>
      </c>
      <c r="AG10" s="64">
        <v>530448199</v>
      </c>
      <c r="AH10" s="66">
        <v>5915329</v>
      </c>
      <c r="AI10" s="67">
        <v>536363528</v>
      </c>
      <c r="AJ10" s="68">
        <f t="shared" si="12"/>
        <v>1.1151567695302893E-2</v>
      </c>
      <c r="AK10" s="64">
        <v>13575</v>
      </c>
      <c r="AL10" s="64">
        <v>300745</v>
      </c>
      <c r="AM10" s="26">
        <v>0</v>
      </c>
      <c r="AN10" s="70"/>
    </row>
    <row r="11" spans="1:40" x14ac:dyDescent="0.25">
      <c r="A11" s="61" t="s">
        <v>27</v>
      </c>
      <c r="B11" s="62" t="s">
        <v>26</v>
      </c>
      <c r="C11" s="25">
        <v>3</v>
      </c>
      <c r="D11" s="25"/>
      <c r="E11" s="63">
        <f t="shared" si="0"/>
        <v>5.5949216333867138E-2</v>
      </c>
      <c r="F11" s="64">
        <v>38542662</v>
      </c>
      <c r="G11" s="65">
        <f t="shared" si="1"/>
        <v>3.8570821892630999E-3</v>
      </c>
      <c r="H11" s="64">
        <v>2657092</v>
      </c>
      <c r="I11" s="65">
        <f t="shared" si="2"/>
        <v>9.3178624295923421E-4</v>
      </c>
      <c r="J11" s="64">
        <v>641895</v>
      </c>
      <c r="K11" s="66">
        <v>5054</v>
      </c>
      <c r="L11" s="67">
        <f t="shared" si="13"/>
        <v>646949</v>
      </c>
      <c r="M11" s="68">
        <f t="shared" si="3"/>
        <v>7.8735618753846028E-3</v>
      </c>
      <c r="N11" s="69">
        <f t="shared" si="4"/>
        <v>9.125039675074853E-2</v>
      </c>
      <c r="O11" s="64">
        <v>62861170</v>
      </c>
      <c r="P11" s="66">
        <v>605643</v>
      </c>
      <c r="Q11" s="67">
        <f t="shared" si="14"/>
        <v>63466813</v>
      </c>
      <c r="R11" s="68">
        <f t="shared" si="5"/>
        <v>9.6346122733636675E-3</v>
      </c>
      <c r="S11" s="69">
        <f t="shared" si="6"/>
        <v>5.4519072261912785E-2</v>
      </c>
      <c r="T11" s="64">
        <v>37557455</v>
      </c>
      <c r="U11" s="66">
        <v>0</v>
      </c>
      <c r="V11" s="67">
        <f t="shared" si="15"/>
        <v>37557455</v>
      </c>
      <c r="W11" s="68">
        <f t="shared" si="7"/>
        <v>0</v>
      </c>
      <c r="X11" s="69">
        <f t="shared" si="8"/>
        <v>0.75803050348179324</v>
      </c>
      <c r="Y11" s="64">
        <v>522197010</v>
      </c>
      <c r="Z11" s="66">
        <v>6113707</v>
      </c>
      <c r="AA11" s="67">
        <f t="shared" si="16"/>
        <v>528310717</v>
      </c>
      <c r="AB11" s="68">
        <f t="shared" si="9"/>
        <v>1.1707663741697794E-2</v>
      </c>
      <c r="AC11" s="69">
        <f t="shared" si="10"/>
        <v>3.5461942739455965E-2</v>
      </c>
      <c r="AD11" s="64">
        <v>24429255</v>
      </c>
      <c r="AE11" s="69">
        <f t="shared" si="11"/>
        <v>0</v>
      </c>
      <c r="AF11" s="64">
        <v>0</v>
      </c>
      <c r="AG11" s="64">
        <v>688886539</v>
      </c>
      <c r="AH11" s="66">
        <v>6724404</v>
      </c>
      <c r="AI11" s="67">
        <v>695610943</v>
      </c>
      <c r="AJ11" s="68">
        <f t="shared" si="12"/>
        <v>9.7612649098373517E-3</v>
      </c>
      <c r="AK11" s="64">
        <v>0</v>
      </c>
      <c r="AL11" s="64">
        <v>0</v>
      </c>
      <c r="AM11" s="26">
        <v>0</v>
      </c>
      <c r="AN11" s="70"/>
    </row>
    <row r="12" spans="1:40" x14ac:dyDescent="0.25">
      <c r="A12" s="61" t="s">
        <v>29</v>
      </c>
      <c r="B12" s="62" t="s">
        <v>28</v>
      </c>
      <c r="C12" s="25">
        <v>3</v>
      </c>
      <c r="D12" s="25"/>
      <c r="E12" s="63">
        <f t="shared" si="0"/>
        <v>4.7403977787232592E-2</v>
      </c>
      <c r="F12" s="64">
        <v>49331623</v>
      </c>
      <c r="G12" s="65">
        <f t="shared" si="1"/>
        <v>3.9821019769327934E-3</v>
      </c>
      <c r="H12" s="64">
        <v>4144031</v>
      </c>
      <c r="I12" s="65">
        <f t="shared" si="2"/>
        <v>9.3910311557481758E-3</v>
      </c>
      <c r="J12" s="64">
        <v>9772910</v>
      </c>
      <c r="K12" s="66">
        <v>76952</v>
      </c>
      <c r="L12" s="67">
        <f t="shared" si="13"/>
        <v>9849862</v>
      </c>
      <c r="M12" s="68">
        <f t="shared" si="3"/>
        <v>7.8740109138424486E-3</v>
      </c>
      <c r="N12" s="69">
        <f t="shared" si="4"/>
        <v>8.9057414762168899E-2</v>
      </c>
      <c r="O12" s="64">
        <v>92678864</v>
      </c>
      <c r="P12" s="66">
        <v>1236075</v>
      </c>
      <c r="Q12" s="67">
        <f t="shared" si="14"/>
        <v>93914939</v>
      </c>
      <c r="R12" s="68">
        <f t="shared" si="5"/>
        <v>1.333718333017116E-2</v>
      </c>
      <c r="S12" s="69">
        <f t="shared" si="6"/>
        <v>6.8884139042091466E-2</v>
      </c>
      <c r="T12" s="64">
        <v>71685258</v>
      </c>
      <c r="U12" s="66">
        <v>-37342</v>
      </c>
      <c r="V12" s="67">
        <f t="shared" si="15"/>
        <v>71647916</v>
      </c>
      <c r="W12" s="68">
        <f t="shared" si="7"/>
        <v>-5.2091602990394484E-4</v>
      </c>
      <c r="X12" s="69">
        <f t="shared" si="8"/>
        <v>0.74659888370062977</v>
      </c>
      <c r="Y12" s="64">
        <v>776958736</v>
      </c>
      <c r="Z12" s="66">
        <v>14375816</v>
      </c>
      <c r="AA12" s="67">
        <f t="shared" si="16"/>
        <v>791334552</v>
      </c>
      <c r="AB12" s="68">
        <f t="shared" si="9"/>
        <v>1.8502676312014594E-2</v>
      </c>
      <c r="AC12" s="69">
        <f t="shared" si="10"/>
        <v>3.4682451575196289E-2</v>
      </c>
      <c r="AD12" s="64">
        <v>36092786</v>
      </c>
      <c r="AE12" s="69">
        <f t="shared" si="11"/>
        <v>0</v>
      </c>
      <c r="AF12" s="64">
        <v>0</v>
      </c>
      <c r="AG12" s="64">
        <v>1040664208</v>
      </c>
      <c r="AH12" s="66">
        <v>15651501</v>
      </c>
      <c r="AI12" s="67">
        <v>1056315709</v>
      </c>
      <c r="AJ12" s="68">
        <f t="shared" si="12"/>
        <v>1.5039914777197757E-2</v>
      </c>
      <c r="AK12" s="64">
        <v>0</v>
      </c>
      <c r="AL12" s="64">
        <v>0</v>
      </c>
      <c r="AM12" s="26">
        <v>0</v>
      </c>
      <c r="AN12" s="70"/>
    </row>
    <row r="13" spans="1:40" x14ac:dyDescent="0.25">
      <c r="A13" s="61" t="s">
        <v>31</v>
      </c>
      <c r="B13" s="62" t="s">
        <v>30</v>
      </c>
      <c r="C13" s="25">
        <v>3</v>
      </c>
      <c r="D13" s="25"/>
      <c r="E13" s="63">
        <f t="shared" si="0"/>
        <v>2.3030304236249355E-2</v>
      </c>
      <c r="F13" s="64">
        <v>5486130</v>
      </c>
      <c r="G13" s="65">
        <f t="shared" si="1"/>
        <v>4.8793030968388293E-3</v>
      </c>
      <c r="H13" s="64">
        <v>1162316</v>
      </c>
      <c r="I13" s="65">
        <f t="shared" si="2"/>
        <v>3.3747034021287966E-4</v>
      </c>
      <c r="J13" s="64">
        <v>80390</v>
      </c>
      <c r="K13" s="66">
        <v>634</v>
      </c>
      <c r="L13" s="67">
        <f t="shared" si="13"/>
        <v>81024</v>
      </c>
      <c r="M13" s="68">
        <f t="shared" si="3"/>
        <v>7.8865530538624207E-3</v>
      </c>
      <c r="N13" s="69">
        <f t="shared" si="4"/>
        <v>5.5591322486065201E-2</v>
      </c>
      <c r="O13" s="64">
        <v>13242605</v>
      </c>
      <c r="P13" s="66">
        <v>0</v>
      </c>
      <c r="Q13" s="67">
        <f t="shared" si="14"/>
        <v>13242605</v>
      </c>
      <c r="R13" s="68">
        <f t="shared" si="5"/>
        <v>0</v>
      </c>
      <c r="S13" s="69">
        <f t="shared" si="6"/>
        <v>4.4192326659938169E-3</v>
      </c>
      <c r="T13" s="64">
        <v>1052721</v>
      </c>
      <c r="U13" s="66">
        <v>0</v>
      </c>
      <c r="V13" s="67">
        <f t="shared" si="15"/>
        <v>1052721</v>
      </c>
      <c r="W13" s="68">
        <f t="shared" si="7"/>
        <v>0</v>
      </c>
      <c r="X13" s="69">
        <f t="shared" si="8"/>
        <v>0.8817837913965314</v>
      </c>
      <c r="Y13" s="64">
        <v>210052827</v>
      </c>
      <c r="Z13" s="66">
        <v>0</v>
      </c>
      <c r="AA13" s="67">
        <f t="shared" si="16"/>
        <v>210052827</v>
      </c>
      <c r="AB13" s="68">
        <f t="shared" si="9"/>
        <v>0</v>
      </c>
      <c r="AC13" s="69">
        <f t="shared" si="10"/>
        <v>2.995857577810852E-2</v>
      </c>
      <c r="AD13" s="64">
        <v>7136538</v>
      </c>
      <c r="AE13" s="69">
        <f t="shared" si="11"/>
        <v>0</v>
      </c>
      <c r="AF13" s="64">
        <v>0</v>
      </c>
      <c r="AG13" s="64">
        <v>238213527</v>
      </c>
      <c r="AH13" s="66">
        <v>634</v>
      </c>
      <c r="AI13" s="67">
        <v>238214161</v>
      </c>
      <c r="AJ13" s="68">
        <f t="shared" si="12"/>
        <v>2.6614777421938763E-6</v>
      </c>
      <c r="AK13" s="64">
        <v>0</v>
      </c>
      <c r="AL13" s="64">
        <v>0</v>
      </c>
      <c r="AM13" s="26">
        <v>0</v>
      </c>
      <c r="AN13" s="70"/>
    </row>
    <row r="14" spans="1:40" x14ac:dyDescent="0.25">
      <c r="A14" s="61" t="s">
        <v>33</v>
      </c>
      <c r="B14" s="62" t="s">
        <v>32</v>
      </c>
      <c r="C14" s="25">
        <v>3</v>
      </c>
      <c r="D14" s="25"/>
      <c r="E14" s="63">
        <f t="shared" si="0"/>
        <v>3.4578777259013441E-2</v>
      </c>
      <c r="F14" s="64">
        <v>10537861</v>
      </c>
      <c r="G14" s="65">
        <f t="shared" si="1"/>
        <v>2.0630542246677961E-2</v>
      </c>
      <c r="H14" s="64">
        <v>6287145</v>
      </c>
      <c r="I14" s="65">
        <f t="shared" si="2"/>
        <v>3.0760095191923967E-3</v>
      </c>
      <c r="J14" s="64">
        <v>937412</v>
      </c>
      <c r="K14" s="66">
        <v>7381</v>
      </c>
      <c r="L14" s="67">
        <f t="shared" si="13"/>
        <v>944793</v>
      </c>
      <c r="M14" s="68">
        <f t="shared" si="3"/>
        <v>7.8738057545668285E-3</v>
      </c>
      <c r="N14" s="69">
        <f t="shared" si="4"/>
        <v>0.1031554840035738</v>
      </c>
      <c r="O14" s="64">
        <v>31436570</v>
      </c>
      <c r="P14" s="66">
        <v>69535</v>
      </c>
      <c r="Q14" s="67">
        <f t="shared" si="14"/>
        <v>31506105</v>
      </c>
      <c r="R14" s="68">
        <f t="shared" si="5"/>
        <v>2.2119143405276084E-3</v>
      </c>
      <c r="S14" s="69">
        <f t="shared" si="6"/>
        <v>6.3009807842694826E-4</v>
      </c>
      <c r="T14" s="64">
        <v>192022</v>
      </c>
      <c r="U14" s="66">
        <v>0</v>
      </c>
      <c r="V14" s="67">
        <f t="shared" si="15"/>
        <v>192022</v>
      </c>
      <c r="W14" s="68">
        <f t="shared" si="7"/>
        <v>0</v>
      </c>
      <c r="X14" s="69">
        <f t="shared" si="8"/>
        <v>0.7876026111186667</v>
      </c>
      <c r="Y14" s="64">
        <v>240021409</v>
      </c>
      <c r="Z14" s="66">
        <v>3370715</v>
      </c>
      <c r="AA14" s="67">
        <f t="shared" si="16"/>
        <v>243392124</v>
      </c>
      <c r="AB14" s="68">
        <f t="shared" si="9"/>
        <v>1.4043393104154304E-2</v>
      </c>
      <c r="AC14" s="69">
        <f t="shared" si="10"/>
        <v>2.6376142085170824E-2</v>
      </c>
      <c r="AD14" s="64">
        <v>8038113</v>
      </c>
      <c r="AE14" s="69">
        <f t="shared" si="11"/>
        <v>2.3950335689277954E-2</v>
      </c>
      <c r="AF14" s="64">
        <v>7298850</v>
      </c>
      <c r="AG14" s="64">
        <v>304749382</v>
      </c>
      <c r="AH14" s="66">
        <v>3447631</v>
      </c>
      <c r="AI14" s="67">
        <v>308197013</v>
      </c>
      <c r="AJ14" s="68">
        <f t="shared" si="12"/>
        <v>1.13130040736227E-2</v>
      </c>
      <c r="AK14" s="64">
        <v>0</v>
      </c>
      <c r="AL14" s="64">
        <v>0</v>
      </c>
      <c r="AM14" s="26">
        <v>0</v>
      </c>
      <c r="AN14" s="70"/>
    </row>
    <row r="15" spans="1:40" x14ac:dyDescent="0.25">
      <c r="A15" s="61" t="s">
        <v>35</v>
      </c>
      <c r="B15" s="62" t="s">
        <v>34</v>
      </c>
      <c r="C15" s="25">
        <v>3</v>
      </c>
      <c r="D15" s="25"/>
      <c r="E15" s="63">
        <f t="shared" si="0"/>
        <v>1.8357097860396538E-2</v>
      </c>
      <c r="F15" s="64">
        <v>7754220</v>
      </c>
      <c r="G15" s="65">
        <f t="shared" si="1"/>
        <v>1.9874001203290907E-2</v>
      </c>
      <c r="H15" s="64">
        <v>8394975</v>
      </c>
      <c r="I15" s="65">
        <f t="shared" si="2"/>
        <v>9.410686004578013E-2</v>
      </c>
      <c r="J15" s="64">
        <v>39751670</v>
      </c>
      <c r="K15" s="66">
        <v>313005</v>
      </c>
      <c r="L15" s="67">
        <f t="shared" si="13"/>
        <v>40064675</v>
      </c>
      <c r="M15" s="68">
        <f t="shared" si="3"/>
        <v>7.8740088152271341E-3</v>
      </c>
      <c r="N15" s="69">
        <f t="shared" si="4"/>
        <v>5.1770809911425679E-2</v>
      </c>
      <c r="O15" s="64">
        <v>21868503</v>
      </c>
      <c r="P15" s="66">
        <v>-186058</v>
      </c>
      <c r="Q15" s="67">
        <f t="shared" si="14"/>
        <v>21682445</v>
      </c>
      <c r="R15" s="68">
        <f t="shared" si="5"/>
        <v>-8.5080355065913753E-3</v>
      </c>
      <c r="S15" s="69">
        <f t="shared" si="6"/>
        <v>2.8207174601139269E-3</v>
      </c>
      <c r="T15" s="64">
        <v>1191499</v>
      </c>
      <c r="U15" s="66">
        <v>0</v>
      </c>
      <c r="V15" s="67">
        <f t="shared" si="15"/>
        <v>1191499</v>
      </c>
      <c r="W15" s="68">
        <f t="shared" si="7"/>
        <v>0</v>
      </c>
      <c r="X15" s="69">
        <f t="shared" si="8"/>
        <v>0.78779779660802318</v>
      </c>
      <c r="Y15" s="64">
        <v>332773594</v>
      </c>
      <c r="Z15" s="66">
        <v>675408</v>
      </c>
      <c r="AA15" s="67">
        <f t="shared" si="16"/>
        <v>333449002</v>
      </c>
      <c r="AB15" s="68">
        <f t="shared" si="9"/>
        <v>2.029632194915081E-3</v>
      </c>
      <c r="AC15" s="69">
        <f t="shared" si="10"/>
        <v>2.5272716910969609E-2</v>
      </c>
      <c r="AD15" s="64">
        <v>10675446</v>
      </c>
      <c r="AE15" s="69">
        <f t="shared" si="11"/>
        <v>0</v>
      </c>
      <c r="AF15" s="64">
        <v>0</v>
      </c>
      <c r="AG15" s="64">
        <v>422409907</v>
      </c>
      <c r="AH15" s="66">
        <v>802355</v>
      </c>
      <c r="AI15" s="67">
        <v>423212262</v>
      </c>
      <c r="AJ15" s="68">
        <f t="shared" si="12"/>
        <v>1.8994701277212232E-3</v>
      </c>
      <c r="AK15" s="64">
        <v>0</v>
      </c>
      <c r="AL15" s="64">
        <v>0</v>
      </c>
      <c r="AM15" s="26">
        <v>0</v>
      </c>
      <c r="AN15" s="70"/>
    </row>
    <row r="16" spans="1:40" x14ac:dyDescent="0.25">
      <c r="A16" s="61" t="s">
        <v>37</v>
      </c>
      <c r="B16" s="62" t="s">
        <v>36</v>
      </c>
      <c r="C16" s="25">
        <v>3</v>
      </c>
      <c r="D16" s="25"/>
      <c r="E16" s="63">
        <f t="shared" si="0"/>
        <v>4.4876034859112797E-2</v>
      </c>
      <c r="F16" s="64">
        <v>63826350</v>
      </c>
      <c r="G16" s="65">
        <f t="shared" si="1"/>
        <v>4.2152635691454273E-3</v>
      </c>
      <c r="H16" s="64">
        <v>5995291</v>
      </c>
      <c r="I16" s="65">
        <f t="shared" si="2"/>
        <v>5.7774052023447427E-3</v>
      </c>
      <c r="J16" s="64">
        <v>8217096</v>
      </c>
      <c r="K16" s="66">
        <v>64701</v>
      </c>
      <c r="L16" s="67">
        <f t="shared" si="13"/>
        <v>8281797</v>
      </c>
      <c r="M16" s="68">
        <f t="shared" si="3"/>
        <v>7.8739496289199976E-3</v>
      </c>
      <c r="N16" s="69">
        <f t="shared" si="4"/>
        <v>0.14798646664724346</v>
      </c>
      <c r="O16" s="64">
        <v>210478400</v>
      </c>
      <c r="P16" s="66">
        <v>2905</v>
      </c>
      <c r="Q16" s="67">
        <f t="shared" si="14"/>
        <v>210481305</v>
      </c>
      <c r="R16" s="68">
        <f t="shared" si="5"/>
        <v>1.3801891310462261E-5</v>
      </c>
      <c r="S16" s="69">
        <f t="shared" si="6"/>
        <v>7.6234825588210764E-2</v>
      </c>
      <c r="T16" s="64">
        <v>108427375</v>
      </c>
      <c r="U16" s="66">
        <v>0</v>
      </c>
      <c r="V16" s="67">
        <f t="shared" si="15"/>
        <v>108427375</v>
      </c>
      <c r="W16" s="68">
        <f t="shared" si="7"/>
        <v>0</v>
      </c>
      <c r="X16" s="69">
        <f t="shared" si="8"/>
        <v>0.68297619600394588</v>
      </c>
      <c r="Y16" s="64">
        <v>971384345</v>
      </c>
      <c r="Z16" s="66">
        <v>-13200470</v>
      </c>
      <c r="AA16" s="67">
        <f t="shared" si="16"/>
        <v>958183875</v>
      </c>
      <c r="AB16" s="68">
        <f t="shared" si="9"/>
        <v>-1.3589337802226986E-2</v>
      </c>
      <c r="AC16" s="69">
        <f t="shared" si="10"/>
        <v>3.7933808129996881E-2</v>
      </c>
      <c r="AD16" s="64">
        <v>53952550</v>
      </c>
      <c r="AE16" s="69">
        <f t="shared" si="11"/>
        <v>0</v>
      </c>
      <c r="AF16" s="64">
        <v>0</v>
      </c>
      <c r="AG16" s="64">
        <v>1422281407</v>
      </c>
      <c r="AH16" s="66">
        <v>-13132864</v>
      </c>
      <c r="AI16" s="67">
        <v>1409148543</v>
      </c>
      <c r="AJ16" s="68">
        <f t="shared" si="12"/>
        <v>-9.2336607477004028E-3</v>
      </c>
      <c r="AK16" s="64">
        <v>164685</v>
      </c>
      <c r="AL16" s="64">
        <v>100395</v>
      </c>
      <c r="AM16" s="26">
        <v>0</v>
      </c>
      <c r="AN16" s="70"/>
    </row>
    <row r="17" spans="1:40" x14ac:dyDescent="0.25">
      <c r="A17" s="61" t="s">
        <v>39</v>
      </c>
      <c r="B17" s="62" t="s">
        <v>38</v>
      </c>
      <c r="C17" s="25">
        <v>3</v>
      </c>
      <c r="D17" s="25"/>
      <c r="E17" s="63">
        <f t="shared" si="0"/>
        <v>2.7822583513485065E-2</v>
      </c>
      <c r="F17" s="64">
        <v>12117109</v>
      </c>
      <c r="G17" s="65">
        <f t="shared" si="1"/>
        <v>6.0339515861276361E-3</v>
      </c>
      <c r="H17" s="64">
        <v>2627867</v>
      </c>
      <c r="I17" s="65">
        <f t="shared" si="2"/>
        <v>1.3021106825181362E-2</v>
      </c>
      <c r="J17" s="64">
        <v>5670867</v>
      </c>
      <c r="K17" s="66">
        <v>44652</v>
      </c>
      <c r="L17" s="67">
        <f t="shared" si="13"/>
        <v>5715519</v>
      </c>
      <c r="M17" s="68">
        <f t="shared" si="3"/>
        <v>7.8739282723435406E-3</v>
      </c>
      <c r="N17" s="69">
        <f t="shared" si="4"/>
        <v>9.3714203601680826E-2</v>
      </c>
      <c r="O17" s="64">
        <v>40813795</v>
      </c>
      <c r="P17" s="66">
        <v>157964</v>
      </c>
      <c r="Q17" s="67">
        <f t="shared" si="14"/>
        <v>40971759</v>
      </c>
      <c r="R17" s="68">
        <f t="shared" si="5"/>
        <v>3.8703580492821118E-3</v>
      </c>
      <c r="S17" s="69">
        <f t="shared" si="6"/>
        <v>9.2907006924548667E-3</v>
      </c>
      <c r="T17" s="64">
        <v>4046225</v>
      </c>
      <c r="U17" s="66">
        <v>0</v>
      </c>
      <c r="V17" s="67">
        <f t="shared" si="15"/>
        <v>4046225</v>
      </c>
      <c r="W17" s="68">
        <f t="shared" si="7"/>
        <v>0</v>
      </c>
      <c r="X17" s="69">
        <f t="shared" si="8"/>
        <v>0.78613311353207893</v>
      </c>
      <c r="Y17" s="64">
        <v>342371535</v>
      </c>
      <c r="Z17" s="66">
        <v>995023</v>
      </c>
      <c r="AA17" s="67">
        <f t="shared" si="16"/>
        <v>343366558</v>
      </c>
      <c r="AB17" s="68">
        <f t="shared" si="9"/>
        <v>2.9062667257077901E-3</v>
      </c>
      <c r="AC17" s="69">
        <f t="shared" si="10"/>
        <v>6.3984340248991356E-2</v>
      </c>
      <c r="AD17" s="64">
        <v>27866040</v>
      </c>
      <c r="AE17" s="69">
        <f t="shared" si="11"/>
        <v>0</v>
      </c>
      <c r="AF17" s="64">
        <v>0</v>
      </c>
      <c r="AG17" s="64">
        <v>435513438</v>
      </c>
      <c r="AH17" s="66">
        <v>1197639</v>
      </c>
      <c r="AI17" s="67">
        <v>436711077</v>
      </c>
      <c r="AJ17" s="68">
        <f t="shared" si="12"/>
        <v>2.7499472932451742E-3</v>
      </c>
      <c r="AK17" s="64">
        <v>18560</v>
      </c>
      <c r="AL17" s="64">
        <v>725865</v>
      </c>
      <c r="AM17" s="26">
        <v>0</v>
      </c>
      <c r="AN17" s="70"/>
    </row>
    <row r="18" spans="1:40" x14ac:dyDescent="0.25">
      <c r="A18" s="61" t="s">
        <v>41</v>
      </c>
      <c r="B18" s="62" t="s">
        <v>40</v>
      </c>
      <c r="C18" s="25">
        <v>3</v>
      </c>
      <c r="D18" s="25"/>
      <c r="E18" s="63">
        <f t="shared" si="0"/>
        <v>3.347558002873758E-2</v>
      </c>
      <c r="F18" s="64">
        <v>26384963</v>
      </c>
      <c r="G18" s="65">
        <f t="shared" si="1"/>
        <v>6.1555492908421557E-3</v>
      </c>
      <c r="H18" s="64">
        <v>4851714</v>
      </c>
      <c r="I18" s="65">
        <f t="shared" si="2"/>
        <v>1.9024293329102281E-2</v>
      </c>
      <c r="J18" s="64">
        <v>14994670</v>
      </c>
      <c r="K18" s="66">
        <v>118068</v>
      </c>
      <c r="L18" s="67">
        <f t="shared" si="13"/>
        <v>15112738</v>
      </c>
      <c r="M18" s="68">
        <f t="shared" si="3"/>
        <v>7.8739978939183063E-3</v>
      </c>
      <c r="N18" s="69">
        <f t="shared" si="4"/>
        <v>8.0246730075446068E-2</v>
      </c>
      <c r="O18" s="64">
        <v>63249300</v>
      </c>
      <c r="P18" s="66">
        <v>806768</v>
      </c>
      <c r="Q18" s="67">
        <f t="shared" si="14"/>
        <v>64056068</v>
      </c>
      <c r="R18" s="68">
        <f t="shared" si="5"/>
        <v>1.2755366462553736E-2</v>
      </c>
      <c r="S18" s="69">
        <f t="shared" si="6"/>
        <v>2.0312575269807686E-2</v>
      </c>
      <c r="T18" s="64">
        <v>16010075</v>
      </c>
      <c r="U18" s="66">
        <v>0</v>
      </c>
      <c r="V18" s="67">
        <f t="shared" si="15"/>
        <v>16010075</v>
      </c>
      <c r="W18" s="68">
        <f t="shared" si="7"/>
        <v>0</v>
      </c>
      <c r="X18" s="69">
        <f t="shared" si="8"/>
        <v>0.79630324965666988</v>
      </c>
      <c r="Y18" s="64">
        <v>627634585</v>
      </c>
      <c r="Z18" s="66">
        <v>-5932997</v>
      </c>
      <c r="AA18" s="67">
        <f t="shared" si="16"/>
        <v>621701588</v>
      </c>
      <c r="AB18" s="68">
        <f t="shared" si="9"/>
        <v>-9.4529478486275569E-3</v>
      </c>
      <c r="AC18" s="69">
        <f t="shared" si="10"/>
        <v>4.4482022349394308E-2</v>
      </c>
      <c r="AD18" s="64">
        <v>35060080</v>
      </c>
      <c r="AE18" s="69">
        <f t="shared" si="11"/>
        <v>0</v>
      </c>
      <c r="AF18" s="64">
        <v>0</v>
      </c>
      <c r="AG18" s="64">
        <v>788185387</v>
      </c>
      <c r="AH18" s="66">
        <v>-5008161</v>
      </c>
      <c r="AI18" s="67">
        <v>783177226</v>
      </c>
      <c r="AJ18" s="68">
        <f t="shared" si="12"/>
        <v>-6.3540393955565681E-3</v>
      </c>
      <c r="AK18" s="64">
        <v>186445</v>
      </c>
      <c r="AL18" s="64">
        <v>627535</v>
      </c>
      <c r="AM18" s="26">
        <v>0</v>
      </c>
      <c r="AN18" s="70"/>
    </row>
    <row r="19" spans="1:40" x14ac:dyDescent="0.25">
      <c r="A19" s="61" t="s">
        <v>43</v>
      </c>
      <c r="B19" s="62" t="s">
        <v>42</v>
      </c>
      <c r="C19" s="25">
        <v>3</v>
      </c>
      <c r="D19" s="25"/>
      <c r="E19" s="63">
        <f t="shared" si="0"/>
        <v>3.0307116540174771E-2</v>
      </c>
      <c r="F19" s="64">
        <v>32405008</v>
      </c>
      <c r="G19" s="65">
        <f t="shared" si="1"/>
        <v>2.8435502680379244E-2</v>
      </c>
      <c r="H19" s="64">
        <v>30403839</v>
      </c>
      <c r="I19" s="65">
        <f t="shared" si="2"/>
        <v>0.12790149394397837</v>
      </c>
      <c r="J19" s="64">
        <v>136754974</v>
      </c>
      <c r="K19" s="66">
        <v>1076811</v>
      </c>
      <c r="L19" s="67">
        <f t="shared" si="13"/>
        <v>137831785</v>
      </c>
      <c r="M19" s="68">
        <f t="shared" si="3"/>
        <v>7.8740170723150451E-3</v>
      </c>
      <c r="N19" s="69">
        <f t="shared" si="4"/>
        <v>0.3531776156033975</v>
      </c>
      <c r="O19" s="64">
        <v>377624953</v>
      </c>
      <c r="P19" s="66">
        <v>236988</v>
      </c>
      <c r="Q19" s="67">
        <f t="shared" si="14"/>
        <v>377861941</v>
      </c>
      <c r="R19" s="68">
        <f t="shared" si="5"/>
        <v>6.2757505328309171E-4</v>
      </c>
      <c r="S19" s="69">
        <f t="shared" si="6"/>
        <v>0.11055086807472644</v>
      </c>
      <c r="T19" s="64">
        <v>118203319</v>
      </c>
      <c r="U19" s="66">
        <v>-4705766</v>
      </c>
      <c r="V19" s="67">
        <f t="shared" si="15"/>
        <v>113497553</v>
      </c>
      <c r="W19" s="68">
        <f t="shared" si="7"/>
        <v>-3.9810777225299403E-2</v>
      </c>
      <c r="X19" s="69">
        <f t="shared" si="8"/>
        <v>0.33709642224002384</v>
      </c>
      <c r="Y19" s="64">
        <v>360430602</v>
      </c>
      <c r="Z19" s="66">
        <v>11327371</v>
      </c>
      <c r="AA19" s="67">
        <f t="shared" si="16"/>
        <v>371757973</v>
      </c>
      <c r="AB19" s="68">
        <f t="shared" si="9"/>
        <v>3.1427328692806164E-2</v>
      </c>
      <c r="AC19" s="69">
        <f t="shared" si="10"/>
        <v>1.2530980917319809E-2</v>
      </c>
      <c r="AD19" s="64">
        <v>13398389</v>
      </c>
      <c r="AE19" s="69">
        <f t="shared" si="11"/>
        <v>0</v>
      </c>
      <c r="AF19" s="64">
        <v>0</v>
      </c>
      <c r="AG19" s="64">
        <v>1069221084</v>
      </c>
      <c r="AH19" s="66">
        <v>7935404</v>
      </c>
      <c r="AI19" s="67">
        <v>1077156488</v>
      </c>
      <c r="AJ19" s="68">
        <f t="shared" si="12"/>
        <v>7.4216680897399891E-3</v>
      </c>
      <c r="AK19" s="64">
        <v>0</v>
      </c>
      <c r="AL19" s="64">
        <v>554123</v>
      </c>
      <c r="AM19" s="26">
        <v>0</v>
      </c>
      <c r="AN19" s="70"/>
    </row>
    <row r="20" spans="1:40" x14ac:dyDescent="0.25">
      <c r="A20" s="61" t="s">
        <v>45</v>
      </c>
      <c r="B20" s="71" t="s">
        <v>44</v>
      </c>
      <c r="C20" s="25">
        <v>3</v>
      </c>
      <c r="D20" s="25"/>
      <c r="E20" s="63">
        <f t="shared" si="0"/>
        <v>4.5233164138422655E-2</v>
      </c>
      <c r="F20" s="64">
        <v>29097313</v>
      </c>
      <c r="G20" s="65">
        <f t="shared" si="1"/>
        <v>1.6297776617325111E-2</v>
      </c>
      <c r="H20" s="64">
        <v>10483934</v>
      </c>
      <c r="I20" s="65">
        <f t="shared" si="2"/>
        <v>8.057230770818799E-2</v>
      </c>
      <c r="J20" s="64">
        <v>51830061</v>
      </c>
      <c r="K20" s="66">
        <v>408111</v>
      </c>
      <c r="L20" s="67">
        <f t="shared" si="13"/>
        <v>52238172</v>
      </c>
      <c r="M20" s="68">
        <f t="shared" si="3"/>
        <v>7.8740212171465509E-3</v>
      </c>
      <c r="N20" s="69">
        <f t="shared" si="4"/>
        <v>0.13918609752971783</v>
      </c>
      <c r="O20" s="64">
        <v>89534781</v>
      </c>
      <c r="P20" s="66">
        <v>185431</v>
      </c>
      <c r="Q20" s="67">
        <f t="shared" si="14"/>
        <v>89720212</v>
      </c>
      <c r="R20" s="68">
        <f t="shared" si="5"/>
        <v>2.0710499085266091E-3</v>
      </c>
      <c r="S20" s="69">
        <f t="shared" si="6"/>
        <v>4.6229770747103861E-2</v>
      </c>
      <c r="T20" s="64">
        <v>29738404</v>
      </c>
      <c r="U20" s="66">
        <v>-1147380</v>
      </c>
      <c r="V20" s="67">
        <f t="shared" si="15"/>
        <v>28591024</v>
      </c>
      <c r="W20" s="68">
        <f t="shared" si="7"/>
        <v>-3.8582433677341932E-2</v>
      </c>
      <c r="X20" s="69">
        <f t="shared" si="8"/>
        <v>0.64443509193937731</v>
      </c>
      <c r="Y20" s="64">
        <v>414548262</v>
      </c>
      <c r="Z20" s="66">
        <v>16199279</v>
      </c>
      <c r="AA20" s="67">
        <f t="shared" si="16"/>
        <v>430747541</v>
      </c>
      <c r="AB20" s="68">
        <f t="shared" si="9"/>
        <v>3.9076943470577136E-2</v>
      </c>
      <c r="AC20" s="69">
        <f t="shared" si="10"/>
        <v>2.8045791319865187E-2</v>
      </c>
      <c r="AD20" s="64">
        <v>18041125</v>
      </c>
      <c r="AE20" s="69">
        <f t="shared" si="11"/>
        <v>0</v>
      </c>
      <c r="AF20" s="64">
        <v>0</v>
      </c>
      <c r="AG20" s="64">
        <v>643273880</v>
      </c>
      <c r="AH20" s="66">
        <v>15645441</v>
      </c>
      <c r="AI20" s="67">
        <v>658919321</v>
      </c>
      <c r="AJ20" s="68">
        <f t="shared" si="12"/>
        <v>2.4321586009368203E-2</v>
      </c>
      <c r="AK20" s="64">
        <v>0</v>
      </c>
      <c r="AL20" s="64">
        <v>21625</v>
      </c>
      <c r="AM20" s="26">
        <v>0</v>
      </c>
      <c r="AN20" s="70"/>
    </row>
    <row r="21" spans="1:40" x14ac:dyDescent="0.25">
      <c r="A21" s="61" t="s">
        <v>47</v>
      </c>
      <c r="B21" s="62" t="s">
        <v>46</v>
      </c>
      <c r="C21" s="25">
        <v>3</v>
      </c>
      <c r="D21" s="25"/>
      <c r="E21" s="63">
        <f t="shared" si="0"/>
        <v>4.3085940495492261E-2</v>
      </c>
      <c r="F21" s="64">
        <v>28018789</v>
      </c>
      <c r="G21" s="65">
        <f t="shared" si="1"/>
        <v>7.8504069730618077E-4</v>
      </c>
      <c r="H21" s="64">
        <v>510512</v>
      </c>
      <c r="I21" s="65">
        <f t="shared" si="2"/>
        <v>1.936029393840853E-4</v>
      </c>
      <c r="J21" s="64">
        <v>125900</v>
      </c>
      <c r="K21" s="66">
        <v>992</v>
      </c>
      <c r="L21" s="67">
        <f t="shared" si="13"/>
        <v>126892</v>
      </c>
      <c r="M21" s="68">
        <f t="shared" si="3"/>
        <v>7.8792692613185063E-3</v>
      </c>
      <c r="N21" s="69">
        <f t="shared" si="4"/>
        <v>8.789363698705209E-2</v>
      </c>
      <c r="O21" s="64">
        <v>57157236</v>
      </c>
      <c r="P21" s="66">
        <v>-251518</v>
      </c>
      <c r="Q21" s="67">
        <f t="shared" si="14"/>
        <v>56905718</v>
      </c>
      <c r="R21" s="68">
        <f t="shared" si="5"/>
        <v>-4.400457712825722E-3</v>
      </c>
      <c r="S21" s="69">
        <f t="shared" si="6"/>
        <v>1.3765885582501976E-2</v>
      </c>
      <c r="T21" s="64">
        <v>8951956</v>
      </c>
      <c r="U21" s="66">
        <v>-4921</v>
      </c>
      <c r="V21" s="67">
        <f t="shared" si="15"/>
        <v>8947035</v>
      </c>
      <c r="W21" s="68">
        <f t="shared" si="7"/>
        <v>-5.4971226400129755E-4</v>
      </c>
      <c r="X21" s="69">
        <f t="shared" si="8"/>
        <v>0.83128138924130224</v>
      </c>
      <c r="Y21" s="64">
        <v>540582324</v>
      </c>
      <c r="Z21" s="66">
        <v>22243381</v>
      </c>
      <c r="AA21" s="67">
        <f t="shared" si="16"/>
        <v>562825705</v>
      </c>
      <c r="AB21" s="68">
        <f t="shared" si="9"/>
        <v>4.1147074205852133E-2</v>
      </c>
      <c r="AC21" s="69">
        <f t="shared" si="10"/>
        <v>2.2994504056961129E-2</v>
      </c>
      <c r="AD21" s="64">
        <v>14953327</v>
      </c>
      <c r="AE21" s="69">
        <f t="shared" si="11"/>
        <v>0</v>
      </c>
      <c r="AF21" s="64">
        <v>0</v>
      </c>
      <c r="AG21" s="64">
        <v>650300044</v>
      </c>
      <c r="AH21" s="66">
        <v>21987934</v>
      </c>
      <c r="AI21" s="67">
        <v>672287978</v>
      </c>
      <c r="AJ21" s="68">
        <f t="shared" si="12"/>
        <v>3.3811982949827388E-2</v>
      </c>
      <c r="AK21" s="64">
        <v>0</v>
      </c>
      <c r="AL21" s="64">
        <v>0</v>
      </c>
      <c r="AM21" s="26">
        <v>0</v>
      </c>
      <c r="AN21" s="70"/>
    </row>
    <row r="22" spans="1:40" x14ac:dyDescent="0.25">
      <c r="A22" s="61" t="s">
        <v>49</v>
      </c>
      <c r="B22" s="62" t="s">
        <v>48</v>
      </c>
      <c r="C22" s="25">
        <v>3</v>
      </c>
      <c r="D22" s="25"/>
      <c r="E22" s="63">
        <f t="shared" si="0"/>
        <v>6.0229247565564172E-2</v>
      </c>
      <c r="F22" s="64">
        <v>48997871</v>
      </c>
      <c r="G22" s="65">
        <f t="shared" si="1"/>
        <v>2.6867185312763196E-3</v>
      </c>
      <c r="H22" s="64">
        <v>2185707</v>
      </c>
      <c r="I22" s="65">
        <f t="shared" si="2"/>
        <v>9.0446503372533906E-4</v>
      </c>
      <c r="J22" s="64">
        <v>735803</v>
      </c>
      <c r="K22" s="66">
        <v>5794</v>
      </c>
      <c r="L22" s="67">
        <f t="shared" si="13"/>
        <v>741597</v>
      </c>
      <c r="M22" s="68">
        <f t="shared" si="3"/>
        <v>7.8743902919667357E-3</v>
      </c>
      <c r="N22" s="69">
        <f t="shared" si="4"/>
        <v>0.16357167955304258</v>
      </c>
      <c r="O22" s="64">
        <v>133069304</v>
      </c>
      <c r="P22" s="66">
        <v>2834137</v>
      </c>
      <c r="Q22" s="67">
        <f t="shared" si="14"/>
        <v>135903441</v>
      </c>
      <c r="R22" s="68">
        <f t="shared" si="5"/>
        <v>2.1298202626805655E-2</v>
      </c>
      <c r="S22" s="69">
        <f t="shared" si="6"/>
        <v>6.3778771577046769E-2</v>
      </c>
      <c r="T22" s="64">
        <v>51885490</v>
      </c>
      <c r="U22" s="66">
        <v>0</v>
      </c>
      <c r="V22" s="67">
        <f t="shared" si="15"/>
        <v>51885490</v>
      </c>
      <c r="W22" s="68">
        <f t="shared" si="7"/>
        <v>0</v>
      </c>
      <c r="X22" s="69">
        <f t="shared" si="8"/>
        <v>0.68143543586452615</v>
      </c>
      <c r="Y22" s="64">
        <v>554363319</v>
      </c>
      <c r="Z22" s="66">
        <v>15729070</v>
      </c>
      <c r="AA22" s="67">
        <f t="shared" si="16"/>
        <v>570092389</v>
      </c>
      <c r="AB22" s="68">
        <f t="shared" si="9"/>
        <v>2.8373215652819916E-2</v>
      </c>
      <c r="AC22" s="69">
        <f t="shared" si="10"/>
        <v>2.7393681874818714E-2</v>
      </c>
      <c r="AD22" s="64">
        <v>22285387</v>
      </c>
      <c r="AE22" s="69">
        <f t="shared" si="11"/>
        <v>0</v>
      </c>
      <c r="AF22" s="64">
        <v>0</v>
      </c>
      <c r="AG22" s="64">
        <v>813522881</v>
      </c>
      <c r="AH22" s="66">
        <v>18569001</v>
      </c>
      <c r="AI22" s="67">
        <v>832091882</v>
      </c>
      <c r="AJ22" s="68">
        <f t="shared" si="12"/>
        <v>2.2825419461066147E-2</v>
      </c>
      <c r="AK22" s="64">
        <v>0</v>
      </c>
      <c r="AL22" s="64">
        <v>0</v>
      </c>
      <c r="AM22" s="26">
        <v>0</v>
      </c>
      <c r="AN22" s="70"/>
    </row>
    <row r="23" spans="1:40" x14ac:dyDescent="0.25">
      <c r="A23" s="61" t="s">
        <v>51</v>
      </c>
      <c r="B23" s="62" t="s">
        <v>50</v>
      </c>
      <c r="C23" s="25">
        <v>3</v>
      </c>
      <c r="D23" s="25"/>
      <c r="E23" s="63">
        <f t="shared" si="0"/>
        <v>3.7313756633005526E-2</v>
      </c>
      <c r="F23" s="64">
        <v>21882330</v>
      </c>
      <c r="G23" s="65">
        <f t="shared" si="1"/>
        <v>1.6452654502853062E-2</v>
      </c>
      <c r="H23" s="64">
        <v>9648517</v>
      </c>
      <c r="I23" s="65">
        <f t="shared" si="2"/>
        <v>6.78756753094263E-2</v>
      </c>
      <c r="J23" s="64">
        <v>39805103</v>
      </c>
      <c r="K23" s="66">
        <v>313427</v>
      </c>
      <c r="L23" s="67">
        <f t="shared" si="13"/>
        <v>40118530</v>
      </c>
      <c r="M23" s="68">
        <f t="shared" si="3"/>
        <v>7.874040672624311E-3</v>
      </c>
      <c r="N23" s="69">
        <f t="shared" si="4"/>
        <v>0.26272048975809353</v>
      </c>
      <c r="O23" s="64">
        <v>154070160</v>
      </c>
      <c r="P23" s="66">
        <v>275984</v>
      </c>
      <c r="Q23" s="67">
        <f t="shared" si="14"/>
        <v>154346144</v>
      </c>
      <c r="R23" s="68">
        <f t="shared" si="5"/>
        <v>1.7912878132923338E-3</v>
      </c>
      <c r="S23" s="69">
        <f t="shared" si="6"/>
        <v>5.3443852028477769E-2</v>
      </c>
      <c r="T23" s="64">
        <v>31341685</v>
      </c>
      <c r="U23" s="66">
        <v>1003230</v>
      </c>
      <c r="V23" s="67">
        <f t="shared" si="15"/>
        <v>32344915</v>
      </c>
      <c r="W23" s="68">
        <f t="shared" si="7"/>
        <v>3.2009446843716281E-2</v>
      </c>
      <c r="X23" s="69">
        <f t="shared" si="8"/>
        <v>0.54761748512773289</v>
      </c>
      <c r="Y23" s="64">
        <v>321145540</v>
      </c>
      <c r="Z23" s="66">
        <v>604875</v>
      </c>
      <c r="AA23" s="67">
        <f t="shared" si="16"/>
        <v>321750415</v>
      </c>
      <c r="AB23" s="68">
        <f t="shared" si="9"/>
        <v>1.8834918274125807E-3</v>
      </c>
      <c r="AC23" s="69">
        <f t="shared" si="10"/>
        <v>1.4569436359071233E-2</v>
      </c>
      <c r="AD23" s="64">
        <v>8544120</v>
      </c>
      <c r="AE23" s="69">
        <f t="shared" si="11"/>
        <v>6.6502813397257766E-6</v>
      </c>
      <c r="AF23" s="64">
        <v>3900</v>
      </c>
      <c r="AG23" s="64">
        <v>586441355</v>
      </c>
      <c r="AH23" s="66">
        <v>2197516</v>
      </c>
      <c r="AI23" s="67">
        <v>588638871</v>
      </c>
      <c r="AJ23" s="68">
        <f t="shared" si="12"/>
        <v>3.7472050380894439E-3</v>
      </c>
      <c r="AK23" s="64">
        <v>0</v>
      </c>
      <c r="AL23" s="64">
        <v>118360</v>
      </c>
      <c r="AM23" s="26">
        <v>0</v>
      </c>
      <c r="AN23" s="70"/>
    </row>
    <row r="24" spans="1:40" x14ac:dyDescent="0.25">
      <c r="A24" s="61" t="s">
        <v>53</v>
      </c>
      <c r="B24" s="62" t="s">
        <v>52</v>
      </c>
      <c r="C24" s="25">
        <v>3</v>
      </c>
      <c r="D24" s="25"/>
      <c r="E24" s="63">
        <f t="shared" si="0"/>
        <v>3.9629974346768217E-2</v>
      </c>
      <c r="F24" s="64">
        <v>159984574</v>
      </c>
      <c r="G24" s="65">
        <f t="shared" si="1"/>
        <v>8.5475155039035512E-3</v>
      </c>
      <c r="H24" s="64">
        <v>34505968</v>
      </c>
      <c r="I24" s="65">
        <f t="shared" si="2"/>
        <v>1.7864434201578804E-2</v>
      </c>
      <c r="J24" s="64">
        <v>72117985</v>
      </c>
      <c r="K24" s="66">
        <v>567858</v>
      </c>
      <c r="L24" s="67">
        <f t="shared" si="13"/>
        <v>72685843</v>
      </c>
      <c r="M24" s="68">
        <f t="shared" si="3"/>
        <v>7.8740136735656156E-3</v>
      </c>
      <c r="N24" s="69">
        <f t="shared" si="4"/>
        <v>0.58453232847552006</v>
      </c>
      <c r="O24" s="64">
        <v>2359732932</v>
      </c>
      <c r="P24" s="66">
        <v>874794</v>
      </c>
      <c r="Q24" s="67">
        <f t="shared" si="14"/>
        <v>2360607726</v>
      </c>
      <c r="R24" s="68">
        <f t="shared" si="5"/>
        <v>3.7071737574072218E-4</v>
      </c>
      <c r="S24" s="69">
        <f t="shared" si="6"/>
        <v>0.25801051596957486</v>
      </c>
      <c r="T24" s="64">
        <v>1041577825</v>
      </c>
      <c r="U24" s="66">
        <v>33053418</v>
      </c>
      <c r="V24" s="67">
        <f t="shared" si="15"/>
        <v>1074631243</v>
      </c>
      <c r="W24" s="68">
        <f t="shared" si="7"/>
        <v>3.1733987808352196E-2</v>
      </c>
      <c r="X24" s="69">
        <f t="shared" si="8"/>
        <v>8.8070979890959536E-2</v>
      </c>
      <c r="Y24" s="64">
        <v>355538918</v>
      </c>
      <c r="Z24" s="66">
        <v>1449753</v>
      </c>
      <c r="AA24" s="67">
        <f t="shared" si="16"/>
        <v>356988671</v>
      </c>
      <c r="AB24" s="68">
        <f t="shared" si="9"/>
        <v>4.0776211171346371E-3</v>
      </c>
      <c r="AC24" s="69">
        <f t="shared" si="10"/>
        <v>3.3428644288510164E-3</v>
      </c>
      <c r="AD24" s="64">
        <v>13495006</v>
      </c>
      <c r="AE24" s="69">
        <f t="shared" si="11"/>
        <v>1.3871828439028255E-6</v>
      </c>
      <c r="AF24" s="64">
        <v>5600</v>
      </c>
      <c r="AG24" s="64">
        <v>4036958808</v>
      </c>
      <c r="AH24" s="66">
        <v>35945823</v>
      </c>
      <c r="AI24" s="67">
        <v>4072904631</v>
      </c>
      <c r="AJ24" s="68">
        <f t="shared" si="12"/>
        <v>8.904183745637069E-3</v>
      </c>
      <c r="AK24" s="64">
        <v>633675</v>
      </c>
      <c r="AL24" s="64">
        <v>15564225</v>
      </c>
      <c r="AM24" s="26">
        <v>0</v>
      </c>
      <c r="AN24" s="70"/>
    </row>
    <row r="25" spans="1:40" x14ac:dyDescent="0.25">
      <c r="A25" s="61" t="s">
        <v>55</v>
      </c>
      <c r="B25" s="62" t="s">
        <v>54</v>
      </c>
      <c r="C25" s="25">
        <v>3</v>
      </c>
      <c r="D25" s="25"/>
      <c r="E25" s="63">
        <f t="shared" si="0"/>
        <v>3.1803900191116945E-2</v>
      </c>
      <c r="F25" s="64">
        <v>12887625</v>
      </c>
      <c r="G25" s="65">
        <f t="shared" si="1"/>
        <v>1.8009534325652939E-2</v>
      </c>
      <c r="H25" s="64">
        <v>7297851</v>
      </c>
      <c r="I25" s="65">
        <f t="shared" si="2"/>
        <v>8.2865064569977789E-2</v>
      </c>
      <c r="J25" s="64">
        <v>33578708</v>
      </c>
      <c r="K25" s="66">
        <v>264400</v>
      </c>
      <c r="L25" s="67">
        <f t="shared" si="13"/>
        <v>33843108</v>
      </c>
      <c r="M25" s="68">
        <f t="shared" si="3"/>
        <v>7.874037321507427E-3</v>
      </c>
      <c r="N25" s="69">
        <f t="shared" si="4"/>
        <v>0.24741774145676126</v>
      </c>
      <c r="O25" s="64">
        <v>100258995</v>
      </c>
      <c r="P25" s="66">
        <v>194108</v>
      </c>
      <c r="Q25" s="67">
        <f t="shared" si="14"/>
        <v>100453103</v>
      </c>
      <c r="R25" s="68">
        <f t="shared" si="5"/>
        <v>1.9360656866747965E-3</v>
      </c>
      <c r="S25" s="69">
        <f t="shared" si="6"/>
        <v>5.2823415277244143E-2</v>
      </c>
      <c r="T25" s="64">
        <v>21405185</v>
      </c>
      <c r="U25" s="66">
        <v>643304</v>
      </c>
      <c r="V25" s="67">
        <f t="shared" si="15"/>
        <v>22048489</v>
      </c>
      <c r="W25" s="68">
        <f t="shared" si="7"/>
        <v>3.0053652888307202E-2</v>
      </c>
      <c r="X25" s="69">
        <f t="shared" si="8"/>
        <v>0.554711714513627</v>
      </c>
      <c r="Y25" s="64">
        <v>224781128</v>
      </c>
      <c r="Z25" s="66">
        <v>3067925</v>
      </c>
      <c r="AA25" s="67">
        <f t="shared" si="16"/>
        <v>227849053</v>
      </c>
      <c r="AB25" s="68">
        <f t="shared" si="9"/>
        <v>1.3648498996766312E-2</v>
      </c>
      <c r="AC25" s="69">
        <f t="shared" si="10"/>
        <v>1.2364434429467022E-2</v>
      </c>
      <c r="AD25" s="64">
        <v>5010335</v>
      </c>
      <c r="AE25" s="69">
        <f t="shared" si="11"/>
        <v>4.1952361528907618E-6</v>
      </c>
      <c r="AF25" s="64">
        <v>1700</v>
      </c>
      <c r="AG25" s="64">
        <v>405221527</v>
      </c>
      <c r="AH25" s="66">
        <v>4169737</v>
      </c>
      <c r="AI25" s="67">
        <v>409391264</v>
      </c>
      <c r="AJ25" s="68">
        <f t="shared" si="12"/>
        <v>1.0290018476733099E-2</v>
      </c>
      <c r="AK25" s="64">
        <v>0</v>
      </c>
      <c r="AL25" s="64">
        <v>10045</v>
      </c>
      <c r="AM25" s="26">
        <v>0</v>
      </c>
      <c r="AN25" s="70"/>
    </row>
    <row r="26" spans="1:40" x14ac:dyDescent="0.25">
      <c r="A26" s="61" t="s">
        <v>57</v>
      </c>
      <c r="B26" s="62" t="s">
        <v>56</v>
      </c>
      <c r="C26" s="25">
        <v>3</v>
      </c>
      <c r="D26" s="25"/>
      <c r="E26" s="63">
        <f t="shared" si="0"/>
        <v>4.0262609241617946E-2</v>
      </c>
      <c r="F26" s="64">
        <v>14059515</v>
      </c>
      <c r="G26" s="65">
        <f t="shared" si="1"/>
        <v>2.1530485715806843E-2</v>
      </c>
      <c r="H26" s="64">
        <v>7518345</v>
      </c>
      <c r="I26" s="65">
        <f t="shared" si="2"/>
        <v>9.6321695622232653E-2</v>
      </c>
      <c r="J26" s="64">
        <v>33635086</v>
      </c>
      <c r="K26" s="66">
        <v>264843</v>
      </c>
      <c r="L26" s="67">
        <f t="shared" si="13"/>
        <v>33899929</v>
      </c>
      <c r="M26" s="68">
        <f t="shared" si="3"/>
        <v>7.8740098955001926E-3</v>
      </c>
      <c r="N26" s="69">
        <f t="shared" si="4"/>
        <v>0.22664294416517206</v>
      </c>
      <c r="O26" s="64">
        <v>79142657</v>
      </c>
      <c r="P26" s="66">
        <v>355122</v>
      </c>
      <c r="Q26" s="67">
        <f t="shared" si="14"/>
        <v>79497779</v>
      </c>
      <c r="R26" s="68">
        <f t="shared" si="5"/>
        <v>4.4871124304052615E-3</v>
      </c>
      <c r="S26" s="69">
        <f t="shared" si="6"/>
        <v>2.5907465823561838E-2</v>
      </c>
      <c r="T26" s="64">
        <v>9046766</v>
      </c>
      <c r="U26" s="66">
        <v>279711</v>
      </c>
      <c r="V26" s="67">
        <f t="shared" si="15"/>
        <v>9326477</v>
      </c>
      <c r="W26" s="68">
        <f t="shared" si="7"/>
        <v>3.091834142720172E-2</v>
      </c>
      <c r="X26" s="69">
        <f t="shared" si="8"/>
        <v>0.57294106916843135</v>
      </c>
      <c r="Y26" s="64">
        <v>200068344</v>
      </c>
      <c r="Z26" s="66">
        <v>1599124</v>
      </c>
      <c r="AA26" s="67">
        <f t="shared" si="16"/>
        <v>201667468</v>
      </c>
      <c r="AB26" s="68">
        <f t="shared" si="9"/>
        <v>7.9928886700836588E-3</v>
      </c>
      <c r="AC26" s="69">
        <f t="shared" si="10"/>
        <v>1.6391224502268324E-2</v>
      </c>
      <c r="AD26" s="64">
        <v>5723739</v>
      </c>
      <c r="AE26" s="69">
        <f t="shared" si="11"/>
        <v>2.5057609089940659E-6</v>
      </c>
      <c r="AF26" s="64">
        <v>875</v>
      </c>
      <c r="AG26" s="64">
        <v>349195327</v>
      </c>
      <c r="AH26" s="66">
        <v>2498800</v>
      </c>
      <c r="AI26" s="67">
        <v>351694127</v>
      </c>
      <c r="AJ26" s="68">
        <f t="shared" si="12"/>
        <v>7.1558804107364239E-3</v>
      </c>
      <c r="AK26" s="64">
        <v>0</v>
      </c>
      <c r="AL26" s="64">
        <v>0</v>
      </c>
      <c r="AM26" s="26">
        <v>0</v>
      </c>
      <c r="AN26" s="70"/>
    </row>
    <row r="27" spans="1:40" x14ac:dyDescent="0.25">
      <c r="A27" s="61" t="s">
        <v>59</v>
      </c>
      <c r="B27" s="62" t="s">
        <v>58</v>
      </c>
      <c r="C27" s="25">
        <v>3</v>
      </c>
      <c r="D27" s="25"/>
      <c r="E27" s="63">
        <f t="shared" si="0"/>
        <v>0.14931008937064999</v>
      </c>
      <c r="F27" s="64">
        <v>103543480</v>
      </c>
      <c r="G27" s="65">
        <f t="shared" si="1"/>
        <v>1.3246093854381922E-2</v>
      </c>
      <c r="H27" s="64">
        <v>9185894</v>
      </c>
      <c r="I27" s="65">
        <f t="shared" si="2"/>
        <v>5.2217545206338978E-2</v>
      </c>
      <c r="J27" s="64">
        <v>36211795</v>
      </c>
      <c r="K27" s="66">
        <v>285132</v>
      </c>
      <c r="L27" s="67">
        <f t="shared" si="13"/>
        <v>36496927</v>
      </c>
      <c r="M27" s="68">
        <f t="shared" si="3"/>
        <v>7.8740090072861625E-3</v>
      </c>
      <c r="N27" s="69">
        <f t="shared" si="4"/>
        <v>0.1626836217509364</v>
      </c>
      <c r="O27" s="64">
        <v>112817750</v>
      </c>
      <c r="P27" s="66">
        <v>0</v>
      </c>
      <c r="Q27" s="67">
        <f t="shared" si="14"/>
        <v>112817750</v>
      </c>
      <c r="R27" s="68">
        <f t="shared" si="5"/>
        <v>0</v>
      </c>
      <c r="S27" s="69">
        <f t="shared" si="6"/>
        <v>2.1126379173690854E-2</v>
      </c>
      <c r="T27" s="64">
        <v>14650710</v>
      </c>
      <c r="U27" s="66">
        <v>452998</v>
      </c>
      <c r="V27" s="67">
        <f t="shared" si="15"/>
        <v>15103708</v>
      </c>
      <c r="W27" s="68">
        <f t="shared" si="7"/>
        <v>3.0919866682229052E-2</v>
      </c>
      <c r="X27" s="69">
        <f t="shared" si="8"/>
        <v>0.58032184627403649</v>
      </c>
      <c r="Y27" s="64">
        <v>402441280</v>
      </c>
      <c r="Z27" s="66">
        <v>-3003252</v>
      </c>
      <c r="AA27" s="67">
        <f t="shared" si="16"/>
        <v>399438028</v>
      </c>
      <c r="AB27" s="68">
        <f t="shared" si="9"/>
        <v>-7.4625843551635656E-3</v>
      </c>
      <c r="AC27" s="69">
        <f t="shared" si="10"/>
        <v>2.1089478297006053E-2</v>
      </c>
      <c r="AD27" s="64">
        <v>14625120</v>
      </c>
      <c r="AE27" s="69">
        <f t="shared" si="11"/>
        <v>4.9460729593145743E-6</v>
      </c>
      <c r="AF27" s="64">
        <v>3430</v>
      </c>
      <c r="AG27" s="64">
        <v>693479459</v>
      </c>
      <c r="AH27" s="66">
        <v>-2265122</v>
      </c>
      <c r="AI27" s="67">
        <v>691214337</v>
      </c>
      <c r="AJ27" s="68">
        <f t="shared" si="12"/>
        <v>-3.2663144821424334E-3</v>
      </c>
      <c r="AK27" s="64">
        <v>0</v>
      </c>
      <c r="AL27" s="64">
        <v>238480</v>
      </c>
      <c r="AM27" s="26">
        <v>0</v>
      </c>
      <c r="AN27" s="70"/>
    </row>
    <row r="28" spans="1:40" x14ac:dyDescent="0.25">
      <c r="A28" s="61" t="s">
        <v>61</v>
      </c>
      <c r="B28" s="62" t="s">
        <v>60</v>
      </c>
      <c r="C28" s="25">
        <v>3</v>
      </c>
      <c r="D28" s="25"/>
      <c r="E28" s="63">
        <f t="shared" si="0"/>
        <v>4.192201162077959E-2</v>
      </c>
      <c r="F28" s="64">
        <v>15642629</v>
      </c>
      <c r="G28" s="65">
        <f t="shared" si="1"/>
        <v>2.4041127350498295E-3</v>
      </c>
      <c r="H28" s="64">
        <v>897062</v>
      </c>
      <c r="I28" s="65">
        <f t="shared" si="2"/>
        <v>7.4406032504809527E-4</v>
      </c>
      <c r="J28" s="64">
        <v>277636</v>
      </c>
      <c r="K28" s="66">
        <v>2186</v>
      </c>
      <c r="L28" s="67">
        <f t="shared" si="13"/>
        <v>279822</v>
      </c>
      <c r="M28" s="68">
        <f t="shared" si="3"/>
        <v>7.8736186949819181E-3</v>
      </c>
      <c r="N28" s="69">
        <f t="shared" si="4"/>
        <v>0.24430458156412782</v>
      </c>
      <c r="O28" s="64">
        <v>91158935</v>
      </c>
      <c r="P28" s="66">
        <v>0</v>
      </c>
      <c r="Q28" s="67">
        <f t="shared" si="14"/>
        <v>91158935</v>
      </c>
      <c r="R28" s="68">
        <f t="shared" si="5"/>
        <v>0</v>
      </c>
      <c r="S28" s="69">
        <f t="shared" si="6"/>
        <v>1.6095145922129947E-2</v>
      </c>
      <c r="T28" s="64">
        <v>6005685</v>
      </c>
      <c r="U28" s="66">
        <v>193732</v>
      </c>
      <c r="V28" s="67">
        <f t="shared" si="15"/>
        <v>6199417</v>
      </c>
      <c r="W28" s="68">
        <f t="shared" si="7"/>
        <v>3.2258102114912784E-2</v>
      </c>
      <c r="X28" s="69">
        <f t="shared" si="8"/>
        <v>0.67688573636174643</v>
      </c>
      <c r="Y28" s="64">
        <v>252570715</v>
      </c>
      <c r="Z28" s="66">
        <v>-136878</v>
      </c>
      <c r="AA28" s="67">
        <f t="shared" si="16"/>
        <v>252433837</v>
      </c>
      <c r="AB28" s="68">
        <f t="shared" si="9"/>
        <v>-5.4193931390660239E-4</v>
      </c>
      <c r="AC28" s="69">
        <f t="shared" si="10"/>
        <v>1.7612178250778699E-2</v>
      </c>
      <c r="AD28" s="64">
        <v>6571745</v>
      </c>
      <c r="AE28" s="69">
        <f t="shared" si="11"/>
        <v>3.2173220339589908E-5</v>
      </c>
      <c r="AF28" s="64">
        <v>12005</v>
      </c>
      <c r="AG28" s="64">
        <v>373136412</v>
      </c>
      <c r="AH28" s="66">
        <v>59040</v>
      </c>
      <c r="AI28" s="67">
        <v>373195452</v>
      </c>
      <c r="AJ28" s="68">
        <f t="shared" si="12"/>
        <v>1.5822631643893278E-4</v>
      </c>
      <c r="AK28" s="64">
        <v>0</v>
      </c>
      <c r="AL28" s="64">
        <v>0</v>
      </c>
      <c r="AM28" s="26">
        <v>0</v>
      </c>
      <c r="AN28" s="70"/>
    </row>
    <row r="29" spans="1:40" x14ac:dyDescent="0.25">
      <c r="A29" s="61" t="s">
        <v>63</v>
      </c>
      <c r="B29" s="62" t="s">
        <v>62</v>
      </c>
      <c r="C29" s="25">
        <v>3</v>
      </c>
      <c r="D29" s="25"/>
      <c r="E29" s="63">
        <f t="shared" si="0"/>
        <v>2.4944068515115995E-2</v>
      </c>
      <c r="F29" s="64">
        <v>8670320</v>
      </c>
      <c r="G29" s="65">
        <f t="shared" si="1"/>
        <v>2.2044391610874232E-3</v>
      </c>
      <c r="H29" s="64">
        <v>766242</v>
      </c>
      <c r="I29" s="65">
        <f t="shared" si="2"/>
        <v>4.338381563705217E-4</v>
      </c>
      <c r="J29" s="64">
        <v>150798</v>
      </c>
      <c r="K29" s="66">
        <v>1187</v>
      </c>
      <c r="L29" s="67">
        <f t="shared" si="13"/>
        <v>151985</v>
      </c>
      <c r="M29" s="68">
        <f t="shared" si="3"/>
        <v>7.8714571811297224E-3</v>
      </c>
      <c r="N29" s="69">
        <f t="shared" si="4"/>
        <v>0.24904520535590088</v>
      </c>
      <c r="O29" s="64">
        <v>86565735</v>
      </c>
      <c r="P29" s="66">
        <v>0</v>
      </c>
      <c r="Q29" s="67">
        <f t="shared" si="14"/>
        <v>86565735</v>
      </c>
      <c r="R29" s="68">
        <f t="shared" si="5"/>
        <v>0</v>
      </c>
      <c r="S29" s="69">
        <f t="shared" si="6"/>
        <v>1.1582611087272392E-2</v>
      </c>
      <c r="T29" s="64">
        <v>4026005</v>
      </c>
      <c r="U29" s="66">
        <v>129871</v>
      </c>
      <c r="V29" s="67">
        <f t="shared" si="15"/>
        <v>4155876</v>
      </c>
      <c r="W29" s="68">
        <f t="shared" si="7"/>
        <v>3.2258032466427639E-2</v>
      </c>
      <c r="X29" s="69">
        <f t="shared" si="8"/>
        <v>0.69475506303467194</v>
      </c>
      <c r="Y29" s="64">
        <v>241490225</v>
      </c>
      <c r="Z29" s="66">
        <v>0</v>
      </c>
      <c r="AA29" s="67">
        <f t="shared" si="16"/>
        <v>241490225</v>
      </c>
      <c r="AB29" s="68">
        <f t="shared" si="9"/>
        <v>0</v>
      </c>
      <c r="AC29" s="69">
        <f t="shared" si="10"/>
        <v>1.7009515077298584E-2</v>
      </c>
      <c r="AD29" s="64">
        <v>5912345</v>
      </c>
      <c r="AE29" s="69">
        <f t="shared" si="11"/>
        <v>2.5259612282213161E-5</v>
      </c>
      <c r="AF29" s="64">
        <v>8780</v>
      </c>
      <c r="AG29" s="64">
        <v>347590450</v>
      </c>
      <c r="AH29" s="66">
        <v>131058</v>
      </c>
      <c r="AI29" s="67">
        <v>347721508</v>
      </c>
      <c r="AJ29" s="68">
        <f t="shared" si="12"/>
        <v>3.7704718297064838E-4</v>
      </c>
      <c r="AK29" s="64">
        <v>0</v>
      </c>
      <c r="AL29" s="64">
        <v>0</v>
      </c>
      <c r="AM29" s="26">
        <v>0</v>
      </c>
      <c r="AN29" s="70"/>
    </row>
    <row r="30" spans="1:40" x14ac:dyDescent="0.25">
      <c r="A30" s="61" t="s">
        <v>65</v>
      </c>
      <c r="B30" s="62" t="s">
        <v>64</v>
      </c>
      <c r="C30" s="25">
        <v>3</v>
      </c>
      <c r="D30" s="25"/>
      <c r="E30" s="63">
        <f t="shared" si="0"/>
        <v>3.2396783295772169E-2</v>
      </c>
      <c r="F30" s="64">
        <v>27764459</v>
      </c>
      <c r="G30" s="65">
        <f t="shared" si="1"/>
        <v>5.4555449176751647E-3</v>
      </c>
      <c r="H30" s="64">
        <v>4675472</v>
      </c>
      <c r="I30" s="65">
        <f t="shared" si="2"/>
        <v>1.4109543694673641E-3</v>
      </c>
      <c r="J30" s="64">
        <v>1209206</v>
      </c>
      <c r="K30" s="66">
        <v>9521</v>
      </c>
      <c r="L30" s="67">
        <f t="shared" si="13"/>
        <v>1218727</v>
      </c>
      <c r="M30" s="68">
        <f t="shared" si="3"/>
        <v>7.873761790794952E-3</v>
      </c>
      <c r="N30" s="69">
        <f t="shared" si="4"/>
        <v>0.20186476624424685</v>
      </c>
      <c r="O30" s="64">
        <v>173000695</v>
      </c>
      <c r="P30" s="66">
        <v>875404</v>
      </c>
      <c r="Q30" s="67">
        <f t="shared" si="14"/>
        <v>173876099</v>
      </c>
      <c r="R30" s="68">
        <f t="shared" si="5"/>
        <v>5.0601184001023815E-3</v>
      </c>
      <c r="S30" s="69">
        <f t="shared" si="6"/>
        <v>1.979672225024514E-2</v>
      </c>
      <c r="T30" s="64">
        <v>16966045</v>
      </c>
      <c r="U30" s="66">
        <v>32301</v>
      </c>
      <c r="V30" s="67">
        <f t="shared" si="15"/>
        <v>16998346</v>
      </c>
      <c r="W30" s="68">
        <f t="shared" si="7"/>
        <v>1.9038615069098307E-3</v>
      </c>
      <c r="X30" s="69">
        <f t="shared" si="8"/>
        <v>0.69984648957974993</v>
      </c>
      <c r="Y30" s="64">
        <v>599777422</v>
      </c>
      <c r="Z30" s="66">
        <v>0</v>
      </c>
      <c r="AA30" s="67">
        <f t="shared" si="16"/>
        <v>599777422</v>
      </c>
      <c r="AB30" s="68">
        <f t="shared" si="9"/>
        <v>0</v>
      </c>
      <c r="AC30" s="69">
        <f t="shared" si="10"/>
        <v>3.922873934284335E-2</v>
      </c>
      <c r="AD30" s="64">
        <v>33619533</v>
      </c>
      <c r="AE30" s="69">
        <f t="shared" si="11"/>
        <v>0</v>
      </c>
      <c r="AF30" s="64">
        <v>0</v>
      </c>
      <c r="AG30" s="64">
        <v>857012832</v>
      </c>
      <c r="AH30" s="66">
        <v>917226</v>
      </c>
      <c r="AI30" s="67">
        <v>857930058</v>
      </c>
      <c r="AJ30" s="68">
        <f t="shared" si="12"/>
        <v>1.0702593540629739E-3</v>
      </c>
      <c r="AK30" s="64">
        <v>0</v>
      </c>
      <c r="AL30" s="64">
        <v>13415</v>
      </c>
      <c r="AM30" s="26">
        <v>0</v>
      </c>
      <c r="AN30" s="70"/>
    </row>
    <row r="31" spans="1:40" x14ac:dyDescent="0.25">
      <c r="A31" s="61" t="s">
        <v>67</v>
      </c>
      <c r="B31" s="62" t="s">
        <v>66</v>
      </c>
      <c r="C31" s="25">
        <v>3</v>
      </c>
      <c r="D31" s="25"/>
      <c r="E31" s="63">
        <f t="shared" si="0"/>
        <v>2.7464122769207028E-2</v>
      </c>
      <c r="F31" s="64">
        <v>15639721</v>
      </c>
      <c r="G31" s="65">
        <f t="shared" si="1"/>
        <v>8.376961502796175E-3</v>
      </c>
      <c r="H31" s="64">
        <v>4770345</v>
      </c>
      <c r="I31" s="65">
        <f t="shared" si="2"/>
        <v>1.3943083207626536E-2</v>
      </c>
      <c r="J31" s="64">
        <v>7940029</v>
      </c>
      <c r="K31" s="66">
        <v>62520</v>
      </c>
      <c r="L31" s="67">
        <f t="shared" si="13"/>
        <v>8002549</v>
      </c>
      <c r="M31" s="68">
        <f t="shared" si="3"/>
        <v>7.8740266565777029E-3</v>
      </c>
      <c r="N31" s="69">
        <f t="shared" si="4"/>
        <v>0.15035442520762562</v>
      </c>
      <c r="O31" s="64">
        <v>85620840</v>
      </c>
      <c r="P31" s="66">
        <v>22170</v>
      </c>
      <c r="Q31" s="67">
        <f t="shared" si="14"/>
        <v>85643010</v>
      </c>
      <c r="R31" s="68">
        <f t="shared" si="5"/>
        <v>2.5893228798035616E-4</v>
      </c>
      <c r="S31" s="69">
        <f t="shared" si="6"/>
        <v>6.0934752825334226E-2</v>
      </c>
      <c r="T31" s="64">
        <v>34699908</v>
      </c>
      <c r="U31" s="66">
        <v>0</v>
      </c>
      <c r="V31" s="67">
        <f t="shared" si="15"/>
        <v>34699908</v>
      </c>
      <c r="W31" s="68">
        <f t="shared" si="7"/>
        <v>0</v>
      </c>
      <c r="X31" s="69">
        <f t="shared" si="8"/>
        <v>0.71408006559757675</v>
      </c>
      <c r="Y31" s="64">
        <v>406640077</v>
      </c>
      <c r="Z31" s="66">
        <v>-306516</v>
      </c>
      <c r="AA31" s="67">
        <f t="shared" si="16"/>
        <v>406333561</v>
      </c>
      <c r="AB31" s="68">
        <f t="shared" si="9"/>
        <v>-7.5377715413918727E-4</v>
      </c>
      <c r="AC31" s="69">
        <f t="shared" si="10"/>
        <v>2.4846588889833644E-2</v>
      </c>
      <c r="AD31" s="64">
        <v>14149140</v>
      </c>
      <c r="AE31" s="69">
        <f t="shared" si="11"/>
        <v>0</v>
      </c>
      <c r="AF31" s="64">
        <v>0</v>
      </c>
      <c r="AG31" s="64">
        <v>569460060</v>
      </c>
      <c r="AH31" s="66">
        <v>-221826</v>
      </c>
      <c r="AI31" s="67">
        <v>569238234</v>
      </c>
      <c r="AJ31" s="68">
        <f t="shared" si="12"/>
        <v>-3.8953741549495145E-4</v>
      </c>
      <c r="AK31" s="64">
        <v>0</v>
      </c>
      <c r="AL31" s="64">
        <v>0</v>
      </c>
      <c r="AM31" s="26">
        <v>0</v>
      </c>
      <c r="AN31" s="70"/>
    </row>
    <row r="32" spans="1:40" x14ac:dyDescent="0.25">
      <c r="A32" s="61" t="s">
        <v>69</v>
      </c>
      <c r="B32" s="62" t="s">
        <v>68</v>
      </c>
      <c r="C32" s="25">
        <v>3</v>
      </c>
      <c r="D32" s="25"/>
      <c r="E32" s="63">
        <f t="shared" si="0"/>
        <v>2.6611122717012232E-2</v>
      </c>
      <c r="F32" s="64">
        <v>12854229</v>
      </c>
      <c r="G32" s="65">
        <f t="shared" si="1"/>
        <v>8.5785245275176239E-3</v>
      </c>
      <c r="H32" s="64">
        <v>4143768</v>
      </c>
      <c r="I32" s="65">
        <f t="shared" si="2"/>
        <v>1.4538336817070381E-2</v>
      </c>
      <c r="J32" s="64">
        <v>7022594</v>
      </c>
      <c r="K32" s="66">
        <v>55296</v>
      </c>
      <c r="L32" s="67">
        <f t="shared" si="13"/>
        <v>7077890</v>
      </c>
      <c r="M32" s="68">
        <f t="shared" si="3"/>
        <v>7.8740135055507983E-3</v>
      </c>
      <c r="N32" s="69">
        <f t="shared" si="4"/>
        <v>0.16784857915718771</v>
      </c>
      <c r="O32" s="64">
        <v>81077529</v>
      </c>
      <c r="P32" s="66">
        <v>24337</v>
      </c>
      <c r="Q32" s="67">
        <f t="shared" si="14"/>
        <v>81101866</v>
      </c>
      <c r="R32" s="68">
        <f t="shared" si="5"/>
        <v>3.0016948345823415E-4</v>
      </c>
      <c r="S32" s="69">
        <f t="shared" si="6"/>
        <v>2.4320472534235332E-2</v>
      </c>
      <c r="T32" s="64">
        <v>11747754</v>
      </c>
      <c r="U32" s="66">
        <v>0</v>
      </c>
      <c r="V32" s="67">
        <f t="shared" si="15"/>
        <v>11747754</v>
      </c>
      <c r="W32" s="68">
        <f t="shared" si="7"/>
        <v>0</v>
      </c>
      <c r="X32" s="69">
        <f t="shared" si="8"/>
        <v>0.70987316964064917</v>
      </c>
      <c r="Y32" s="64">
        <v>342896930</v>
      </c>
      <c r="Z32" s="66">
        <v>-989486</v>
      </c>
      <c r="AA32" s="67">
        <f t="shared" si="16"/>
        <v>341907444</v>
      </c>
      <c r="AB32" s="68">
        <f t="shared" si="9"/>
        <v>-2.88566596382184E-3</v>
      </c>
      <c r="AC32" s="69">
        <f t="shared" si="10"/>
        <v>4.8229794606327502E-2</v>
      </c>
      <c r="AD32" s="64">
        <v>23296906</v>
      </c>
      <c r="AE32" s="69">
        <f t="shared" si="11"/>
        <v>0</v>
      </c>
      <c r="AF32" s="64">
        <v>0</v>
      </c>
      <c r="AG32" s="64">
        <v>483039710</v>
      </c>
      <c r="AH32" s="66">
        <v>-909853</v>
      </c>
      <c r="AI32" s="67">
        <v>482129857</v>
      </c>
      <c r="AJ32" s="68">
        <f t="shared" si="12"/>
        <v>-1.8835987625116784E-3</v>
      </c>
      <c r="AK32" s="64">
        <v>0</v>
      </c>
      <c r="AL32" s="64">
        <v>0</v>
      </c>
      <c r="AM32" s="26">
        <v>0</v>
      </c>
      <c r="AN32" s="70"/>
    </row>
    <row r="33" spans="1:40" x14ac:dyDescent="0.25">
      <c r="A33" s="61" t="s">
        <v>71</v>
      </c>
      <c r="B33" s="62" t="s">
        <v>70</v>
      </c>
      <c r="C33" s="25">
        <v>3</v>
      </c>
      <c r="D33" s="25"/>
      <c r="E33" s="63">
        <f t="shared" si="0"/>
        <v>4.201025916932024E-2</v>
      </c>
      <c r="F33" s="64">
        <v>55996454</v>
      </c>
      <c r="G33" s="65">
        <f t="shared" si="1"/>
        <v>3.1886100616544323E-2</v>
      </c>
      <c r="H33" s="64">
        <v>42501727</v>
      </c>
      <c r="I33" s="65">
        <f t="shared" si="2"/>
        <v>1.5474079969147993E-2</v>
      </c>
      <c r="J33" s="64">
        <v>20625762</v>
      </c>
      <c r="K33" s="66">
        <v>162407</v>
      </c>
      <c r="L33" s="67">
        <f t="shared" si="13"/>
        <v>20788169</v>
      </c>
      <c r="M33" s="68">
        <f t="shared" si="3"/>
        <v>7.8739878798174835E-3</v>
      </c>
      <c r="N33" s="69">
        <f t="shared" si="4"/>
        <v>0.21875937143651902</v>
      </c>
      <c r="O33" s="64">
        <v>291589467</v>
      </c>
      <c r="P33" s="66">
        <v>6197805</v>
      </c>
      <c r="Q33" s="67">
        <f t="shared" si="14"/>
        <v>297787272</v>
      </c>
      <c r="R33" s="68">
        <f t="shared" si="5"/>
        <v>2.125524307776179E-2</v>
      </c>
      <c r="S33" s="69">
        <f t="shared" si="6"/>
        <v>3.9236968348419998E-2</v>
      </c>
      <c r="T33" s="64">
        <v>52299870</v>
      </c>
      <c r="U33" s="66">
        <v>0</v>
      </c>
      <c r="V33" s="67">
        <f t="shared" si="15"/>
        <v>52299870</v>
      </c>
      <c r="W33" s="68">
        <f t="shared" si="7"/>
        <v>0</v>
      </c>
      <c r="X33" s="69">
        <f t="shared" si="8"/>
        <v>0.62878468649370922</v>
      </c>
      <c r="Y33" s="64">
        <v>838121770</v>
      </c>
      <c r="Z33" s="66">
        <v>23543544</v>
      </c>
      <c r="AA33" s="67">
        <f t="shared" si="16"/>
        <v>861665314</v>
      </c>
      <c r="AB33" s="68">
        <f t="shared" si="9"/>
        <v>2.8090839353808933E-2</v>
      </c>
      <c r="AC33" s="69">
        <f t="shared" si="10"/>
        <v>2.3072116458444397E-2</v>
      </c>
      <c r="AD33" s="64">
        <v>30753362</v>
      </c>
      <c r="AE33" s="69">
        <f t="shared" si="11"/>
        <v>7.7641750789479214E-4</v>
      </c>
      <c r="AF33" s="64">
        <v>1034905</v>
      </c>
      <c r="AG33" s="64">
        <v>1332923317</v>
      </c>
      <c r="AH33" s="66">
        <v>29903756</v>
      </c>
      <c r="AI33" s="67">
        <v>1362827073</v>
      </c>
      <c r="AJ33" s="68">
        <f t="shared" si="12"/>
        <v>2.2434715949979891E-2</v>
      </c>
      <c r="AK33" s="64">
        <v>292690</v>
      </c>
      <c r="AL33" s="64">
        <v>7996405</v>
      </c>
      <c r="AM33" s="26">
        <v>0</v>
      </c>
      <c r="AN33" s="70"/>
    </row>
    <row r="34" spans="1:40" x14ac:dyDescent="0.25">
      <c r="A34" s="61" t="s">
        <v>73</v>
      </c>
      <c r="B34" s="62" t="s">
        <v>72</v>
      </c>
      <c r="C34" s="25">
        <v>3</v>
      </c>
      <c r="D34" s="25"/>
      <c r="E34" s="63">
        <f t="shared" si="0"/>
        <v>2.7755502311092483E-2</v>
      </c>
      <c r="F34" s="64">
        <v>24682151</v>
      </c>
      <c r="G34" s="65">
        <f t="shared" si="1"/>
        <v>9.6386335210691121E-3</v>
      </c>
      <c r="H34" s="64">
        <v>8571353</v>
      </c>
      <c r="I34" s="65">
        <f t="shared" si="2"/>
        <v>1.0777015976252545E-2</v>
      </c>
      <c r="J34" s="64">
        <v>9583683</v>
      </c>
      <c r="K34" s="66">
        <v>75462</v>
      </c>
      <c r="L34" s="67">
        <f t="shared" si="13"/>
        <v>9659145</v>
      </c>
      <c r="M34" s="68">
        <f t="shared" si="3"/>
        <v>7.874008353573464E-3</v>
      </c>
      <c r="N34" s="69">
        <f t="shared" si="4"/>
        <v>0.17233536947068856</v>
      </c>
      <c r="O34" s="64">
        <v>153252770</v>
      </c>
      <c r="P34" s="66">
        <v>3026075</v>
      </c>
      <c r="Q34" s="67">
        <f t="shared" si="14"/>
        <v>156278845</v>
      </c>
      <c r="R34" s="68">
        <f t="shared" si="5"/>
        <v>1.9745646359279508E-2</v>
      </c>
      <c r="S34" s="69">
        <f t="shared" si="6"/>
        <v>1.2350859829490565E-2</v>
      </c>
      <c r="T34" s="64">
        <v>10983256</v>
      </c>
      <c r="U34" s="66">
        <v>104058</v>
      </c>
      <c r="V34" s="67">
        <f t="shared" si="15"/>
        <v>11087314</v>
      </c>
      <c r="W34" s="68">
        <f t="shared" si="7"/>
        <v>9.474239697226397E-3</v>
      </c>
      <c r="X34" s="69">
        <f t="shared" si="8"/>
        <v>0.73932983817432296</v>
      </c>
      <c r="Y34" s="64">
        <v>657464257</v>
      </c>
      <c r="Z34" s="66">
        <v>9696545</v>
      </c>
      <c r="AA34" s="67">
        <f t="shared" si="16"/>
        <v>667160802</v>
      </c>
      <c r="AB34" s="68">
        <f t="shared" si="9"/>
        <v>1.4748398710289129E-2</v>
      </c>
      <c r="AC34" s="69">
        <f t="shared" si="10"/>
        <v>2.7812780717083832E-2</v>
      </c>
      <c r="AD34" s="64">
        <v>24733087</v>
      </c>
      <c r="AE34" s="69">
        <f t="shared" si="11"/>
        <v>0</v>
      </c>
      <c r="AF34" s="64">
        <v>0</v>
      </c>
      <c r="AG34" s="64">
        <v>889270557</v>
      </c>
      <c r="AH34" s="66">
        <v>12902140</v>
      </c>
      <c r="AI34" s="67">
        <v>902172697</v>
      </c>
      <c r="AJ34" s="68">
        <f t="shared" si="12"/>
        <v>1.4508677812887489E-2</v>
      </c>
      <c r="AK34" s="64">
        <v>0</v>
      </c>
      <c r="AL34" s="64">
        <v>0</v>
      </c>
      <c r="AM34" s="26">
        <v>0</v>
      </c>
      <c r="AN34" s="70"/>
    </row>
    <row r="35" spans="1:40" x14ac:dyDescent="0.25">
      <c r="A35" s="61" t="s">
        <v>75</v>
      </c>
      <c r="B35" s="62" t="s">
        <v>74</v>
      </c>
      <c r="C35" s="25">
        <v>3</v>
      </c>
      <c r="D35" s="25"/>
      <c r="E35" s="63">
        <f t="shared" si="0"/>
        <v>1.1595574126857085E-2</v>
      </c>
      <c r="F35" s="64">
        <v>9578093</v>
      </c>
      <c r="G35" s="65">
        <f t="shared" si="1"/>
        <v>1.5443588206735239E-2</v>
      </c>
      <c r="H35" s="64">
        <v>12756602</v>
      </c>
      <c r="I35" s="65">
        <f t="shared" si="2"/>
        <v>2.4450615373613507E-2</v>
      </c>
      <c r="J35" s="64">
        <v>20196522</v>
      </c>
      <c r="K35" s="66">
        <v>159028</v>
      </c>
      <c r="L35" s="67">
        <f t="shared" si="13"/>
        <v>20355550</v>
      </c>
      <c r="M35" s="68">
        <f t="shared" si="3"/>
        <v>7.87402900360765E-3</v>
      </c>
      <c r="N35" s="69">
        <f t="shared" si="4"/>
        <v>0.7249494381340299</v>
      </c>
      <c r="O35" s="64">
        <v>598817537</v>
      </c>
      <c r="P35" s="66">
        <v>12740150</v>
      </c>
      <c r="Q35" s="67">
        <f t="shared" si="14"/>
        <v>611557687</v>
      </c>
      <c r="R35" s="68">
        <f t="shared" si="5"/>
        <v>2.1275512510583003E-2</v>
      </c>
      <c r="S35" s="69">
        <f t="shared" si="6"/>
        <v>0.10314321994247959</v>
      </c>
      <c r="T35" s="64">
        <v>85197623</v>
      </c>
      <c r="U35" s="66">
        <v>-2555486</v>
      </c>
      <c r="V35" s="67">
        <f t="shared" si="15"/>
        <v>82642137</v>
      </c>
      <c r="W35" s="68">
        <f t="shared" si="7"/>
        <v>-2.9994803963016667E-2</v>
      </c>
      <c r="X35" s="69">
        <f t="shared" si="8"/>
        <v>0.11357439084814215</v>
      </c>
      <c r="Y35" s="64">
        <v>93813904</v>
      </c>
      <c r="Z35" s="66">
        <v>-3752556</v>
      </c>
      <c r="AA35" s="67">
        <f t="shared" si="16"/>
        <v>90061348</v>
      </c>
      <c r="AB35" s="68">
        <f t="shared" si="9"/>
        <v>-3.9999998294495881E-2</v>
      </c>
      <c r="AC35" s="69">
        <f t="shared" si="10"/>
        <v>6.7354050662869246E-3</v>
      </c>
      <c r="AD35" s="64">
        <v>5563531</v>
      </c>
      <c r="AE35" s="69">
        <f t="shared" si="11"/>
        <v>1.0776830185555351E-4</v>
      </c>
      <c r="AF35" s="64">
        <v>89018</v>
      </c>
      <c r="AG35" s="64">
        <v>826012830</v>
      </c>
      <c r="AH35" s="66">
        <v>6591136</v>
      </c>
      <c r="AI35" s="67">
        <v>832603966</v>
      </c>
      <c r="AJ35" s="68">
        <f t="shared" si="12"/>
        <v>7.9794595926554798E-3</v>
      </c>
      <c r="AK35" s="64">
        <v>30622</v>
      </c>
      <c r="AL35" s="64">
        <v>866568</v>
      </c>
      <c r="AM35" s="26">
        <v>0</v>
      </c>
      <c r="AN35" s="70"/>
    </row>
    <row r="36" spans="1:40" x14ac:dyDescent="0.25">
      <c r="A36" s="61" t="s">
        <v>77</v>
      </c>
      <c r="B36" s="62" t="s">
        <v>76</v>
      </c>
      <c r="C36" s="25">
        <v>3</v>
      </c>
      <c r="D36" s="25"/>
      <c r="E36" s="63">
        <f t="shared" si="0"/>
        <v>5.7938925567416068E-2</v>
      </c>
      <c r="F36" s="64">
        <v>22230278</v>
      </c>
      <c r="G36" s="65">
        <f t="shared" si="1"/>
        <v>1.5864412495512788E-2</v>
      </c>
      <c r="H36" s="64">
        <v>6086932</v>
      </c>
      <c r="I36" s="65">
        <f t="shared" si="2"/>
        <v>2.6219626627884265E-2</v>
      </c>
      <c r="J36" s="64">
        <v>10060069</v>
      </c>
      <c r="K36" s="66">
        <v>79213</v>
      </c>
      <c r="L36" s="67">
        <f t="shared" si="13"/>
        <v>10139282</v>
      </c>
      <c r="M36" s="68">
        <f t="shared" si="3"/>
        <v>7.874001659431959E-3</v>
      </c>
      <c r="N36" s="69">
        <f t="shared" si="4"/>
        <v>0.29811331950034242</v>
      </c>
      <c r="O36" s="64">
        <v>114381513</v>
      </c>
      <c r="P36" s="66">
        <v>2433650</v>
      </c>
      <c r="Q36" s="67">
        <f t="shared" si="14"/>
        <v>116815163</v>
      </c>
      <c r="R36" s="68">
        <f t="shared" si="5"/>
        <v>2.1276602627209523E-2</v>
      </c>
      <c r="S36" s="69">
        <f t="shared" si="6"/>
        <v>5.5497837732264098E-2</v>
      </c>
      <c r="T36" s="64">
        <v>21293670</v>
      </c>
      <c r="U36" s="66">
        <v>-645263</v>
      </c>
      <c r="V36" s="67">
        <f t="shared" si="15"/>
        <v>20648407</v>
      </c>
      <c r="W36" s="68">
        <f t="shared" si="7"/>
        <v>-3.0303043110933906E-2</v>
      </c>
      <c r="X36" s="69">
        <f t="shared" si="8"/>
        <v>0.52989570513941664</v>
      </c>
      <c r="Y36" s="64">
        <v>203312863</v>
      </c>
      <c r="Z36" s="66">
        <v>-8132515</v>
      </c>
      <c r="AA36" s="67">
        <f t="shared" si="16"/>
        <v>195180348</v>
      </c>
      <c r="AB36" s="68">
        <f t="shared" si="9"/>
        <v>-4.0000002360893419E-2</v>
      </c>
      <c r="AC36" s="69">
        <f t="shared" si="10"/>
        <v>1.6470172937163782E-2</v>
      </c>
      <c r="AD36" s="64">
        <v>6319353</v>
      </c>
      <c r="AE36" s="69">
        <f t="shared" si="11"/>
        <v>0</v>
      </c>
      <c r="AF36" s="64">
        <v>0</v>
      </c>
      <c r="AG36" s="64">
        <v>383684678</v>
      </c>
      <c r="AH36" s="66">
        <v>-6264915</v>
      </c>
      <c r="AI36" s="67">
        <v>377419763</v>
      </c>
      <c r="AJ36" s="68">
        <f t="shared" si="12"/>
        <v>-1.6328290805503576E-2</v>
      </c>
      <c r="AK36" s="64">
        <v>0</v>
      </c>
      <c r="AL36" s="64">
        <v>0</v>
      </c>
      <c r="AM36" s="26">
        <v>0</v>
      </c>
      <c r="AN36" s="70"/>
    </row>
    <row r="37" spans="1:40" x14ac:dyDescent="0.25">
      <c r="A37" s="61" t="s">
        <v>79</v>
      </c>
      <c r="B37" s="62" t="s">
        <v>78</v>
      </c>
      <c r="C37" s="25">
        <v>3</v>
      </c>
      <c r="D37" s="25"/>
      <c r="E37" s="63">
        <f t="shared" si="0"/>
        <v>9.0901800217684001E-2</v>
      </c>
      <c r="F37" s="64">
        <v>53112266</v>
      </c>
      <c r="G37" s="65">
        <f t="shared" si="1"/>
        <v>9.6042545800127145E-3</v>
      </c>
      <c r="H37" s="64">
        <v>5611591</v>
      </c>
      <c r="I37" s="65">
        <f t="shared" si="2"/>
        <v>3.2165202672140812E-2</v>
      </c>
      <c r="J37" s="64">
        <v>18793542</v>
      </c>
      <c r="K37" s="66">
        <v>147981</v>
      </c>
      <c r="L37" s="67">
        <f t="shared" si="13"/>
        <v>18941523</v>
      </c>
      <c r="M37" s="68">
        <f t="shared" si="3"/>
        <v>7.8740346018861158E-3</v>
      </c>
      <c r="N37" s="69">
        <f t="shared" si="4"/>
        <v>0.5622652254378685</v>
      </c>
      <c r="O37" s="64">
        <v>328521329</v>
      </c>
      <c r="P37" s="66">
        <v>6916939</v>
      </c>
      <c r="Q37" s="67">
        <f t="shared" si="14"/>
        <v>335438268</v>
      </c>
      <c r="R37" s="68">
        <f t="shared" si="5"/>
        <v>2.1054763844572173E-2</v>
      </c>
      <c r="S37" s="69">
        <f t="shared" si="6"/>
        <v>8.0407961169640024E-2</v>
      </c>
      <c r="T37" s="64">
        <v>46980907</v>
      </c>
      <c r="U37" s="66">
        <v>-1416242</v>
      </c>
      <c r="V37" s="67">
        <f t="shared" si="15"/>
        <v>45564665</v>
      </c>
      <c r="W37" s="68">
        <f t="shared" si="7"/>
        <v>-3.0145054457973747E-2</v>
      </c>
      <c r="X37" s="69">
        <f t="shared" si="8"/>
        <v>0.21378040086219768</v>
      </c>
      <c r="Y37" s="64">
        <v>124907994</v>
      </c>
      <c r="Z37" s="66">
        <v>-4918716</v>
      </c>
      <c r="AA37" s="67">
        <f t="shared" si="16"/>
        <v>119989278</v>
      </c>
      <c r="AB37" s="68">
        <f t="shared" si="9"/>
        <v>-3.9378712622668489E-2</v>
      </c>
      <c r="AC37" s="69">
        <f t="shared" si="10"/>
        <v>1.087515506045624E-2</v>
      </c>
      <c r="AD37" s="64">
        <v>6354155</v>
      </c>
      <c r="AE37" s="69">
        <f t="shared" si="11"/>
        <v>0</v>
      </c>
      <c r="AF37" s="64">
        <v>0</v>
      </c>
      <c r="AG37" s="64">
        <v>584281784</v>
      </c>
      <c r="AH37" s="66">
        <v>729962</v>
      </c>
      <c r="AI37" s="67">
        <v>585011746</v>
      </c>
      <c r="AJ37" s="68">
        <f t="shared" si="12"/>
        <v>1.2493321202017827E-3</v>
      </c>
      <c r="AK37" s="64">
        <v>416288</v>
      </c>
      <c r="AL37" s="64">
        <v>244916</v>
      </c>
      <c r="AM37" s="26">
        <v>0</v>
      </c>
      <c r="AN37" s="70"/>
    </row>
    <row r="38" spans="1:40" x14ac:dyDescent="0.25">
      <c r="A38" s="61" t="s">
        <v>81</v>
      </c>
      <c r="B38" s="62" t="s">
        <v>80</v>
      </c>
      <c r="C38" s="25">
        <v>3</v>
      </c>
      <c r="D38" s="25"/>
      <c r="E38" s="63">
        <f t="shared" si="0"/>
        <v>2.0912921045361476E-2</v>
      </c>
      <c r="F38" s="64">
        <v>17034564</v>
      </c>
      <c r="G38" s="65">
        <f t="shared" si="1"/>
        <v>8.3719002553234081E-3</v>
      </c>
      <c r="H38" s="64">
        <v>6819309</v>
      </c>
      <c r="I38" s="65">
        <f t="shared" si="2"/>
        <v>1.4833155244643672E-2</v>
      </c>
      <c r="J38" s="64">
        <v>12082307</v>
      </c>
      <c r="K38" s="66">
        <v>95136</v>
      </c>
      <c r="L38" s="67">
        <f t="shared" si="13"/>
        <v>12177443</v>
      </c>
      <c r="M38" s="68">
        <f t="shared" si="3"/>
        <v>7.8739929386002199E-3</v>
      </c>
      <c r="N38" s="69">
        <f t="shared" si="4"/>
        <v>0.58737992916875681</v>
      </c>
      <c r="O38" s="64">
        <v>478448753</v>
      </c>
      <c r="P38" s="66">
        <v>10196212</v>
      </c>
      <c r="Q38" s="67">
        <f t="shared" si="14"/>
        <v>488644965</v>
      </c>
      <c r="R38" s="68">
        <f t="shared" si="5"/>
        <v>2.1310980405042462E-2</v>
      </c>
      <c r="S38" s="69">
        <f t="shared" si="6"/>
        <v>2.0584147025563267E-2</v>
      </c>
      <c r="T38" s="64">
        <v>16766762</v>
      </c>
      <c r="U38" s="66">
        <v>-508084</v>
      </c>
      <c r="V38" s="67">
        <f t="shared" si="15"/>
        <v>16258678</v>
      </c>
      <c r="W38" s="68">
        <f t="shared" si="7"/>
        <v>-3.0303048376305455E-2</v>
      </c>
      <c r="X38" s="69">
        <f t="shared" si="8"/>
        <v>0.33340274898451883</v>
      </c>
      <c r="Y38" s="64">
        <v>271572319</v>
      </c>
      <c r="Z38" s="66">
        <v>-10699726</v>
      </c>
      <c r="AA38" s="67">
        <f t="shared" si="16"/>
        <v>260872593</v>
      </c>
      <c r="AB38" s="68">
        <f t="shared" si="9"/>
        <v>-3.9399177498646319E-2</v>
      </c>
      <c r="AC38" s="69">
        <f t="shared" si="10"/>
        <v>1.3867645972149954E-2</v>
      </c>
      <c r="AD38" s="64">
        <v>11295854</v>
      </c>
      <c r="AE38" s="69">
        <f t="shared" si="11"/>
        <v>6.4755230368258648E-4</v>
      </c>
      <c r="AF38" s="64">
        <v>527462</v>
      </c>
      <c r="AG38" s="64">
        <v>814547330</v>
      </c>
      <c r="AH38" s="66">
        <v>-916462</v>
      </c>
      <c r="AI38" s="67">
        <v>813630868</v>
      </c>
      <c r="AJ38" s="68">
        <f t="shared" si="12"/>
        <v>-1.1251181683942172E-3</v>
      </c>
      <c r="AK38" s="64">
        <v>0</v>
      </c>
      <c r="AL38" s="64">
        <v>0</v>
      </c>
      <c r="AM38" s="26">
        <v>0</v>
      </c>
      <c r="AN38" s="70"/>
    </row>
    <row r="39" spans="1:40" x14ac:dyDescent="0.25">
      <c r="A39" s="61" t="s">
        <v>83</v>
      </c>
      <c r="B39" s="62" t="s">
        <v>82</v>
      </c>
      <c r="C39" s="25">
        <v>3</v>
      </c>
      <c r="D39" s="25"/>
      <c r="E39" s="63">
        <f t="shared" si="0"/>
        <v>2.9750518848777659E-2</v>
      </c>
      <c r="F39" s="64">
        <v>14127688</v>
      </c>
      <c r="G39" s="65">
        <f t="shared" si="1"/>
        <v>1.1039749961077405E-2</v>
      </c>
      <c r="H39" s="64">
        <v>5242468</v>
      </c>
      <c r="I39" s="65">
        <f t="shared" si="2"/>
        <v>2.6178865758194323E-3</v>
      </c>
      <c r="J39" s="64">
        <v>1243161</v>
      </c>
      <c r="K39" s="66">
        <v>9789</v>
      </c>
      <c r="L39" s="67">
        <f t="shared" si="13"/>
        <v>1252950</v>
      </c>
      <c r="M39" s="68">
        <f t="shared" si="3"/>
        <v>7.8742817704223339E-3</v>
      </c>
      <c r="N39" s="69">
        <f t="shared" si="4"/>
        <v>0.30587362905447613</v>
      </c>
      <c r="O39" s="64">
        <v>145250818</v>
      </c>
      <c r="P39" s="66">
        <v>3107719</v>
      </c>
      <c r="Q39" s="67">
        <f t="shared" si="14"/>
        <v>148358537</v>
      </c>
      <c r="R39" s="68">
        <f t="shared" si="5"/>
        <v>2.1395535273336635E-2</v>
      </c>
      <c r="S39" s="69">
        <f t="shared" si="6"/>
        <v>1.6856854518984291E-2</v>
      </c>
      <c r="T39" s="64">
        <v>8004848</v>
      </c>
      <c r="U39" s="66">
        <v>-242571</v>
      </c>
      <c r="V39" s="67">
        <f t="shared" si="15"/>
        <v>7762277</v>
      </c>
      <c r="W39" s="68">
        <f t="shared" si="7"/>
        <v>-3.0303011375106687E-2</v>
      </c>
      <c r="X39" s="69">
        <f t="shared" si="8"/>
        <v>0.60950736392879712</v>
      </c>
      <c r="Y39" s="64">
        <v>289437973</v>
      </c>
      <c r="Z39" s="66">
        <v>-11443800</v>
      </c>
      <c r="AA39" s="67">
        <f t="shared" si="16"/>
        <v>277994173</v>
      </c>
      <c r="AB39" s="68">
        <f t="shared" si="9"/>
        <v>-3.9538004918242019E-2</v>
      </c>
      <c r="AC39" s="69">
        <f t="shared" si="10"/>
        <v>2.4353997112068013E-2</v>
      </c>
      <c r="AD39" s="64">
        <v>11565031</v>
      </c>
      <c r="AE39" s="69">
        <f t="shared" si="11"/>
        <v>0</v>
      </c>
      <c r="AF39" s="64">
        <v>0</v>
      </c>
      <c r="AG39" s="64">
        <v>474871987</v>
      </c>
      <c r="AH39" s="66">
        <v>-8568863</v>
      </c>
      <c r="AI39" s="67">
        <v>466303124</v>
      </c>
      <c r="AJ39" s="68">
        <f t="shared" si="12"/>
        <v>-1.804457461079927E-2</v>
      </c>
      <c r="AK39" s="64">
        <v>21163</v>
      </c>
      <c r="AL39" s="64">
        <v>0</v>
      </c>
      <c r="AM39" s="26">
        <v>0</v>
      </c>
      <c r="AN39" s="70"/>
    </row>
    <row r="40" spans="1:40" x14ac:dyDescent="0.25">
      <c r="A40" s="61" t="s">
        <v>85</v>
      </c>
      <c r="B40" s="62" t="s">
        <v>84</v>
      </c>
      <c r="C40" s="25">
        <v>3</v>
      </c>
      <c r="D40" s="25"/>
      <c r="E40" s="63">
        <f t="shared" si="0"/>
        <v>3.888326938401155E-2</v>
      </c>
      <c r="F40" s="64">
        <v>43866468</v>
      </c>
      <c r="G40" s="65">
        <f t="shared" si="1"/>
        <v>3.2434997450959686E-2</v>
      </c>
      <c r="H40" s="64">
        <v>36591799</v>
      </c>
      <c r="I40" s="65">
        <f t="shared" si="2"/>
        <v>3.0582553765753319E-3</v>
      </c>
      <c r="J40" s="64">
        <v>3450195</v>
      </c>
      <c r="K40" s="66">
        <v>27167</v>
      </c>
      <c r="L40" s="67">
        <f t="shared" si="13"/>
        <v>3477362</v>
      </c>
      <c r="M40" s="68">
        <f t="shared" si="3"/>
        <v>7.8740476987532587E-3</v>
      </c>
      <c r="N40" s="69">
        <f t="shared" si="4"/>
        <v>0.17302400924880451</v>
      </c>
      <c r="O40" s="64">
        <v>195198405</v>
      </c>
      <c r="P40" s="66">
        <v>3834571</v>
      </c>
      <c r="Q40" s="67">
        <f t="shared" si="14"/>
        <v>199032976</v>
      </c>
      <c r="R40" s="68">
        <f t="shared" si="5"/>
        <v>1.9644479164673503E-2</v>
      </c>
      <c r="S40" s="69">
        <f t="shared" si="6"/>
        <v>2.9930083050288443E-2</v>
      </c>
      <c r="T40" s="64">
        <v>33765860</v>
      </c>
      <c r="U40" s="66">
        <v>0</v>
      </c>
      <c r="V40" s="67">
        <f t="shared" si="15"/>
        <v>33765860</v>
      </c>
      <c r="W40" s="68">
        <f t="shared" si="7"/>
        <v>0</v>
      </c>
      <c r="X40" s="69">
        <f t="shared" si="8"/>
        <v>0.69062879559009815</v>
      </c>
      <c r="Y40" s="64">
        <v>779138340</v>
      </c>
      <c r="Z40" s="66">
        <v>-8549357</v>
      </c>
      <c r="AA40" s="67">
        <f t="shared" si="16"/>
        <v>770588983</v>
      </c>
      <c r="AB40" s="68">
        <f t="shared" si="9"/>
        <v>-1.0972835709766253E-2</v>
      </c>
      <c r="AC40" s="69">
        <f t="shared" si="10"/>
        <v>3.2040589899262256E-2</v>
      </c>
      <c r="AD40" s="64">
        <v>36146845</v>
      </c>
      <c r="AE40" s="69">
        <f t="shared" si="11"/>
        <v>0</v>
      </c>
      <c r="AF40" s="64">
        <v>0</v>
      </c>
      <c r="AG40" s="64">
        <v>1128157912</v>
      </c>
      <c r="AH40" s="66">
        <v>-4687619</v>
      </c>
      <c r="AI40" s="67">
        <v>1123470293</v>
      </c>
      <c r="AJ40" s="68">
        <f t="shared" si="12"/>
        <v>-4.1551089170573487E-3</v>
      </c>
      <c r="AK40" s="64">
        <v>328330</v>
      </c>
      <c r="AL40" s="64">
        <v>9110</v>
      </c>
      <c r="AM40" s="26">
        <v>0</v>
      </c>
      <c r="AN40" s="70"/>
    </row>
    <row r="41" spans="1:40" x14ac:dyDescent="0.25">
      <c r="A41" s="61" t="s">
        <v>87</v>
      </c>
      <c r="B41" s="62" t="s">
        <v>86</v>
      </c>
      <c r="C41" s="25">
        <v>3</v>
      </c>
      <c r="D41" s="25"/>
      <c r="E41" s="63">
        <f t="shared" si="0"/>
        <v>3.3372565379813535E-2</v>
      </c>
      <c r="F41" s="64">
        <v>22798860</v>
      </c>
      <c r="G41" s="65">
        <f t="shared" si="1"/>
        <v>3.0955331083417147E-2</v>
      </c>
      <c r="H41" s="64">
        <v>21147498</v>
      </c>
      <c r="I41" s="65">
        <f t="shared" si="2"/>
        <v>1.1976629341269687E-2</v>
      </c>
      <c r="J41" s="64">
        <v>8181975</v>
      </c>
      <c r="K41" s="66">
        <v>64425</v>
      </c>
      <c r="L41" s="67">
        <f t="shared" si="13"/>
        <v>8246400</v>
      </c>
      <c r="M41" s="68">
        <f t="shared" si="3"/>
        <v>7.874015748031496E-3</v>
      </c>
      <c r="N41" s="69">
        <f t="shared" si="4"/>
        <v>0.11494856170554456</v>
      </c>
      <c r="O41" s="64">
        <v>78528460</v>
      </c>
      <c r="P41" s="66">
        <v>1102703</v>
      </c>
      <c r="Q41" s="67">
        <f t="shared" si="14"/>
        <v>79631163</v>
      </c>
      <c r="R41" s="68">
        <f t="shared" si="5"/>
        <v>1.4042081049341857E-2</v>
      </c>
      <c r="S41" s="69">
        <f t="shared" si="6"/>
        <v>6.3323886790528652E-2</v>
      </c>
      <c r="T41" s="64">
        <v>43260457</v>
      </c>
      <c r="U41" s="66">
        <v>0</v>
      </c>
      <c r="V41" s="67">
        <f t="shared" si="15"/>
        <v>43260457</v>
      </c>
      <c r="W41" s="68">
        <f t="shared" si="7"/>
        <v>0</v>
      </c>
      <c r="X41" s="69">
        <f t="shared" si="8"/>
        <v>0.71557776555535912</v>
      </c>
      <c r="Y41" s="64">
        <v>488855355</v>
      </c>
      <c r="Z41" s="66">
        <v>5060724</v>
      </c>
      <c r="AA41" s="67">
        <f t="shared" si="16"/>
        <v>493916079</v>
      </c>
      <c r="AB41" s="68">
        <f t="shared" si="9"/>
        <v>1.0352190987045647E-2</v>
      </c>
      <c r="AC41" s="69">
        <f t="shared" si="10"/>
        <v>2.9845260144067347E-2</v>
      </c>
      <c r="AD41" s="64">
        <v>20389140</v>
      </c>
      <c r="AE41" s="69">
        <f t="shared" si="11"/>
        <v>0</v>
      </c>
      <c r="AF41" s="64">
        <v>0</v>
      </c>
      <c r="AG41" s="64">
        <v>683161745</v>
      </c>
      <c r="AH41" s="66">
        <v>6227852</v>
      </c>
      <c r="AI41" s="67">
        <v>689389597</v>
      </c>
      <c r="AJ41" s="68">
        <f t="shared" si="12"/>
        <v>9.1162188831284754E-3</v>
      </c>
      <c r="AK41" s="64">
        <v>10740</v>
      </c>
      <c r="AL41" s="64">
        <v>0</v>
      </c>
      <c r="AM41" s="26">
        <v>0</v>
      </c>
      <c r="AN41" s="70"/>
    </row>
    <row r="42" spans="1:40" x14ac:dyDescent="0.25">
      <c r="A42" s="61" t="s">
        <v>89</v>
      </c>
      <c r="B42" s="62" t="s">
        <v>88</v>
      </c>
      <c r="C42" s="25">
        <v>3</v>
      </c>
      <c r="D42" s="25"/>
      <c r="E42" s="63">
        <f t="shared" si="0"/>
        <v>3.0695227848664682E-2</v>
      </c>
      <c r="F42" s="64">
        <v>29078822</v>
      </c>
      <c r="G42" s="65">
        <f t="shared" si="1"/>
        <v>8.5735877777494158E-3</v>
      </c>
      <c r="H42" s="64">
        <v>8122104</v>
      </c>
      <c r="I42" s="65">
        <f t="shared" si="2"/>
        <v>5.6877479060694477E-3</v>
      </c>
      <c r="J42" s="64">
        <v>5388232</v>
      </c>
      <c r="K42" s="66">
        <v>42428</v>
      </c>
      <c r="L42" s="67">
        <f t="shared" si="13"/>
        <v>5430660</v>
      </c>
      <c r="M42" s="68">
        <f t="shared" si="3"/>
        <v>7.8741969536575262E-3</v>
      </c>
      <c r="N42" s="69">
        <f t="shared" si="4"/>
        <v>0.11562492001948893</v>
      </c>
      <c r="O42" s="64">
        <v>109536130</v>
      </c>
      <c r="P42" s="66">
        <v>2135961</v>
      </c>
      <c r="Q42" s="67">
        <f t="shared" si="14"/>
        <v>111672091</v>
      </c>
      <c r="R42" s="68">
        <f t="shared" si="5"/>
        <v>1.9500059021621451E-2</v>
      </c>
      <c r="S42" s="69">
        <f t="shared" si="6"/>
        <v>1.5760051839795439E-2</v>
      </c>
      <c r="T42" s="64">
        <v>14930130</v>
      </c>
      <c r="U42" s="66">
        <v>0</v>
      </c>
      <c r="V42" s="67">
        <f t="shared" si="15"/>
        <v>14930130</v>
      </c>
      <c r="W42" s="68">
        <f t="shared" si="7"/>
        <v>0</v>
      </c>
      <c r="X42" s="69">
        <f t="shared" si="8"/>
        <v>0.79665028303381602</v>
      </c>
      <c r="Y42" s="64">
        <v>754698805</v>
      </c>
      <c r="Z42" s="66">
        <v>-5298342</v>
      </c>
      <c r="AA42" s="67">
        <f t="shared" si="16"/>
        <v>749400463</v>
      </c>
      <c r="AB42" s="68">
        <f t="shared" si="9"/>
        <v>-7.0204722266653122E-3</v>
      </c>
      <c r="AC42" s="69">
        <f t="shared" si="10"/>
        <v>2.7008181574416062E-2</v>
      </c>
      <c r="AD42" s="64">
        <v>25585935</v>
      </c>
      <c r="AE42" s="69">
        <f t="shared" si="11"/>
        <v>0</v>
      </c>
      <c r="AF42" s="64">
        <v>0</v>
      </c>
      <c r="AG42" s="64">
        <v>947340158</v>
      </c>
      <c r="AH42" s="66">
        <v>-3119953</v>
      </c>
      <c r="AI42" s="67">
        <v>944220205</v>
      </c>
      <c r="AJ42" s="68">
        <f t="shared" si="12"/>
        <v>-3.2933819744185278E-3</v>
      </c>
      <c r="AK42" s="64">
        <v>0</v>
      </c>
      <c r="AL42" s="64">
        <v>570495</v>
      </c>
      <c r="AM42" s="26">
        <v>0</v>
      </c>
      <c r="AN42" s="70"/>
    </row>
    <row r="43" spans="1:40" x14ac:dyDescent="0.25">
      <c r="A43" s="61" t="s">
        <v>91</v>
      </c>
      <c r="B43" s="62" t="s">
        <v>90</v>
      </c>
      <c r="C43" s="25">
        <v>3</v>
      </c>
      <c r="D43" s="25"/>
      <c r="E43" s="63">
        <f t="shared" si="0"/>
        <v>3.5031131655193455E-2</v>
      </c>
      <c r="F43" s="64">
        <v>6538118</v>
      </c>
      <c r="G43" s="65">
        <f t="shared" si="1"/>
        <v>5.7349074618832218E-3</v>
      </c>
      <c r="H43" s="64">
        <v>1070348</v>
      </c>
      <c r="I43" s="65">
        <f t="shared" si="2"/>
        <v>1.292217149961646E-3</v>
      </c>
      <c r="J43" s="64">
        <v>241176</v>
      </c>
      <c r="K43" s="66">
        <v>1899</v>
      </c>
      <c r="L43" s="67">
        <f t="shared" si="13"/>
        <v>243075</v>
      </c>
      <c r="M43" s="68">
        <f t="shared" si="3"/>
        <v>7.8739178027664447E-3</v>
      </c>
      <c r="N43" s="69">
        <f t="shared" si="4"/>
        <v>0.24362169242404957</v>
      </c>
      <c r="O43" s="64">
        <v>45468910</v>
      </c>
      <c r="P43" s="66">
        <v>967424</v>
      </c>
      <c r="Q43" s="67">
        <f t="shared" si="14"/>
        <v>46436334</v>
      </c>
      <c r="R43" s="68">
        <f t="shared" si="5"/>
        <v>2.1276604167550971E-2</v>
      </c>
      <c r="S43" s="69">
        <f t="shared" si="6"/>
        <v>1.9750038044365415E-2</v>
      </c>
      <c r="T43" s="64">
        <v>3686095</v>
      </c>
      <c r="U43" s="66">
        <v>0</v>
      </c>
      <c r="V43" s="67">
        <f t="shared" si="15"/>
        <v>3686095</v>
      </c>
      <c r="W43" s="68">
        <f t="shared" si="7"/>
        <v>0</v>
      </c>
      <c r="X43" s="69">
        <f t="shared" si="8"/>
        <v>0.66184631349429379</v>
      </c>
      <c r="Y43" s="64">
        <v>123525250</v>
      </c>
      <c r="Z43" s="66">
        <v>-87757</v>
      </c>
      <c r="AA43" s="67">
        <f t="shared" si="16"/>
        <v>123437493</v>
      </c>
      <c r="AB43" s="68">
        <f t="shared" si="9"/>
        <v>-7.1043774450972575E-4</v>
      </c>
      <c r="AC43" s="69">
        <f t="shared" si="10"/>
        <v>3.2723699770252863E-2</v>
      </c>
      <c r="AD43" s="64">
        <v>6107465</v>
      </c>
      <c r="AE43" s="69">
        <f t="shared" si="11"/>
        <v>0</v>
      </c>
      <c r="AF43" s="64">
        <v>0</v>
      </c>
      <c r="AG43" s="64">
        <v>186637362</v>
      </c>
      <c r="AH43" s="66">
        <v>881566</v>
      </c>
      <c r="AI43" s="67">
        <v>187518928</v>
      </c>
      <c r="AJ43" s="68">
        <f t="shared" si="12"/>
        <v>4.7234165257865144E-3</v>
      </c>
      <c r="AK43" s="64">
        <v>0</v>
      </c>
      <c r="AL43" s="64">
        <v>0</v>
      </c>
      <c r="AM43" s="26">
        <v>0</v>
      </c>
      <c r="AN43" s="70"/>
    </row>
    <row r="44" spans="1:40" x14ac:dyDescent="0.25">
      <c r="A44" s="61" t="s">
        <v>93</v>
      </c>
      <c r="B44" s="62" t="s">
        <v>92</v>
      </c>
      <c r="C44" s="25">
        <v>3</v>
      </c>
      <c r="D44" s="25"/>
      <c r="E44" s="63">
        <f t="shared" si="0"/>
        <v>5.0431185627810383E-2</v>
      </c>
      <c r="F44" s="64">
        <v>63119715</v>
      </c>
      <c r="G44" s="65">
        <f t="shared" si="1"/>
        <v>6.5883999468731589E-3</v>
      </c>
      <c r="H44" s="64">
        <v>8246047</v>
      </c>
      <c r="I44" s="65">
        <f t="shared" si="2"/>
        <v>4.1507154484571804E-3</v>
      </c>
      <c r="J44" s="64">
        <v>5195039</v>
      </c>
      <c r="K44" s="66">
        <v>40906</v>
      </c>
      <c r="L44" s="67">
        <f t="shared" si="13"/>
        <v>5235945</v>
      </c>
      <c r="M44" s="68">
        <f t="shared" si="3"/>
        <v>7.87405060866723E-3</v>
      </c>
      <c r="N44" s="69">
        <f t="shared" si="4"/>
        <v>0.15641803245365954</v>
      </c>
      <c r="O44" s="64">
        <v>195772943</v>
      </c>
      <c r="P44" s="66">
        <v>-1977119</v>
      </c>
      <c r="Q44" s="67">
        <f t="shared" si="14"/>
        <v>193795824</v>
      </c>
      <c r="R44" s="68">
        <f t="shared" si="5"/>
        <v>-1.009904111213162E-2</v>
      </c>
      <c r="S44" s="69">
        <f t="shared" si="6"/>
        <v>6.0922527941963199E-2</v>
      </c>
      <c r="T44" s="64">
        <v>76250688</v>
      </c>
      <c r="U44" s="66">
        <v>0</v>
      </c>
      <c r="V44" s="67">
        <f t="shared" si="15"/>
        <v>76250688</v>
      </c>
      <c r="W44" s="68">
        <f t="shared" si="7"/>
        <v>0</v>
      </c>
      <c r="X44" s="69">
        <f t="shared" si="8"/>
        <v>0.68898504442854913</v>
      </c>
      <c r="Y44" s="64">
        <v>862334270</v>
      </c>
      <c r="Z44" s="66">
        <v>1939385</v>
      </c>
      <c r="AA44" s="67">
        <f t="shared" si="16"/>
        <v>864273655</v>
      </c>
      <c r="AB44" s="68">
        <f t="shared" si="9"/>
        <v>2.2489944647566887E-3</v>
      </c>
      <c r="AC44" s="69">
        <f t="shared" si="10"/>
        <v>3.0547850680836944E-2</v>
      </c>
      <c r="AD44" s="64">
        <v>38233716</v>
      </c>
      <c r="AE44" s="69">
        <f t="shared" si="11"/>
        <v>1.9562434718504913E-3</v>
      </c>
      <c r="AF44" s="64">
        <v>2448436</v>
      </c>
      <c r="AG44" s="64">
        <v>1251600854</v>
      </c>
      <c r="AH44" s="66">
        <v>3172</v>
      </c>
      <c r="AI44" s="67">
        <v>1251604026</v>
      </c>
      <c r="AJ44" s="68">
        <f t="shared" si="12"/>
        <v>2.5343542950315051E-6</v>
      </c>
      <c r="AK44" s="64">
        <v>23889</v>
      </c>
      <c r="AL44" s="64">
        <v>205567</v>
      </c>
      <c r="AM44" s="26">
        <v>0</v>
      </c>
      <c r="AN44" s="70"/>
    </row>
    <row r="45" spans="1:40" x14ac:dyDescent="0.25">
      <c r="A45" s="61" t="s">
        <v>95</v>
      </c>
      <c r="B45" s="62" t="s">
        <v>94</v>
      </c>
      <c r="C45" s="25">
        <v>3</v>
      </c>
      <c r="D45" s="25"/>
      <c r="E45" s="63">
        <f t="shared" si="0"/>
        <v>3.2061471851169629E-2</v>
      </c>
      <c r="F45" s="64">
        <v>12092691</v>
      </c>
      <c r="G45" s="65">
        <f t="shared" si="1"/>
        <v>1.4170466842230047E-2</v>
      </c>
      <c r="H45" s="64">
        <v>5344704</v>
      </c>
      <c r="I45" s="65">
        <f t="shared" si="2"/>
        <v>3.5340635846906658E-2</v>
      </c>
      <c r="J45" s="64">
        <v>13329500</v>
      </c>
      <c r="K45" s="66">
        <v>104957</v>
      </c>
      <c r="L45" s="67">
        <f t="shared" si="13"/>
        <v>13434457</v>
      </c>
      <c r="M45" s="68">
        <f t="shared" si="3"/>
        <v>7.8740387861510192E-3</v>
      </c>
      <c r="N45" s="69">
        <f t="shared" si="4"/>
        <v>0.12246339633312382</v>
      </c>
      <c r="O45" s="64">
        <v>46189770</v>
      </c>
      <c r="P45" s="66">
        <v>20709</v>
      </c>
      <c r="Q45" s="67">
        <f t="shared" si="14"/>
        <v>46210479</v>
      </c>
      <c r="R45" s="68">
        <f t="shared" si="5"/>
        <v>4.4834602986765253E-4</v>
      </c>
      <c r="S45" s="69">
        <f t="shared" si="6"/>
        <v>2.1013351975647993E-2</v>
      </c>
      <c r="T45" s="64">
        <v>7925649</v>
      </c>
      <c r="U45" s="66">
        <v>0</v>
      </c>
      <c r="V45" s="67">
        <f t="shared" si="15"/>
        <v>7925649</v>
      </c>
      <c r="W45" s="68">
        <f t="shared" si="7"/>
        <v>0</v>
      </c>
      <c r="X45" s="69">
        <f t="shared" si="8"/>
        <v>0.74497915073494525</v>
      </c>
      <c r="Y45" s="64">
        <v>280985312</v>
      </c>
      <c r="Z45" s="66">
        <v>-559494</v>
      </c>
      <c r="AA45" s="67">
        <f t="shared" si="16"/>
        <v>280425818</v>
      </c>
      <c r="AB45" s="68">
        <f t="shared" si="9"/>
        <v>-1.9911859307435971E-3</v>
      </c>
      <c r="AC45" s="69">
        <f t="shared" si="10"/>
        <v>2.3709344442194719E-2</v>
      </c>
      <c r="AD45" s="64">
        <v>8942502</v>
      </c>
      <c r="AE45" s="69">
        <f t="shared" si="11"/>
        <v>6.2621819737818957E-3</v>
      </c>
      <c r="AF45" s="64">
        <v>2361920</v>
      </c>
      <c r="AG45" s="64">
        <v>377172048</v>
      </c>
      <c r="AH45" s="66">
        <v>-433828</v>
      </c>
      <c r="AI45" s="67">
        <v>376738220</v>
      </c>
      <c r="AJ45" s="68">
        <f t="shared" si="12"/>
        <v>-1.1502124887048893E-3</v>
      </c>
      <c r="AK45" s="64">
        <v>0</v>
      </c>
      <c r="AL45" s="64">
        <v>0</v>
      </c>
      <c r="AM45" s="26">
        <v>0</v>
      </c>
      <c r="AN45" s="70"/>
    </row>
    <row r="46" spans="1:40" x14ac:dyDescent="0.25">
      <c r="A46" s="61" t="s">
        <v>97</v>
      </c>
      <c r="B46" s="62" t="s">
        <v>96</v>
      </c>
      <c r="C46" s="25">
        <v>3</v>
      </c>
      <c r="D46" s="25"/>
      <c r="E46" s="63">
        <f t="shared" si="0"/>
        <v>3.2625747477338547E-2</v>
      </c>
      <c r="F46" s="64">
        <v>42728749</v>
      </c>
      <c r="G46" s="65">
        <f t="shared" si="1"/>
        <v>3.4342044133552022E-3</v>
      </c>
      <c r="H46" s="64">
        <v>4497652</v>
      </c>
      <c r="I46" s="65">
        <f t="shared" si="2"/>
        <v>9.1189381516297184E-4</v>
      </c>
      <c r="J46" s="64">
        <v>1194274</v>
      </c>
      <c r="K46" s="66">
        <v>9404</v>
      </c>
      <c r="L46" s="67">
        <f t="shared" si="13"/>
        <v>1203678</v>
      </c>
      <c r="M46" s="68">
        <f t="shared" si="3"/>
        <v>7.8742399147934232E-3</v>
      </c>
      <c r="N46" s="69">
        <f t="shared" si="4"/>
        <v>0.17549683012074591</v>
      </c>
      <c r="O46" s="64">
        <v>229841784</v>
      </c>
      <c r="P46" s="66">
        <v>7414250</v>
      </c>
      <c r="Q46" s="67">
        <f t="shared" si="14"/>
        <v>237256034</v>
      </c>
      <c r="R46" s="68">
        <f t="shared" si="5"/>
        <v>3.2258059744263039E-2</v>
      </c>
      <c r="S46" s="69">
        <f t="shared" si="6"/>
        <v>5.9383491995596276E-2</v>
      </c>
      <c r="T46" s="64">
        <v>77772389</v>
      </c>
      <c r="U46" s="66">
        <v>0</v>
      </c>
      <c r="V46" s="67">
        <f t="shared" si="15"/>
        <v>77772389</v>
      </c>
      <c r="W46" s="68">
        <f t="shared" si="7"/>
        <v>0</v>
      </c>
      <c r="X46" s="69">
        <f t="shared" si="8"/>
        <v>0.71490230715379588</v>
      </c>
      <c r="Y46" s="64">
        <v>936281422</v>
      </c>
      <c r="Z46" s="66">
        <v>26750899</v>
      </c>
      <c r="AA46" s="67">
        <f t="shared" si="16"/>
        <v>963032321</v>
      </c>
      <c r="AB46" s="68">
        <f t="shared" si="9"/>
        <v>2.8571429883610357E-2</v>
      </c>
      <c r="AC46" s="69">
        <f t="shared" si="10"/>
        <v>1.3245525024005214E-2</v>
      </c>
      <c r="AD46" s="64">
        <v>17347180</v>
      </c>
      <c r="AE46" s="69">
        <f t="shared" si="11"/>
        <v>0</v>
      </c>
      <c r="AF46" s="64">
        <v>0</v>
      </c>
      <c r="AG46" s="64">
        <v>1309663450</v>
      </c>
      <c r="AH46" s="66">
        <v>34174553</v>
      </c>
      <c r="AI46" s="67">
        <v>1343838003</v>
      </c>
      <c r="AJ46" s="68">
        <f t="shared" si="12"/>
        <v>2.6094148844117166E-2</v>
      </c>
      <c r="AK46" s="64">
        <v>0</v>
      </c>
      <c r="AL46" s="64">
        <v>232292</v>
      </c>
      <c r="AM46" s="26">
        <v>0</v>
      </c>
      <c r="AN46" s="70"/>
    </row>
    <row r="47" spans="1:40" x14ac:dyDescent="0.25">
      <c r="A47" s="61" t="s">
        <v>99</v>
      </c>
      <c r="B47" s="62" t="s">
        <v>98</v>
      </c>
      <c r="C47" s="25">
        <v>3</v>
      </c>
      <c r="D47" s="25"/>
      <c r="E47" s="63">
        <f t="shared" si="0"/>
        <v>4.2866621253415498E-2</v>
      </c>
      <c r="F47" s="64">
        <v>7991946</v>
      </c>
      <c r="G47" s="65">
        <f t="shared" si="1"/>
        <v>1.1528211434408421E-2</v>
      </c>
      <c r="H47" s="64">
        <v>2149291</v>
      </c>
      <c r="I47" s="65">
        <f t="shared" si="2"/>
        <v>3.0298195308951434E-3</v>
      </c>
      <c r="J47" s="64">
        <v>564872</v>
      </c>
      <c r="K47" s="66">
        <v>4448</v>
      </c>
      <c r="L47" s="67">
        <f t="shared" si="13"/>
        <v>569320</v>
      </c>
      <c r="M47" s="68">
        <f t="shared" si="3"/>
        <v>7.8743502952881364E-3</v>
      </c>
      <c r="N47" s="69">
        <f t="shared" si="4"/>
        <v>9.725510865150111E-2</v>
      </c>
      <c r="O47" s="64">
        <v>18132000</v>
      </c>
      <c r="P47" s="66">
        <v>584903</v>
      </c>
      <c r="Q47" s="67">
        <f t="shared" si="14"/>
        <v>18716903</v>
      </c>
      <c r="R47" s="68">
        <f t="shared" si="5"/>
        <v>3.2258052062651664E-2</v>
      </c>
      <c r="S47" s="69">
        <f t="shared" si="6"/>
        <v>5.1921902173901096E-3</v>
      </c>
      <c r="T47" s="64">
        <v>968019</v>
      </c>
      <c r="U47" s="66">
        <v>0</v>
      </c>
      <c r="V47" s="67">
        <f t="shared" si="15"/>
        <v>968019</v>
      </c>
      <c r="W47" s="68">
        <f t="shared" si="7"/>
        <v>0</v>
      </c>
      <c r="X47" s="69">
        <f t="shared" si="8"/>
        <v>0.7856736091198645</v>
      </c>
      <c r="Y47" s="64">
        <v>146479029</v>
      </c>
      <c r="Z47" s="66">
        <v>4185115</v>
      </c>
      <c r="AA47" s="67">
        <f t="shared" si="16"/>
        <v>150664144</v>
      </c>
      <c r="AB47" s="68">
        <f t="shared" si="9"/>
        <v>2.8571427791209622E-2</v>
      </c>
      <c r="AC47" s="69">
        <f t="shared" si="10"/>
        <v>5.4454439792525226E-2</v>
      </c>
      <c r="AD47" s="64">
        <v>10152350</v>
      </c>
      <c r="AE47" s="69">
        <f t="shared" si="11"/>
        <v>0</v>
      </c>
      <c r="AF47" s="64">
        <v>0</v>
      </c>
      <c r="AG47" s="64">
        <v>186437507</v>
      </c>
      <c r="AH47" s="66">
        <v>4774466</v>
      </c>
      <c r="AI47" s="67">
        <v>191211973</v>
      </c>
      <c r="AJ47" s="68">
        <f t="shared" si="12"/>
        <v>2.5608935008984004E-2</v>
      </c>
      <c r="AK47" s="64">
        <v>0</v>
      </c>
      <c r="AL47" s="64">
        <v>0</v>
      </c>
      <c r="AM47" s="26">
        <v>0</v>
      </c>
      <c r="AN47" s="70"/>
    </row>
    <row r="48" spans="1:40" x14ac:dyDescent="0.25">
      <c r="A48" s="61" t="s">
        <v>101</v>
      </c>
      <c r="B48" s="62" t="s">
        <v>100</v>
      </c>
      <c r="C48" s="25">
        <v>3</v>
      </c>
      <c r="D48" s="25"/>
      <c r="E48" s="63">
        <f t="shared" si="0"/>
        <v>6.1168540319497353E-2</v>
      </c>
      <c r="F48" s="64">
        <v>41243250</v>
      </c>
      <c r="G48" s="65">
        <f t="shared" si="1"/>
        <v>3.9394533274193178E-2</v>
      </c>
      <c r="H48" s="64">
        <v>26561997</v>
      </c>
      <c r="I48" s="65">
        <f t="shared" si="2"/>
        <v>9.7873246237293293E-2</v>
      </c>
      <c r="J48" s="64">
        <v>65991615</v>
      </c>
      <c r="K48" s="66">
        <v>519619</v>
      </c>
      <c r="L48" s="67">
        <f t="shared" si="13"/>
        <v>66511234</v>
      </c>
      <c r="M48" s="68">
        <f t="shared" si="3"/>
        <v>7.8740155093946409E-3</v>
      </c>
      <c r="N48" s="69">
        <f t="shared" si="4"/>
        <v>0.4326926043583692</v>
      </c>
      <c r="O48" s="64">
        <v>291745547</v>
      </c>
      <c r="P48" s="66">
        <v>6181670</v>
      </c>
      <c r="Q48" s="67">
        <f t="shared" si="14"/>
        <v>297927217</v>
      </c>
      <c r="R48" s="68">
        <f t="shared" si="5"/>
        <v>2.1188566761569116E-2</v>
      </c>
      <c r="S48" s="69">
        <f t="shared" si="6"/>
        <v>0.21372623691028722</v>
      </c>
      <c r="T48" s="64">
        <v>144106179</v>
      </c>
      <c r="U48" s="66">
        <v>0</v>
      </c>
      <c r="V48" s="67">
        <f t="shared" si="15"/>
        <v>144106179</v>
      </c>
      <c r="W48" s="68">
        <f t="shared" si="7"/>
        <v>0</v>
      </c>
      <c r="X48" s="69">
        <f t="shared" si="8"/>
        <v>0.14280419517804066</v>
      </c>
      <c r="Y48" s="64">
        <v>96286573</v>
      </c>
      <c r="Z48" s="66">
        <v>-2602340</v>
      </c>
      <c r="AA48" s="67">
        <f t="shared" si="16"/>
        <v>93684233</v>
      </c>
      <c r="AB48" s="68">
        <f t="shared" si="9"/>
        <v>-2.7027028991882387E-2</v>
      </c>
      <c r="AC48" s="69">
        <f t="shared" si="10"/>
        <v>8.9657782504311539E-3</v>
      </c>
      <c r="AD48" s="64">
        <v>6045229</v>
      </c>
      <c r="AE48" s="69">
        <f t="shared" si="11"/>
        <v>3.3748654718879713E-3</v>
      </c>
      <c r="AF48" s="64">
        <v>2275523</v>
      </c>
      <c r="AG48" s="64">
        <v>674255913</v>
      </c>
      <c r="AH48" s="66">
        <v>4098949</v>
      </c>
      <c r="AI48" s="67">
        <v>678354862</v>
      </c>
      <c r="AJ48" s="68">
        <f t="shared" si="12"/>
        <v>6.0792184702724295E-3</v>
      </c>
      <c r="AK48" s="64">
        <v>1207102</v>
      </c>
      <c r="AL48" s="64">
        <v>13603117</v>
      </c>
      <c r="AM48" s="26">
        <v>0</v>
      </c>
      <c r="AN48" s="70"/>
    </row>
    <row r="49" spans="1:40" x14ac:dyDescent="0.25">
      <c r="A49" s="61" t="s">
        <v>103</v>
      </c>
      <c r="B49" s="62" t="s">
        <v>102</v>
      </c>
      <c r="C49" s="25">
        <v>3</v>
      </c>
      <c r="D49" s="25"/>
      <c r="E49" s="63">
        <f t="shared" si="0"/>
        <v>5.3915029580007011E-2</v>
      </c>
      <c r="F49" s="64">
        <v>22325802</v>
      </c>
      <c r="G49" s="65">
        <f t="shared" si="1"/>
        <v>4.4355399039320127E-2</v>
      </c>
      <c r="H49" s="64">
        <v>18367232</v>
      </c>
      <c r="I49" s="65">
        <f t="shared" si="2"/>
        <v>9.966031660429342E-2</v>
      </c>
      <c r="J49" s="64">
        <v>41268576</v>
      </c>
      <c r="K49" s="66">
        <v>324949</v>
      </c>
      <c r="L49" s="67">
        <f t="shared" si="13"/>
        <v>41593525</v>
      </c>
      <c r="M49" s="68">
        <f t="shared" si="3"/>
        <v>7.8740056356681656E-3</v>
      </c>
      <c r="N49" s="69">
        <f t="shared" si="4"/>
        <v>0.13219388206876928</v>
      </c>
      <c r="O49" s="64">
        <v>54740477</v>
      </c>
      <c r="P49" s="66">
        <v>1164691</v>
      </c>
      <c r="Q49" s="67">
        <f t="shared" si="14"/>
        <v>55905168</v>
      </c>
      <c r="R49" s="68">
        <f t="shared" si="5"/>
        <v>2.1276595744680851E-2</v>
      </c>
      <c r="S49" s="69">
        <f t="shared" si="6"/>
        <v>6.3045661626944804E-2</v>
      </c>
      <c r="T49" s="64">
        <v>26106727</v>
      </c>
      <c r="U49" s="66">
        <v>0</v>
      </c>
      <c r="V49" s="67">
        <f t="shared" si="15"/>
        <v>26106727</v>
      </c>
      <c r="W49" s="68">
        <f t="shared" si="7"/>
        <v>0</v>
      </c>
      <c r="X49" s="69">
        <f t="shared" si="8"/>
        <v>0.57512226324251237</v>
      </c>
      <c r="Y49" s="64">
        <v>238153737</v>
      </c>
      <c r="Z49" s="66">
        <v>-4549780</v>
      </c>
      <c r="AA49" s="67">
        <f t="shared" si="16"/>
        <v>233603957</v>
      </c>
      <c r="AB49" s="68">
        <f t="shared" si="9"/>
        <v>-1.9104382141188068E-2</v>
      </c>
      <c r="AC49" s="69">
        <f t="shared" si="10"/>
        <v>2.5471295639422357E-2</v>
      </c>
      <c r="AD49" s="64">
        <v>10547469</v>
      </c>
      <c r="AE49" s="69">
        <f t="shared" si="11"/>
        <v>6.2361521987306006E-3</v>
      </c>
      <c r="AF49" s="64">
        <v>2582343</v>
      </c>
      <c r="AG49" s="64">
        <v>414092363</v>
      </c>
      <c r="AH49" s="66">
        <v>-3060140</v>
      </c>
      <c r="AI49" s="67">
        <v>411032223</v>
      </c>
      <c r="AJ49" s="68">
        <f t="shared" si="12"/>
        <v>-7.389993811598018E-3</v>
      </c>
      <c r="AK49" s="64">
        <v>0</v>
      </c>
      <c r="AL49" s="64">
        <v>0</v>
      </c>
      <c r="AM49" s="26">
        <v>0</v>
      </c>
      <c r="AN49" s="70"/>
    </row>
    <row r="50" spans="1:40" x14ac:dyDescent="0.25">
      <c r="A50" s="61" t="s">
        <v>105</v>
      </c>
      <c r="B50" s="62" t="s">
        <v>104</v>
      </c>
      <c r="C50" s="25">
        <v>3</v>
      </c>
      <c r="D50" s="25"/>
      <c r="E50" s="63">
        <f t="shared" si="0"/>
        <v>5.1034022635135144E-2</v>
      </c>
      <c r="F50" s="64">
        <v>17149408</v>
      </c>
      <c r="G50" s="65">
        <f t="shared" si="1"/>
        <v>4.1947459823581584E-2</v>
      </c>
      <c r="H50" s="64">
        <v>14095971</v>
      </c>
      <c r="I50" s="65">
        <f t="shared" si="2"/>
        <v>0.1653419755991398</v>
      </c>
      <c r="J50" s="64">
        <v>55561307</v>
      </c>
      <c r="K50" s="66">
        <v>437491</v>
      </c>
      <c r="L50" s="67">
        <f t="shared" si="13"/>
        <v>55998798</v>
      </c>
      <c r="M50" s="68">
        <f t="shared" si="3"/>
        <v>7.874022833912097E-3</v>
      </c>
      <c r="N50" s="69">
        <f t="shared" si="4"/>
        <v>0.13704581436531868</v>
      </c>
      <c r="O50" s="64">
        <v>46052701</v>
      </c>
      <c r="P50" s="66">
        <v>979845</v>
      </c>
      <c r="Q50" s="67">
        <f t="shared" si="14"/>
        <v>47032546</v>
      </c>
      <c r="R50" s="68">
        <f t="shared" si="5"/>
        <v>2.1276602212756207E-2</v>
      </c>
      <c r="S50" s="69">
        <f t="shared" si="6"/>
        <v>1.5636670948345786E-2</v>
      </c>
      <c r="T50" s="64">
        <v>5254527</v>
      </c>
      <c r="U50" s="66">
        <v>0</v>
      </c>
      <c r="V50" s="67">
        <f t="shared" si="15"/>
        <v>5254527</v>
      </c>
      <c r="W50" s="68">
        <f t="shared" si="7"/>
        <v>0</v>
      </c>
      <c r="X50" s="69">
        <f t="shared" si="8"/>
        <v>0.55866133250766659</v>
      </c>
      <c r="Y50" s="64">
        <v>187731843</v>
      </c>
      <c r="Z50" s="66">
        <v>-4017546</v>
      </c>
      <c r="AA50" s="67">
        <f t="shared" si="16"/>
        <v>183714297</v>
      </c>
      <c r="AB50" s="68">
        <f t="shared" si="9"/>
        <v>-2.1400450428646779E-2</v>
      </c>
      <c r="AC50" s="69">
        <f t="shared" si="10"/>
        <v>1.8178779733325202E-2</v>
      </c>
      <c r="AD50" s="64">
        <v>6108774</v>
      </c>
      <c r="AE50" s="69">
        <f t="shared" si="11"/>
        <v>1.2153944387487219E-2</v>
      </c>
      <c r="AF50" s="64">
        <v>4084196</v>
      </c>
      <c r="AG50" s="64">
        <v>336038727</v>
      </c>
      <c r="AH50" s="66">
        <v>-2600210</v>
      </c>
      <c r="AI50" s="67">
        <v>333438517</v>
      </c>
      <c r="AJ50" s="68">
        <f t="shared" si="12"/>
        <v>-7.7378283842861953E-3</v>
      </c>
      <c r="AK50" s="64">
        <v>0</v>
      </c>
      <c r="AL50" s="64">
        <v>64878</v>
      </c>
      <c r="AM50" s="26">
        <v>0</v>
      </c>
      <c r="AN50" s="70"/>
    </row>
    <row r="51" spans="1:40" x14ac:dyDescent="0.25">
      <c r="A51" s="61" t="s">
        <v>107</v>
      </c>
      <c r="B51" s="62" t="s">
        <v>106</v>
      </c>
      <c r="C51" s="25">
        <v>3</v>
      </c>
      <c r="D51" s="25"/>
      <c r="E51" s="63">
        <f t="shared" si="0"/>
        <v>3.395695919297248E-2</v>
      </c>
      <c r="F51" s="64">
        <v>25835223</v>
      </c>
      <c r="G51" s="65">
        <f t="shared" si="1"/>
        <v>9.1859084159996666E-3</v>
      </c>
      <c r="H51" s="64">
        <v>6988847</v>
      </c>
      <c r="I51" s="65">
        <f t="shared" si="2"/>
        <v>1.6999127641616023E-2</v>
      </c>
      <c r="J51" s="64">
        <v>12933321</v>
      </c>
      <c r="K51" s="66">
        <v>101838</v>
      </c>
      <c r="L51" s="67">
        <f t="shared" si="13"/>
        <v>13035159</v>
      </c>
      <c r="M51" s="68">
        <f t="shared" si="3"/>
        <v>7.8740796737357711E-3</v>
      </c>
      <c r="N51" s="69">
        <f t="shared" si="4"/>
        <v>0.15097236263858241</v>
      </c>
      <c r="O51" s="64">
        <v>114863190</v>
      </c>
      <c r="P51" s="66">
        <v>886010</v>
      </c>
      <c r="Q51" s="67">
        <f t="shared" si="14"/>
        <v>115749200</v>
      </c>
      <c r="R51" s="68">
        <f t="shared" si="5"/>
        <v>7.7136112970569593E-3</v>
      </c>
      <c r="S51" s="69">
        <f t="shared" si="6"/>
        <v>3.8949623514747449E-2</v>
      </c>
      <c r="T51" s="64">
        <v>29633755</v>
      </c>
      <c r="U51" s="66">
        <v>0</v>
      </c>
      <c r="V51" s="67">
        <f t="shared" si="15"/>
        <v>29633755</v>
      </c>
      <c r="W51" s="68">
        <f t="shared" si="7"/>
        <v>0</v>
      </c>
      <c r="X51" s="69">
        <f t="shared" si="8"/>
        <v>0.72343466176867011</v>
      </c>
      <c r="Y51" s="64">
        <v>550405462</v>
      </c>
      <c r="Z51" s="66">
        <v>-4969453</v>
      </c>
      <c r="AA51" s="67">
        <f t="shared" si="16"/>
        <v>545436009</v>
      </c>
      <c r="AB51" s="68">
        <f t="shared" si="9"/>
        <v>-9.0287130907868787E-3</v>
      </c>
      <c r="AC51" s="69">
        <f t="shared" si="10"/>
        <v>2.6501356827411927E-2</v>
      </c>
      <c r="AD51" s="64">
        <v>20162832</v>
      </c>
      <c r="AE51" s="69">
        <f t="shared" si="11"/>
        <v>0</v>
      </c>
      <c r="AF51" s="64">
        <v>0</v>
      </c>
      <c r="AG51" s="64">
        <v>760822630</v>
      </c>
      <c r="AH51" s="66">
        <v>-3981605</v>
      </c>
      <c r="AI51" s="67">
        <v>756841025</v>
      </c>
      <c r="AJ51" s="68">
        <f t="shared" si="12"/>
        <v>-5.2332893936133315E-3</v>
      </c>
      <c r="AK51" s="64">
        <v>0</v>
      </c>
      <c r="AL51" s="64">
        <v>0</v>
      </c>
      <c r="AM51" s="26">
        <v>0</v>
      </c>
      <c r="AN51" s="70"/>
    </row>
    <row r="52" spans="1:40" x14ac:dyDescent="0.25">
      <c r="A52" s="61" t="s">
        <v>109</v>
      </c>
      <c r="B52" s="62" t="s">
        <v>108</v>
      </c>
      <c r="C52" s="25">
        <v>3</v>
      </c>
      <c r="D52" s="25"/>
      <c r="E52" s="63">
        <f t="shared" si="0"/>
        <v>2.0405981897211749E-2</v>
      </c>
      <c r="F52" s="64">
        <v>7220470</v>
      </c>
      <c r="G52" s="65">
        <f t="shared" si="1"/>
        <v>6.9113981415334091E-3</v>
      </c>
      <c r="H52" s="64">
        <v>2445535</v>
      </c>
      <c r="I52" s="65">
        <f t="shared" si="2"/>
        <v>1.8512839830356387E-2</v>
      </c>
      <c r="J52" s="64">
        <v>6550599</v>
      </c>
      <c r="K52" s="66">
        <v>51579</v>
      </c>
      <c r="L52" s="67">
        <f t="shared" si="13"/>
        <v>6602178</v>
      </c>
      <c r="M52" s="68">
        <f t="shared" si="3"/>
        <v>7.8739364140592329E-3</v>
      </c>
      <c r="N52" s="69">
        <f t="shared" si="4"/>
        <v>0.10105641250563237</v>
      </c>
      <c r="O52" s="64">
        <v>35757887</v>
      </c>
      <c r="P52" s="66">
        <v>357823</v>
      </c>
      <c r="Q52" s="67">
        <f t="shared" si="14"/>
        <v>36115710</v>
      </c>
      <c r="R52" s="68">
        <f t="shared" si="5"/>
        <v>1.0006827304980297E-2</v>
      </c>
      <c r="S52" s="69">
        <f t="shared" si="6"/>
        <v>1.3236176622240827E-2</v>
      </c>
      <c r="T52" s="64">
        <v>4683500</v>
      </c>
      <c r="U52" s="66">
        <v>0</v>
      </c>
      <c r="V52" s="67">
        <f t="shared" si="15"/>
        <v>4683500</v>
      </c>
      <c r="W52" s="68">
        <f t="shared" si="7"/>
        <v>0</v>
      </c>
      <c r="X52" s="69">
        <f t="shared" si="8"/>
        <v>0.82435580622091598</v>
      </c>
      <c r="Y52" s="64">
        <v>291690760</v>
      </c>
      <c r="Z52" s="66">
        <v>-3666083</v>
      </c>
      <c r="AA52" s="67">
        <f t="shared" si="16"/>
        <v>288024677</v>
      </c>
      <c r="AB52" s="68">
        <f t="shared" si="9"/>
        <v>-1.2568389207803498E-2</v>
      </c>
      <c r="AC52" s="69">
        <f t="shared" si="10"/>
        <v>1.5521384782109288E-2</v>
      </c>
      <c r="AD52" s="64">
        <v>5492100</v>
      </c>
      <c r="AE52" s="69">
        <f t="shared" si="11"/>
        <v>0</v>
      </c>
      <c r="AF52" s="64">
        <v>0</v>
      </c>
      <c r="AG52" s="64">
        <v>353840851</v>
      </c>
      <c r="AH52" s="66">
        <v>-3256681</v>
      </c>
      <c r="AI52" s="67">
        <v>350584170</v>
      </c>
      <c r="AJ52" s="68">
        <f t="shared" si="12"/>
        <v>-9.2038016266245068E-3</v>
      </c>
      <c r="AK52" s="64">
        <v>0</v>
      </c>
      <c r="AL52" s="64">
        <v>0</v>
      </c>
      <c r="AM52" s="26">
        <v>0</v>
      </c>
      <c r="AN52" s="70"/>
    </row>
    <row r="53" spans="1:40" x14ac:dyDescent="0.25">
      <c r="A53" s="61" t="s">
        <v>111</v>
      </c>
      <c r="B53" s="62" t="s">
        <v>110</v>
      </c>
      <c r="C53" s="25">
        <v>3</v>
      </c>
      <c r="D53" s="25"/>
      <c r="E53" s="63">
        <f t="shared" si="0"/>
        <v>5.0498932381567732E-2</v>
      </c>
      <c r="F53" s="64">
        <v>22364312</v>
      </c>
      <c r="G53" s="65">
        <f t="shared" si="1"/>
        <v>3.4079900091726407E-2</v>
      </c>
      <c r="H53" s="64">
        <v>15092864</v>
      </c>
      <c r="I53" s="65">
        <f t="shared" si="2"/>
        <v>1.9891636727996089E-3</v>
      </c>
      <c r="J53" s="64">
        <v>880935</v>
      </c>
      <c r="K53" s="66">
        <v>6937</v>
      </c>
      <c r="L53" s="67">
        <f t="shared" si="13"/>
        <v>887872</v>
      </c>
      <c r="M53" s="68">
        <f t="shared" si="3"/>
        <v>7.8745877959213798E-3</v>
      </c>
      <c r="N53" s="69">
        <f t="shared" si="4"/>
        <v>0.12675719054323994</v>
      </c>
      <c r="O53" s="64">
        <v>56136580</v>
      </c>
      <c r="P53" s="66">
        <v>424068</v>
      </c>
      <c r="Q53" s="67">
        <f t="shared" si="14"/>
        <v>56560648</v>
      </c>
      <c r="R53" s="68">
        <f t="shared" si="5"/>
        <v>7.5542186574244462E-3</v>
      </c>
      <c r="S53" s="69">
        <f t="shared" si="6"/>
        <v>2.4009227094726172E-2</v>
      </c>
      <c r="T53" s="64">
        <v>10632895</v>
      </c>
      <c r="U53" s="66">
        <v>-16655</v>
      </c>
      <c r="V53" s="67">
        <f t="shared" si="15"/>
        <v>10616240</v>
      </c>
      <c r="W53" s="68">
        <f t="shared" si="7"/>
        <v>-1.5663655100515898E-3</v>
      </c>
      <c r="X53" s="69">
        <f t="shared" si="8"/>
        <v>0.69420158185360137</v>
      </c>
      <c r="Y53" s="64">
        <v>307438990</v>
      </c>
      <c r="Z53" s="66">
        <v>6385929</v>
      </c>
      <c r="AA53" s="67">
        <f t="shared" si="16"/>
        <v>313824919</v>
      </c>
      <c r="AB53" s="68">
        <f t="shared" si="9"/>
        <v>2.0771369955385293E-2</v>
      </c>
      <c r="AC53" s="69">
        <f t="shared" si="10"/>
        <v>6.8464004362338779E-2</v>
      </c>
      <c r="AD53" s="64">
        <v>30320450</v>
      </c>
      <c r="AE53" s="69">
        <f t="shared" si="11"/>
        <v>0</v>
      </c>
      <c r="AF53" s="64">
        <v>0</v>
      </c>
      <c r="AG53" s="64">
        <v>442867026</v>
      </c>
      <c r="AH53" s="66">
        <v>6800279</v>
      </c>
      <c r="AI53" s="67">
        <v>449667305</v>
      </c>
      <c r="AJ53" s="68">
        <f t="shared" si="12"/>
        <v>1.5355126032797033E-2</v>
      </c>
      <c r="AK53" s="64">
        <v>0</v>
      </c>
      <c r="AL53" s="64">
        <v>0</v>
      </c>
      <c r="AM53" s="26">
        <v>0</v>
      </c>
      <c r="AN53" s="70"/>
    </row>
    <row r="54" spans="1:40" x14ac:dyDescent="0.25">
      <c r="A54" s="61" t="s">
        <v>113</v>
      </c>
      <c r="B54" s="62" t="s">
        <v>112</v>
      </c>
      <c r="C54" s="25">
        <v>3</v>
      </c>
      <c r="D54" s="25"/>
      <c r="E54" s="63">
        <f t="shared" si="0"/>
        <v>4.1605721332104981E-2</v>
      </c>
      <c r="F54" s="64">
        <v>16684722</v>
      </c>
      <c r="G54" s="65">
        <f t="shared" si="1"/>
        <v>6.8869475914655059E-3</v>
      </c>
      <c r="H54" s="64">
        <v>2761803</v>
      </c>
      <c r="I54" s="65">
        <f t="shared" si="2"/>
        <v>5.3970888401933274E-4</v>
      </c>
      <c r="J54" s="64">
        <v>216434</v>
      </c>
      <c r="K54" s="66">
        <v>1704</v>
      </c>
      <c r="L54" s="67">
        <f t="shared" si="13"/>
        <v>218138</v>
      </c>
      <c r="M54" s="68">
        <f t="shared" si="3"/>
        <v>7.8730698503931915E-3</v>
      </c>
      <c r="N54" s="69">
        <f t="shared" si="4"/>
        <v>0.14195699692156172</v>
      </c>
      <c r="O54" s="64">
        <v>56927580</v>
      </c>
      <c r="P54" s="66">
        <v>0</v>
      </c>
      <c r="Q54" s="67">
        <f t="shared" si="14"/>
        <v>56927580</v>
      </c>
      <c r="R54" s="68">
        <f t="shared" si="5"/>
        <v>0</v>
      </c>
      <c r="S54" s="69">
        <f t="shared" si="6"/>
        <v>1.8446817956500636E-2</v>
      </c>
      <c r="T54" s="64">
        <v>7397541</v>
      </c>
      <c r="U54" s="66">
        <v>0</v>
      </c>
      <c r="V54" s="67">
        <f t="shared" si="15"/>
        <v>7397541</v>
      </c>
      <c r="W54" s="68">
        <f t="shared" si="7"/>
        <v>0</v>
      </c>
      <c r="X54" s="69">
        <f t="shared" si="8"/>
        <v>0.7383471211571685</v>
      </c>
      <c r="Y54" s="64">
        <v>296091885</v>
      </c>
      <c r="Z54" s="66">
        <v>4194292</v>
      </c>
      <c r="AA54" s="67">
        <f t="shared" si="16"/>
        <v>300286177</v>
      </c>
      <c r="AB54" s="68">
        <f t="shared" si="9"/>
        <v>1.4165508115833704E-2</v>
      </c>
      <c r="AC54" s="69">
        <f t="shared" si="10"/>
        <v>5.221668615717931E-2</v>
      </c>
      <c r="AD54" s="64">
        <v>20939930</v>
      </c>
      <c r="AE54" s="69">
        <f t="shared" si="11"/>
        <v>0</v>
      </c>
      <c r="AF54" s="64">
        <v>0</v>
      </c>
      <c r="AG54" s="64">
        <v>401019895</v>
      </c>
      <c r="AH54" s="66">
        <v>4195996</v>
      </c>
      <c r="AI54" s="67">
        <v>405215891</v>
      </c>
      <c r="AJ54" s="68">
        <f t="shared" si="12"/>
        <v>1.0463311302797084E-2</v>
      </c>
      <c r="AK54" s="64">
        <v>0</v>
      </c>
      <c r="AL54" s="64">
        <v>0</v>
      </c>
      <c r="AM54" s="26">
        <v>0</v>
      </c>
      <c r="AN54" s="70"/>
    </row>
    <row r="55" spans="1:40" x14ac:dyDescent="0.25">
      <c r="A55" s="61" t="s">
        <v>115</v>
      </c>
      <c r="B55" s="62" t="s">
        <v>114</v>
      </c>
      <c r="C55" s="25">
        <v>3</v>
      </c>
      <c r="D55" s="25"/>
      <c r="E55" s="63">
        <f t="shared" si="0"/>
        <v>5.0462874874683275E-2</v>
      </c>
      <c r="F55" s="64">
        <v>37074843</v>
      </c>
      <c r="G55" s="65">
        <f t="shared" si="1"/>
        <v>2.1644642921068765E-3</v>
      </c>
      <c r="H55" s="64">
        <v>1590222</v>
      </c>
      <c r="I55" s="65">
        <f t="shared" si="2"/>
        <v>6.8075012728505938E-4</v>
      </c>
      <c r="J55" s="64">
        <v>500144</v>
      </c>
      <c r="K55" s="66">
        <v>3938</v>
      </c>
      <c r="L55" s="67">
        <f t="shared" si="13"/>
        <v>504082</v>
      </c>
      <c r="M55" s="68">
        <f t="shared" si="3"/>
        <v>7.8737323650788574E-3</v>
      </c>
      <c r="N55" s="69">
        <f t="shared" si="4"/>
        <v>0.14359539514156139</v>
      </c>
      <c r="O55" s="64">
        <v>105498879</v>
      </c>
      <c r="P55" s="66">
        <v>-261154</v>
      </c>
      <c r="Q55" s="67">
        <f t="shared" si="14"/>
        <v>105237725</v>
      </c>
      <c r="R55" s="68">
        <f t="shared" si="5"/>
        <v>-2.4754196677293605E-3</v>
      </c>
      <c r="S55" s="69">
        <f t="shared" si="6"/>
        <v>2.1391005842109383E-2</v>
      </c>
      <c r="T55" s="64">
        <v>15715874</v>
      </c>
      <c r="U55" s="66">
        <v>79326</v>
      </c>
      <c r="V55" s="67">
        <f t="shared" si="15"/>
        <v>15795200</v>
      </c>
      <c r="W55" s="68">
        <f t="shared" si="7"/>
        <v>5.0475080164170318E-3</v>
      </c>
      <c r="X55" s="69">
        <f t="shared" si="8"/>
        <v>0.71847033389492254</v>
      </c>
      <c r="Y55" s="64">
        <v>527856863</v>
      </c>
      <c r="Z55" s="66">
        <v>-1033349</v>
      </c>
      <c r="AA55" s="67">
        <f t="shared" si="16"/>
        <v>526823514</v>
      </c>
      <c r="AB55" s="68">
        <f t="shared" si="9"/>
        <v>-1.9576310784842443E-3</v>
      </c>
      <c r="AC55" s="69">
        <f t="shared" si="10"/>
        <v>6.3235175827331513E-2</v>
      </c>
      <c r="AD55" s="64">
        <v>46458594</v>
      </c>
      <c r="AE55" s="69">
        <f t="shared" si="11"/>
        <v>0</v>
      </c>
      <c r="AF55" s="64">
        <v>0</v>
      </c>
      <c r="AG55" s="64">
        <v>734695419</v>
      </c>
      <c r="AH55" s="66">
        <v>-1211239</v>
      </c>
      <c r="AI55" s="67">
        <v>733484180</v>
      </c>
      <c r="AJ55" s="68">
        <f t="shared" si="12"/>
        <v>-1.6486274021534357E-3</v>
      </c>
      <c r="AK55" s="64">
        <v>0</v>
      </c>
      <c r="AL55" s="64">
        <v>0</v>
      </c>
      <c r="AM55" s="26">
        <v>0</v>
      </c>
      <c r="AN55" s="70"/>
    </row>
    <row r="56" spans="1:40" x14ac:dyDescent="0.25">
      <c r="A56" s="61" t="s">
        <v>117</v>
      </c>
      <c r="B56" s="62" t="s">
        <v>116</v>
      </c>
      <c r="C56" s="25">
        <v>3</v>
      </c>
      <c r="D56" s="25"/>
      <c r="E56" s="63">
        <f t="shared" si="0"/>
        <v>3.8198921347603429E-2</v>
      </c>
      <c r="F56" s="64">
        <v>53326199</v>
      </c>
      <c r="G56" s="65">
        <f t="shared" si="1"/>
        <v>1.8807084859866458E-2</v>
      </c>
      <c r="H56" s="64">
        <v>26254939</v>
      </c>
      <c r="I56" s="65">
        <f t="shared" si="2"/>
        <v>3.5777078944055699E-2</v>
      </c>
      <c r="J56" s="64">
        <v>49945275</v>
      </c>
      <c r="K56" s="66">
        <v>393270</v>
      </c>
      <c r="L56" s="67">
        <f t="shared" si="13"/>
        <v>50338545</v>
      </c>
      <c r="M56" s="68">
        <f t="shared" si="3"/>
        <v>7.8740181128244859E-3</v>
      </c>
      <c r="N56" s="69">
        <f t="shared" si="4"/>
        <v>0.22054721881697947</v>
      </c>
      <c r="O56" s="64">
        <v>307886832</v>
      </c>
      <c r="P56" s="66">
        <v>429546</v>
      </c>
      <c r="Q56" s="67">
        <f t="shared" si="14"/>
        <v>308316378</v>
      </c>
      <c r="R56" s="68">
        <f t="shared" si="5"/>
        <v>1.395142485340198E-3</v>
      </c>
      <c r="S56" s="69">
        <f t="shared" si="6"/>
        <v>5.8790811661478433E-2</v>
      </c>
      <c r="T56" s="64">
        <v>82072750</v>
      </c>
      <c r="U56" s="66">
        <v>0</v>
      </c>
      <c r="V56" s="67">
        <f t="shared" si="15"/>
        <v>82072750</v>
      </c>
      <c r="W56" s="68">
        <f t="shared" si="7"/>
        <v>0</v>
      </c>
      <c r="X56" s="69">
        <f t="shared" si="8"/>
        <v>0.5954656260184471</v>
      </c>
      <c r="Y56" s="64">
        <v>831277883</v>
      </c>
      <c r="Z56" s="66">
        <v>13213724</v>
      </c>
      <c r="AA56" s="67">
        <f t="shared" si="16"/>
        <v>844491607</v>
      </c>
      <c r="AB56" s="68">
        <f t="shared" si="9"/>
        <v>1.5895676127353434E-2</v>
      </c>
      <c r="AC56" s="69">
        <f t="shared" si="10"/>
        <v>3.2413258351569399E-2</v>
      </c>
      <c r="AD56" s="64">
        <v>45249337</v>
      </c>
      <c r="AE56" s="69">
        <f t="shared" si="11"/>
        <v>0</v>
      </c>
      <c r="AF56" s="64">
        <v>0</v>
      </c>
      <c r="AG56" s="64">
        <v>1396013215</v>
      </c>
      <c r="AH56" s="66">
        <v>14036540</v>
      </c>
      <c r="AI56" s="67">
        <v>1410049755</v>
      </c>
      <c r="AJ56" s="68">
        <f t="shared" si="12"/>
        <v>1.0054732898785633E-2</v>
      </c>
      <c r="AK56" s="64">
        <v>0</v>
      </c>
      <c r="AL56" s="64">
        <v>15000</v>
      </c>
      <c r="AM56" s="26">
        <v>0</v>
      </c>
      <c r="AN56" s="70"/>
    </row>
    <row r="57" spans="1:40" x14ac:dyDescent="0.25">
      <c r="A57" s="61" t="s">
        <v>119</v>
      </c>
      <c r="B57" s="62" t="s">
        <v>118</v>
      </c>
      <c r="C57" s="25">
        <v>3</v>
      </c>
      <c r="D57" s="25"/>
      <c r="E57" s="63">
        <f t="shared" si="0"/>
        <v>4.0174009875054158E-2</v>
      </c>
      <c r="F57" s="64">
        <v>56977190</v>
      </c>
      <c r="G57" s="65">
        <f t="shared" si="1"/>
        <v>3.0382871223801704E-3</v>
      </c>
      <c r="H57" s="64">
        <v>4309081</v>
      </c>
      <c r="I57" s="65">
        <f t="shared" si="2"/>
        <v>1.0628192524271972E-3</v>
      </c>
      <c r="J57" s="64">
        <v>1507354</v>
      </c>
      <c r="K57" s="66">
        <v>11869</v>
      </c>
      <c r="L57" s="67">
        <f t="shared" si="13"/>
        <v>1519223</v>
      </c>
      <c r="M57" s="68">
        <f t="shared" si="3"/>
        <v>7.8740627616339619E-3</v>
      </c>
      <c r="N57" s="69">
        <f t="shared" si="4"/>
        <v>0.21042485829338106</v>
      </c>
      <c r="O57" s="64">
        <v>298437153</v>
      </c>
      <c r="P57" s="66">
        <v>3141445</v>
      </c>
      <c r="Q57" s="67">
        <f t="shared" si="14"/>
        <v>301578598</v>
      </c>
      <c r="R57" s="68">
        <f t="shared" si="5"/>
        <v>1.0526320092592493E-2</v>
      </c>
      <c r="S57" s="69">
        <f t="shared" si="6"/>
        <v>6.2365308147536103E-2</v>
      </c>
      <c r="T57" s="64">
        <v>88450220</v>
      </c>
      <c r="U57" s="66">
        <v>0</v>
      </c>
      <c r="V57" s="67">
        <f t="shared" si="15"/>
        <v>88450220</v>
      </c>
      <c r="W57" s="68">
        <f t="shared" si="7"/>
        <v>0</v>
      </c>
      <c r="X57" s="69">
        <f t="shared" si="8"/>
        <v>0.64512960317502976</v>
      </c>
      <c r="Y57" s="64">
        <v>914961491</v>
      </c>
      <c r="Z57" s="66">
        <v>-12533719</v>
      </c>
      <c r="AA57" s="67">
        <f t="shared" si="16"/>
        <v>902427772</v>
      </c>
      <c r="AB57" s="68">
        <f t="shared" si="9"/>
        <v>-1.369863007709906E-2</v>
      </c>
      <c r="AC57" s="69">
        <f t="shared" si="10"/>
        <v>3.7805114134191568E-2</v>
      </c>
      <c r="AD57" s="64">
        <v>53617480</v>
      </c>
      <c r="AE57" s="69">
        <f t="shared" si="11"/>
        <v>0</v>
      </c>
      <c r="AF57" s="64">
        <v>0</v>
      </c>
      <c r="AG57" s="64">
        <v>1418259969</v>
      </c>
      <c r="AH57" s="66">
        <v>-9380405</v>
      </c>
      <c r="AI57" s="67">
        <v>1408879564</v>
      </c>
      <c r="AJ57" s="68">
        <f t="shared" si="12"/>
        <v>-6.6140236663480133E-3</v>
      </c>
      <c r="AK57" s="64">
        <v>0</v>
      </c>
      <c r="AL57" s="64">
        <v>836705</v>
      </c>
      <c r="AM57" s="26">
        <v>0</v>
      </c>
      <c r="AN57" s="70"/>
    </row>
    <row r="58" spans="1:40" x14ac:dyDescent="0.25">
      <c r="A58" s="61" t="s">
        <v>121</v>
      </c>
      <c r="B58" s="62" t="s">
        <v>120</v>
      </c>
      <c r="C58" s="25">
        <v>3</v>
      </c>
      <c r="D58" s="25"/>
      <c r="E58" s="63">
        <f t="shared" si="0"/>
        <v>2.803840372646536E-2</v>
      </c>
      <c r="F58" s="64">
        <v>11452229</v>
      </c>
      <c r="G58" s="65">
        <f t="shared" si="1"/>
        <v>1.1214297462765924E-2</v>
      </c>
      <c r="H58" s="64">
        <v>4580457</v>
      </c>
      <c r="I58" s="65">
        <f t="shared" si="2"/>
        <v>1.162777485436719E-2</v>
      </c>
      <c r="J58" s="64">
        <v>4749341</v>
      </c>
      <c r="K58" s="66">
        <v>37396</v>
      </c>
      <c r="L58" s="67">
        <f t="shared" si="13"/>
        <v>4786737</v>
      </c>
      <c r="M58" s="68">
        <f t="shared" si="3"/>
        <v>7.8739345100720289E-3</v>
      </c>
      <c r="N58" s="69">
        <f t="shared" si="4"/>
        <v>9.6520957833534773E-2</v>
      </c>
      <c r="O58" s="64">
        <v>39423789</v>
      </c>
      <c r="P58" s="66">
        <v>396731</v>
      </c>
      <c r="Q58" s="67">
        <f t="shared" si="14"/>
        <v>39820520</v>
      </c>
      <c r="R58" s="68">
        <f t="shared" si="5"/>
        <v>1.0063238721169088E-2</v>
      </c>
      <c r="S58" s="69">
        <f t="shared" si="6"/>
        <v>1.1564447326530579E-2</v>
      </c>
      <c r="T58" s="64">
        <v>4723475</v>
      </c>
      <c r="U58" s="66">
        <v>0</v>
      </c>
      <c r="V58" s="67">
        <f t="shared" si="15"/>
        <v>4723475</v>
      </c>
      <c r="W58" s="68">
        <f t="shared" si="7"/>
        <v>0</v>
      </c>
      <c r="X58" s="69">
        <f t="shared" si="8"/>
        <v>0.80806450433379196</v>
      </c>
      <c r="Y58" s="64">
        <v>330052304</v>
      </c>
      <c r="Z58" s="66">
        <v>-5723094</v>
      </c>
      <c r="AA58" s="67">
        <f t="shared" si="16"/>
        <v>324329210</v>
      </c>
      <c r="AB58" s="68">
        <f t="shared" si="9"/>
        <v>-1.733996075967402E-2</v>
      </c>
      <c r="AC58" s="69">
        <f t="shared" si="10"/>
        <v>3.2969614462544261E-2</v>
      </c>
      <c r="AD58" s="64">
        <v>13466372</v>
      </c>
      <c r="AE58" s="69">
        <f t="shared" si="11"/>
        <v>0</v>
      </c>
      <c r="AF58" s="64">
        <v>0</v>
      </c>
      <c r="AG58" s="64">
        <v>408447967</v>
      </c>
      <c r="AH58" s="66">
        <v>-5288967</v>
      </c>
      <c r="AI58" s="67">
        <v>403159000</v>
      </c>
      <c r="AJ58" s="68">
        <f t="shared" si="12"/>
        <v>-1.2948937018457483E-2</v>
      </c>
      <c r="AK58" s="64">
        <v>0</v>
      </c>
      <c r="AL58" s="64">
        <v>0</v>
      </c>
      <c r="AM58" s="26">
        <v>0</v>
      </c>
      <c r="AN58" s="70"/>
    </row>
    <row r="59" spans="1:40" x14ac:dyDescent="0.25">
      <c r="A59" s="61" t="s">
        <v>123</v>
      </c>
      <c r="B59" s="62" t="s">
        <v>122</v>
      </c>
      <c r="C59" s="25">
        <v>3</v>
      </c>
      <c r="D59" s="25"/>
      <c r="E59" s="63">
        <f t="shared" si="0"/>
        <v>3.5463990149412088E-2</v>
      </c>
      <c r="F59" s="64">
        <v>32608478</v>
      </c>
      <c r="G59" s="65">
        <f t="shared" si="1"/>
        <v>4.343183190761421E-3</v>
      </c>
      <c r="H59" s="64">
        <v>3993476</v>
      </c>
      <c r="I59" s="65">
        <f t="shared" si="2"/>
        <v>1.1522191124606839E-3</v>
      </c>
      <c r="J59" s="64">
        <v>1059444</v>
      </c>
      <c r="K59" s="66">
        <v>8343</v>
      </c>
      <c r="L59" s="67">
        <f t="shared" si="13"/>
        <v>1067787</v>
      </c>
      <c r="M59" s="68">
        <f t="shared" si="3"/>
        <v>7.8748853172041187E-3</v>
      </c>
      <c r="N59" s="69">
        <f t="shared" si="4"/>
        <v>0.15101491513319559</v>
      </c>
      <c r="O59" s="64">
        <v>138855400</v>
      </c>
      <c r="P59" s="66">
        <v>1013010</v>
      </c>
      <c r="Q59" s="67">
        <f t="shared" si="14"/>
        <v>139868410</v>
      </c>
      <c r="R59" s="68">
        <f t="shared" si="5"/>
        <v>7.2954310743406454E-3</v>
      </c>
      <c r="S59" s="69">
        <f t="shared" si="6"/>
        <v>3.1805141655709662E-2</v>
      </c>
      <c r="T59" s="64">
        <v>29244235</v>
      </c>
      <c r="U59" s="66">
        <v>0</v>
      </c>
      <c r="V59" s="67">
        <f t="shared" si="15"/>
        <v>29244235</v>
      </c>
      <c r="W59" s="68">
        <f t="shared" si="7"/>
        <v>0</v>
      </c>
      <c r="X59" s="69">
        <f t="shared" si="8"/>
        <v>0.71898749839043774</v>
      </c>
      <c r="Y59" s="64">
        <v>661095605</v>
      </c>
      <c r="Z59" s="66">
        <v>-3175937</v>
      </c>
      <c r="AA59" s="67">
        <f t="shared" si="16"/>
        <v>657919668</v>
      </c>
      <c r="AB59" s="68">
        <f t="shared" si="9"/>
        <v>-4.8040509965271965E-3</v>
      </c>
      <c r="AC59" s="69">
        <f t="shared" si="10"/>
        <v>5.723305236802282E-2</v>
      </c>
      <c r="AD59" s="64">
        <v>52624725</v>
      </c>
      <c r="AE59" s="69">
        <f t="shared" si="11"/>
        <v>0</v>
      </c>
      <c r="AF59" s="64">
        <v>0</v>
      </c>
      <c r="AG59" s="64">
        <v>919481363</v>
      </c>
      <c r="AH59" s="66">
        <v>-2154584</v>
      </c>
      <c r="AI59" s="67">
        <v>917326779</v>
      </c>
      <c r="AJ59" s="68">
        <f t="shared" si="12"/>
        <v>-2.3432601102106295E-3</v>
      </c>
      <c r="AK59" s="64">
        <v>0</v>
      </c>
      <c r="AL59" s="64">
        <v>0</v>
      </c>
      <c r="AM59" s="26">
        <v>0</v>
      </c>
      <c r="AN59" s="70"/>
    </row>
    <row r="60" spans="1:40" x14ac:dyDescent="0.25">
      <c r="A60" s="61" t="s">
        <v>125</v>
      </c>
      <c r="B60" s="62" t="s">
        <v>124</v>
      </c>
      <c r="C60" s="25">
        <v>3</v>
      </c>
      <c r="D60" s="25"/>
      <c r="E60" s="63">
        <f t="shared" si="0"/>
        <v>3.22482404608272E-2</v>
      </c>
      <c r="F60" s="64">
        <v>20532004</v>
      </c>
      <c r="G60" s="65">
        <f t="shared" si="1"/>
        <v>1.3072660128000547E-2</v>
      </c>
      <c r="H60" s="64">
        <v>8323180</v>
      </c>
      <c r="I60" s="65">
        <f t="shared" si="2"/>
        <v>6.2936938285926627E-2</v>
      </c>
      <c r="J60" s="64">
        <v>40071069</v>
      </c>
      <c r="K60" s="66">
        <v>315521</v>
      </c>
      <c r="L60" s="67">
        <f t="shared" si="13"/>
        <v>40386590</v>
      </c>
      <c r="M60" s="68">
        <f t="shared" si="3"/>
        <v>7.8740350051554643E-3</v>
      </c>
      <c r="N60" s="69">
        <f t="shared" si="4"/>
        <v>8.2902053775881224E-2</v>
      </c>
      <c r="O60" s="64">
        <v>52782579</v>
      </c>
      <c r="P60" s="66">
        <v>0</v>
      </c>
      <c r="Q60" s="67">
        <f t="shared" si="14"/>
        <v>52782579</v>
      </c>
      <c r="R60" s="68">
        <f t="shared" si="5"/>
        <v>0</v>
      </c>
      <c r="S60" s="69">
        <f t="shared" si="6"/>
        <v>2.3188226917951006E-2</v>
      </c>
      <c r="T60" s="64">
        <v>14763620</v>
      </c>
      <c r="U60" s="66">
        <v>309255</v>
      </c>
      <c r="V60" s="67">
        <f t="shared" si="15"/>
        <v>15072875</v>
      </c>
      <c r="W60" s="68">
        <f t="shared" si="7"/>
        <v>2.0947098340379933E-2</v>
      </c>
      <c r="X60" s="69">
        <f t="shared" si="8"/>
        <v>0.73142005391341836</v>
      </c>
      <c r="Y60" s="64">
        <v>465684926</v>
      </c>
      <c r="Z60" s="66">
        <v>6378440</v>
      </c>
      <c r="AA60" s="67">
        <f t="shared" si="16"/>
        <v>472063366</v>
      </c>
      <c r="AB60" s="68">
        <f t="shared" si="9"/>
        <v>1.3696900294341931E-2</v>
      </c>
      <c r="AC60" s="69">
        <f t="shared" si="10"/>
        <v>5.4231826517994998E-2</v>
      </c>
      <c r="AD60" s="64">
        <v>34528646</v>
      </c>
      <c r="AE60" s="69">
        <f t="shared" si="11"/>
        <v>0</v>
      </c>
      <c r="AF60" s="64">
        <v>0</v>
      </c>
      <c r="AG60" s="64">
        <v>636686024</v>
      </c>
      <c r="AH60" s="66">
        <v>7003216</v>
      </c>
      <c r="AI60" s="67">
        <v>643689240</v>
      </c>
      <c r="AJ60" s="68">
        <f t="shared" si="12"/>
        <v>1.0999481276504351E-2</v>
      </c>
      <c r="AK60" s="64">
        <v>0</v>
      </c>
      <c r="AL60" s="64">
        <v>228649</v>
      </c>
      <c r="AM60" s="26">
        <v>0</v>
      </c>
      <c r="AN60" s="70"/>
    </row>
    <row r="61" spans="1:40" x14ac:dyDescent="0.25">
      <c r="A61" s="61" t="s">
        <v>127</v>
      </c>
      <c r="B61" s="62" t="s">
        <v>126</v>
      </c>
      <c r="C61" s="25">
        <v>3</v>
      </c>
      <c r="D61" s="25"/>
      <c r="E61" s="63">
        <f t="shared" si="0"/>
        <v>5.3946118233929065E-2</v>
      </c>
      <c r="F61" s="64">
        <v>52363280</v>
      </c>
      <c r="G61" s="65">
        <f t="shared" si="1"/>
        <v>9.7048592056185375E-3</v>
      </c>
      <c r="H61" s="64">
        <v>9420108</v>
      </c>
      <c r="I61" s="65">
        <f t="shared" si="2"/>
        <v>3.9506201243274232E-2</v>
      </c>
      <c r="J61" s="64">
        <v>38347046</v>
      </c>
      <c r="K61" s="66">
        <v>301945</v>
      </c>
      <c r="L61" s="67">
        <f t="shared" si="13"/>
        <v>38648991</v>
      </c>
      <c r="M61" s="68">
        <f t="shared" si="3"/>
        <v>7.8740093826262392E-3</v>
      </c>
      <c r="N61" s="69">
        <f t="shared" si="4"/>
        <v>0.23692464268581004</v>
      </c>
      <c r="O61" s="64">
        <v>229973014</v>
      </c>
      <c r="P61" s="66">
        <v>0</v>
      </c>
      <c r="Q61" s="67">
        <f t="shared" si="14"/>
        <v>229973014</v>
      </c>
      <c r="R61" s="68">
        <f t="shared" si="5"/>
        <v>0</v>
      </c>
      <c r="S61" s="69">
        <f t="shared" si="6"/>
        <v>0.12140040699611199</v>
      </c>
      <c r="T61" s="64">
        <v>117838386</v>
      </c>
      <c r="U61" s="66">
        <v>2465022</v>
      </c>
      <c r="V61" s="67">
        <f t="shared" si="15"/>
        <v>120303408</v>
      </c>
      <c r="W61" s="68">
        <f t="shared" si="7"/>
        <v>2.0918667368712941E-2</v>
      </c>
      <c r="X61" s="69">
        <f t="shared" si="8"/>
        <v>0.49086600044210793</v>
      </c>
      <c r="Y61" s="64">
        <v>476463454</v>
      </c>
      <c r="Z61" s="66">
        <v>6710754</v>
      </c>
      <c r="AA61" s="67">
        <f t="shared" si="16"/>
        <v>483174208</v>
      </c>
      <c r="AB61" s="68">
        <f t="shared" si="9"/>
        <v>1.4084509407095051E-2</v>
      </c>
      <c r="AC61" s="69">
        <f t="shared" si="10"/>
        <v>4.7651771193148194E-2</v>
      </c>
      <c r="AD61" s="64">
        <v>46253616</v>
      </c>
      <c r="AE61" s="69">
        <f t="shared" si="11"/>
        <v>0</v>
      </c>
      <c r="AF61" s="64">
        <v>0</v>
      </c>
      <c r="AG61" s="64">
        <v>970658904</v>
      </c>
      <c r="AH61" s="66">
        <v>9477721</v>
      </c>
      <c r="AI61" s="67">
        <v>980136625</v>
      </c>
      <c r="AJ61" s="68">
        <f t="shared" si="12"/>
        <v>9.7642137324894917E-3</v>
      </c>
      <c r="AK61" s="64">
        <v>95049</v>
      </c>
      <c r="AL61" s="64">
        <v>1982388</v>
      </c>
      <c r="AM61" s="26">
        <v>0</v>
      </c>
      <c r="AN61" s="70"/>
    </row>
    <row r="62" spans="1:40" x14ac:dyDescent="0.25">
      <c r="A62" s="61" t="s">
        <v>129</v>
      </c>
      <c r="B62" s="62" t="s">
        <v>128</v>
      </c>
      <c r="C62" s="25">
        <v>3</v>
      </c>
      <c r="D62" s="25"/>
      <c r="E62" s="63">
        <f t="shared" si="0"/>
        <v>2.5084943539871167E-2</v>
      </c>
      <c r="F62" s="64">
        <v>9330367</v>
      </c>
      <c r="G62" s="65">
        <f t="shared" si="1"/>
        <v>1.5572959233190376E-2</v>
      </c>
      <c r="H62" s="64">
        <v>5792376</v>
      </c>
      <c r="I62" s="65">
        <f t="shared" si="2"/>
        <v>6.1252385183853585E-2</v>
      </c>
      <c r="J62" s="64">
        <v>22782879</v>
      </c>
      <c r="K62" s="66">
        <v>179393</v>
      </c>
      <c r="L62" s="67">
        <f t="shared" si="13"/>
        <v>22962272</v>
      </c>
      <c r="M62" s="68">
        <f t="shared" si="3"/>
        <v>7.8740268075865212E-3</v>
      </c>
      <c r="N62" s="69">
        <f t="shared" si="4"/>
        <v>0.11193909318463327</v>
      </c>
      <c r="O62" s="64">
        <v>41635845</v>
      </c>
      <c r="P62" s="66">
        <v>0</v>
      </c>
      <c r="Q62" s="67">
        <f t="shared" si="14"/>
        <v>41635845</v>
      </c>
      <c r="R62" s="68">
        <f t="shared" si="5"/>
        <v>0</v>
      </c>
      <c r="S62" s="69">
        <f t="shared" si="6"/>
        <v>1.156214476240784E-2</v>
      </c>
      <c r="T62" s="64">
        <v>4300550</v>
      </c>
      <c r="U62" s="66">
        <v>91501</v>
      </c>
      <c r="V62" s="67">
        <f t="shared" si="15"/>
        <v>4392051</v>
      </c>
      <c r="W62" s="68">
        <f t="shared" si="7"/>
        <v>2.1276580902442711E-2</v>
      </c>
      <c r="X62" s="69">
        <f t="shared" si="8"/>
        <v>0.74559366220841949</v>
      </c>
      <c r="Y62" s="64">
        <v>277324224</v>
      </c>
      <c r="Z62" s="66">
        <v>3847515</v>
      </c>
      <c r="AA62" s="67">
        <f t="shared" si="16"/>
        <v>281171739</v>
      </c>
      <c r="AB62" s="68">
        <f t="shared" si="9"/>
        <v>1.3873706899834325E-2</v>
      </c>
      <c r="AC62" s="69">
        <f t="shared" si="10"/>
        <v>2.899291647609379E-2</v>
      </c>
      <c r="AD62" s="64">
        <v>10783941</v>
      </c>
      <c r="AE62" s="69">
        <f t="shared" si="11"/>
        <v>1.8954115305013374E-6</v>
      </c>
      <c r="AF62" s="64">
        <v>705</v>
      </c>
      <c r="AG62" s="64">
        <v>371950887</v>
      </c>
      <c r="AH62" s="66">
        <v>4118409</v>
      </c>
      <c r="AI62" s="67">
        <v>376069296</v>
      </c>
      <c r="AJ62" s="68">
        <f t="shared" si="12"/>
        <v>1.1072453767263096E-2</v>
      </c>
      <c r="AK62" s="64">
        <v>0</v>
      </c>
      <c r="AL62" s="64">
        <v>0</v>
      </c>
      <c r="AM62" s="26">
        <v>0</v>
      </c>
      <c r="AN62" s="70"/>
    </row>
    <row r="63" spans="1:40" x14ac:dyDescent="0.25">
      <c r="A63" s="61" t="s">
        <v>131</v>
      </c>
      <c r="B63" s="62" t="s">
        <v>130</v>
      </c>
      <c r="C63" s="25">
        <v>3</v>
      </c>
      <c r="D63" s="25"/>
      <c r="E63" s="63">
        <f t="shared" si="0"/>
        <v>1.9453856877656727E-2</v>
      </c>
      <c r="F63" s="64">
        <v>7208961</v>
      </c>
      <c r="G63" s="65">
        <f t="shared" si="1"/>
        <v>3.3678616109306561E-3</v>
      </c>
      <c r="H63" s="64">
        <v>1248019</v>
      </c>
      <c r="I63" s="65">
        <f t="shared" si="2"/>
        <v>5.9528746293256523E-4</v>
      </c>
      <c r="J63" s="64">
        <v>220594</v>
      </c>
      <c r="K63" s="66">
        <v>1737</v>
      </c>
      <c r="L63" s="67">
        <f t="shared" si="13"/>
        <v>222331</v>
      </c>
      <c r="M63" s="68">
        <f t="shared" si="3"/>
        <v>7.8741942210576905E-3</v>
      </c>
      <c r="N63" s="69">
        <f t="shared" si="4"/>
        <v>9.9205357055009186E-2</v>
      </c>
      <c r="O63" s="64">
        <v>36762250</v>
      </c>
      <c r="P63" s="66">
        <v>0</v>
      </c>
      <c r="Q63" s="67">
        <f t="shared" si="14"/>
        <v>36762250</v>
      </c>
      <c r="R63" s="68">
        <f t="shared" si="5"/>
        <v>0</v>
      </c>
      <c r="S63" s="69">
        <f t="shared" si="6"/>
        <v>1.8682636405912098E-2</v>
      </c>
      <c r="T63" s="64">
        <v>6923172</v>
      </c>
      <c r="U63" s="66">
        <v>147302</v>
      </c>
      <c r="V63" s="67">
        <f t="shared" si="15"/>
        <v>7070474</v>
      </c>
      <c r="W63" s="68">
        <f t="shared" si="7"/>
        <v>2.1276663356045465E-2</v>
      </c>
      <c r="X63" s="69">
        <f t="shared" si="8"/>
        <v>0.83549023415149337</v>
      </c>
      <c r="Y63" s="64">
        <v>309605265</v>
      </c>
      <c r="Z63" s="66">
        <v>4351155</v>
      </c>
      <c r="AA63" s="67">
        <f t="shared" si="16"/>
        <v>313956420</v>
      </c>
      <c r="AB63" s="68">
        <f t="shared" si="9"/>
        <v>1.4053879219398933E-2</v>
      </c>
      <c r="AC63" s="69">
        <f t="shared" si="10"/>
        <v>2.320476643606539E-2</v>
      </c>
      <c r="AD63" s="64">
        <v>8598925</v>
      </c>
      <c r="AE63" s="69">
        <f t="shared" si="11"/>
        <v>0</v>
      </c>
      <c r="AF63" s="64">
        <v>0</v>
      </c>
      <c r="AG63" s="64">
        <v>370567186</v>
      </c>
      <c r="AH63" s="66">
        <v>4500194</v>
      </c>
      <c r="AI63" s="67">
        <v>375067380</v>
      </c>
      <c r="AJ63" s="68">
        <f t="shared" si="12"/>
        <v>1.2144070414264905E-2</v>
      </c>
      <c r="AK63" s="64">
        <v>0</v>
      </c>
      <c r="AL63" s="64">
        <v>0</v>
      </c>
      <c r="AM63" s="26">
        <v>0</v>
      </c>
      <c r="AN63" s="70"/>
    </row>
    <row r="64" spans="1:40" x14ac:dyDescent="0.25">
      <c r="A64" s="61" t="s">
        <v>133</v>
      </c>
      <c r="B64" s="62" t="s">
        <v>132</v>
      </c>
      <c r="C64" s="25">
        <v>3</v>
      </c>
      <c r="D64" s="25"/>
      <c r="E64" s="63">
        <f t="shared" si="0"/>
        <v>3.0089404606651625E-2</v>
      </c>
      <c r="F64" s="64">
        <v>12899767</v>
      </c>
      <c r="G64" s="65">
        <f t="shared" si="1"/>
        <v>6.3113922703420516E-3</v>
      </c>
      <c r="H64" s="64">
        <v>2705786</v>
      </c>
      <c r="I64" s="65">
        <f t="shared" si="2"/>
        <v>1.5071868394833619E-3</v>
      </c>
      <c r="J64" s="64">
        <v>646153</v>
      </c>
      <c r="K64" s="66">
        <v>5087</v>
      </c>
      <c r="L64" s="67">
        <f t="shared" si="13"/>
        <v>651240</v>
      </c>
      <c r="M64" s="68">
        <f t="shared" si="3"/>
        <v>7.8727484047895775E-3</v>
      </c>
      <c r="N64" s="69">
        <f t="shared" si="4"/>
        <v>0.11354678433413178</v>
      </c>
      <c r="O64" s="64">
        <v>48679164</v>
      </c>
      <c r="P64" s="66">
        <v>77091</v>
      </c>
      <c r="Q64" s="67">
        <f t="shared" si="14"/>
        <v>48756255</v>
      </c>
      <c r="R64" s="68">
        <f t="shared" si="5"/>
        <v>1.5836549699169032E-3</v>
      </c>
      <c r="S64" s="69">
        <f t="shared" si="6"/>
        <v>1.2235431274024404E-2</v>
      </c>
      <c r="T64" s="64">
        <v>5245508</v>
      </c>
      <c r="U64" s="66">
        <v>111159</v>
      </c>
      <c r="V64" s="67">
        <f t="shared" si="15"/>
        <v>5356667</v>
      </c>
      <c r="W64" s="68">
        <f t="shared" si="7"/>
        <v>2.1191274515261437E-2</v>
      </c>
      <c r="X64" s="69">
        <f t="shared" si="8"/>
        <v>0.79905691711482141</v>
      </c>
      <c r="Y64" s="64">
        <v>342567365</v>
      </c>
      <c r="Z64" s="66">
        <v>4725481</v>
      </c>
      <c r="AA64" s="67">
        <f t="shared" si="16"/>
        <v>347292846</v>
      </c>
      <c r="AB64" s="68">
        <f t="shared" si="9"/>
        <v>1.3794311667721179E-2</v>
      </c>
      <c r="AC64" s="69">
        <f t="shared" si="10"/>
        <v>3.7250877564005878E-2</v>
      </c>
      <c r="AD64" s="64">
        <v>15969995</v>
      </c>
      <c r="AE64" s="69">
        <f t="shared" si="11"/>
        <v>2.0059965394507047E-6</v>
      </c>
      <c r="AF64" s="64">
        <v>860</v>
      </c>
      <c r="AG64" s="64">
        <v>428714598</v>
      </c>
      <c r="AH64" s="66">
        <v>4918818</v>
      </c>
      <c r="AI64" s="67">
        <v>433633416</v>
      </c>
      <c r="AJ64" s="68">
        <f t="shared" si="12"/>
        <v>1.1473409169985856E-2</v>
      </c>
      <c r="AK64" s="64">
        <v>0</v>
      </c>
      <c r="AL64" s="64">
        <v>21033</v>
      </c>
      <c r="AM64" s="26">
        <v>0</v>
      </c>
      <c r="AN64" s="70"/>
    </row>
    <row r="65" spans="1:40" x14ac:dyDescent="0.25">
      <c r="A65" s="61" t="s">
        <v>135</v>
      </c>
      <c r="B65" s="62" t="s">
        <v>134</v>
      </c>
      <c r="C65" s="25">
        <v>3</v>
      </c>
      <c r="D65" s="25"/>
      <c r="E65" s="63">
        <f t="shared" si="0"/>
        <v>2.4428314647560449E-2</v>
      </c>
      <c r="F65" s="64">
        <v>11686978</v>
      </c>
      <c r="G65" s="65">
        <f t="shared" si="1"/>
        <v>5.1646742294170628E-3</v>
      </c>
      <c r="H65" s="64">
        <v>2470880</v>
      </c>
      <c r="I65" s="65">
        <f t="shared" si="2"/>
        <v>1.3134251830078112E-3</v>
      </c>
      <c r="J65" s="64">
        <v>628368</v>
      </c>
      <c r="K65" s="66">
        <v>4947</v>
      </c>
      <c r="L65" s="67">
        <f t="shared" si="13"/>
        <v>633315</v>
      </c>
      <c r="M65" s="68">
        <f t="shared" si="3"/>
        <v>7.8727751890611871E-3</v>
      </c>
      <c r="N65" s="69">
        <f t="shared" si="4"/>
        <v>0.13097492237003724</v>
      </c>
      <c r="O65" s="64">
        <v>62660935</v>
      </c>
      <c r="P65" s="66">
        <v>-10752</v>
      </c>
      <c r="Q65" s="67">
        <f t="shared" si="14"/>
        <v>62650183</v>
      </c>
      <c r="R65" s="68">
        <f t="shared" si="5"/>
        <v>-1.715901621959519E-4</v>
      </c>
      <c r="S65" s="69">
        <f t="shared" si="6"/>
        <v>1.9134688689514141E-2</v>
      </c>
      <c r="T65" s="64">
        <v>9154405</v>
      </c>
      <c r="U65" s="66">
        <v>194775</v>
      </c>
      <c r="V65" s="67">
        <f t="shared" si="15"/>
        <v>9349180</v>
      </c>
      <c r="W65" s="68">
        <f t="shared" si="7"/>
        <v>2.1276642228522772E-2</v>
      </c>
      <c r="X65" s="69">
        <f t="shared" si="8"/>
        <v>0.77297360389071068</v>
      </c>
      <c r="Y65" s="64">
        <v>369805516</v>
      </c>
      <c r="Z65" s="66">
        <v>5417889</v>
      </c>
      <c r="AA65" s="67">
        <f t="shared" si="16"/>
        <v>375223405</v>
      </c>
      <c r="AB65" s="68">
        <f t="shared" si="9"/>
        <v>1.4650644096936618E-2</v>
      </c>
      <c r="AC65" s="69">
        <f t="shared" si="10"/>
        <v>4.6010370989752622E-2</v>
      </c>
      <c r="AD65" s="64">
        <v>22012251</v>
      </c>
      <c r="AE65" s="69">
        <f t="shared" si="11"/>
        <v>0</v>
      </c>
      <c r="AF65" s="64">
        <v>0</v>
      </c>
      <c r="AG65" s="64">
        <v>478419333</v>
      </c>
      <c r="AH65" s="66">
        <v>5606859</v>
      </c>
      <c r="AI65" s="67">
        <v>484026192</v>
      </c>
      <c r="AJ65" s="68">
        <f t="shared" si="12"/>
        <v>1.1719549385350612E-2</v>
      </c>
      <c r="AK65" s="64">
        <v>0</v>
      </c>
      <c r="AL65" s="64">
        <v>0</v>
      </c>
      <c r="AM65" s="26">
        <v>0</v>
      </c>
      <c r="AN65" s="70"/>
    </row>
    <row r="66" spans="1:40" x14ac:dyDescent="0.25">
      <c r="A66" s="61" t="s">
        <v>137</v>
      </c>
      <c r="B66" s="62" t="s">
        <v>136</v>
      </c>
      <c r="C66" s="25">
        <v>3</v>
      </c>
      <c r="D66" s="25"/>
      <c r="E66" s="63">
        <f t="shared" si="0"/>
        <v>6.3299440684508365E-2</v>
      </c>
      <c r="F66" s="64">
        <v>69130038</v>
      </c>
      <c r="G66" s="65">
        <f t="shared" si="1"/>
        <v>1.5239065969386368E-2</v>
      </c>
      <c r="H66" s="64">
        <v>16642757</v>
      </c>
      <c r="I66" s="65">
        <f t="shared" si="2"/>
        <v>1.3886859537426145E-2</v>
      </c>
      <c r="J66" s="64">
        <v>15165997</v>
      </c>
      <c r="K66" s="66">
        <v>119417</v>
      </c>
      <c r="L66" s="67">
        <f t="shared" si="13"/>
        <v>15285414</v>
      </c>
      <c r="M66" s="68">
        <f t="shared" si="3"/>
        <v>7.8739960188571843E-3</v>
      </c>
      <c r="N66" s="69">
        <f t="shared" si="4"/>
        <v>0.53184432320837438</v>
      </c>
      <c r="O66" s="64">
        <v>580833225</v>
      </c>
      <c r="P66" s="66">
        <v>18558162</v>
      </c>
      <c r="Q66" s="67">
        <f t="shared" si="14"/>
        <v>599391387</v>
      </c>
      <c r="R66" s="68">
        <f t="shared" si="5"/>
        <v>3.1950930492999949E-2</v>
      </c>
      <c r="S66" s="69">
        <f t="shared" si="6"/>
        <v>0.3374386292893744</v>
      </c>
      <c r="T66" s="64">
        <v>368520559</v>
      </c>
      <c r="U66" s="66">
        <v>0</v>
      </c>
      <c r="V66" s="67">
        <f t="shared" si="15"/>
        <v>368520559</v>
      </c>
      <c r="W66" s="68">
        <f t="shared" si="7"/>
        <v>0</v>
      </c>
      <c r="X66" s="69">
        <f t="shared" si="8"/>
        <v>3.7770182292656246E-2</v>
      </c>
      <c r="Y66" s="64">
        <v>41249245</v>
      </c>
      <c r="Z66" s="66">
        <v>1793445</v>
      </c>
      <c r="AA66" s="67">
        <f t="shared" si="16"/>
        <v>43042690</v>
      </c>
      <c r="AB66" s="68">
        <f t="shared" si="9"/>
        <v>4.3478250329187847E-2</v>
      </c>
      <c r="AC66" s="69">
        <f t="shared" si="10"/>
        <v>5.2149901827410351E-4</v>
      </c>
      <c r="AD66" s="64">
        <v>569535</v>
      </c>
      <c r="AE66" s="69">
        <f t="shared" si="11"/>
        <v>0</v>
      </c>
      <c r="AF66" s="64">
        <v>0</v>
      </c>
      <c r="AG66" s="64">
        <v>1092111356</v>
      </c>
      <c r="AH66" s="66">
        <v>20471024</v>
      </c>
      <c r="AI66" s="67">
        <v>1112582380</v>
      </c>
      <c r="AJ66" s="68">
        <f t="shared" si="12"/>
        <v>1.8744447521338657E-2</v>
      </c>
      <c r="AK66" s="64">
        <v>5530110</v>
      </c>
      <c r="AL66" s="64">
        <v>46235899</v>
      </c>
      <c r="AM66" s="26">
        <v>0</v>
      </c>
      <c r="AN66" s="70"/>
    </row>
    <row r="67" spans="1:40" x14ac:dyDescent="0.25">
      <c r="A67" s="61" t="s">
        <v>139</v>
      </c>
      <c r="B67" s="62" t="s">
        <v>138</v>
      </c>
      <c r="C67" s="25">
        <v>3</v>
      </c>
      <c r="D67" s="25"/>
      <c r="E67" s="63">
        <f t="shared" si="0"/>
        <v>1.3542715166277726E-2</v>
      </c>
      <c r="F67" s="64">
        <v>5372352</v>
      </c>
      <c r="G67" s="65">
        <f t="shared" si="1"/>
        <v>4.4029047503045635E-2</v>
      </c>
      <c r="H67" s="64">
        <v>17466183</v>
      </c>
      <c r="I67" s="65">
        <f t="shared" si="2"/>
        <v>2.9559606978142201E-2</v>
      </c>
      <c r="J67" s="64">
        <v>11726202</v>
      </c>
      <c r="K67" s="66">
        <v>92332</v>
      </c>
      <c r="L67" s="67">
        <f t="shared" si="13"/>
        <v>11818534</v>
      </c>
      <c r="M67" s="68">
        <f t="shared" si="3"/>
        <v>7.873990231449194E-3</v>
      </c>
      <c r="N67" s="69">
        <f t="shared" si="4"/>
        <v>0.25453733348205815</v>
      </c>
      <c r="O67" s="64">
        <v>100974150</v>
      </c>
      <c r="P67" s="66">
        <v>3253346</v>
      </c>
      <c r="Q67" s="67">
        <f t="shared" si="14"/>
        <v>104227496</v>
      </c>
      <c r="R67" s="68">
        <f t="shared" si="5"/>
        <v>3.2219592836384363E-2</v>
      </c>
      <c r="S67" s="69">
        <f t="shared" si="6"/>
        <v>2.6199945536744752E-2</v>
      </c>
      <c r="T67" s="64">
        <v>10393435</v>
      </c>
      <c r="U67" s="66">
        <v>0</v>
      </c>
      <c r="V67" s="67">
        <f t="shared" si="15"/>
        <v>10393435</v>
      </c>
      <c r="W67" s="68">
        <f t="shared" si="7"/>
        <v>0</v>
      </c>
      <c r="X67" s="69">
        <f t="shared" si="8"/>
        <v>0.62163937151025839</v>
      </c>
      <c r="Y67" s="64">
        <v>246602360</v>
      </c>
      <c r="Z67" s="66">
        <v>10591519</v>
      </c>
      <c r="AA67" s="67">
        <f t="shared" si="16"/>
        <v>257193879</v>
      </c>
      <c r="AB67" s="68">
        <f t="shared" si="9"/>
        <v>4.2949787666265643E-2</v>
      </c>
      <c r="AC67" s="69">
        <f t="shared" si="10"/>
        <v>1.0491979823473099E-2</v>
      </c>
      <c r="AD67" s="64">
        <v>4162135</v>
      </c>
      <c r="AE67" s="69">
        <f t="shared" si="11"/>
        <v>0</v>
      </c>
      <c r="AF67" s="64">
        <v>0</v>
      </c>
      <c r="AG67" s="64">
        <v>396696817</v>
      </c>
      <c r="AH67" s="66">
        <v>13937197</v>
      </c>
      <c r="AI67" s="67">
        <v>410634014</v>
      </c>
      <c r="AJ67" s="68">
        <f t="shared" si="12"/>
        <v>3.5133120314398691E-2</v>
      </c>
      <c r="AK67" s="64">
        <v>0</v>
      </c>
      <c r="AL67" s="64">
        <v>256140</v>
      </c>
      <c r="AM67" s="26">
        <v>0</v>
      </c>
      <c r="AN67" s="70"/>
    </row>
    <row r="68" spans="1:40" x14ac:dyDescent="0.25">
      <c r="A68" s="61" t="s">
        <v>141</v>
      </c>
      <c r="B68" s="62" t="s">
        <v>140</v>
      </c>
      <c r="C68" s="25">
        <v>3</v>
      </c>
      <c r="D68" s="25"/>
      <c r="E68" s="63">
        <f t="shared" si="0"/>
        <v>2.8496156335045899E-2</v>
      </c>
      <c r="F68" s="64">
        <v>16413545</v>
      </c>
      <c r="G68" s="65">
        <f t="shared" si="1"/>
        <v>9.744570189790339E-3</v>
      </c>
      <c r="H68" s="64">
        <v>5612790</v>
      </c>
      <c r="I68" s="65">
        <f t="shared" si="2"/>
        <v>7.5040720085852788E-3</v>
      </c>
      <c r="J68" s="64">
        <v>4322282</v>
      </c>
      <c r="K68" s="66">
        <v>34033</v>
      </c>
      <c r="L68" s="67">
        <f t="shared" si="13"/>
        <v>4356315</v>
      </c>
      <c r="M68" s="68">
        <f t="shared" si="3"/>
        <v>7.8738499709181398E-3</v>
      </c>
      <c r="N68" s="69">
        <f t="shared" si="4"/>
        <v>0.47417866332866859</v>
      </c>
      <c r="O68" s="64">
        <v>273122899</v>
      </c>
      <c r="P68" s="66">
        <v>2908282</v>
      </c>
      <c r="Q68" s="67">
        <f t="shared" si="14"/>
        <v>276031181</v>
      </c>
      <c r="R68" s="68">
        <f t="shared" si="5"/>
        <v>1.0648253993525456E-2</v>
      </c>
      <c r="S68" s="69">
        <f t="shared" si="6"/>
        <v>0.15515327333600545</v>
      </c>
      <c r="T68" s="64">
        <v>89366973</v>
      </c>
      <c r="U68" s="66">
        <v>-1823048</v>
      </c>
      <c r="V68" s="67">
        <f t="shared" si="15"/>
        <v>87543925</v>
      </c>
      <c r="W68" s="68">
        <f t="shared" si="7"/>
        <v>-2.0399571998483152E-2</v>
      </c>
      <c r="X68" s="69">
        <f t="shared" si="8"/>
        <v>0.30936172029651388</v>
      </c>
      <c r="Y68" s="64">
        <v>178189734</v>
      </c>
      <c r="Z68" s="66">
        <v>4821092</v>
      </c>
      <c r="AA68" s="67">
        <f t="shared" si="16"/>
        <v>183010826</v>
      </c>
      <c r="AB68" s="68">
        <f t="shared" si="9"/>
        <v>2.7055947005342071E-2</v>
      </c>
      <c r="AC68" s="69">
        <f t="shared" si="10"/>
        <v>1.5561544505390575E-2</v>
      </c>
      <c r="AD68" s="64">
        <v>8963318</v>
      </c>
      <c r="AE68" s="69">
        <f t="shared" si="11"/>
        <v>0</v>
      </c>
      <c r="AF68" s="64">
        <v>0</v>
      </c>
      <c r="AG68" s="64">
        <v>575991541</v>
      </c>
      <c r="AH68" s="66">
        <v>5940359</v>
      </c>
      <c r="AI68" s="67">
        <v>581931900</v>
      </c>
      <c r="AJ68" s="68">
        <f t="shared" si="12"/>
        <v>1.0313274722206381E-2</v>
      </c>
      <c r="AK68" s="64">
        <v>0</v>
      </c>
      <c r="AL68" s="64">
        <v>37595</v>
      </c>
      <c r="AM68" s="26">
        <v>0</v>
      </c>
      <c r="AN68" s="70"/>
    </row>
    <row r="69" spans="1:40" x14ac:dyDescent="0.25">
      <c r="A69" s="61" t="s">
        <v>143</v>
      </c>
      <c r="B69" s="62" t="s">
        <v>142</v>
      </c>
      <c r="C69" s="25">
        <v>3</v>
      </c>
      <c r="D69" s="25"/>
      <c r="E69" s="63">
        <f t="shared" si="0"/>
        <v>2.3554137390116726E-2</v>
      </c>
      <c r="F69" s="64">
        <v>5898514</v>
      </c>
      <c r="G69" s="65">
        <f t="shared" si="1"/>
        <v>7.3138451877296437E-2</v>
      </c>
      <c r="H69" s="64">
        <v>18315601</v>
      </c>
      <c r="I69" s="65">
        <f t="shared" si="2"/>
        <v>0.25894845252060616</v>
      </c>
      <c r="J69" s="64">
        <v>64846827</v>
      </c>
      <c r="K69" s="66">
        <v>510605</v>
      </c>
      <c r="L69" s="67">
        <f t="shared" si="13"/>
        <v>65357432</v>
      </c>
      <c r="M69" s="68">
        <f t="shared" si="3"/>
        <v>7.8740167194302352E-3</v>
      </c>
      <c r="N69" s="69">
        <f t="shared" si="4"/>
        <v>0.22681323001030773</v>
      </c>
      <c r="O69" s="64">
        <v>56799406</v>
      </c>
      <c r="P69" s="66">
        <v>596037</v>
      </c>
      <c r="Q69" s="67">
        <f t="shared" si="14"/>
        <v>57395443</v>
      </c>
      <c r="R69" s="68">
        <f t="shared" si="5"/>
        <v>1.0493718895581408E-2</v>
      </c>
      <c r="S69" s="69">
        <f t="shared" si="6"/>
        <v>4.7368262164014914E-2</v>
      </c>
      <c r="T69" s="64">
        <v>11862135</v>
      </c>
      <c r="U69" s="66">
        <v>-242084</v>
      </c>
      <c r="V69" s="67">
        <f t="shared" si="15"/>
        <v>11620051</v>
      </c>
      <c r="W69" s="68">
        <f t="shared" si="7"/>
        <v>-2.0408130576831236E-2</v>
      </c>
      <c r="X69" s="69">
        <f t="shared" si="8"/>
        <v>0.3487933350075626</v>
      </c>
      <c r="Y69" s="64">
        <v>87346114</v>
      </c>
      <c r="Z69" s="66">
        <v>2489717</v>
      </c>
      <c r="AA69" s="67">
        <f t="shared" si="16"/>
        <v>89835831</v>
      </c>
      <c r="AB69" s="68">
        <f t="shared" si="9"/>
        <v>2.8504038542573284E-2</v>
      </c>
      <c r="AC69" s="69">
        <f t="shared" si="10"/>
        <v>2.1384131030095434E-2</v>
      </c>
      <c r="AD69" s="64">
        <v>5355093</v>
      </c>
      <c r="AE69" s="69">
        <f t="shared" si="11"/>
        <v>0</v>
      </c>
      <c r="AF69" s="64">
        <v>0</v>
      </c>
      <c r="AG69" s="64">
        <v>250423690</v>
      </c>
      <c r="AH69" s="66">
        <v>3354275</v>
      </c>
      <c r="AI69" s="67">
        <v>253777965</v>
      </c>
      <c r="AJ69" s="68">
        <f t="shared" si="12"/>
        <v>1.3394399707152307E-2</v>
      </c>
      <c r="AK69" s="64">
        <v>0</v>
      </c>
      <c r="AL69" s="64">
        <v>0</v>
      </c>
      <c r="AM69" s="26">
        <v>0</v>
      </c>
      <c r="AN69" s="70"/>
    </row>
    <row r="70" spans="1:40" x14ac:dyDescent="0.25">
      <c r="A70" s="61" t="s">
        <v>145</v>
      </c>
      <c r="B70" s="62" t="s">
        <v>144</v>
      </c>
      <c r="C70" s="25">
        <v>3</v>
      </c>
      <c r="D70" s="25"/>
      <c r="E70" s="63">
        <f t="shared" ref="E70:E133" si="17">+F70/$AG70</f>
        <v>6.4305921703065733E-2</v>
      </c>
      <c r="F70" s="64">
        <v>71590476</v>
      </c>
      <c r="G70" s="65">
        <f t="shared" ref="G70:G133" si="18">+H70/$AG70</f>
        <v>1.3982184589965583E-2</v>
      </c>
      <c r="H70" s="64">
        <v>15566082</v>
      </c>
      <c r="I70" s="65">
        <f t="shared" ref="I70:I133" si="19">+J70/$AG70</f>
        <v>4.7666813565063172E-2</v>
      </c>
      <c r="J70" s="64">
        <v>53066495</v>
      </c>
      <c r="K70" s="66">
        <v>417847</v>
      </c>
      <c r="L70" s="67">
        <f t="shared" si="13"/>
        <v>53484342</v>
      </c>
      <c r="M70" s="68">
        <f t="shared" ref="M70:M133" si="20">+K70/J70</f>
        <v>7.8740267281643527E-3</v>
      </c>
      <c r="N70" s="69">
        <f t="shared" ref="N70:N133" si="21">+O70/$AG70</f>
        <v>0.32005482995966045</v>
      </c>
      <c r="O70" s="64">
        <v>356310539</v>
      </c>
      <c r="P70" s="66">
        <v>-7036535</v>
      </c>
      <c r="Q70" s="67">
        <f t="shared" si="14"/>
        <v>349274004</v>
      </c>
      <c r="R70" s="68">
        <f t="shared" ref="R70:R133" si="22">+P70/O70</f>
        <v>-1.9748321281060958E-2</v>
      </c>
      <c r="S70" s="69">
        <f t="shared" ref="S70:S133" si="23">+T70/$AG70</f>
        <v>0.1546969696287846</v>
      </c>
      <c r="T70" s="64">
        <v>172220993</v>
      </c>
      <c r="U70" s="66">
        <v>1801283</v>
      </c>
      <c r="V70" s="67">
        <f t="shared" si="15"/>
        <v>174022276</v>
      </c>
      <c r="W70" s="68">
        <f t="shared" ref="W70:W133" si="24">+U70/T70</f>
        <v>1.0459137231893675E-2</v>
      </c>
      <c r="X70" s="69">
        <f t="shared" ref="X70:X133" si="25">+Y70/$AG70</f>
        <v>0.38616563145555155</v>
      </c>
      <c r="Y70" s="64">
        <v>429910351</v>
      </c>
      <c r="Z70" s="66">
        <v>18691754</v>
      </c>
      <c r="AA70" s="67">
        <f t="shared" si="16"/>
        <v>448602105</v>
      </c>
      <c r="AB70" s="68">
        <f t="shared" ref="AB70:AB133" si="26">+Z70/Y70</f>
        <v>4.3478259959365342E-2</v>
      </c>
      <c r="AC70" s="69">
        <f t="shared" ref="AC70:AC133" si="27">+AD70/$AG70</f>
        <v>1.3127649097908938E-2</v>
      </c>
      <c r="AD70" s="64">
        <v>14614745</v>
      </c>
      <c r="AE70" s="69">
        <f t="shared" ref="AE70:AE133" si="28">AF70/$AG70</f>
        <v>0</v>
      </c>
      <c r="AF70" s="64">
        <v>0</v>
      </c>
      <c r="AG70" s="64">
        <v>1113279681</v>
      </c>
      <c r="AH70" s="66">
        <v>13874349</v>
      </c>
      <c r="AI70" s="67">
        <v>1127154030</v>
      </c>
      <c r="AJ70" s="68">
        <f t="shared" ref="AJ70:AJ133" si="29">+AH70/AG70</f>
        <v>1.2462590700961514E-2</v>
      </c>
      <c r="AK70" s="64">
        <v>554955</v>
      </c>
      <c r="AL70" s="64">
        <v>871635</v>
      </c>
      <c r="AM70" s="26">
        <v>0</v>
      </c>
      <c r="AN70" s="70"/>
    </row>
    <row r="71" spans="1:40" x14ac:dyDescent="0.25">
      <c r="A71" s="61" t="s">
        <v>147</v>
      </c>
      <c r="B71" s="62" t="s">
        <v>146</v>
      </c>
      <c r="C71" s="25">
        <v>3</v>
      </c>
      <c r="D71" s="25"/>
      <c r="E71" s="63">
        <f t="shared" si="17"/>
        <v>3.578099089555771E-2</v>
      </c>
      <c r="F71" s="64">
        <v>12150837</v>
      </c>
      <c r="G71" s="65">
        <f t="shared" si="18"/>
        <v>2.0920107670100316E-2</v>
      </c>
      <c r="H71" s="64">
        <v>7104242</v>
      </c>
      <c r="I71" s="65">
        <f t="shared" si="19"/>
        <v>0.10323795956154903</v>
      </c>
      <c r="J71" s="64">
        <v>35058493</v>
      </c>
      <c r="K71" s="66">
        <v>276051</v>
      </c>
      <c r="L71" s="67">
        <f t="shared" ref="L71:L134" si="30">+J71+K71</f>
        <v>35334544</v>
      </c>
      <c r="M71" s="68">
        <f t="shared" si="20"/>
        <v>7.8740121544870739E-3</v>
      </c>
      <c r="N71" s="69">
        <f t="shared" si="21"/>
        <v>0.17098495514447648</v>
      </c>
      <c r="O71" s="64">
        <v>58064639</v>
      </c>
      <c r="P71" s="66">
        <v>-1017008</v>
      </c>
      <c r="Q71" s="67">
        <f t="shared" ref="Q71:Q134" si="31">+O71+P71</f>
        <v>57047631</v>
      </c>
      <c r="R71" s="68">
        <f t="shared" si="22"/>
        <v>-1.7515100713878545E-2</v>
      </c>
      <c r="S71" s="69">
        <f t="shared" si="23"/>
        <v>1.7991948918747908E-2</v>
      </c>
      <c r="T71" s="64">
        <v>6109871</v>
      </c>
      <c r="U71" s="66">
        <v>60614</v>
      </c>
      <c r="V71" s="67">
        <f t="shared" ref="V71:V134" si="32">+T71+U71</f>
        <v>6170485</v>
      </c>
      <c r="W71" s="68">
        <f t="shared" si="24"/>
        <v>9.9206677194984966E-3</v>
      </c>
      <c r="X71" s="69">
        <f t="shared" si="25"/>
        <v>0.62329364037139345</v>
      </c>
      <c r="Y71" s="64">
        <v>211663770</v>
      </c>
      <c r="Z71" s="66">
        <v>8791755</v>
      </c>
      <c r="AA71" s="67">
        <f t="shared" ref="AA71:AA134" si="33">+Y71+Z71</f>
        <v>220455525</v>
      </c>
      <c r="AB71" s="68">
        <f t="shared" si="26"/>
        <v>4.1536418821227647E-2</v>
      </c>
      <c r="AC71" s="69">
        <f t="shared" si="27"/>
        <v>2.7790397438175074E-2</v>
      </c>
      <c r="AD71" s="64">
        <v>9437318</v>
      </c>
      <c r="AE71" s="69">
        <f t="shared" si="28"/>
        <v>0</v>
      </c>
      <c r="AF71" s="64">
        <v>0</v>
      </c>
      <c r="AG71" s="64">
        <v>339589170</v>
      </c>
      <c r="AH71" s="66">
        <v>8111412</v>
      </c>
      <c r="AI71" s="67">
        <v>347700582</v>
      </c>
      <c r="AJ71" s="68">
        <f t="shared" si="29"/>
        <v>2.3885956080401505E-2</v>
      </c>
      <c r="AK71" s="64">
        <v>0</v>
      </c>
      <c r="AL71" s="64">
        <v>0</v>
      </c>
      <c r="AM71" s="26">
        <v>0</v>
      </c>
      <c r="AN71" s="70"/>
    </row>
    <row r="72" spans="1:40" x14ac:dyDescent="0.25">
      <c r="A72" s="61" t="s">
        <v>149</v>
      </c>
      <c r="B72" s="62" t="s">
        <v>148</v>
      </c>
      <c r="C72" s="25">
        <v>3</v>
      </c>
      <c r="D72" s="25"/>
      <c r="E72" s="63">
        <f t="shared" si="17"/>
        <v>4.2544946863967342E-2</v>
      </c>
      <c r="F72" s="64">
        <v>34171892</v>
      </c>
      <c r="G72" s="65">
        <f t="shared" si="18"/>
        <v>2.1441814608724945E-2</v>
      </c>
      <c r="H72" s="64">
        <v>17221960</v>
      </c>
      <c r="I72" s="65">
        <f t="shared" si="19"/>
        <v>6.916512362102617E-2</v>
      </c>
      <c r="J72" s="64">
        <v>55553087</v>
      </c>
      <c r="K72" s="66">
        <v>437426</v>
      </c>
      <c r="L72" s="67">
        <f t="shared" si="30"/>
        <v>55990513</v>
      </c>
      <c r="M72" s="68">
        <f t="shared" si="20"/>
        <v>7.8740178741102188E-3</v>
      </c>
      <c r="N72" s="69">
        <f t="shared" si="21"/>
        <v>0.25606760937828454</v>
      </c>
      <c r="O72" s="64">
        <v>205672244</v>
      </c>
      <c r="P72" s="66">
        <v>-4192437</v>
      </c>
      <c r="Q72" s="67">
        <f t="shared" si="31"/>
        <v>201479807</v>
      </c>
      <c r="R72" s="68">
        <f t="shared" si="22"/>
        <v>-2.0384067963978649E-2</v>
      </c>
      <c r="S72" s="69">
        <f t="shared" si="23"/>
        <v>5.8230924422495216E-2</v>
      </c>
      <c r="T72" s="64">
        <v>46770792</v>
      </c>
      <c r="U72" s="66">
        <v>489966</v>
      </c>
      <c r="V72" s="67">
        <f t="shared" si="32"/>
        <v>47260758</v>
      </c>
      <c r="W72" s="68">
        <f t="shared" si="24"/>
        <v>1.047589700854328E-2</v>
      </c>
      <c r="X72" s="69">
        <f t="shared" si="25"/>
        <v>0.53614021390668876</v>
      </c>
      <c r="Y72" s="64">
        <v>430625182</v>
      </c>
      <c r="Z72" s="66">
        <v>18483356</v>
      </c>
      <c r="AA72" s="67">
        <f t="shared" si="33"/>
        <v>449108538</v>
      </c>
      <c r="AB72" s="68">
        <f t="shared" si="26"/>
        <v>4.2922143833195522E-2</v>
      </c>
      <c r="AC72" s="69">
        <f t="shared" si="27"/>
        <v>1.6409367198813019E-2</v>
      </c>
      <c r="AD72" s="64">
        <v>13179923</v>
      </c>
      <c r="AE72" s="69">
        <f t="shared" si="28"/>
        <v>0</v>
      </c>
      <c r="AF72" s="64">
        <v>0</v>
      </c>
      <c r="AG72" s="64">
        <v>803195080</v>
      </c>
      <c r="AH72" s="66">
        <v>15218311</v>
      </c>
      <c r="AI72" s="67">
        <v>818413391</v>
      </c>
      <c r="AJ72" s="68">
        <f t="shared" si="29"/>
        <v>1.8947216409741952E-2</v>
      </c>
      <c r="AK72" s="64">
        <v>19162</v>
      </c>
      <c r="AL72" s="64">
        <v>224032</v>
      </c>
      <c r="AM72" s="26">
        <v>0</v>
      </c>
      <c r="AN72" s="70"/>
    </row>
    <row r="73" spans="1:40" x14ac:dyDescent="0.25">
      <c r="A73" s="61" t="s">
        <v>151</v>
      </c>
      <c r="B73" s="62" t="s">
        <v>150</v>
      </c>
      <c r="C73" s="25">
        <v>3</v>
      </c>
      <c r="D73" s="25"/>
      <c r="E73" s="63">
        <f t="shared" si="17"/>
        <v>4.5878342374222829E-2</v>
      </c>
      <c r="F73" s="64">
        <v>39191321</v>
      </c>
      <c r="G73" s="65">
        <f t="shared" si="18"/>
        <v>1.3894260009306048E-2</v>
      </c>
      <c r="H73" s="64">
        <v>11869095</v>
      </c>
      <c r="I73" s="65">
        <f t="shared" si="19"/>
        <v>5.6116819933444674E-2</v>
      </c>
      <c r="J73" s="64">
        <v>47937484</v>
      </c>
      <c r="K73" s="66">
        <v>377461</v>
      </c>
      <c r="L73" s="67">
        <f t="shared" si="30"/>
        <v>48314945</v>
      </c>
      <c r="M73" s="68">
        <f t="shared" si="20"/>
        <v>7.8740260961547327E-3</v>
      </c>
      <c r="N73" s="69">
        <f t="shared" si="21"/>
        <v>0.27010731094142526</v>
      </c>
      <c r="O73" s="64">
        <v>230737681</v>
      </c>
      <c r="P73" s="66">
        <v>-4304843</v>
      </c>
      <c r="Q73" s="67">
        <f t="shared" si="31"/>
        <v>226432838</v>
      </c>
      <c r="R73" s="68">
        <f t="shared" si="22"/>
        <v>-1.8656870353134909E-2</v>
      </c>
      <c r="S73" s="69">
        <f t="shared" si="23"/>
        <v>8.4719226387842322E-2</v>
      </c>
      <c r="T73" s="64">
        <v>72370932</v>
      </c>
      <c r="U73" s="66">
        <v>763804</v>
      </c>
      <c r="V73" s="67">
        <f t="shared" si="32"/>
        <v>73134736</v>
      </c>
      <c r="W73" s="68">
        <f t="shared" si="24"/>
        <v>1.0554016355627423E-2</v>
      </c>
      <c r="X73" s="69">
        <f t="shared" si="25"/>
        <v>0.50532081046409005</v>
      </c>
      <c r="Y73" s="64">
        <v>431667516</v>
      </c>
      <c r="Z73" s="66">
        <v>15391421</v>
      </c>
      <c r="AA73" s="67">
        <f t="shared" si="33"/>
        <v>447058937</v>
      </c>
      <c r="AB73" s="68">
        <f t="shared" si="26"/>
        <v>3.5655731389340868E-2</v>
      </c>
      <c r="AC73" s="69">
        <f t="shared" si="27"/>
        <v>2.3963229889668845E-2</v>
      </c>
      <c r="AD73" s="64">
        <v>20470457</v>
      </c>
      <c r="AE73" s="69">
        <f t="shared" si="28"/>
        <v>0</v>
      </c>
      <c r="AF73" s="64">
        <v>0</v>
      </c>
      <c r="AG73" s="64">
        <v>854244486</v>
      </c>
      <c r="AH73" s="66">
        <v>12227843</v>
      </c>
      <c r="AI73" s="67">
        <v>866472329</v>
      </c>
      <c r="AJ73" s="68">
        <f t="shared" si="29"/>
        <v>1.43142194072061E-2</v>
      </c>
      <c r="AK73" s="64">
        <v>45388</v>
      </c>
      <c r="AL73" s="64">
        <v>234551</v>
      </c>
      <c r="AM73" s="26">
        <v>0</v>
      </c>
      <c r="AN73" s="70"/>
    </row>
    <row r="74" spans="1:40" x14ac:dyDescent="0.25">
      <c r="A74" s="61" t="s">
        <v>153</v>
      </c>
      <c r="B74" s="62" t="s">
        <v>152</v>
      </c>
      <c r="C74" s="25">
        <v>3</v>
      </c>
      <c r="D74" s="25"/>
      <c r="E74" s="63">
        <f t="shared" si="17"/>
        <v>2.8922394482752415E-2</v>
      </c>
      <c r="F74" s="64">
        <v>11316206</v>
      </c>
      <c r="G74" s="65">
        <f t="shared" si="18"/>
        <v>3.1635069410885755E-3</v>
      </c>
      <c r="H74" s="64">
        <v>1237757</v>
      </c>
      <c r="I74" s="65">
        <f t="shared" si="19"/>
        <v>1.2442716152401938E-3</v>
      </c>
      <c r="J74" s="64">
        <v>486835</v>
      </c>
      <c r="K74" s="66">
        <v>3833</v>
      </c>
      <c r="L74" s="67">
        <f t="shared" si="30"/>
        <v>490668</v>
      </c>
      <c r="M74" s="68">
        <f t="shared" si="20"/>
        <v>7.8733040968706029E-3</v>
      </c>
      <c r="N74" s="69">
        <f t="shared" si="21"/>
        <v>0.10029702037669046</v>
      </c>
      <c r="O74" s="64">
        <v>39242316</v>
      </c>
      <c r="P74" s="66">
        <v>-476429</v>
      </c>
      <c r="Q74" s="67">
        <f t="shared" si="31"/>
        <v>38765887</v>
      </c>
      <c r="R74" s="68">
        <f t="shared" si="22"/>
        <v>-1.2140695263755585E-2</v>
      </c>
      <c r="S74" s="69">
        <f t="shared" si="23"/>
        <v>4.8698255884335635E-3</v>
      </c>
      <c r="T74" s="64">
        <v>1905373</v>
      </c>
      <c r="U74" s="66">
        <v>34628</v>
      </c>
      <c r="V74" s="67">
        <f t="shared" si="32"/>
        <v>1940001</v>
      </c>
      <c r="W74" s="68">
        <f t="shared" si="24"/>
        <v>1.8173869368359897E-2</v>
      </c>
      <c r="X74" s="69">
        <f t="shared" si="25"/>
        <v>0.79439794458448953</v>
      </c>
      <c r="Y74" s="64">
        <v>310816962</v>
      </c>
      <c r="Z74" s="66">
        <v>9442548</v>
      </c>
      <c r="AA74" s="67">
        <f t="shared" si="33"/>
        <v>320259510</v>
      </c>
      <c r="AB74" s="68">
        <f t="shared" si="26"/>
        <v>3.0379770586651575E-2</v>
      </c>
      <c r="AC74" s="69">
        <f t="shared" si="27"/>
        <v>6.7081479248246631E-2</v>
      </c>
      <c r="AD74" s="64">
        <v>26246369</v>
      </c>
      <c r="AE74" s="69">
        <f t="shared" si="28"/>
        <v>2.3557163058672581E-5</v>
      </c>
      <c r="AF74" s="64">
        <v>9217</v>
      </c>
      <c r="AG74" s="64">
        <v>391261035</v>
      </c>
      <c r="AH74" s="66">
        <v>9004580</v>
      </c>
      <c r="AI74" s="67">
        <v>400265615</v>
      </c>
      <c r="AJ74" s="68">
        <f t="shared" si="29"/>
        <v>2.3014251853625035E-2</v>
      </c>
      <c r="AK74" s="64">
        <v>0</v>
      </c>
      <c r="AL74" s="64">
        <v>0</v>
      </c>
      <c r="AM74" s="26">
        <v>0</v>
      </c>
      <c r="AN74" s="70"/>
    </row>
    <row r="75" spans="1:40" x14ac:dyDescent="0.25">
      <c r="A75" s="61" t="s">
        <v>155</v>
      </c>
      <c r="B75" s="62" t="s">
        <v>154</v>
      </c>
      <c r="C75" s="25">
        <v>3</v>
      </c>
      <c r="D75" s="25"/>
      <c r="E75" s="63">
        <f t="shared" si="17"/>
        <v>3.3766084851467926E-2</v>
      </c>
      <c r="F75" s="64">
        <v>15084319</v>
      </c>
      <c r="G75" s="65">
        <f t="shared" si="18"/>
        <v>3.5967240507770018E-2</v>
      </c>
      <c r="H75" s="64">
        <v>16067641</v>
      </c>
      <c r="I75" s="65">
        <f t="shared" si="19"/>
        <v>0.16868734226751822</v>
      </c>
      <c r="J75" s="64">
        <v>75357676</v>
      </c>
      <c r="K75" s="66">
        <v>593368</v>
      </c>
      <c r="L75" s="67">
        <f t="shared" si="30"/>
        <v>75951044</v>
      </c>
      <c r="M75" s="68">
        <f t="shared" si="20"/>
        <v>7.8740220173456523E-3</v>
      </c>
      <c r="N75" s="69">
        <f t="shared" si="21"/>
        <v>0.17904362962925971</v>
      </c>
      <c r="O75" s="64">
        <v>79984139</v>
      </c>
      <c r="P75" s="66">
        <v>2695837</v>
      </c>
      <c r="Q75" s="67">
        <f t="shared" si="31"/>
        <v>82679976</v>
      </c>
      <c r="R75" s="68">
        <f t="shared" si="22"/>
        <v>3.3704644867152973E-2</v>
      </c>
      <c r="S75" s="69">
        <f t="shared" si="23"/>
        <v>3.7112818683883018E-2</v>
      </c>
      <c r="T75" s="64">
        <v>16579405</v>
      </c>
      <c r="U75" s="66">
        <v>0</v>
      </c>
      <c r="V75" s="67">
        <f t="shared" si="32"/>
        <v>16579405</v>
      </c>
      <c r="W75" s="68">
        <f t="shared" si="24"/>
        <v>0</v>
      </c>
      <c r="X75" s="69">
        <f t="shared" si="25"/>
        <v>0.51873466471222984</v>
      </c>
      <c r="Y75" s="64">
        <v>231734274</v>
      </c>
      <c r="Z75" s="66">
        <v>-4998126</v>
      </c>
      <c r="AA75" s="67">
        <f t="shared" si="33"/>
        <v>226736148</v>
      </c>
      <c r="AB75" s="68">
        <f t="shared" si="26"/>
        <v>-2.1568350307991126E-2</v>
      </c>
      <c r="AC75" s="69">
        <f t="shared" si="27"/>
        <v>2.6475493482718222E-2</v>
      </c>
      <c r="AD75" s="64">
        <v>11827394</v>
      </c>
      <c r="AE75" s="69">
        <f t="shared" si="28"/>
        <v>2.1272362666388832E-4</v>
      </c>
      <c r="AF75" s="64">
        <v>95030</v>
      </c>
      <c r="AG75" s="64">
        <v>446729879</v>
      </c>
      <c r="AH75" s="66">
        <v>-1708921</v>
      </c>
      <c r="AI75" s="67">
        <v>445020957</v>
      </c>
      <c r="AJ75" s="68">
        <f t="shared" si="29"/>
        <v>-3.8254011659694695E-3</v>
      </c>
      <c r="AK75" s="64">
        <v>0</v>
      </c>
      <c r="AL75" s="64">
        <v>0</v>
      </c>
      <c r="AM75" s="26">
        <v>0</v>
      </c>
      <c r="AN75" s="70"/>
    </row>
    <row r="76" spans="1:40" x14ac:dyDescent="0.25">
      <c r="A76" s="61" t="s">
        <v>157</v>
      </c>
      <c r="B76" s="62" t="s">
        <v>156</v>
      </c>
      <c r="C76" s="25">
        <v>3</v>
      </c>
      <c r="D76" s="25"/>
      <c r="E76" s="63">
        <f t="shared" si="17"/>
        <v>3.8983766500307916E-2</v>
      </c>
      <c r="F76" s="64">
        <v>17634022</v>
      </c>
      <c r="G76" s="65">
        <f t="shared" si="18"/>
        <v>3.5421905066909502E-2</v>
      </c>
      <c r="H76" s="64">
        <v>16022840</v>
      </c>
      <c r="I76" s="65">
        <f t="shared" si="19"/>
        <v>0.12883310075340113</v>
      </c>
      <c r="J76" s="64">
        <v>58276712</v>
      </c>
      <c r="K76" s="66">
        <v>458872</v>
      </c>
      <c r="L76" s="67">
        <f t="shared" si="30"/>
        <v>58735584</v>
      </c>
      <c r="M76" s="68">
        <f t="shared" si="20"/>
        <v>7.8740200716883278E-3</v>
      </c>
      <c r="N76" s="69">
        <f t="shared" si="21"/>
        <v>0.16062002062396519</v>
      </c>
      <c r="O76" s="64">
        <v>72655293</v>
      </c>
      <c r="P76" s="66">
        <v>364577</v>
      </c>
      <c r="Q76" s="67">
        <f t="shared" si="31"/>
        <v>73019870</v>
      </c>
      <c r="R76" s="68">
        <f t="shared" si="22"/>
        <v>5.0179000723319638E-3</v>
      </c>
      <c r="S76" s="69">
        <f t="shared" si="23"/>
        <v>4.6716826055961842E-2</v>
      </c>
      <c r="T76" s="64">
        <v>21132015</v>
      </c>
      <c r="U76" s="66">
        <v>0</v>
      </c>
      <c r="V76" s="67">
        <f t="shared" si="32"/>
        <v>21132015</v>
      </c>
      <c r="W76" s="68">
        <f t="shared" si="24"/>
        <v>0</v>
      </c>
      <c r="X76" s="69">
        <f t="shared" si="25"/>
        <v>0.56236789233437268</v>
      </c>
      <c r="Y76" s="64">
        <v>254383008</v>
      </c>
      <c r="Z76" s="66">
        <v>-1497884</v>
      </c>
      <c r="AA76" s="67">
        <f t="shared" si="33"/>
        <v>252885124</v>
      </c>
      <c r="AB76" s="68">
        <f t="shared" si="26"/>
        <v>-5.888302099171655E-3</v>
      </c>
      <c r="AC76" s="69">
        <f t="shared" si="27"/>
        <v>2.6993759675946576E-2</v>
      </c>
      <c r="AD76" s="64">
        <v>12210430</v>
      </c>
      <c r="AE76" s="69">
        <f t="shared" si="28"/>
        <v>6.2728989135106951E-5</v>
      </c>
      <c r="AF76" s="64">
        <v>28375</v>
      </c>
      <c r="AG76" s="64">
        <v>452342695</v>
      </c>
      <c r="AH76" s="66">
        <v>-674435</v>
      </c>
      <c r="AI76" s="67">
        <v>451668260</v>
      </c>
      <c r="AJ76" s="68">
        <f t="shared" si="29"/>
        <v>-1.4909824066021448E-3</v>
      </c>
      <c r="AK76" s="64">
        <v>0</v>
      </c>
      <c r="AL76" s="64">
        <v>0</v>
      </c>
      <c r="AM76" s="26">
        <v>0</v>
      </c>
      <c r="AN76" s="70"/>
    </row>
    <row r="77" spans="1:40" x14ac:dyDescent="0.25">
      <c r="A77" s="61" t="s">
        <v>159</v>
      </c>
      <c r="B77" s="62" t="s">
        <v>158</v>
      </c>
      <c r="C77" s="25">
        <v>3</v>
      </c>
      <c r="D77" s="25"/>
      <c r="E77" s="63">
        <f t="shared" si="17"/>
        <v>5.6605554850315834E-2</v>
      </c>
      <c r="F77" s="64">
        <v>22350925</v>
      </c>
      <c r="G77" s="65">
        <f t="shared" si="18"/>
        <v>9.6537677493870929E-3</v>
      </c>
      <c r="H77" s="64">
        <v>3811828</v>
      </c>
      <c r="I77" s="65">
        <f t="shared" si="19"/>
        <v>1.7143221140043095E-2</v>
      </c>
      <c r="J77" s="64">
        <v>6769068</v>
      </c>
      <c r="K77" s="66">
        <v>53300</v>
      </c>
      <c r="L77" s="67">
        <f t="shared" si="30"/>
        <v>6822368</v>
      </c>
      <c r="M77" s="68">
        <f t="shared" si="20"/>
        <v>7.8740529715464521E-3</v>
      </c>
      <c r="N77" s="69">
        <f t="shared" si="21"/>
        <v>0.26505094861462636</v>
      </c>
      <c r="O77" s="64">
        <v>104656405</v>
      </c>
      <c r="P77" s="66">
        <v>1868147</v>
      </c>
      <c r="Q77" s="67">
        <f t="shared" si="31"/>
        <v>106524552</v>
      </c>
      <c r="R77" s="68">
        <f t="shared" si="22"/>
        <v>1.7850288283837001E-2</v>
      </c>
      <c r="S77" s="69">
        <f t="shared" si="23"/>
        <v>3.5564520018588341E-2</v>
      </c>
      <c r="T77" s="64">
        <v>14042790</v>
      </c>
      <c r="U77" s="66">
        <v>0</v>
      </c>
      <c r="V77" s="67">
        <f t="shared" si="32"/>
        <v>14042790</v>
      </c>
      <c r="W77" s="68">
        <f t="shared" si="24"/>
        <v>0</v>
      </c>
      <c r="X77" s="69">
        <f t="shared" si="25"/>
        <v>0.60204041385270191</v>
      </c>
      <c r="Y77" s="64">
        <v>237718015</v>
      </c>
      <c r="Z77" s="66">
        <v>-1282091</v>
      </c>
      <c r="AA77" s="67">
        <f t="shared" si="33"/>
        <v>236435924</v>
      </c>
      <c r="AB77" s="68">
        <f t="shared" si="26"/>
        <v>-5.3933270475946052E-3</v>
      </c>
      <c r="AC77" s="69">
        <f t="shared" si="27"/>
        <v>1.3941573774337343E-2</v>
      </c>
      <c r="AD77" s="64">
        <v>5504885</v>
      </c>
      <c r="AE77" s="69">
        <f t="shared" si="28"/>
        <v>0</v>
      </c>
      <c r="AF77" s="64">
        <v>0</v>
      </c>
      <c r="AG77" s="64">
        <v>394853916</v>
      </c>
      <c r="AH77" s="66">
        <v>639356</v>
      </c>
      <c r="AI77" s="67">
        <v>395493272</v>
      </c>
      <c r="AJ77" s="68">
        <f t="shared" si="29"/>
        <v>1.6192216262583552E-3</v>
      </c>
      <c r="AK77" s="64">
        <v>986125</v>
      </c>
      <c r="AL77" s="64">
        <v>1893520</v>
      </c>
      <c r="AM77" s="26">
        <v>0</v>
      </c>
      <c r="AN77" s="70"/>
    </row>
    <row r="78" spans="1:40" x14ac:dyDescent="0.25">
      <c r="A78" s="61" t="s">
        <v>161</v>
      </c>
      <c r="B78" s="62" t="s">
        <v>160</v>
      </c>
      <c r="C78" s="25">
        <v>3</v>
      </c>
      <c r="D78" s="25"/>
      <c r="E78" s="63">
        <f t="shared" si="17"/>
        <v>2.8247465110777251E-2</v>
      </c>
      <c r="F78" s="64">
        <v>9329927</v>
      </c>
      <c r="G78" s="65">
        <f t="shared" si="18"/>
        <v>3.6255920282062684E-3</v>
      </c>
      <c r="H78" s="64">
        <v>1197506</v>
      </c>
      <c r="I78" s="65">
        <f t="shared" si="19"/>
        <v>1.5982004922060911E-2</v>
      </c>
      <c r="J78" s="64">
        <v>5278737</v>
      </c>
      <c r="K78" s="66">
        <v>41564</v>
      </c>
      <c r="L78" s="67">
        <f t="shared" si="30"/>
        <v>5320301</v>
      </c>
      <c r="M78" s="68">
        <f t="shared" si="20"/>
        <v>7.8738531584354367E-3</v>
      </c>
      <c r="N78" s="69">
        <f t="shared" si="21"/>
        <v>0.11779434982091935</v>
      </c>
      <c r="O78" s="64">
        <v>38906595</v>
      </c>
      <c r="P78" s="66">
        <v>429979</v>
      </c>
      <c r="Q78" s="67">
        <f t="shared" si="31"/>
        <v>39336574</v>
      </c>
      <c r="R78" s="68">
        <f t="shared" si="22"/>
        <v>1.1051571076831575E-2</v>
      </c>
      <c r="S78" s="69">
        <f t="shared" si="23"/>
        <v>8.8759043725298789E-2</v>
      </c>
      <c r="T78" s="64">
        <v>29316450</v>
      </c>
      <c r="U78" s="66">
        <v>0</v>
      </c>
      <c r="V78" s="67">
        <f t="shared" si="32"/>
        <v>29316450</v>
      </c>
      <c r="W78" s="68">
        <f t="shared" si="24"/>
        <v>0</v>
      </c>
      <c r="X78" s="69">
        <f t="shared" si="25"/>
        <v>0.72206621742047217</v>
      </c>
      <c r="Y78" s="64">
        <v>238493085</v>
      </c>
      <c r="Z78" s="66">
        <v>-8338208</v>
      </c>
      <c r="AA78" s="67">
        <f t="shared" si="33"/>
        <v>230154877</v>
      </c>
      <c r="AB78" s="68">
        <f t="shared" si="26"/>
        <v>-3.496205351194983E-2</v>
      </c>
      <c r="AC78" s="69">
        <f t="shared" si="27"/>
        <v>2.3525326972265254E-2</v>
      </c>
      <c r="AD78" s="64">
        <v>7770240</v>
      </c>
      <c r="AE78" s="69">
        <f t="shared" si="28"/>
        <v>0</v>
      </c>
      <c r="AF78" s="64">
        <v>0</v>
      </c>
      <c r="AG78" s="64">
        <v>330292540</v>
      </c>
      <c r="AH78" s="66">
        <v>-7866665</v>
      </c>
      <c r="AI78" s="67">
        <v>322425875</v>
      </c>
      <c r="AJ78" s="68">
        <f t="shared" si="29"/>
        <v>-2.3817265143196997E-2</v>
      </c>
      <c r="AK78" s="64">
        <v>383995</v>
      </c>
      <c r="AL78" s="64">
        <v>895</v>
      </c>
      <c r="AM78" s="26">
        <v>0</v>
      </c>
      <c r="AN78" s="70"/>
    </row>
    <row r="79" spans="1:40" x14ac:dyDescent="0.25">
      <c r="A79" s="61" t="s">
        <v>163</v>
      </c>
      <c r="B79" s="62" t="s">
        <v>162</v>
      </c>
      <c r="C79" s="25">
        <v>3</v>
      </c>
      <c r="D79" s="25"/>
      <c r="E79" s="63">
        <f t="shared" si="17"/>
        <v>3.2436068001591371E-2</v>
      </c>
      <c r="F79" s="64">
        <v>14106486</v>
      </c>
      <c r="G79" s="65">
        <f t="shared" si="18"/>
        <v>2.4363623672771645E-3</v>
      </c>
      <c r="H79" s="64">
        <v>1059577</v>
      </c>
      <c r="I79" s="65">
        <f t="shared" si="19"/>
        <v>1.8208295081544883E-3</v>
      </c>
      <c r="J79" s="64">
        <v>791881</v>
      </c>
      <c r="K79" s="66">
        <v>6236</v>
      </c>
      <c r="L79" s="67">
        <f t="shared" si="30"/>
        <v>798117</v>
      </c>
      <c r="M79" s="68">
        <f t="shared" si="20"/>
        <v>7.8749206004437543E-3</v>
      </c>
      <c r="N79" s="69">
        <f t="shared" si="21"/>
        <v>0.16540930302349982</v>
      </c>
      <c r="O79" s="64">
        <v>71936710</v>
      </c>
      <c r="P79" s="66">
        <v>1754247</v>
      </c>
      <c r="Q79" s="67">
        <f t="shared" si="31"/>
        <v>73690957</v>
      </c>
      <c r="R79" s="68">
        <f t="shared" si="22"/>
        <v>2.4385977618381491E-2</v>
      </c>
      <c r="S79" s="69">
        <f t="shared" si="23"/>
        <v>2.414386113238759E-2</v>
      </c>
      <c r="T79" s="64">
        <v>10500195</v>
      </c>
      <c r="U79" s="66">
        <v>0</v>
      </c>
      <c r="V79" s="67">
        <f t="shared" si="32"/>
        <v>10500195</v>
      </c>
      <c r="W79" s="68">
        <f t="shared" si="24"/>
        <v>0</v>
      </c>
      <c r="X79" s="69">
        <f t="shared" si="25"/>
        <v>0.74084108025317763</v>
      </c>
      <c r="Y79" s="64">
        <v>322192700</v>
      </c>
      <c r="Z79" s="66">
        <v>1280442</v>
      </c>
      <c r="AA79" s="67">
        <f t="shared" si="33"/>
        <v>323473142</v>
      </c>
      <c r="AB79" s="68">
        <f t="shared" si="26"/>
        <v>3.9741496315714164E-3</v>
      </c>
      <c r="AC79" s="69">
        <f t="shared" si="27"/>
        <v>3.2912495713911909E-2</v>
      </c>
      <c r="AD79" s="64">
        <v>14313685</v>
      </c>
      <c r="AE79" s="69">
        <f t="shared" si="28"/>
        <v>0</v>
      </c>
      <c r="AF79" s="64">
        <v>0</v>
      </c>
      <c r="AG79" s="64">
        <v>434901234</v>
      </c>
      <c r="AH79" s="66">
        <v>3040925</v>
      </c>
      <c r="AI79" s="67">
        <v>437942159</v>
      </c>
      <c r="AJ79" s="68">
        <f t="shared" si="29"/>
        <v>6.9922197553479466E-3</v>
      </c>
      <c r="AK79" s="64">
        <v>0</v>
      </c>
      <c r="AL79" s="64">
        <v>0</v>
      </c>
      <c r="AM79" s="26">
        <v>0</v>
      </c>
      <c r="AN79" s="70"/>
    </row>
    <row r="80" spans="1:40" x14ac:dyDescent="0.25">
      <c r="A80" s="61" t="s">
        <v>165</v>
      </c>
      <c r="B80" s="62" t="s">
        <v>164</v>
      </c>
      <c r="C80" s="25">
        <v>3</v>
      </c>
      <c r="D80" s="25"/>
      <c r="E80" s="63">
        <f t="shared" si="17"/>
        <v>0.11569705390642439</v>
      </c>
      <c r="F80" s="64">
        <v>334520376</v>
      </c>
      <c r="G80" s="65">
        <f t="shared" si="18"/>
        <v>8.0195109034632093E-3</v>
      </c>
      <c r="H80" s="64">
        <v>23187192</v>
      </c>
      <c r="I80" s="65">
        <f t="shared" si="19"/>
        <v>2.3396944967595385E-2</v>
      </c>
      <c r="J80" s="64">
        <v>67648696</v>
      </c>
      <c r="K80" s="66">
        <v>532667</v>
      </c>
      <c r="L80" s="67">
        <f t="shared" si="30"/>
        <v>68181363</v>
      </c>
      <c r="M80" s="68">
        <f t="shared" si="20"/>
        <v>7.8740172611752937E-3</v>
      </c>
      <c r="N80" s="69">
        <f t="shared" si="21"/>
        <v>0.59294889572937515</v>
      </c>
      <c r="O80" s="64">
        <v>1714421248</v>
      </c>
      <c r="P80" s="66">
        <v>-10217933</v>
      </c>
      <c r="Q80" s="67">
        <f t="shared" si="31"/>
        <v>1704203315</v>
      </c>
      <c r="R80" s="68">
        <f t="shared" si="22"/>
        <v>-5.9599897119333878E-3</v>
      </c>
      <c r="S80" s="69">
        <f t="shared" si="23"/>
        <v>0.20344455287524427</v>
      </c>
      <c r="T80" s="64">
        <v>588228879</v>
      </c>
      <c r="U80" s="66">
        <v>6179815</v>
      </c>
      <c r="V80" s="67">
        <f t="shared" si="32"/>
        <v>594408694</v>
      </c>
      <c r="W80" s="68">
        <f t="shared" si="24"/>
        <v>1.0505800073103857E-2</v>
      </c>
      <c r="X80" s="69">
        <f t="shared" si="25"/>
        <v>5.5139371353300541E-2</v>
      </c>
      <c r="Y80" s="64">
        <v>159427078</v>
      </c>
      <c r="Z80" s="66">
        <v>-1688296</v>
      </c>
      <c r="AA80" s="67">
        <f t="shared" si="33"/>
        <v>157738782</v>
      </c>
      <c r="AB80" s="68">
        <f t="shared" si="26"/>
        <v>-1.0589769449327798E-2</v>
      </c>
      <c r="AC80" s="69">
        <f t="shared" si="27"/>
        <v>1.3536702645970526E-3</v>
      </c>
      <c r="AD80" s="64">
        <v>3913931</v>
      </c>
      <c r="AE80" s="69">
        <f t="shared" si="28"/>
        <v>0</v>
      </c>
      <c r="AF80" s="64">
        <v>0</v>
      </c>
      <c r="AG80" s="64">
        <v>2891347400</v>
      </c>
      <c r="AH80" s="66">
        <v>-5193747</v>
      </c>
      <c r="AI80" s="67">
        <v>2886153653</v>
      </c>
      <c r="AJ80" s="68">
        <f t="shared" si="29"/>
        <v>-1.7963068014587248E-3</v>
      </c>
      <c r="AK80" s="64">
        <v>64970</v>
      </c>
      <c r="AL80" s="64">
        <v>5806951</v>
      </c>
      <c r="AM80" s="26">
        <v>0</v>
      </c>
      <c r="AN80" s="70"/>
    </row>
    <row r="81" spans="1:40" x14ac:dyDescent="0.25">
      <c r="A81" s="61" t="s">
        <v>167</v>
      </c>
      <c r="B81" s="62" t="s">
        <v>166</v>
      </c>
      <c r="C81" s="25">
        <v>3</v>
      </c>
      <c r="D81" s="25"/>
      <c r="E81" s="63">
        <f t="shared" si="17"/>
        <v>3.0897760003071911E-2</v>
      </c>
      <c r="F81" s="64">
        <v>14853884</v>
      </c>
      <c r="G81" s="65">
        <f t="shared" si="18"/>
        <v>4.8329807437473829E-3</v>
      </c>
      <c r="H81" s="64">
        <v>2323422</v>
      </c>
      <c r="I81" s="65">
        <f t="shared" si="19"/>
        <v>1.0870796327859702E-3</v>
      </c>
      <c r="J81" s="64">
        <v>522606</v>
      </c>
      <c r="K81" s="66">
        <v>4115</v>
      </c>
      <c r="L81" s="67">
        <f t="shared" si="30"/>
        <v>526721</v>
      </c>
      <c r="M81" s="68">
        <f t="shared" si="20"/>
        <v>7.8740006812015179E-3</v>
      </c>
      <c r="N81" s="69">
        <f t="shared" si="21"/>
        <v>0.17147317172975576</v>
      </c>
      <c r="O81" s="64">
        <v>82434539</v>
      </c>
      <c r="P81" s="66">
        <v>-843257</v>
      </c>
      <c r="Q81" s="67">
        <f t="shared" si="31"/>
        <v>81591282</v>
      </c>
      <c r="R81" s="68">
        <f t="shared" si="22"/>
        <v>-1.022941366846244E-2</v>
      </c>
      <c r="S81" s="69">
        <f t="shared" si="23"/>
        <v>2.6352323705883061E-2</v>
      </c>
      <c r="T81" s="64">
        <v>12668697</v>
      </c>
      <c r="U81" s="66">
        <v>131818</v>
      </c>
      <c r="V81" s="67">
        <f t="shared" si="32"/>
        <v>12800515</v>
      </c>
      <c r="W81" s="68">
        <f t="shared" si="24"/>
        <v>1.0405016395924538E-2</v>
      </c>
      <c r="X81" s="69">
        <f t="shared" si="25"/>
        <v>0.74050288650026719</v>
      </c>
      <c r="Y81" s="64">
        <v>355991631</v>
      </c>
      <c r="Z81" s="66">
        <v>-4876598</v>
      </c>
      <c r="AA81" s="67">
        <f t="shared" si="33"/>
        <v>351115033</v>
      </c>
      <c r="AB81" s="68">
        <f t="shared" si="26"/>
        <v>-1.3698631022030965E-2</v>
      </c>
      <c r="AC81" s="69">
        <f t="shared" si="27"/>
        <v>2.4853797684488723E-2</v>
      </c>
      <c r="AD81" s="64">
        <v>11948291</v>
      </c>
      <c r="AE81" s="69">
        <f t="shared" si="28"/>
        <v>0</v>
      </c>
      <c r="AF81" s="64">
        <v>0</v>
      </c>
      <c r="AG81" s="64">
        <v>480743070</v>
      </c>
      <c r="AH81" s="66">
        <v>-5583922</v>
      </c>
      <c r="AI81" s="67">
        <v>475159148</v>
      </c>
      <c r="AJ81" s="68">
        <f t="shared" si="29"/>
        <v>-1.1615189793583504E-2</v>
      </c>
      <c r="AK81" s="64">
        <v>0</v>
      </c>
      <c r="AL81" s="64">
        <v>146015</v>
      </c>
      <c r="AM81" s="26">
        <v>0</v>
      </c>
      <c r="AN81" s="70"/>
    </row>
    <row r="82" spans="1:40" x14ac:dyDescent="0.25">
      <c r="A82" s="61" t="s">
        <v>169</v>
      </c>
      <c r="B82" s="62" t="s">
        <v>168</v>
      </c>
      <c r="C82" s="25">
        <v>3</v>
      </c>
      <c r="D82" s="25"/>
      <c r="E82" s="63">
        <f t="shared" si="17"/>
        <v>2.7082094516638223E-2</v>
      </c>
      <c r="F82" s="64">
        <v>23617494</v>
      </c>
      <c r="G82" s="65">
        <f t="shared" si="18"/>
        <v>1.5651296524801243E-2</v>
      </c>
      <c r="H82" s="64">
        <v>13649033</v>
      </c>
      <c r="I82" s="65">
        <f t="shared" si="19"/>
        <v>2.0025071667462108E-2</v>
      </c>
      <c r="J82" s="64">
        <v>17463273</v>
      </c>
      <c r="K82" s="66">
        <v>137507</v>
      </c>
      <c r="L82" s="67">
        <f t="shared" si="30"/>
        <v>17600780</v>
      </c>
      <c r="M82" s="68">
        <f t="shared" si="20"/>
        <v>7.8740680512753829E-3</v>
      </c>
      <c r="N82" s="69">
        <f t="shared" si="21"/>
        <v>0.18788554232345797</v>
      </c>
      <c r="O82" s="64">
        <v>163849427</v>
      </c>
      <c r="P82" s="66">
        <v>-897802</v>
      </c>
      <c r="Q82" s="67">
        <f t="shared" si="31"/>
        <v>162951625</v>
      </c>
      <c r="R82" s="68">
        <f t="shared" si="22"/>
        <v>-5.4794332603921771E-3</v>
      </c>
      <c r="S82" s="69">
        <f t="shared" si="23"/>
        <v>1.063262852012033E-2</v>
      </c>
      <c r="T82" s="64">
        <v>9272401</v>
      </c>
      <c r="U82" s="66">
        <v>97563</v>
      </c>
      <c r="V82" s="67">
        <f t="shared" si="32"/>
        <v>9369964</v>
      </c>
      <c r="W82" s="68">
        <f t="shared" si="24"/>
        <v>1.0521870225414108E-2</v>
      </c>
      <c r="X82" s="69">
        <f t="shared" si="25"/>
        <v>0.70967028091103612</v>
      </c>
      <c r="Y82" s="64">
        <v>618882472</v>
      </c>
      <c r="Z82" s="66">
        <v>-6242622</v>
      </c>
      <c r="AA82" s="67">
        <f t="shared" si="33"/>
        <v>612639850</v>
      </c>
      <c r="AB82" s="68">
        <f t="shared" si="26"/>
        <v>-1.0086926488362399E-2</v>
      </c>
      <c r="AC82" s="69">
        <f t="shared" si="27"/>
        <v>2.905308553648402E-2</v>
      </c>
      <c r="AD82" s="64">
        <v>25336337</v>
      </c>
      <c r="AE82" s="69">
        <f t="shared" si="28"/>
        <v>0</v>
      </c>
      <c r="AF82" s="64">
        <v>0</v>
      </c>
      <c r="AG82" s="64">
        <v>872070437</v>
      </c>
      <c r="AH82" s="66">
        <v>-6905354</v>
      </c>
      <c r="AI82" s="67">
        <v>865165083</v>
      </c>
      <c r="AJ82" s="68">
        <f t="shared" si="29"/>
        <v>-7.9183443297940852E-3</v>
      </c>
      <c r="AK82" s="64">
        <v>69694</v>
      </c>
      <c r="AL82" s="64">
        <v>5500</v>
      </c>
      <c r="AM82" s="26">
        <v>0</v>
      </c>
      <c r="AN82" s="70"/>
    </row>
    <row r="83" spans="1:40" x14ac:dyDescent="0.25">
      <c r="A83" s="61" t="s">
        <v>171</v>
      </c>
      <c r="B83" s="62" t="s">
        <v>170</v>
      </c>
      <c r="C83" s="25">
        <v>3</v>
      </c>
      <c r="D83" s="25"/>
      <c r="E83" s="63">
        <f t="shared" si="17"/>
        <v>2.3010557422477016E-2</v>
      </c>
      <c r="F83" s="64">
        <v>25362500</v>
      </c>
      <c r="G83" s="65">
        <f t="shared" si="18"/>
        <v>9.124779047841796E-3</v>
      </c>
      <c r="H83" s="64">
        <v>10057436</v>
      </c>
      <c r="I83" s="65">
        <f t="shared" si="19"/>
        <v>3.118899083552984E-2</v>
      </c>
      <c r="J83" s="64">
        <v>34376863</v>
      </c>
      <c r="K83" s="66">
        <v>270684</v>
      </c>
      <c r="L83" s="67">
        <f t="shared" si="30"/>
        <v>34647547</v>
      </c>
      <c r="M83" s="68">
        <f t="shared" si="20"/>
        <v>7.8740168932808097E-3</v>
      </c>
      <c r="N83" s="69">
        <f t="shared" si="21"/>
        <v>0.20810735249697859</v>
      </c>
      <c r="O83" s="64">
        <v>229378308</v>
      </c>
      <c r="P83" s="66">
        <v>-271664</v>
      </c>
      <c r="Q83" s="67">
        <f t="shared" si="31"/>
        <v>229106644</v>
      </c>
      <c r="R83" s="68">
        <f t="shared" si="22"/>
        <v>-1.1843491320896831E-3</v>
      </c>
      <c r="S83" s="69">
        <f t="shared" si="23"/>
        <v>1.2682316921953676E-2</v>
      </c>
      <c r="T83" s="64">
        <v>13978595</v>
      </c>
      <c r="U83" s="66">
        <v>177677</v>
      </c>
      <c r="V83" s="67">
        <f t="shared" si="32"/>
        <v>14156272</v>
      </c>
      <c r="W83" s="68">
        <f t="shared" si="24"/>
        <v>1.2710647958539467E-2</v>
      </c>
      <c r="X83" s="69">
        <f t="shared" si="25"/>
        <v>0.69522085878229156</v>
      </c>
      <c r="Y83" s="64">
        <v>766280395</v>
      </c>
      <c r="Z83" s="66">
        <v>-7647494</v>
      </c>
      <c r="AA83" s="67">
        <f t="shared" si="33"/>
        <v>758632901</v>
      </c>
      <c r="AB83" s="68">
        <f t="shared" si="26"/>
        <v>-9.980020433642961E-3</v>
      </c>
      <c r="AC83" s="69">
        <f t="shared" si="27"/>
        <v>2.0665144492927497E-2</v>
      </c>
      <c r="AD83" s="64">
        <v>22777359</v>
      </c>
      <c r="AE83" s="69">
        <f t="shared" si="28"/>
        <v>0</v>
      </c>
      <c r="AF83" s="64">
        <v>0</v>
      </c>
      <c r="AG83" s="64">
        <v>1102211456</v>
      </c>
      <c r="AH83" s="66">
        <v>-7470797</v>
      </c>
      <c r="AI83" s="67">
        <v>1094740659</v>
      </c>
      <c r="AJ83" s="68">
        <f t="shared" si="29"/>
        <v>-6.7780070324364328E-3</v>
      </c>
      <c r="AK83" s="64">
        <v>0</v>
      </c>
      <c r="AL83" s="64">
        <v>0</v>
      </c>
      <c r="AM83" s="26">
        <v>0</v>
      </c>
      <c r="AN83" s="70"/>
    </row>
    <row r="84" spans="1:40" x14ac:dyDescent="0.25">
      <c r="A84" s="61" t="s">
        <v>173</v>
      </c>
      <c r="B84" s="62" t="s">
        <v>172</v>
      </c>
      <c r="C84" s="25">
        <v>5</v>
      </c>
      <c r="D84" s="25"/>
      <c r="E84" s="63">
        <f t="shared" si="17"/>
        <v>3.8249219054630156E-2</v>
      </c>
      <c r="F84" s="64">
        <v>972712427</v>
      </c>
      <c r="G84" s="65">
        <f t="shared" si="18"/>
        <v>1.177889604683327E-2</v>
      </c>
      <c r="H84" s="64">
        <v>299548039</v>
      </c>
      <c r="I84" s="65">
        <f t="shared" si="19"/>
        <v>1.2150013525422693E-2</v>
      </c>
      <c r="J84" s="64">
        <v>308985894</v>
      </c>
      <c r="K84" s="66">
        <v>2432961</v>
      </c>
      <c r="L84" s="67">
        <f t="shared" si="30"/>
        <v>311418855</v>
      </c>
      <c r="M84" s="68">
        <f t="shared" si="20"/>
        <v>7.8740196469939822E-3</v>
      </c>
      <c r="N84" s="69">
        <f t="shared" si="21"/>
        <v>0.6409830525924155</v>
      </c>
      <c r="O84" s="64">
        <v>16300781981</v>
      </c>
      <c r="P84" s="66">
        <v>161952593</v>
      </c>
      <c r="Q84" s="67">
        <f t="shared" si="31"/>
        <v>16462734574</v>
      </c>
      <c r="R84" s="68">
        <f t="shared" si="22"/>
        <v>9.93526526449897E-3</v>
      </c>
      <c r="S84" s="69">
        <f t="shared" si="23"/>
        <v>0.29526445687868391</v>
      </c>
      <c r="T84" s="64">
        <v>7508843672</v>
      </c>
      <c r="U84" s="66">
        <v>156016404</v>
      </c>
      <c r="V84" s="67">
        <f t="shared" si="32"/>
        <v>7664860076</v>
      </c>
      <c r="W84" s="68">
        <f t="shared" si="24"/>
        <v>2.0777687060096247E-2</v>
      </c>
      <c r="X84" s="69">
        <f t="shared" si="25"/>
        <v>1.4294736114625847E-3</v>
      </c>
      <c r="Y84" s="64">
        <v>36352814</v>
      </c>
      <c r="Z84" s="66">
        <v>-335953</v>
      </c>
      <c r="AA84" s="67">
        <f t="shared" si="33"/>
        <v>36016861</v>
      </c>
      <c r="AB84" s="68">
        <f t="shared" si="26"/>
        <v>-9.2414578964918649E-3</v>
      </c>
      <c r="AC84" s="69">
        <f t="shared" si="27"/>
        <v>1.4488829055195313E-4</v>
      </c>
      <c r="AD84" s="64">
        <v>3684641</v>
      </c>
      <c r="AE84" s="69">
        <f t="shared" si="28"/>
        <v>0</v>
      </c>
      <c r="AF84" s="64">
        <v>0</v>
      </c>
      <c r="AG84" s="64">
        <v>25430909468</v>
      </c>
      <c r="AH84" s="66">
        <v>320066005</v>
      </c>
      <c r="AI84" s="67">
        <v>25750975473</v>
      </c>
      <c r="AJ84" s="68">
        <f t="shared" si="29"/>
        <v>1.2585708167564462E-2</v>
      </c>
      <c r="AK84" s="64">
        <v>12614600</v>
      </c>
      <c r="AL84" s="64">
        <v>176074145</v>
      </c>
      <c r="AM84" s="26">
        <v>0</v>
      </c>
      <c r="AN84" s="70"/>
    </row>
    <row r="85" spans="1:40" x14ac:dyDescent="0.25">
      <c r="A85" s="61" t="s">
        <v>175</v>
      </c>
      <c r="B85" s="62" t="s">
        <v>174</v>
      </c>
      <c r="C85" s="25">
        <v>3</v>
      </c>
      <c r="D85" s="25"/>
      <c r="E85" s="63">
        <f t="shared" si="17"/>
        <v>1.3396118237830585E-2</v>
      </c>
      <c r="F85" s="64">
        <v>97743570</v>
      </c>
      <c r="G85" s="65">
        <f t="shared" si="18"/>
        <v>1.721953691987744E-3</v>
      </c>
      <c r="H85" s="64">
        <v>12564080</v>
      </c>
      <c r="I85" s="65">
        <f t="shared" si="19"/>
        <v>2.3529194752259751E-3</v>
      </c>
      <c r="J85" s="64">
        <v>17167865</v>
      </c>
      <c r="K85" s="66">
        <v>135180</v>
      </c>
      <c r="L85" s="67">
        <f t="shared" si="30"/>
        <v>17303045</v>
      </c>
      <c r="M85" s="68">
        <f t="shared" si="20"/>
        <v>7.8740134547889331E-3</v>
      </c>
      <c r="N85" s="69">
        <f t="shared" si="21"/>
        <v>0.72508622432222114</v>
      </c>
      <c r="O85" s="64">
        <v>5290526320</v>
      </c>
      <c r="P85" s="66">
        <v>55689773</v>
      </c>
      <c r="Q85" s="67">
        <f t="shared" si="31"/>
        <v>5346216093</v>
      </c>
      <c r="R85" s="68">
        <f t="shared" si="22"/>
        <v>1.0526319997591469E-2</v>
      </c>
      <c r="S85" s="69">
        <f t="shared" si="23"/>
        <v>0.24996953227649799</v>
      </c>
      <c r="T85" s="64">
        <v>1823880175</v>
      </c>
      <c r="U85" s="66">
        <v>38794737</v>
      </c>
      <c r="V85" s="67">
        <f t="shared" si="32"/>
        <v>1862674912</v>
      </c>
      <c r="W85" s="68">
        <f t="shared" si="24"/>
        <v>2.1270441738312114E-2</v>
      </c>
      <c r="X85" s="69">
        <f t="shared" si="25"/>
        <v>7.1351035058074153E-3</v>
      </c>
      <c r="Y85" s="64">
        <v>52060640</v>
      </c>
      <c r="Z85" s="66">
        <v>-713159</v>
      </c>
      <c r="AA85" s="67">
        <f t="shared" si="33"/>
        <v>51347481</v>
      </c>
      <c r="AB85" s="68">
        <f t="shared" si="26"/>
        <v>-1.3698621453750857E-2</v>
      </c>
      <c r="AC85" s="69">
        <f t="shared" si="27"/>
        <v>3.3814849042911228E-4</v>
      </c>
      <c r="AD85" s="64">
        <v>2467270</v>
      </c>
      <c r="AE85" s="69">
        <f t="shared" si="28"/>
        <v>0</v>
      </c>
      <c r="AF85" s="64">
        <v>0</v>
      </c>
      <c r="AG85" s="64">
        <v>7296409920</v>
      </c>
      <c r="AH85" s="66">
        <v>93906531</v>
      </c>
      <c r="AI85" s="67">
        <v>7390316451</v>
      </c>
      <c r="AJ85" s="68">
        <f t="shared" si="29"/>
        <v>1.2870237833348048E-2</v>
      </c>
      <c r="AK85" s="64">
        <v>0</v>
      </c>
      <c r="AL85" s="64">
        <v>527900</v>
      </c>
      <c r="AM85" s="26">
        <v>0</v>
      </c>
      <c r="AN85" s="70"/>
    </row>
    <row r="86" spans="1:40" x14ac:dyDescent="0.25">
      <c r="A86" s="61" t="s">
        <v>177</v>
      </c>
      <c r="B86" s="62" t="s">
        <v>176</v>
      </c>
      <c r="C86" s="25">
        <v>3</v>
      </c>
      <c r="D86" s="25"/>
      <c r="E86" s="63">
        <f t="shared" si="17"/>
        <v>6.5491014056932237E-2</v>
      </c>
      <c r="F86" s="64">
        <v>80363690</v>
      </c>
      <c r="G86" s="65">
        <f t="shared" si="18"/>
        <v>8.0229653955617829E-3</v>
      </c>
      <c r="H86" s="64">
        <v>9844940</v>
      </c>
      <c r="I86" s="65">
        <f t="shared" si="19"/>
        <v>2.7727121775772013E-2</v>
      </c>
      <c r="J86" s="64">
        <v>34023810</v>
      </c>
      <c r="K86" s="66">
        <v>267904</v>
      </c>
      <c r="L86" s="67">
        <f t="shared" si="30"/>
        <v>34291714</v>
      </c>
      <c r="M86" s="68">
        <f t="shared" si="20"/>
        <v>7.8740152851782333E-3</v>
      </c>
      <c r="N86" s="69">
        <f t="shared" si="21"/>
        <v>0.69184215750678979</v>
      </c>
      <c r="O86" s="64">
        <v>848955990</v>
      </c>
      <c r="P86" s="66">
        <v>8830636</v>
      </c>
      <c r="Q86" s="67">
        <f t="shared" si="31"/>
        <v>857786626</v>
      </c>
      <c r="R86" s="68">
        <f t="shared" si="22"/>
        <v>1.0401759459874945E-2</v>
      </c>
      <c r="S86" s="69">
        <f t="shared" si="23"/>
        <v>0.11883261743788018</v>
      </c>
      <c r="T86" s="64">
        <v>145818900</v>
      </c>
      <c r="U86" s="66">
        <v>3048947</v>
      </c>
      <c r="V86" s="67">
        <f t="shared" si="32"/>
        <v>148867847</v>
      </c>
      <c r="W86" s="68">
        <f t="shared" si="24"/>
        <v>2.0909134549773726E-2</v>
      </c>
      <c r="X86" s="69">
        <f t="shared" si="25"/>
        <v>8.4826665934096324E-2</v>
      </c>
      <c r="Y86" s="64">
        <v>104090370</v>
      </c>
      <c r="Z86" s="66">
        <v>-1425895</v>
      </c>
      <c r="AA86" s="67">
        <f t="shared" si="33"/>
        <v>102664475</v>
      </c>
      <c r="AB86" s="68">
        <f t="shared" si="26"/>
        <v>-1.3698625530872836E-2</v>
      </c>
      <c r="AC86" s="69">
        <f t="shared" si="27"/>
        <v>3.2574578929677085E-3</v>
      </c>
      <c r="AD86" s="64">
        <v>3997210</v>
      </c>
      <c r="AE86" s="69">
        <f t="shared" si="28"/>
        <v>0</v>
      </c>
      <c r="AF86" s="64">
        <v>0</v>
      </c>
      <c r="AG86" s="64">
        <v>1227094910</v>
      </c>
      <c r="AH86" s="66">
        <v>10721592</v>
      </c>
      <c r="AI86" s="67">
        <v>1237816502</v>
      </c>
      <c r="AJ86" s="68">
        <f t="shared" si="29"/>
        <v>8.7373779425097605E-3</v>
      </c>
      <c r="AK86" s="64">
        <v>10045900</v>
      </c>
      <c r="AL86" s="64">
        <v>2518400</v>
      </c>
      <c r="AM86" s="26">
        <v>0</v>
      </c>
      <c r="AN86" s="70"/>
    </row>
    <row r="87" spans="1:40" x14ac:dyDescent="0.25">
      <c r="A87" s="61" t="s">
        <v>179</v>
      </c>
      <c r="B87" s="62" t="s">
        <v>178</v>
      </c>
      <c r="C87" s="25">
        <v>3</v>
      </c>
      <c r="D87" s="25"/>
      <c r="E87" s="63">
        <f t="shared" si="17"/>
        <v>2.4851562246217828E-2</v>
      </c>
      <c r="F87" s="64">
        <v>301834760</v>
      </c>
      <c r="G87" s="65">
        <f t="shared" si="18"/>
        <v>2.0604442648437986E-3</v>
      </c>
      <c r="H87" s="64">
        <v>25025135</v>
      </c>
      <c r="I87" s="65">
        <f t="shared" si="19"/>
        <v>2.2478821772209476E-3</v>
      </c>
      <c r="J87" s="64">
        <v>27301663</v>
      </c>
      <c r="K87" s="66">
        <v>214974</v>
      </c>
      <c r="L87" s="67">
        <f t="shared" si="30"/>
        <v>27516637</v>
      </c>
      <c r="M87" s="68">
        <f t="shared" si="20"/>
        <v>7.8740258423085803E-3</v>
      </c>
      <c r="N87" s="69">
        <f t="shared" si="21"/>
        <v>0.71166894724821306</v>
      </c>
      <c r="O87" s="64">
        <v>8643578370</v>
      </c>
      <c r="P87" s="66">
        <v>73830432</v>
      </c>
      <c r="Q87" s="67">
        <f t="shared" si="31"/>
        <v>8717408802</v>
      </c>
      <c r="R87" s="68">
        <f t="shared" si="22"/>
        <v>8.5416512513208122E-3</v>
      </c>
      <c r="S87" s="69">
        <f t="shared" si="23"/>
        <v>0.2589747028947943</v>
      </c>
      <c r="T87" s="64">
        <v>3145378408</v>
      </c>
      <c r="U87" s="66">
        <v>66913618</v>
      </c>
      <c r="V87" s="67">
        <f t="shared" si="32"/>
        <v>3212292026</v>
      </c>
      <c r="W87" s="68">
        <f t="shared" si="24"/>
        <v>2.1273630489040986E-2</v>
      </c>
      <c r="X87" s="69">
        <f t="shared" si="25"/>
        <v>1.8831988480067459E-4</v>
      </c>
      <c r="Y87" s="64">
        <v>2287240</v>
      </c>
      <c r="Z87" s="66">
        <v>-7302</v>
      </c>
      <c r="AA87" s="67">
        <f t="shared" si="33"/>
        <v>2279938</v>
      </c>
      <c r="AB87" s="68">
        <f t="shared" si="26"/>
        <v>-3.1924940102481592E-3</v>
      </c>
      <c r="AC87" s="69">
        <f t="shared" si="27"/>
        <v>8.1412839094676133E-6</v>
      </c>
      <c r="AD87" s="64">
        <v>98880</v>
      </c>
      <c r="AE87" s="69">
        <f t="shared" si="28"/>
        <v>0</v>
      </c>
      <c r="AF87" s="64">
        <v>0</v>
      </c>
      <c r="AG87" s="64">
        <v>12145504456</v>
      </c>
      <c r="AH87" s="66">
        <v>140951722</v>
      </c>
      <c r="AI87" s="67">
        <v>12286456178</v>
      </c>
      <c r="AJ87" s="68">
        <f t="shared" si="29"/>
        <v>1.1605258761431555E-2</v>
      </c>
      <c r="AK87" s="64">
        <v>0</v>
      </c>
      <c r="AL87" s="64">
        <v>439000</v>
      </c>
      <c r="AM87" s="26">
        <v>0</v>
      </c>
      <c r="AN87" s="70"/>
    </row>
    <row r="88" spans="1:40" x14ac:dyDescent="0.25">
      <c r="A88" s="61" t="s">
        <v>181</v>
      </c>
      <c r="B88" s="62" t="s">
        <v>180</v>
      </c>
      <c r="C88" s="25">
        <v>3</v>
      </c>
      <c r="D88" s="25"/>
      <c r="E88" s="63">
        <f t="shared" si="17"/>
        <v>8.264166133542683E-2</v>
      </c>
      <c r="F88" s="64">
        <v>158043840</v>
      </c>
      <c r="G88" s="65">
        <f t="shared" si="18"/>
        <v>3.4710693745536479E-3</v>
      </c>
      <c r="H88" s="64">
        <v>6638070</v>
      </c>
      <c r="I88" s="65">
        <f t="shared" si="19"/>
        <v>4.9416070766169539E-3</v>
      </c>
      <c r="J88" s="64">
        <v>9450325</v>
      </c>
      <c r="K88" s="66">
        <v>74412</v>
      </c>
      <c r="L88" s="67">
        <f t="shared" si="30"/>
        <v>9524737</v>
      </c>
      <c r="M88" s="68">
        <f t="shared" si="20"/>
        <v>7.8740149148309718E-3</v>
      </c>
      <c r="N88" s="69">
        <f t="shared" si="21"/>
        <v>0.37197720623291547</v>
      </c>
      <c r="O88" s="64">
        <v>711368880</v>
      </c>
      <c r="P88" s="66">
        <v>7488096</v>
      </c>
      <c r="Q88" s="67">
        <f t="shared" si="31"/>
        <v>718856976</v>
      </c>
      <c r="R88" s="68">
        <f t="shared" si="22"/>
        <v>1.0526319340817946E-2</v>
      </c>
      <c r="S88" s="69">
        <f t="shared" si="23"/>
        <v>0.53696845598048715</v>
      </c>
      <c r="T88" s="64">
        <v>1026898000</v>
      </c>
      <c r="U88" s="66">
        <v>21606240</v>
      </c>
      <c r="V88" s="67">
        <f t="shared" si="32"/>
        <v>1048504240</v>
      </c>
      <c r="W88" s="68">
        <f t="shared" si="24"/>
        <v>2.1040298062709246E-2</v>
      </c>
      <c r="X88" s="69">
        <f t="shared" si="25"/>
        <v>0</v>
      </c>
      <c r="Y88" s="64">
        <v>0</v>
      </c>
      <c r="Z88" s="66">
        <v>0</v>
      </c>
      <c r="AA88" s="67">
        <f t="shared" si="33"/>
        <v>0</v>
      </c>
      <c r="AB88" s="68" t="e">
        <f t="shared" si="26"/>
        <v>#DIV/0!</v>
      </c>
      <c r="AC88" s="69">
        <f t="shared" si="27"/>
        <v>0</v>
      </c>
      <c r="AD88" s="64">
        <v>0</v>
      </c>
      <c r="AE88" s="69">
        <f t="shared" si="28"/>
        <v>0</v>
      </c>
      <c r="AF88" s="64">
        <v>0</v>
      </c>
      <c r="AG88" s="64">
        <v>1912399115</v>
      </c>
      <c r="AH88" s="66">
        <v>29168748</v>
      </c>
      <c r="AI88" s="67">
        <v>1941567863</v>
      </c>
      <c r="AJ88" s="68">
        <f t="shared" si="29"/>
        <v>1.5252437512239697E-2</v>
      </c>
      <c r="AK88" s="64">
        <v>0</v>
      </c>
      <c r="AL88" s="64">
        <v>11404900</v>
      </c>
      <c r="AM88" s="26">
        <v>0</v>
      </c>
      <c r="AN88" s="70"/>
    </row>
    <row r="89" spans="1:40" x14ac:dyDescent="0.25">
      <c r="A89" s="61" t="s">
        <v>183</v>
      </c>
      <c r="B89" s="62" t="s">
        <v>182</v>
      </c>
      <c r="C89" s="25">
        <v>3</v>
      </c>
      <c r="D89" s="25"/>
      <c r="E89" s="63">
        <f t="shared" si="17"/>
        <v>4.9386749870241305E-3</v>
      </c>
      <c r="F89" s="64">
        <v>8256521</v>
      </c>
      <c r="G89" s="65">
        <f t="shared" si="18"/>
        <v>9.5045190932496629E-4</v>
      </c>
      <c r="H89" s="64">
        <v>1588974</v>
      </c>
      <c r="I89" s="65">
        <f t="shared" si="19"/>
        <v>7.6086206312495129E-4</v>
      </c>
      <c r="J89" s="64">
        <v>1272016</v>
      </c>
      <c r="K89" s="66">
        <v>10016</v>
      </c>
      <c r="L89" s="67">
        <f t="shared" si="30"/>
        <v>1282032</v>
      </c>
      <c r="M89" s="68">
        <f t="shared" si="20"/>
        <v>7.8741147910089179E-3</v>
      </c>
      <c r="N89" s="69">
        <f t="shared" si="21"/>
        <v>0.89882117695888075</v>
      </c>
      <c r="O89" s="64">
        <v>1502657280</v>
      </c>
      <c r="P89" s="66">
        <v>16134315</v>
      </c>
      <c r="Q89" s="67">
        <f t="shared" si="31"/>
        <v>1518791595</v>
      </c>
      <c r="R89" s="68">
        <f t="shared" si="22"/>
        <v>1.0737188855199238E-2</v>
      </c>
      <c r="S89" s="69">
        <f t="shared" si="23"/>
        <v>4.2317317646167557E-2</v>
      </c>
      <c r="T89" s="64">
        <v>70746470</v>
      </c>
      <c r="U89" s="66">
        <v>1503874</v>
      </c>
      <c r="V89" s="67">
        <f t="shared" si="32"/>
        <v>72250344</v>
      </c>
      <c r="W89" s="68">
        <f t="shared" si="24"/>
        <v>2.1257230219401759E-2</v>
      </c>
      <c r="X89" s="69">
        <f t="shared" si="25"/>
        <v>4.8299936087014862E-2</v>
      </c>
      <c r="Y89" s="64">
        <v>80748265</v>
      </c>
      <c r="Z89" s="66">
        <v>-769252</v>
      </c>
      <c r="AA89" s="67">
        <f t="shared" si="33"/>
        <v>79979013</v>
      </c>
      <c r="AB89" s="68">
        <f t="shared" si="26"/>
        <v>-9.526545245275549E-3</v>
      </c>
      <c r="AC89" s="69">
        <f t="shared" si="27"/>
        <v>3.9115803484627973E-3</v>
      </c>
      <c r="AD89" s="64">
        <v>6539415</v>
      </c>
      <c r="AE89" s="69">
        <f t="shared" si="28"/>
        <v>0</v>
      </c>
      <c r="AF89" s="64">
        <v>0</v>
      </c>
      <c r="AG89" s="64">
        <v>1671808941</v>
      </c>
      <c r="AH89" s="66">
        <v>16878953</v>
      </c>
      <c r="AI89" s="67">
        <v>1688687894</v>
      </c>
      <c r="AJ89" s="68">
        <f t="shared" si="29"/>
        <v>1.0096221276280397E-2</v>
      </c>
      <c r="AK89" s="64">
        <v>70400</v>
      </c>
      <c r="AL89" s="64">
        <v>64400</v>
      </c>
      <c r="AM89" s="26">
        <v>0</v>
      </c>
      <c r="AN89" s="70"/>
    </row>
    <row r="90" spans="1:40" x14ac:dyDescent="0.25">
      <c r="A90" s="61" t="s">
        <v>185</v>
      </c>
      <c r="B90" s="62" t="s">
        <v>184</v>
      </c>
      <c r="C90" s="25">
        <v>3</v>
      </c>
      <c r="D90" s="25"/>
      <c r="E90" s="63">
        <f t="shared" si="17"/>
        <v>5.1647562936403907E-2</v>
      </c>
      <c r="F90" s="64">
        <v>206490840</v>
      </c>
      <c r="G90" s="65">
        <f t="shared" si="18"/>
        <v>8.3103314522706608E-3</v>
      </c>
      <c r="H90" s="64">
        <v>33225330</v>
      </c>
      <c r="I90" s="65">
        <f t="shared" si="19"/>
        <v>6.3788795327783714E-3</v>
      </c>
      <c r="J90" s="64">
        <v>25503240</v>
      </c>
      <c r="K90" s="66">
        <v>200813</v>
      </c>
      <c r="L90" s="67">
        <f t="shared" si="30"/>
        <v>25704053</v>
      </c>
      <c r="M90" s="68">
        <f t="shared" si="20"/>
        <v>7.874019144234223E-3</v>
      </c>
      <c r="N90" s="69">
        <f t="shared" si="21"/>
        <v>0.58904049025651262</v>
      </c>
      <c r="O90" s="64">
        <v>2355028170</v>
      </c>
      <c r="P90" s="66">
        <v>24789780</v>
      </c>
      <c r="Q90" s="67">
        <f t="shared" si="31"/>
        <v>2379817950</v>
      </c>
      <c r="R90" s="68">
        <f t="shared" si="22"/>
        <v>1.0526319946312999E-2</v>
      </c>
      <c r="S90" s="69">
        <f t="shared" si="23"/>
        <v>0.3446227358220344</v>
      </c>
      <c r="T90" s="64">
        <v>1377827610</v>
      </c>
      <c r="U90" s="66">
        <v>29287542</v>
      </c>
      <c r="V90" s="67">
        <f t="shared" si="32"/>
        <v>1407115152</v>
      </c>
      <c r="W90" s="68">
        <f t="shared" si="24"/>
        <v>2.1256318125313225E-2</v>
      </c>
      <c r="X90" s="69">
        <f t="shared" si="25"/>
        <v>0</v>
      </c>
      <c r="Y90" s="64">
        <v>0</v>
      </c>
      <c r="Z90" s="66">
        <v>0</v>
      </c>
      <c r="AA90" s="67">
        <f t="shared" si="33"/>
        <v>0</v>
      </c>
      <c r="AB90" s="68" t="e">
        <f t="shared" si="26"/>
        <v>#DIV/0!</v>
      </c>
      <c r="AC90" s="69">
        <f t="shared" si="27"/>
        <v>0</v>
      </c>
      <c r="AD90" s="64">
        <v>0</v>
      </c>
      <c r="AE90" s="69">
        <f t="shared" si="28"/>
        <v>0</v>
      </c>
      <c r="AF90" s="64">
        <v>0</v>
      </c>
      <c r="AG90" s="64">
        <v>3998075190</v>
      </c>
      <c r="AH90" s="66">
        <v>54278135</v>
      </c>
      <c r="AI90" s="67">
        <v>4052353325</v>
      </c>
      <c r="AJ90" s="68">
        <f t="shared" si="29"/>
        <v>1.3576066587181919E-2</v>
      </c>
      <c r="AK90" s="64">
        <v>0</v>
      </c>
      <c r="AL90" s="64">
        <v>1313400</v>
      </c>
      <c r="AM90" s="26">
        <v>0</v>
      </c>
      <c r="AN90" s="70"/>
    </row>
    <row r="91" spans="1:40" x14ac:dyDescent="0.25">
      <c r="A91" s="61" t="s">
        <v>187</v>
      </c>
      <c r="B91" s="62" t="s">
        <v>186</v>
      </c>
      <c r="C91" s="25">
        <v>3</v>
      </c>
      <c r="D91" s="25"/>
      <c r="E91" s="63">
        <f t="shared" si="17"/>
        <v>4.0251295025339306E-2</v>
      </c>
      <c r="F91" s="64">
        <v>38385689</v>
      </c>
      <c r="G91" s="65">
        <f t="shared" si="18"/>
        <v>7.1581556335569049E-2</v>
      </c>
      <c r="H91" s="64">
        <v>68263825</v>
      </c>
      <c r="I91" s="65">
        <f t="shared" si="19"/>
        <v>4.4029607933176972E-2</v>
      </c>
      <c r="J91" s="64">
        <v>41988881</v>
      </c>
      <c r="K91" s="66">
        <v>330621</v>
      </c>
      <c r="L91" s="67">
        <f t="shared" si="30"/>
        <v>42319502</v>
      </c>
      <c r="M91" s="68">
        <f t="shared" si="20"/>
        <v>7.8740131226645461E-3</v>
      </c>
      <c r="N91" s="69">
        <f t="shared" si="21"/>
        <v>8.6046705065639467E-2</v>
      </c>
      <c r="O91" s="64">
        <v>82058529</v>
      </c>
      <c r="P91" s="66">
        <v>2378936</v>
      </c>
      <c r="Q91" s="67">
        <f t="shared" si="31"/>
        <v>84437465</v>
      </c>
      <c r="R91" s="68">
        <f t="shared" si="22"/>
        <v>2.8990721976017875E-2</v>
      </c>
      <c r="S91" s="69">
        <f t="shared" si="23"/>
        <v>1.2576798650784451E-2</v>
      </c>
      <c r="T91" s="64">
        <v>11993877</v>
      </c>
      <c r="U91" s="66">
        <v>0</v>
      </c>
      <c r="V91" s="67">
        <f t="shared" si="32"/>
        <v>11993877</v>
      </c>
      <c r="W91" s="68">
        <f t="shared" si="24"/>
        <v>0</v>
      </c>
      <c r="X91" s="69">
        <f t="shared" si="25"/>
        <v>0.6995914923936154</v>
      </c>
      <c r="Y91" s="64">
        <v>667166148</v>
      </c>
      <c r="Z91" s="66">
        <v>15273049</v>
      </c>
      <c r="AA91" s="67">
        <f t="shared" si="33"/>
        <v>682439197</v>
      </c>
      <c r="AB91" s="68">
        <f t="shared" si="26"/>
        <v>2.2892421993808955E-2</v>
      </c>
      <c r="AC91" s="69">
        <f t="shared" si="27"/>
        <v>1.5542819666914407E-2</v>
      </c>
      <c r="AD91" s="64">
        <v>14822426</v>
      </c>
      <c r="AE91" s="69">
        <f t="shared" si="28"/>
        <v>3.0379724928960936E-2</v>
      </c>
      <c r="AF91" s="64">
        <v>28971656</v>
      </c>
      <c r="AG91" s="64">
        <v>953651031</v>
      </c>
      <c r="AH91" s="66">
        <v>17982606</v>
      </c>
      <c r="AI91" s="67">
        <v>971633637</v>
      </c>
      <c r="AJ91" s="68">
        <f t="shared" si="29"/>
        <v>1.8856589481315203E-2</v>
      </c>
      <c r="AK91" s="64">
        <v>14864</v>
      </c>
      <c r="AL91" s="64">
        <v>51095</v>
      </c>
      <c r="AM91" s="26">
        <v>0</v>
      </c>
      <c r="AN91" s="70"/>
    </row>
    <row r="92" spans="1:40" x14ac:dyDescent="0.25">
      <c r="A92" s="61" t="s">
        <v>189</v>
      </c>
      <c r="B92" s="62" t="s">
        <v>188</v>
      </c>
      <c r="C92" s="25">
        <v>3</v>
      </c>
      <c r="D92" s="25"/>
      <c r="E92" s="63">
        <f t="shared" si="17"/>
        <v>3.109713347177415E-2</v>
      </c>
      <c r="F92" s="64">
        <v>21133841</v>
      </c>
      <c r="G92" s="65">
        <f t="shared" si="18"/>
        <v>3.9871742591042281E-3</v>
      </c>
      <c r="H92" s="64">
        <v>2709713</v>
      </c>
      <c r="I92" s="65">
        <f t="shared" si="19"/>
        <v>8.0528600273398736E-3</v>
      </c>
      <c r="J92" s="64">
        <v>5472783</v>
      </c>
      <c r="K92" s="66">
        <v>43092</v>
      </c>
      <c r="L92" s="67">
        <f t="shared" si="30"/>
        <v>5515875</v>
      </c>
      <c r="M92" s="68">
        <f t="shared" si="20"/>
        <v>7.8738733108913699E-3</v>
      </c>
      <c r="N92" s="69">
        <f t="shared" si="21"/>
        <v>9.3498936423389301E-2</v>
      </c>
      <c r="O92" s="64">
        <v>63542566</v>
      </c>
      <c r="P92" s="66">
        <v>-445796</v>
      </c>
      <c r="Q92" s="67">
        <f t="shared" si="31"/>
        <v>63096770</v>
      </c>
      <c r="R92" s="68">
        <f t="shared" si="22"/>
        <v>-7.0157066052384479E-3</v>
      </c>
      <c r="S92" s="69">
        <f t="shared" si="23"/>
        <v>3.3248872948135652E-2</v>
      </c>
      <c r="T92" s="64">
        <v>22596179</v>
      </c>
      <c r="U92" s="66">
        <v>36925</v>
      </c>
      <c r="V92" s="67">
        <f t="shared" si="32"/>
        <v>22633104</v>
      </c>
      <c r="W92" s="68">
        <f t="shared" si="24"/>
        <v>1.63412584047949E-3</v>
      </c>
      <c r="X92" s="69">
        <f t="shared" si="25"/>
        <v>0.80254758333130316</v>
      </c>
      <c r="Y92" s="64">
        <v>545417250</v>
      </c>
      <c r="Z92" s="66">
        <v>-2584388</v>
      </c>
      <c r="AA92" s="67">
        <f t="shared" si="33"/>
        <v>542832862</v>
      </c>
      <c r="AB92" s="68">
        <f t="shared" si="26"/>
        <v>-4.7383686526232894E-3</v>
      </c>
      <c r="AC92" s="69">
        <f t="shared" si="27"/>
        <v>2.7567439538953672E-2</v>
      </c>
      <c r="AD92" s="64">
        <v>18735035</v>
      </c>
      <c r="AE92" s="69">
        <f t="shared" si="28"/>
        <v>0</v>
      </c>
      <c r="AF92" s="64">
        <v>0</v>
      </c>
      <c r="AG92" s="64">
        <v>679607367</v>
      </c>
      <c r="AH92" s="66">
        <v>-2950167</v>
      </c>
      <c r="AI92" s="67">
        <v>676657200</v>
      </c>
      <c r="AJ92" s="68">
        <f t="shared" si="29"/>
        <v>-4.3409873748469826E-3</v>
      </c>
      <c r="AK92" s="64">
        <v>0</v>
      </c>
      <c r="AL92" s="64">
        <v>0</v>
      </c>
      <c r="AM92" s="26">
        <v>0</v>
      </c>
      <c r="AN92" s="70"/>
    </row>
    <row r="93" spans="1:40" x14ac:dyDescent="0.25">
      <c r="A93" s="61" t="s">
        <v>191</v>
      </c>
      <c r="B93" s="62" t="s">
        <v>190</v>
      </c>
      <c r="C93" s="25">
        <v>3</v>
      </c>
      <c r="D93" s="25"/>
      <c r="E93" s="63">
        <f t="shared" si="17"/>
        <v>0.10145137400359922</v>
      </c>
      <c r="F93" s="64">
        <v>120438883</v>
      </c>
      <c r="G93" s="65">
        <f t="shared" si="18"/>
        <v>1.1872881694891349E-2</v>
      </c>
      <c r="H93" s="64">
        <v>14094995</v>
      </c>
      <c r="I93" s="65">
        <f t="shared" si="19"/>
        <v>9.101265774557759E-3</v>
      </c>
      <c r="J93" s="64">
        <v>10804647</v>
      </c>
      <c r="K93" s="66">
        <v>85076</v>
      </c>
      <c r="L93" s="67">
        <f t="shared" si="30"/>
        <v>10889723</v>
      </c>
      <c r="M93" s="68">
        <f t="shared" si="20"/>
        <v>7.8740193918413071E-3</v>
      </c>
      <c r="N93" s="69">
        <f t="shared" si="21"/>
        <v>0.13047897284655999</v>
      </c>
      <c r="O93" s="64">
        <v>154899250</v>
      </c>
      <c r="P93" s="66">
        <v>-1596900</v>
      </c>
      <c r="Q93" s="67">
        <f t="shared" si="31"/>
        <v>153302350</v>
      </c>
      <c r="R93" s="68">
        <f t="shared" si="22"/>
        <v>-1.0309281678252154E-2</v>
      </c>
      <c r="S93" s="69">
        <f t="shared" si="23"/>
        <v>7.5742814092481625E-2</v>
      </c>
      <c r="T93" s="64">
        <v>89918742</v>
      </c>
      <c r="U93" s="66">
        <v>0</v>
      </c>
      <c r="V93" s="67">
        <f t="shared" si="32"/>
        <v>89918742</v>
      </c>
      <c r="W93" s="68">
        <f t="shared" si="24"/>
        <v>0</v>
      </c>
      <c r="X93" s="69">
        <f t="shared" si="25"/>
        <v>0.65101277018210191</v>
      </c>
      <c r="Y93" s="64">
        <v>772855485</v>
      </c>
      <c r="Z93" s="66">
        <v>0</v>
      </c>
      <c r="AA93" s="67">
        <f t="shared" si="33"/>
        <v>772855485</v>
      </c>
      <c r="AB93" s="68">
        <f t="shared" si="26"/>
        <v>0</v>
      </c>
      <c r="AC93" s="69">
        <f t="shared" si="27"/>
        <v>2.0339921405808117E-2</v>
      </c>
      <c r="AD93" s="64">
        <v>24146715</v>
      </c>
      <c r="AE93" s="69">
        <f t="shared" si="28"/>
        <v>0</v>
      </c>
      <c r="AF93" s="64">
        <v>0</v>
      </c>
      <c r="AG93" s="64">
        <v>1187158717</v>
      </c>
      <c r="AH93" s="66">
        <v>-1511824</v>
      </c>
      <c r="AI93" s="67">
        <v>1185646893</v>
      </c>
      <c r="AJ93" s="68">
        <f t="shared" si="29"/>
        <v>-1.2734809409650318E-3</v>
      </c>
      <c r="AK93" s="64">
        <v>0</v>
      </c>
      <c r="AL93" s="64">
        <v>1425220</v>
      </c>
      <c r="AM93" s="26">
        <v>0</v>
      </c>
      <c r="AN93" s="70"/>
    </row>
    <row r="94" spans="1:40" x14ac:dyDescent="0.25">
      <c r="A94" s="61" t="s">
        <v>193</v>
      </c>
      <c r="B94" s="62" t="s">
        <v>192</v>
      </c>
      <c r="C94" s="25">
        <v>3</v>
      </c>
      <c r="D94" s="25"/>
      <c r="E94" s="63">
        <f t="shared" si="17"/>
        <v>3.5356682039821924E-2</v>
      </c>
      <c r="F94" s="64">
        <v>17337287</v>
      </c>
      <c r="G94" s="65">
        <f t="shared" si="18"/>
        <v>7.0424890796525162E-3</v>
      </c>
      <c r="H94" s="64">
        <v>3453312</v>
      </c>
      <c r="I94" s="65">
        <f t="shared" si="19"/>
        <v>4.026357273690054E-4</v>
      </c>
      <c r="J94" s="64">
        <v>197434</v>
      </c>
      <c r="K94" s="66">
        <v>1555</v>
      </c>
      <c r="L94" s="67">
        <f t="shared" si="30"/>
        <v>198989</v>
      </c>
      <c r="M94" s="68">
        <f t="shared" si="20"/>
        <v>7.8760497178804057E-3</v>
      </c>
      <c r="N94" s="69">
        <f t="shared" si="21"/>
        <v>7.0413411332454337E-2</v>
      </c>
      <c r="O94" s="64">
        <v>34527491</v>
      </c>
      <c r="P94" s="66">
        <v>-277713</v>
      </c>
      <c r="Q94" s="67">
        <f t="shared" si="31"/>
        <v>34249778</v>
      </c>
      <c r="R94" s="68">
        <f t="shared" si="22"/>
        <v>-8.0432429915049432E-3</v>
      </c>
      <c r="S94" s="69">
        <f t="shared" si="23"/>
        <v>1.2312923330219569E-2</v>
      </c>
      <c r="T94" s="64">
        <v>6037690</v>
      </c>
      <c r="U94" s="66">
        <v>0</v>
      </c>
      <c r="V94" s="67">
        <f t="shared" si="32"/>
        <v>6037690</v>
      </c>
      <c r="W94" s="68">
        <f t="shared" si="24"/>
        <v>0</v>
      </c>
      <c r="X94" s="69">
        <f t="shared" si="25"/>
        <v>0.84062787982056275</v>
      </c>
      <c r="Y94" s="64">
        <v>412205161</v>
      </c>
      <c r="Z94" s="66">
        <v>-1151809</v>
      </c>
      <c r="AA94" s="67">
        <f t="shared" si="33"/>
        <v>411053352</v>
      </c>
      <c r="AB94" s="68">
        <f t="shared" si="26"/>
        <v>-2.7942614721410534E-3</v>
      </c>
      <c r="AC94" s="69">
        <f t="shared" si="27"/>
        <v>3.3843978669919915E-2</v>
      </c>
      <c r="AD94" s="64">
        <v>16595527</v>
      </c>
      <c r="AE94" s="69">
        <f t="shared" si="28"/>
        <v>0</v>
      </c>
      <c r="AF94" s="64">
        <v>0</v>
      </c>
      <c r="AG94" s="64">
        <v>490353902</v>
      </c>
      <c r="AH94" s="66">
        <v>-1427967</v>
      </c>
      <c r="AI94" s="67">
        <v>488925935</v>
      </c>
      <c r="AJ94" s="68">
        <f t="shared" si="29"/>
        <v>-2.912115095190983E-3</v>
      </c>
      <c r="AK94" s="64">
        <v>0</v>
      </c>
      <c r="AL94" s="64">
        <v>0</v>
      </c>
      <c r="AM94" s="26">
        <v>0</v>
      </c>
      <c r="AN94" s="70"/>
    </row>
    <row r="95" spans="1:40" x14ac:dyDescent="0.25">
      <c r="A95" s="61" t="s">
        <v>195</v>
      </c>
      <c r="B95" s="62" t="s">
        <v>194</v>
      </c>
      <c r="C95" s="25">
        <v>3</v>
      </c>
      <c r="D95" s="25"/>
      <c r="E95" s="63">
        <f t="shared" si="17"/>
        <v>2.6037517652991473E-2</v>
      </c>
      <c r="F95" s="64">
        <v>11559510</v>
      </c>
      <c r="G95" s="65">
        <f t="shared" si="18"/>
        <v>6.5371828494791362E-3</v>
      </c>
      <c r="H95" s="64">
        <v>2902221</v>
      </c>
      <c r="I95" s="65">
        <f t="shared" si="19"/>
        <v>2.2052324672704664E-3</v>
      </c>
      <c r="J95" s="64">
        <v>979026</v>
      </c>
      <c r="K95" s="66">
        <v>7709</v>
      </c>
      <c r="L95" s="67">
        <f t="shared" si="30"/>
        <v>986735</v>
      </c>
      <c r="M95" s="68">
        <f t="shared" si="20"/>
        <v>7.8741524739894542E-3</v>
      </c>
      <c r="N95" s="69">
        <f t="shared" si="21"/>
        <v>0.12666132598624949</v>
      </c>
      <c r="O95" s="64">
        <v>56232045</v>
      </c>
      <c r="P95" s="66">
        <v>606664</v>
      </c>
      <c r="Q95" s="67">
        <f t="shared" si="31"/>
        <v>56838709</v>
      </c>
      <c r="R95" s="68">
        <f t="shared" si="22"/>
        <v>1.078858149299034E-2</v>
      </c>
      <c r="S95" s="69">
        <f t="shared" si="23"/>
        <v>2.3168370167636194E-2</v>
      </c>
      <c r="T95" s="64">
        <v>10285735</v>
      </c>
      <c r="U95" s="66">
        <v>0</v>
      </c>
      <c r="V95" s="67">
        <f t="shared" si="32"/>
        <v>10285735</v>
      </c>
      <c r="W95" s="68">
        <f t="shared" si="24"/>
        <v>0</v>
      </c>
      <c r="X95" s="69">
        <f t="shared" si="25"/>
        <v>0.7860615354430821</v>
      </c>
      <c r="Y95" s="64">
        <v>348976669</v>
      </c>
      <c r="Z95" s="66">
        <v>9576815</v>
      </c>
      <c r="AA95" s="67">
        <f t="shared" si="33"/>
        <v>358553484</v>
      </c>
      <c r="AB95" s="68">
        <f t="shared" si="26"/>
        <v>2.7442565222032079E-2</v>
      </c>
      <c r="AC95" s="69">
        <f t="shared" si="27"/>
        <v>2.8488549300016534E-2</v>
      </c>
      <c r="AD95" s="64">
        <v>12647660</v>
      </c>
      <c r="AE95" s="69">
        <f t="shared" si="28"/>
        <v>8.4028613327454796E-4</v>
      </c>
      <c r="AF95" s="64">
        <v>373050</v>
      </c>
      <c r="AG95" s="64">
        <v>443955916</v>
      </c>
      <c r="AH95" s="66">
        <v>10191188</v>
      </c>
      <c r="AI95" s="67">
        <v>454147104</v>
      </c>
      <c r="AJ95" s="68">
        <f t="shared" si="29"/>
        <v>2.2955405329028209E-2</v>
      </c>
      <c r="AK95" s="64">
        <v>0</v>
      </c>
      <c r="AL95" s="64">
        <v>0</v>
      </c>
      <c r="AM95" s="26">
        <v>0</v>
      </c>
      <c r="AN95" s="70"/>
    </row>
    <row r="96" spans="1:40" x14ac:dyDescent="0.25">
      <c r="A96" s="61" t="s">
        <v>197</v>
      </c>
      <c r="B96" s="62" t="s">
        <v>196</v>
      </c>
      <c r="C96" s="25">
        <v>3</v>
      </c>
      <c r="D96" s="25"/>
      <c r="E96" s="63">
        <f t="shared" si="17"/>
        <v>3.112014473944712E-2</v>
      </c>
      <c r="F96" s="64">
        <v>10569434</v>
      </c>
      <c r="G96" s="65">
        <f t="shared" si="18"/>
        <v>6.7005389158242723E-2</v>
      </c>
      <c r="H96" s="64">
        <v>22757254</v>
      </c>
      <c r="I96" s="65">
        <f t="shared" si="19"/>
        <v>8.7207231093072001E-3</v>
      </c>
      <c r="J96" s="64">
        <v>2961847</v>
      </c>
      <c r="K96" s="66">
        <v>23322</v>
      </c>
      <c r="L96" s="67">
        <f t="shared" si="30"/>
        <v>2985169</v>
      </c>
      <c r="M96" s="68">
        <f t="shared" si="20"/>
        <v>7.874140696666641E-3</v>
      </c>
      <c r="N96" s="69">
        <f t="shared" si="21"/>
        <v>0.11674448871367515</v>
      </c>
      <c r="O96" s="64">
        <v>39650303</v>
      </c>
      <c r="P96" s="66">
        <v>231285</v>
      </c>
      <c r="Q96" s="67">
        <f t="shared" si="31"/>
        <v>39881588</v>
      </c>
      <c r="R96" s="68">
        <f t="shared" si="22"/>
        <v>5.8331206195322135E-3</v>
      </c>
      <c r="S96" s="69">
        <f t="shared" si="23"/>
        <v>2.4469572671827429E-2</v>
      </c>
      <c r="T96" s="64">
        <v>8310679</v>
      </c>
      <c r="U96" s="66">
        <v>31220</v>
      </c>
      <c r="V96" s="67">
        <f t="shared" si="32"/>
        <v>8341899</v>
      </c>
      <c r="W96" s="68">
        <f t="shared" si="24"/>
        <v>3.7566124260123633E-3</v>
      </c>
      <c r="X96" s="69">
        <f t="shared" si="25"/>
        <v>0.71718861963163438</v>
      </c>
      <c r="Y96" s="64">
        <v>243581058</v>
      </c>
      <c r="Z96" s="66">
        <v>6956098</v>
      </c>
      <c r="AA96" s="67">
        <f t="shared" si="33"/>
        <v>250537156</v>
      </c>
      <c r="AB96" s="68">
        <f t="shared" si="26"/>
        <v>2.8557631111036558E-2</v>
      </c>
      <c r="AC96" s="69">
        <f t="shared" si="27"/>
        <v>3.4751061975865971E-2</v>
      </c>
      <c r="AD96" s="64">
        <v>11802614</v>
      </c>
      <c r="AE96" s="69">
        <f t="shared" si="28"/>
        <v>0</v>
      </c>
      <c r="AF96" s="64">
        <v>0</v>
      </c>
      <c r="AG96" s="64">
        <v>339633189</v>
      </c>
      <c r="AH96" s="66">
        <v>7241925</v>
      </c>
      <c r="AI96" s="67">
        <v>346875114</v>
      </c>
      <c r="AJ96" s="68">
        <f t="shared" si="29"/>
        <v>2.1322783622303769E-2</v>
      </c>
      <c r="AK96" s="64">
        <v>0</v>
      </c>
      <c r="AL96" s="64">
        <v>0</v>
      </c>
      <c r="AM96" s="26">
        <v>0</v>
      </c>
      <c r="AN96" s="70"/>
    </row>
    <row r="97" spans="1:40" x14ac:dyDescent="0.25">
      <c r="A97" s="61" t="s">
        <v>199</v>
      </c>
      <c r="B97" s="62" t="s">
        <v>198</v>
      </c>
      <c r="C97" s="25">
        <v>3</v>
      </c>
      <c r="D97" s="25"/>
      <c r="E97" s="63">
        <f t="shared" si="17"/>
        <v>3.5097993175859189E-2</v>
      </c>
      <c r="F97" s="64">
        <v>14712411</v>
      </c>
      <c r="G97" s="65">
        <f t="shared" si="18"/>
        <v>6.9067986685225874E-2</v>
      </c>
      <c r="H97" s="64">
        <v>28951986</v>
      </c>
      <c r="I97" s="65">
        <f t="shared" si="19"/>
        <v>8.4282928155315247E-3</v>
      </c>
      <c r="J97" s="64">
        <v>3532980</v>
      </c>
      <c r="K97" s="66">
        <v>27819</v>
      </c>
      <c r="L97" s="67">
        <f t="shared" si="30"/>
        <v>3560799</v>
      </c>
      <c r="M97" s="68">
        <f t="shared" si="20"/>
        <v>7.8740892957220258E-3</v>
      </c>
      <c r="N97" s="69">
        <f t="shared" si="21"/>
        <v>0.15551472010388831</v>
      </c>
      <c r="O97" s="64">
        <v>65188812</v>
      </c>
      <c r="P97" s="66">
        <v>-517517</v>
      </c>
      <c r="Q97" s="67">
        <f t="shared" si="31"/>
        <v>64671295</v>
      </c>
      <c r="R97" s="68">
        <f t="shared" si="22"/>
        <v>-7.9387395493570271E-3</v>
      </c>
      <c r="S97" s="69">
        <f t="shared" si="23"/>
        <v>1.9741943202455692E-2</v>
      </c>
      <c r="T97" s="64">
        <v>8275447</v>
      </c>
      <c r="U97" s="66">
        <v>6899</v>
      </c>
      <c r="V97" s="67">
        <f t="shared" si="32"/>
        <v>8282346</v>
      </c>
      <c r="W97" s="68">
        <f t="shared" si="24"/>
        <v>8.3367097873987951E-4</v>
      </c>
      <c r="X97" s="69">
        <f t="shared" si="25"/>
        <v>0.66771297289911591</v>
      </c>
      <c r="Y97" s="64">
        <v>279892575</v>
      </c>
      <c r="Z97" s="66">
        <v>9321848</v>
      </c>
      <c r="AA97" s="67">
        <f t="shared" si="33"/>
        <v>289214423</v>
      </c>
      <c r="AB97" s="68">
        <f t="shared" si="26"/>
        <v>3.3305092141154513E-2</v>
      </c>
      <c r="AC97" s="69">
        <f t="shared" si="27"/>
        <v>4.4436091117923467E-2</v>
      </c>
      <c r="AD97" s="64">
        <v>18626764</v>
      </c>
      <c r="AE97" s="69">
        <f t="shared" si="28"/>
        <v>0</v>
      </c>
      <c r="AF97" s="64">
        <v>0</v>
      </c>
      <c r="AG97" s="64">
        <v>419180975</v>
      </c>
      <c r="AH97" s="66">
        <v>8839049</v>
      </c>
      <c r="AI97" s="67">
        <v>428020024</v>
      </c>
      <c r="AJ97" s="68">
        <f t="shared" si="29"/>
        <v>2.1086474642605144E-2</v>
      </c>
      <c r="AK97" s="64">
        <v>0</v>
      </c>
      <c r="AL97" s="64">
        <v>502800</v>
      </c>
      <c r="AM97" s="26">
        <v>0</v>
      </c>
      <c r="AN97" s="70"/>
    </row>
    <row r="98" spans="1:40" x14ac:dyDescent="0.25">
      <c r="A98" s="61" t="s">
        <v>201</v>
      </c>
      <c r="B98" s="62" t="s">
        <v>200</v>
      </c>
      <c r="C98" s="25">
        <v>3</v>
      </c>
      <c r="D98" s="25"/>
      <c r="E98" s="63">
        <f t="shared" si="17"/>
        <v>4.7372486576897015E-2</v>
      </c>
      <c r="F98" s="64">
        <v>12967232</v>
      </c>
      <c r="G98" s="65">
        <f t="shared" si="18"/>
        <v>3.8770188558120193E-2</v>
      </c>
      <c r="H98" s="64">
        <v>10612532</v>
      </c>
      <c r="I98" s="65">
        <f t="shared" si="19"/>
        <v>6.7341084590681307E-3</v>
      </c>
      <c r="J98" s="64">
        <v>1843322</v>
      </c>
      <c r="K98" s="66">
        <v>14514</v>
      </c>
      <c r="L98" s="67">
        <f t="shared" si="30"/>
        <v>1857836</v>
      </c>
      <c r="M98" s="68">
        <f t="shared" si="20"/>
        <v>7.8738277956862668E-3</v>
      </c>
      <c r="N98" s="69">
        <f t="shared" si="21"/>
        <v>0.16526591965631199</v>
      </c>
      <c r="O98" s="64">
        <v>45238105</v>
      </c>
      <c r="P98" s="66">
        <v>51964</v>
      </c>
      <c r="Q98" s="67">
        <f t="shared" si="31"/>
        <v>45290069</v>
      </c>
      <c r="R98" s="68">
        <f t="shared" si="22"/>
        <v>1.1486776468642972E-3</v>
      </c>
      <c r="S98" s="69">
        <f t="shared" si="23"/>
        <v>2.3377299246084768E-2</v>
      </c>
      <c r="T98" s="64">
        <v>6399049</v>
      </c>
      <c r="U98" s="66">
        <v>0</v>
      </c>
      <c r="V98" s="67">
        <f t="shared" si="32"/>
        <v>6399049</v>
      </c>
      <c r="W98" s="68">
        <f t="shared" si="24"/>
        <v>0</v>
      </c>
      <c r="X98" s="69">
        <f t="shared" si="25"/>
        <v>0.67443840167541946</v>
      </c>
      <c r="Y98" s="64">
        <v>184613472</v>
      </c>
      <c r="Z98" s="66">
        <v>5274671</v>
      </c>
      <c r="AA98" s="67">
        <f t="shared" si="33"/>
        <v>189888143</v>
      </c>
      <c r="AB98" s="68">
        <f t="shared" si="26"/>
        <v>2.8571430583354176E-2</v>
      </c>
      <c r="AC98" s="69">
        <f t="shared" si="27"/>
        <v>4.4037942582241744E-2</v>
      </c>
      <c r="AD98" s="64">
        <v>12054470</v>
      </c>
      <c r="AE98" s="69">
        <f t="shared" si="28"/>
        <v>3.6532458567022644E-6</v>
      </c>
      <c r="AF98" s="64">
        <v>1000</v>
      </c>
      <c r="AG98" s="64">
        <v>273729182</v>
      </c>
      <c r="AH98" s="66">
        <v>5341149</v>
      </c>
      <c r="AI98" s="67">
        <v>279070331</v>
      </c>
      <c r="AJ98" s="68">
        <f t="shared" si="29"/>
        <v>1.9512530454279441E-2</v>
      </c>
      <c r="AK98" s="64">
        <v>0</v>
      </c>
      <c r="AL98" s="64">
        <v>24672</v>
      </c>
      <c r="AM98" s="26">
        <v>0</v>
      </c>
      <c r="AN98" s="70"/>
    </row>
    <row r="99" spans="1:40" x14ac:dyDescent="0.25">
      <c r="A99" s="61" t="s">
        <v>203</v>
      </c>
      <c r="B99" s="62" t="s">
        <v>202</v>
      </c>
      <c r="C99" s="25">
        <v>3</v>
      </c>
      <c r="D99" s="25"/>
      <c r="E99" s="63">
        <f t="shared" si="17"/>
        <v>5.2024934653893962E-2</v>
      </c>
      <c r="F99" s="64">
        <v>23508770</v>
      </c>
      <c r="G99" s="65">
        <f t="shared" si="18"/>
        <v>1.471868160298144E-2</v>
      </c>
      <c r="H99" s="64">
        <v>6651005</v>
      </c>
      <c r="I99" s="65">
        <f t="shared" si="19"/>
        <v>3.1968757664383646E-2</v>
      </c>
      <c r="J99" s="64">
        <v>14445884</v>
      </c>
      <c r="K99" s="66">
        <v>113747</v>
      </c>
      <c r="L99" s="67">
        <f t="shared" si="30"/>
        <v>14559631</v>
      </c>
      <c r="M99" s="68">
        <f t="shared" si="20"/>
        <v>7.8740075719838255E-3</v>
      </c>
      <c r="N99" s="69">
        <f t="shared" si="21"/>
        <v>0.13194765647727694</v>
      </c>
      <c r="O99" s="64">
        <v>59623854</v>
      </c>
      <c r="P99" s="66">
        <v>1738787</v>
      </c>
      <c r="Q99" s="67">
        <f t="shared" si="31"/>
        <v>61362641</v>
      </c>
      <c r="R99" s="68">
        <f t="shared" si="22"/>
        <v>2.9162606630560983E-2</v>
      </c>
      <c r="S99" s="69">
        <f t="shared" si="23"/>
        <v>2.5791565553815007E-2</v>
      </c>
      <c r="T99" s="64">
        <v>11654565</v>
      </c>
      <c r="U99" s="66">
        <v>0</v>
      </c>
      <c r="V99" s="67">
        <f t="shared" si="32"/>
        <v>11654565</v>
      </c>
      <c r="W99" s="68">
        <f t="shared" si="24"/>
        <v>0</v>
      </c>
      <c r="X99" s="69">
        <f t="shared" si="25"/>
        <v>0.7156022871464085</v>
      </c>
      <c r="Y99" s="64">
        <v>323362820</v>
      </c>
      <c r="Z99" s="66">
        <v>3779581</v>
      </c>
      <c r="AA99" s="67">
        <f t="shared" si="33"/>
        <v>327142401</v>
      </c>
      <c r="AB99" s="68">
        <f t="shared" si="26"/>
        <v>1.1688359842977619E-2</v>
      </c>
      <c r="AC99" s="69">
        <f t="shared" si="27"/>
        <v>2.7946116901240471E-2</v>
      </c>
      <c r="AD99" s="64">
        <v>12628153</v>
      </c>
      <c r="AE99" s="69">
        <f t="shared" si="28"/>
        <v>0</v>
      </c>
      <c r="AF99" s="64">
        <v>0</v>
      </c>
      <c r="AG99" s="64">
        <v>451875051</v>
      </c>
      <c r="AH99" s="66">
        <v>5632115</v>
      </c>
      <c r="AI99" s="67">
        <v>457507166</v>
      </c>
      <c r="AJ99" s="68">
        <f t="shared" si="29"/>
        <v>1.2463876878212514E-2</v>
      </c>
      <c r="AK99" s="64">
        <v>141195</v>
      </c>
      <c r="AL99" s="64">
        <v>8530</v>
      </c>
      <c r="AM99" s="26">
        <v>0</v>
      </c>
      <c r="AN99" s="70"/>
    </row>
    <row r="100" spans="1:40" x14ac:dyDescent="0.25">
      <c r="A100" s="61" t="s">
        <v>205</v>
      </c>
      <c r="B100" s="62" t="s">
        <v>204</v>
      </c>
      <c r="C100" s="25">
        <v>3</v>
      </c>
      <c r="D100" s="25"/>
      <c r="E100" s="63">
        <f t="shared" si="17"/>
        <v>4.9969393205235087E-2</v>
      </c>
      <c r="F100" s="64">
        <v>16014982</v>
      </c>
      <c r="G100" s="65">
        <f t="shared" si="18"/>
        <v>1.4254113829694263E-2</v>
      </c>
      <c r="H100" s="64">
        <v>4568384</v>
      </c>
      <c r="I100" s="65">
        <f t="shared" si="19"/>
        <v>2.5215030334856746E-2</v>
      </c>
      <c r="J100" s="64">
        <v>8081312</v>
      </c>
      <c r="K100" s="66">
        <v>63632</v>
      </c>
      <c r="L100" s="67">
        <f t="shared" si="30"/>
        <v>8144944</v>
      </c>
      <c r="M100" s="68">
        <f t="shared" si="20"/>
        <v>7.8739689792944514E-3</v>
      </c>
      <c r="N100" s="69">
        <f t="shared" si="21"/>
        <v>0.22494495380746407</v>
      </c>
      <c r="O100" s="64">
        <v>72093919</v>
      </c>
      <c r="P100" s="66">
        <v>1897972</v>
      </c>
      <c r="Q100" s="67">
        <f t="shared" si="31"/>
        <v>73991891</v>
      </c>
      <c r="R100" s="68">
        <f t="shared" si="22"/>
        <v>2.6326381286055484E-2</v>
      </c>
      <c r="S100" s="69">
        <f t="shared" si="23"/>
        <v>2.7259861951338293E-2</v>
      </c>
      <c r="T100" s="64">
        <v>8736672</v>
      </c>
      <c r="U100" s="66">
        <v>0</v>
      </c>
      <c r="V100" s="67">
        <f t="shared" si="32"/>
        <v>8736672</v>
      </c>
      <c r="W100" s="68">
        <f t="shared" si="24"/>
        <v>0</v>
      </c>
      <c r="X100" s="69">
        <f t="shared" si="25"/>
        <v>0.61940916004500735</v>
      </c>
      <c r="Y100" s="64">
        <v>198518051</v>
      </c>
      <c r="Z100" s="66">
        <v>1442266</v>
      </c>
      <c r="AA100" s="67">
        <f t="shared" si="33"/>
        <v>199960317</v>
      </c>
      <c r="AB100" s="68">
        <f t="shared" si="26"/>
        <v>7.2651630052523539E-3</v>
      </c>
      <c r="AC100" s="69">
        <f t="shared" si="27"/>
        <v>3.8572942168136247E-2</v>
      </c>
      <c r="AD100" s="64">
        <v>12362467</v>
      </c>
      <c r="AE100" s="69">
        <f t="shared" si="28"/>
        <v>3.7454465826789065E-4</v>
      </c>
      <c r="AF100" s="64">
        <v>120040</v>
      </c>
      <c r="AG100" s="64">
        <v>320495827</v>
      </c>
      <c r="AH100" s="66">
        <v>3403870</v>
      </c>
      <c r="AI100" s="67">
        <v>323899697</v>
      </c>
      <c r="AJ100" s="68">
        <f t="shared" si="29"/>
        <v>1.0620637503651491E-2</v>
      </c>
      <c r="AK100" s="64">
        <v>150365</v>
      </c>
      <c r="AL100" s="64">
        <v>639050</v>
      </c>
      <c r="AM100" s="26">
        <v>0</v>
      </c>
      <c r="AN100" s="70"/>
    </row>
    <row r="101" spans="1:40" x14ac:dyDescent="0.25">
      <c r="A101" s="61" t="s">
        <v>207</v>
      </c>
      <c r="B101" s="62" t="s">
        <v>206</v>
      </c>
      <c r="C101" s="25">
        <v>3</v>
      </c>
      <c r="D101" s="25"/>
      <c r="E101" s="63">
        <f t="shared" si="17"/>
        <v>3.283136211151913E-2</v>
      </c>
      <c r="F101" s="64">
        <v>24857598</v>
      </c>
      <c r="G101" s="65">
        <f t="shared" si="18"/>
        <v>9.3460900862688302E-3</v>
      </c>
      <c r="H101" s="64">
        <v>7076202</v>
      </c>
      <c r="I101" s="65">
        <f t="shared" si="19"/>
        <v>2.1236713961564672E-2</v>
      </c>
      <c r="J101" s="64">
        <v>16078946</v>
      </c>
      <c r="K101" s="66">
        <v>126606</v>
      </c>
      <c r="L101" s="67">
        <f t="shared" si="30"/>
        <v>16205552</v>
      </c>
      <c r="M101" s="68">
        <f t="shared" si="20"/>
        <v>7.8740235833866228E-3</v>
      </c>
      <c r="N101" s="69">
        <f t="shared" si="21"/>
        <v>0.10352302682676971</v>
      </c>
      <c r="O101" s="64">
        <v>78380354</v>
      </c>
      <c r="P101" s="66">
        <v>2121985</v>
      </c>
      <c r="Q101" s="67">
        <f t="shared" si="31"/>
        <v>80502339</v>
      </c>
      <c r="R101" s="68">
        <f t="shared" si="22"/>
        <v>2.7072919318532295E-2</v>
      </c>
      <c r="S101" s="69">
        <f t="shared" si="23"/>
        <v>2.6593441110989418E-2</v>
      </c>
      <c r="T101" s="64">
        <v>20134683</v>
      </c>
      <c r="U101" s="66">
        <v>0</v>
      </c>
      <c r="V101" s="67">
        <f t="shared" si="32"/>
        <v>20134683</v>
      </c>
      <c r="W101" s="68">
        <f t="shared" si="24"/>
        <v>0</v>
      </c>
      <c r="X101" s="69">
        <f t="shared" si="25"/>
        <v>0.7743663242229426</v>
      </c>
      <c r="Y101" s="64">
        <v>586295711</v>
      </c>
      <c r="Z101" s="66">
        <v>-7529425</v>
      </c>
      <c r="AA101" s="67">
        <f t="shared" si="33"/>
        <v>578766286</v>
      </c>
      <c r="AB101" s="68">
        <f t="shared" si="26"/>
        <v>-1.2842367526717247E-2</v>
      </c>
      <c r="AC101" s="69">
        <f t="shared" si="27"/>
        <v>3.2103041679945599E-2</v>
      </c>
      <c r="AD101" s="64">
        <v>24306165</v>
      </c>
      <c r="AE101" s="69">
        <f t="shared" si="28"/>
        <v>0</v>
      </c>
      <c r="AF101" s="64">
        <v>0</v>
      </c>
      <c r="AG101" s="64">
        <v>757129659</v>
      </c>
      <c r="AH101" s="66">
        <v>-5280834</v>
      </c>
      <c r="AI101" s="67">
        <v>751848825</v>
      </c>
      <c r="AJ101" s="68">
        <f t="shared" si="29"/>
        <v>-6.9748079965257313E-3</v>
      </c>
      <c r="AK101" s="64">
        <v>0</v>
      </c>
      <c r="AL101" s="64">
        <v>0</v>
      </c>
      <c r="AM101" s="26">
        <v>0</v>
      </c>
      <c r="AN101" s="70"/>
    </row>
    <row r="102" spans="1:40" x14ac:dyDescent="0.25">
      <c r="A102" s="61" t="s">
        <v>209</v>
      </c>
      <c r="B102" s="62" t="s">
        <v>208</v>
      </c>
      <c r="C102" s="25">
        <v>3</v>
      </c>
      <c r="D102" s="25"/>
      <c r="E102" s="63">
        <f t="shared" si="17"/>
        <v>2.6623449025150767E-2</v>
      </c>
      <c r="F102" s="64">
        <v>10117742</v>
      </c>
      <c r="G102" s="65">
        <f t="shared" si="18"/>
        <v>1.020629812612741E-2</v>
      </c>
      <c r="H102" s="64">
        <v>3878712</v>
      </c>
      <c r="I102" s="65">
        <f t="shared" si="19"/>
        <v>4.1525350757557616E-3</v>
      </c>
      <c r="J102" s="64">
        <v>1578093</v>
      </c>
      <c r="K102" s="66">
        <v>12426</v>
      </c>
      <c r="L102" s="67">
        <f t="shared" si="30"/>
        <v>1590519</v>
      </c>
      <c r="M102" s="68">
        <f t="shared" si="20"/>
        <v>7.8740606542199981E-3</v>
      </c>
      <c r="N102" s="69">
        <f t="shared" si="21"/>
        <v>0.18915848196864096</v>
      </c>
      <c r="O102" s="64">
        <v>71886130</v>
      </c>
      <c r="P102" s="66">
        <v>1529492</v>
      </c>
      <c r="Q102" s="67">
        <f t="shared" si="31"/>
        <v>73415622</v>
      </c>
      <c r="R102" s="68">
        <f t="shared" si="22"/>
        <v>2.1276593968822637E-2</v>
      </c>
      <c r="S102" s="69">
        <f t="shared" si="23"/>
        <v>2.4154370345992646E-2</v>
      </c>
      <c r="T102" s="64">
        <v>9179415</v>
      </c>
      <c r="U102" s="66">
        <v>0</v>
      </c>
      <c r="V102" s="67">
        <f t="shared" si="32"/>
        <v>9179415</v>
      </c>
      <c r="W102" s="68">
        <f t="shared" si="24"/>
        <v>0</v>
      </c>
      <c r="X102" s="69">
        <f t="shared" si="25"/>
        <v>0.7196260874635968</v>
      </c>
      <c r="Y102" s="64">
        <v>273480385</v>
      </c>
      <c r="Z102" s="66">
        <v>11812068</v>
      </c>
      <c r="AA102" s="67">
        <f t="shared" si="33"/>
        <v>285292453</v>
      </c>
      <c r="AB102" s="68">
        <f t="shared" si="26"/>
        <v>4.3191646084599453E-2</v>
      </c>
      <c r="AC102" s="69">
        <f t="shared" si="27"/>
        <v>2.607877799473568E-2</v>
      </c>
      <c r="AD102" s="64">
        <v>9910750</v>
      </c>
      <c r="AE102" s="69">
        <f t="shared" si="28"/>
        <v>0</v>
      </c>
      <c r="AF102" s="64">
        <v>0</v>
      </c>
      <c r="AG102" s="64">
        <v>380031227</v>
      </c>
      <c r="AH102" s="66">
        <v>13353986</v>
      </c>
      <c r="AI102" s="67">
        <v>393385213</v>
      </c>
      <c r="AJ102" s="68">
        <f t="shared" si="29"/>
        <v>3.5139180812633591E-2</v>
      </c>
      <c r="AK102" s="64">
        <v>0</v>
      </c>
      <c r="AL102" s="64">
        <v>0</v>
      </c>
      <c r="AM102" s="26">
        <v>0</v>
      </c>
      <c r="AN102" s="70"/>
    </row>
    <row r="103" spans="1:40" x14ac:dyDescent="0.25">
      <c r="A103" s="61" t="s">
        <v>211</v>
      </c>
      <c r="B103" s="62" t="s">
        <v>210</v>
      </c>
      <c r="C103" s="25">
        <v>3</v>
      </c>
      <c r="D103" s="25"/>
      <c r="E103" s="63">
        <f t="shared" si="17"/>
        <v>4.8595734942906324E-2</v>
      </c>
      <c r="F103" s="64">
        <v>60607885</v>
      </c>
      <c r="G103" s="65">
        <f t="shared" si="18"/>
        <v>3.023246488396238E-2</v>
      </c>
      <c r="H103" s="64">
        <v>37705485</v>
      </c>
      <c r="I103" s="65">
        <f t="shared" si="19"/>
        <v>9.7232618543570144E-3</v>
      </c>
      <c r="J103" s="64">
        <v>12126709</v>
      </c>
      <c r="K103" s="66">
        <v>95486</v>
      </c>
      <c r="L103" s="67">
        <f t="shared" si="30"/>
        <v>12222195</v>
      </c>
      <c r="M103" s="68">
        <f t="shared" si="20"/>
        <v>7.8740241890854316E-3</v>
      </c>
      <c r="N103" s="69">
        <f t="shared" si="21"/>
        <v>0.47819929198426375</v>
      </c>
      <c r="O103" s="64">
        <v>596403115</v>
      </c>
      <c r="P103" s="66">
        <v>12681132</v>
      </c>
      <c r="Q103" s="67">
        <f t="shared" si="31"/>
        <v>609084247</v>
      </c>
      <c r="R103" s="68">
        <f t="shared" si="22"/>
        <v>2.1262685725576734E-2</v>
      </c>
      <c r="S103" s="69">
        <f t="shared" si="23"/>
        <v>0.16045975619817973</v>
      </c>
      <c r="T103" s="64">
        <v>200123045</v>
      </c>
      <c r="U103" s="66">
        <v>0</v>
      </c>
      <c r="V103" s="67">
        <f t="shared" si="32"/>
        <v>200123045</v>
      </c>
      <c r="W103" s="68">
        <f t="shared" si="24"/>
        <v>0</v>
      </c>
      <c r="X103" s="69">
        <f t="shared" si="25"/>
        <v>0.25909139703328471</v>
      </c>
      <c r="Y103" s="64">
        <v>323134975</v>
      </c>
      <c r="Z103" s="66">
        <v>14049346</v>
      </c>
      <c r="AA103" s="67">
        <f t="shared" si="33"/>
        <v>337184321</v>
      </c>
      <c r="AB103" s="68">
        <f t="shared" si="26"/>
        <v>4.3478258582191544E-2</v>
      </c>
      <c r="AC103" s="69">
        <f t="shared" si="27"/>
        <v>1.3698093103046052E-2</v>
      </c>
      <c r="AD103" s="64">
        <v>17084060</v>
      </c>
      <c r="AE103" s="69">
        <f t="shared" si="28"/>
        <v>0</v>
      </c>
      <c r="AF103" s="64">
        <v>0</v>
      </c>
      <c r="AG103" s="64">
        <v>1247185274</v>
      </c>
      <c r="AH103" s="66">
        <v>26825964</v>
      </c>
      <c r="AI103" s="67">
        <v>1274011238</v>
      </c>
      <c r="AJ103" s="68">
        <f t="shared" si="29"/>
        <v>2.1509205215327135E-2</v>
      </c>
      <c r="AK103" s="64">
        <v>390045</v>
      </c>
      <c r="AL103" s="64">
        <v>3088405</v>
      </c>
      <c r="AM103" s="26">
        <v>0</v>
      </c>
      <c r="AN103" s="70"/>
    </row>
    <row r="104" spans="1:40" x14ac:dyDescent="0.25">
      <c r="A104" s="61" t="s">
        <v>213</v>
      </c>
      <c r="B104" s="62" t="s">
        <v>212</v>
      </c>
      <c r="C104" s="25">
        <v>3</v>
      </c>
      <c r="D104" s="25"/>
      <c r="E104" s="63">
        <f t="shared" si="17"/>
        <v>9.4464604456064388E-2</v>
      </c>
      <c r="F104" s="64">
        <v>49960522</v>
      </c>
      <c r="G104" s="65">
        <f t="shared" si="18"/>
        <v>1.6666887636404348E-2</v>
      </c>
      <c r="H104" s="64">
        <v>8814798</v>
      </c>
      <c r="I104" s="65">
        <f t="shared" si="19"/>
        <v>1.9618815177107143E-2</v>
      </c>
      <c r="J104" s="64">
        <v>10376016</v>
      </c>
      <c r="K104" s="66">
        <v>81702</v>
      </c>
      <c r="L104" s="67">
        <f t="shared" si="30"/>
        <v>10457718</v>
      </c>
      <c r="M104" s="68">
        <f t="shared" si="20"/>
        <v>7.8741204716723644E-3</v>
      </c>
      <c r="N104" s="69">
        <f t="shared" si="21"/>
        <v>0.23447040251038159</v>
      </c>
      <c r="O104" s="64">
        <v>124006910</v>
      </c>
      <c r="P104" s="66">
        <v>2530284</v>
      </c>
      <c r="Q104" s="67">
        <f t="shared" si="31"/>
        <v>126537194</v>
      </c>
      <c r="R104" s="68">
        <f t="shared" si="22"/>
        <v>2.0404379078552963E-2</v>
      </c>
      <c r="S104" s="69">
        <f t="shared" si="23"/>
        <v>2.533479808159746E-2</v>
      </c>
      <c r="T104" s="64">
        <v>13399090</v>
      </c>
      <c r="U104" s="66">
        <v>0</v>
      </c>
      <c r="V104" s="67">
        <f t="shared" si="32"/>
        <v>13399090</v>
      </c>
      <c r="W104" s="68">
        <f t="shared" si="24"/>
        <v>0</v>
      </c>
      <c r="X104" s="69">
        <f t="shared" si="25"/>
        <v>0.58163650003690437</v>
      </c>
      <c r="Y104" s="64">
        <v>307616417</v>
      </c>
      <c r="Z104" s="66">
        <v>12824840</v>
      </c>
      <c r="AA104" s="67">
        <f t="shared" si="33"/>
        <v>320441257</v>
      </c>
      <c r="AB104" s="68">
        <f t="shared" si="26"/>
        <v>4.1691012869446431E-2</v>
      </c>
      <c r="AC104" s="69">
        <f t="shared" si="27"/>
        <v>2.780799210154072E-2</v>
      </c>
      <c r="AD104" s="64">
        <v>14707115</v>
      </c>
      <c r="AE104" s="69">
        <f t="shared" si="28"/>
        <v>0</v>
      </c>
      <c r="AF104" s="64">
        <v>0</v>
      </c>
      <c r="AG104" s="64">
        <v>528880868</v>
      </c>
      <c r="AH104" s="66">
        <v>15436826</v>
      </c>
      <c r="AI104" s="67">
        <v>544317694</v>
      </c>
      <c r="AJ104" s="68">
        <f t="shared" si="29"/>
        <v>2.9187718698117097E-2</v>
      </c>
      <c r="AK104" s="64">
        <v>17240</v>
      </c>
      <c r="AL104" s="64">
        <v>173315</v>
      </c>
      <c r="AM104" s="26">
        <v>0</v>
      </c>
      <c r="AN104" s="70"/>
    </row>
    <row r="105" spans="1:40" x14ac:dyDescent="0.25">
      <c r="A105" s="61" t="s">
        <v>215</v>
      </c>
      <c r="B105" s="62" t="s">
        <v>214</v>
      </c>
      <c r="C105" s="25">
        <v>3</v>
      </c>
      <c r="D105" s="25"/>
      <c r="E105" s="63">
        <f t="shared" si="17"/>
        <v>2.827378984725069E-2</v>
      </c>
      <c r="F105" s="64">
        <v>16659379</v>
      </c>
      <c r="G105" s="65">
        <f t="shared" si="18"/>
        <v>0.1559569238083979</v>
      </c>
      <c r="H105" s="64">
        <v>91892368</v>
      </c>
      <c r="I105" s="65">
        <f t="shared" si="19"/>
        <v>4.1078278580871874E-2</v>
      </c>
      <c r="J105" s="64">
        <v>24203993</v>
      </c>
      <c r="K105" s="66">
        <v>190583</v>
      </c>
      <c r="L105" s="67">
        <f t="shared" si="30"/>
        <v>24394576</v>
      </c>
      <c r="M105" s="68">
        <f t="shared" si="20"/>
        <v>7.8740313633374453E-3</v>
      </c>
      <c r="N105" s="69">
        <f t="shared" si="21"/>
        <v>0.12135092668789374</v>
      </c>
      <c r="O105" s="64">
        <v>71501949</v>
      </c>
      <c r="P105" s="66">
        <v>-246593</v>
      </c>
      <c r="Q105" s="67">
        <f t="shared" si="31"/>
        <v>71255356</v>
      </c>
      <c r="R105" s="68">
        <f t="shared" si="22"/>
        <v>-3.44875913802014E-3</v>
      </c>
      <c r="S105" s="69">
        <f t="shared" si="23"/>
        <v>1.5205881739114904E-2</v>
      </c>
      <c r="T105" s="64">
        <v>8959554</v>
      </c>
      <c r="U105" s="66">
        <v>0</v>
      </c>
      <c r="V105" s="67">
        <f t="shared" si="32"/>
        <v>8959554</v>
      </c>
      <c r="W105" s="68">
        <f t="shared" si="24"/>
        <v>0</v>
      </c>
      <c r="X105" s="69">
        <f t="shared" si="25"/>
        <v>0.61426939786790469</v>
      </c>
      <c r="Y105" s="64">
        <v>361937567</v>
      </c>
      <c r="Z105" s="66">
        <v>7901900</v>
      </c>
      <c r="AA105" s="67">
        <f t="shared" si="33"/>
        <v>369839467</v>
      </c>
      <c r="AB105" s="68">
        <f t="shared" si="26"/>
        <v>2.1832218372623363E-2</v>
      </c>
      <c r="AC105" s="69">
        <f t="shared" si="27"/>
        <v>2.3864801468566194E-2</v>
      </c>
      <c r="AD105" s="64">
        <v>14061531</v>
      </c>
      <c r="AE105" s="69">
        <f t="shared" si="28"/>
        <v>0</v>
      </c>
      <c r="AF105" s="64">
        <v>0</v>
      </c>
      <c r="AG105" s="64">
        <v>589216341</v>
      </c>
      <c r="AH105" s="66">
        <v>7845890</v>
      </c>
      <c r="AI105" s="67">
        <v>597062231</v>
      </c>
      <c r="AJ105" s="68">
        <f t="shared" si="29"/>
        <v>1.3315805170447573E-2</v>
      </c>
      <c r="AK105" s="64">
        <v>0</v>
      </c>
      <c r="AL105" s="64">
        <v>0</v>
      </c>
      <c r="AM105" s="26">
        <v>0</v>
      </c>
      <c r="AN105" s="70"/>
    </row>
    <row r="106" spans="1:40" x14ac:dyDescent="0.25">
      <c r="A106" s="61" t="s">
        <v>217</v>
      </c>
      <c r="B106" s="62" t="s">
        <v>216</v>
      </c>
      <c r="C106" s="25">
        <v>3</v>
      </c>
      <c r="D106" s="25"/>
      <c r="E106" s="63">
        <f t="shared" si="17"/>
        <v>2.9342348271643087E-2</v>
      </c>
      <c r="F106" s="64">
        <v>24207450</v>
      </c>
      <c r="G106" s="65">
        <f t="shared" si="18"/>
        <v>2.4723140993458292E-2</v>
      </c>
      <c r="H106" s="64">
        <v>20396602</v>
      </c>
      <c r="I106" s="65">
        <f t="shared" si="19"/>
        <v>0.13354532764656782</v>
      </c>
      <c r="J106" s="64">
        <v>110174953</v>
      </c>
      <c r="K106" s="66">
        <v>867520</v>
      </c>
      <c r="L106" s="67">
        <f t="shared" si="30"/>
        <v>111042473</v>
      </c>
      <c r="M106" s="68">
        <f t="shared" si="20"/>
        <v>7.8740219657729288E-3</v>
      </c>
      <c r="N106" s="69">
        <f t="shared" si="21"/>
        <v>9.8026749881750364E-2</v>
      </c>
      <c r="O106" s="64">
        <v>80872111</v>
      </c>
      <c r="P106" s="66">
        <v>-731585</v>
      </c>
      <c r="Q106" s="67">
        <f t="shared" si="31"/>
        <v>80140526</v>
      </c>
      <c r="R106" s="68">
        <f t="shared" si="22"/>
        <v>-9.0461964075600788E-3</v>
      </c>
      <c r="S106" s="69">
        <f t="shared" si="23"/>
        <v>2.3640805802632597E-2</v>
      </c>
      <c r="T106" s="64">
        <v>19503675</v>
      </c>
      <c r="U106" s="66">
        <v>0</v>
      </c>
      <c r="V106" s="67">
        <f t="shared" si="32"/>
        <v>19503675</v>
      </c>
      <c r="W106" s="68">
        <f t="shared" si="24"/>
        <v>0</v>
      </c>
      <c r="X106" s="69">
        <f t="shared" si="25"/>
        <v>0.66889431277291744</v>
      </c>
      <c r="Y106" s="64">
        <v>551838097</v>
      </c>
      <c r="Z106" s="66">
        <v>-19232854</v>
      </c>
      <c r="AA106" s="67">
        <f t="shared" si="33"/>
        <v>532605243</v>
      </c>
      <c r="AB106" s="68">
        <f t="shared" si="26"/>
        <v>-3.4852349093977109E-2</v>
      </c>
      <c r="AC106" s="69">
        <f t="shared" si="27"/>
        <v>2.1701861363388957E-2</v>
      </c>
      <c r="AD106" s="64">
        <v>17904045</v>
      </c>
      <c r="AE106" s="69">
        <f t="shared" si="28"/>
        <v>1.2545326764144046E-4</v>
      </c>
      <c r="AF106" s="64">
        <v>103499</v>
      </c>
      <c r="AG106" s="64">
        <v>825000432</v>
      </c>
      <c r="AH106" s="66">
        <v>-19096919</v>
      </c>
      <c r="AI106" s="67">
        <v>805903513</v>
      </c>
      <c r="AJ106" s="68">
        <f t="shared" si="29"/>
        <v>-2.314776848504729E-2</v>
      </c>
      <c r="AK106" s="64">
        <v>0</v>
      </c>
      <c r="AL106" s="64">
        <v>0</v>
      </c>
      <c r="AM106" s="26">
        <v>0</v>
      </c>
      <c r="AN106" s="70"/>
    </row>
    <row r="107" spans="1:40" x14ac:dyDescent="0.25">
      <c r="A107" s="61" t="s">
        <v>219</v>
      </c>
      <c r="B107" s="62" t="s">
        <v>218</v>
      </c>
      <c r="C107" s="25">
        <v>3</v>
      </c>
      <c r="D107" s="25"/>
      <c r="E107" s="63">
        <f t="shared" si="17"/>
        <v>2.4989622276436183E-2</v>
      </c>
      <c r="F107" s="64">
        <v>11022287</v>
      </c>
      <c r="G107" s="65">
        <f t="shared" si="18"/>
        <v>6.0001644982601056E-3</v>
      </c>
      <c r="H107" s="64">
        <v>2646520</v>
      </c>
      <c r="I107" s="65">
        <f t="shared" si="19"/>
        <v>6.7848617363285143E-4</v>
      </c>
      <c r="J107" s="64">
        <v>299263</v>
      </c>
      <c r="K107" s="66">
        <v>2356</v>
      </c>
      <c r="L107" s="67">
        <f t="shared" si="30"/>
        <v>301619</v>
      </c>
      <c r="M107" s="68">
        <f t="shared" si="20"/>
        <v>7.872673868804362E-3</v>
      </c>
      <c r="N107" s="69">
        <f t="shared" si="21"/>
        <v>0.22168563042130832</v>
      </c>
      <c r="O107" s="64">
        <v>97779895</v>
      </c>
      <c r="P107" s="66">
        <v>2146435</v>
      </c>
      <c r="Q107" s="67">
        <f t="shared" si="31"/>
        <v>99926330</v>
      </c>
      <c r="R107" s="68">
        <f t="shared" si="22"/>
        <v>2.1951700807205817E-2</v>
      </c>
      <c r="S107" s="69">
        <f t="shared" si="23"/>
        <v>3.9766565642026783E-2</v>
      </c>
      <c r="T107" s="64">
        <v>17540021</v>
      </c>
      <c r="U107" s="66">
        <v>-84</v>
      </c>
      <c r="V107" s="67">
        <f t="shared" si="32"/>
        <v>17539937</v>
      </c>
      <c r="W107" s="68">
        <f t="shared" si="24"/>
        <v>-4.7890478580384824E-6</v>
      </c>
      <c r="X107" s="69">
        <f t="shared" si="25"/>
        <v>0.68401559687274105</v>
      </c>
      <c r="Y107" s="64">
        <v>301701888</v>
      </c>
      <c r="Z107" s="66">
        <v>157149</v>
      </c>
      <c r="AA107" s="67">
        <f t="shared" si="33"/>
        <v>301859037</v>
      </c>
      <c r="AB107" s="68">
        <f t="shared" si="26"/>
        <v>5.2087509641305263E-4</v>
      </c>
      <c r="AC107" s="69">
        <f t="shared" si="27"/>
        <v>2.2863934115594703E-2</v>
      </c>
      <c r="AD107" s="64">
        <v>10084700</v>
      </c>
      <c r="AE107" s="69">
        <f t="shared" si="28"/>
        <v>0</v>
      </c>
      <c r="AF107" s="64">
        <v>0</v>
      </c>
      <c r="AG107" s="64">
        <v>441074574</v>
      </c>
      <c r="AH107" s="66">
        <v>2305856</v>
      </c>
      <c r="AI107" s="67">
        <v>443380430</v>
      </c>
      <c r="AJ107" s="68">
        <f t="shared" si="29"/>
        <v>5.2278143786179797E-3</v>
      </c>
      <c r="AK107" s="64">
        <v>0</v>
      </c>
      <c r="AL107" s="64">
        <v>40465</v>
      </c>
      <c r="AM107" s="26">
        <v>0</v>
      </c>
      <c r="AN107" s="70"/>
    </row>
    <row r="108" spans="1:40" x14ac:dyDescent="0.25">
      <c r="A108" s="61" t="s">
        <v>221</v>
      </c>
      <c r="B108" s="62" t="s">
        <v>220</v>
      </c>
      <c r="C108" s="25">
        <v>3</v>
      </c>
      <c r="D108" s="25"/>
      <c r="E108" s="63">
        <f t="shared" si="17"/>
        <v>2.0670827054227781E-2</v>
      </c>
      <c r="F108" s="64">
        <v>10680996</v>
      </c>
      <c r="G108" s="65">
        <f t="shared" si="18"/>
        <v>2.3205383755983265E-2</v>
      </c>
      <c r="H108" s="64">
        <v>11990648</v>
      </c>
      <c r="I108" s="65">
        <f t="shared" si="19"/>
        <v>3.5699853494853611E-3</v>
      </c>
      <c r="J108" s="64">
        <v>1844677</v>
      </c>
      <c r="K108" s="66">
        <v>14524</v>
      </c>
      <c r="L108" s="67">
        <f t="shared" si="30"/>
        <v>1859201</v>
      </c>
      <c r="M108" s="68">
        <f t="shared" si="20"/>
        <v>7.8734651106941757E-3</v>
      </c>
      <c r="N108" s="69">
        <f t="shared" si="21"/>
        <v>0.54197774819953326</v>
      </c>
      <c r="O108" s="64">
        <v>280049857</v>
      </c>
      <c r="P108" s="66">
        <v>-1015554</v>
      </c>
      <c r="Q108" s="67">
        <f t="shared" si="31"/>
        <v>279034303</v>
      </c>
      <c r="R108" s="68">
        <f t="shared" si="22"/>
        <v>-3.6263328640085682E-3</v>
      </c>
      <c r="S108" s="69">
        <f t="shared" si="23"/>
        <v>2.8192092502103763E-2</v>
      </c>
      <c r="T108" s="64">
        <v>14567372</v>
      </c>
      <c r="U108" s="66">
        <v>18938</v>
      </c>
      <c r="V108" s="67">
        <f t="shared" si="32"/>
        <v>14586310</v>
      </c>
      <c r="W108" s="68">
        <f t="shared" si="24"/>
        <v>1.300028584428269E-3</v>
      </c>
      <c r="X108" s="69">
        <f t="shared" si="25"/>
        <v>0.37578933786961749</v>
      </c>
      <c r="Y108" s="64">
        <v>194177253</v>
      </c>
      <c r="Z108" s="66">
        <v>8271957</v>
      </c>
      <c r="AA108" s="67">
        <f t="shared" si="33"/>
        <v>202449210</v>
      </c>
      <c r="AB108" s="68">
        <f t="shared" si="26"/>
        <v>4.260003101393138E-2</v>
      </c>
      <c r="AC108" s="69">
        <f t="shared" si="27"/>
        <v>6.5782178785992332E-3</v>
      </c>
      <c r="AD108" s="64">
        <v>3399086</v>
      </c>
      <c r="AE108" s="69">
        <f t="shared" si="28"/>
        <v>1.6407390449892796E-5</v>
      </c>
      <c r="AF108" s="64">
        <v>8478</v>
      </c>
      <c r="AG108" s="64">
        <v>516718367</v>
      </c>
      <c r="AH108" s="66">
        <v>7289865</v>
      </c>
      <c r="AI108" s="67">
        <v>524008232</v>
      </c>
      <c r="AJ108" s="68">
        <f t="shared" si="29"/>
        <v>1.4108004409295558E-2</v>
      </c>
      <c r="AK108" s="64">
        <v>15050</v>
      </c>
      <c r="AL108" s="64">
        <v>0</v>
      </c>
      <c r="AM108" s="26">
        <v>0</v>
      </c>
      <c r="AN108" s="70"/>
    </row>
    <row r="109" spans="1:40" x14ac:dyDescent="0.25">
      <c r="A109" s="61" t="s">
        <v>223</v>
      </c>
      <c r="B109" s="62" t="s">
        <v>222</v>
      </c>
      <c r="C109" s="25">
        <v>3</v>
      </c>
      <c r="D109" s="25"/>
      <c r="E109" s="63">
        <f t="shared" si="17"/>
        <v>2.2672004796068068E-2</v>
      </c>
      <c r="F109" s="64">
        <v>13602556</v>
      </c>
      <c r="G109" s="65">
        <f t="shared" si="18"/>
        <v>3.7531041392788365E-2</v>
      </c>
      <c r="H109" s="64">
        <v>22517554</v>
      </c>
      <c r="I109" s="65">
        <f t="shared" si="19"/>
        <v>0.1899013621094395</v>
      </c>
      <c r="J109" s="64">
        <v>113935399</v>
      </c>
      <c r="K109" s="66">
        <v>897129</v>
      </c>
      <c r="L109" s="67">
        <f t="shared" si="30"/>
        <v>114832528</v>
      </c>
      <c r="M109" s="68">
        <f t="shared" si="20"/>
        <v>7.8740146422798772E-3</v>
      </c>
      <c r="N109" s="69">
        <f t="shared" si="21"/>
        <v>5.1757371235526817E-2</v>
      </c>
      <c r="O109" s="64">
        <v>31052946</v>
      </c>
      <c r="P109" s="66">
        <v>395534</v>
      </c>
      <c r="Q109" s="67">
        <f t="shared" si="31"/>
        <v>31448480</v>
      </c>
      <c r="R109" s="68">
        <f t="shared" si="22"/>
        <v>1.2737406621581088E-2</v>
      </c>
      <c r="S109" s="69">
        <f t="shared" si="23"/>
        <v>4.5557649751437846E-3</v>
      </c>
      <c r="T109" s="64">
        <v>2733329</v>
      </c>
      <c r="U109" s="66">
        <v>0</v>
      </c>
      <c r="V109" s="67">
        <f t="shared" si="32"/>
        <v>2733329</v>
      </c>
      <c r="W109" s="68">
        <f t="shared" si="24"/>
        <v>0</v>
      </c>
      <c r="X109" s="69">
        <f t="shared" si="25"/>
        <v>0.68361563153533156</v>
      </c>
      <c r="Y109" s="64">
        <v>410149874</v>
      </c>
      <c r="Z109" s="66">
        <v>4135185</v>
      </c>
      <c r="AA109" s="67">
        <f t="shared" si="33"/>
        <v>414285059</v>
      </c>
      <c r="AB109" s="68">
        <f t="shared" si="26"/>
        <v>1.0082131586855005E-2</v>
      </c>
      <c r="AC109" s="69">
        <f t="shared" si="27"/>
        <v>9.9561484480458658E-3</v>
      </c>
      <c r="AD109" s="64">
        <v>5973405</v>
      </c>
      <c r="AE109" s="69">
        <f t="shared" si="28"/>
        <v>1.0675507655974067E-5</v>
      </c>
      <c r="AF109" s="64">
        <v>6405</v>
      </c>
      <c r="AG109" s="64">
        <v>599971468</v>
      </c>
      <c r="AH109" s="66">
        <v>5427848</v>
      </c>
      <c r="AI109" s="67">
        <v>605399316</v>
      </c>
      <c r="AJ109" s="68">
        <f t="shared" si="29"/>
        <v>9.0468435408998481E-3</v>
      </c>
      <c r="AK109" s="64">
        <v>0</v>
      </c>
      <c r="AL109" s="64">
        <v>0</v>
      </c>
      <c r="AM109" s="26">
        <v>0</v>
      </c>
      <c r="AN109" s="70"/>
    </row>
    <row r="110" spans="1:40" x14ac:dyDescent="0.25">
      <c r="A110" s="61" t="s">
        <v>225</v>
      </c>
      <c r="B110" s="62" t="s">
        <v>224</v>
      </c>
      <c r="C110" s="25">
        <v>3</v>
      </c>
      <c r="D110" s="25"/>
      <c r="E110" s="63">
        <f t="shared" si="17"/>
        <v>3.0046874907656018E-2</v>
      </c>
      <c r="F110" s="64">
        <v>24845805</v>
      </c>
      <c r="G110" s="65">
        <f t="shared" si="18"/>
        <v>4.9737074538925511E-3</v>
      </c>
      <c r="H110" s="64">
        <v>4112766</v>
      </c>
      <c r="I110" s="65">
        <f t="shared" si="19"/>
        <v>1.0301054381123611E-2</v>
      </c>
      <c r="J110" s="64">
        <v>8517957</v>
      </c>
      <c r="K110" s="66">
        <v>67072</v>
      </c>
      <c r="L110" s="67">
        <f t="shared" si="30"/>
        <v>8585029</v>
      </c>
      <c r="M110" s="68">
        <f t="shared" si="20"/>
        <v>7.8741886111892787E-3</v>
      </c>
      <c r="N110" s="69">
        <f t="shared" si="21"/>
        <v>7.5782077247706525E-2</v>
      </c>
      <c r="O110" s="64">
        <v>62664311</v>
      </c>
      <c r="P110" s="66">
        <v>2093890</v>
      </c>
      <c r="Q110" s="67">
        <f t="shared" si="31"/>
        <v>64758201</v>
      </c>
      <c r="R110" s="68">
        <f t="shared" si="22"/>
        <v>3.341439435917519E-2</v>
      </c>
      <c r="S110" s="69">
        <f t="shared" si="23"/>
        <v>1.3073655574797389E-2</v>
      </c>
      <c r="T110" s="64">
        <v>10810625</v>
      </c>
      <c r="U110" s="66">
        <v>-133407</v>
      </c>
      <c r="V110" s="67">
        <f t="shared" si="32"/>
        <v>10677218</v>
      </c>
      <c r="W110" s="68">
        <f t="shared" si="24"/>
        <v>-1.2340359599930625E-2</v>
      </c>
      <c r="X110" s="69">
        <f t="shared" si="25"/>
        <v>0.82259157892486467</v>
      </c>
      <c r="Y110" s="64">
        <v>680202185</v>
      </c>
      <c r="Z110" s="66">
        <v>-874680</v>
      </c>
      <c r="AA110" s="67">
        <f t="shared" si="33"/>
        <v>679327505</v>
      </c>
      <c r="AB110" s="68">
        <f t="shared" si="26"/>
        <v>-1.2859117763639645E-3</v>
      </c>
      <c r="AC110" s="69">
        <f t="shared" si="27"/>
        <v>4.3231051509959283E-2</v>
      </c>
      <c r="AD110" s="64">
        <v>35747820</v>
      </c>
      <c r="AE110" s="69">
        <f t="shared" si="28"/>
        <v>0</v>
      </c>
      <c r="AF110" s="64">
        <v>0</v>
      </c>
      <c r="AG110" s="64">
        <v>826901469</v>
      </c>
      <c r="AH110" s="66">
        <v>1152875</v>
      </c>
      <c r="AI110" s="67">
        <v>828054344</v>
      </c>
      <c r="AJ110" s="68">
        <f t="shared" si="29"/>
        <v>1.39421085004748E-3</v>
      </c>
      <c r="AK110" s="64">
        <v>0</v>
      </c>
      <c r="AL110" s="64">
        <v>136200</v>
      </c>
      <c r="AM110" s="26">
        <v>0</v>
      </c>
      <c r="AN110" s="70"/>
    </row>
    <row r="111" spans="1:40" x14ac:dyDescent="0.25">
      <c r="A111" s="61" t="s">
        <v>227</v>
      </c>
      <c r="B111" s="62" t="s">
        <v>226</v>
      </c>
      <c r="C111" s="25">
        <v>3</v>
      </c>
      <c r="D111" s="25"/>
      <c r="E111" s="63">
        <f t="shared" si="17"/>
        <v>4.2369612733030575E-2</v>
      </c>
      <c r="F111" s="64">
        <v>149367968</v>
      </c>
      <c r="G111" s="65">
        <f t="shared" si="18"/>
        <v>9.0340711971712319E-3</v>
      </c>
      <c r="H111" s="64">
        <v>31848317</v>
      </c>
      <c r="I111" s="65">
        <f t="shared" si="19"/>
        <v>1.5387652812727051E-2</v>
      </c>
      <c r="J111" s="64">
        <v>54246954</v>
      </c>
      <c r="K111" s="66">
        <v>427142</v>
      </c>
      <c r="L111" s="67">
        <f t="shared" si="30"/>
        <v>54674096</v>
      </c>
      <c r="M111" s="68">
        <f t="shared" si="20"/>
        <v>7.8740273601352814E-3</v>
      </c>
      <c r="N111" s="69">
        <f t="shared" si="21"/>
        <v>0.60803951138223622</v>
      </c>
      <c r="O111" s="64">
        <v>2143555733</v>
      </c>
      <c r="P111" s="66">
        <v>93053168</v>
      </c>
      <c r="Q111" s="67">
        <f t="shared" si="31"/>
        <v>2236608901</v>
      </c>
      <c r="R111" s="68">
        <f t="shared" si="22"/>
        <v>4.3410659479223346E-2</v>
      </c>
      <c r="S111" s="69">
        <f t="shared" si="23"/>
        <v>0.32139307222740732</v>
      </c>
      <c r="T111" s="64">
        <v>1133024992</v>
      </c>
      <c r="U111" s="66">
        <v>23641233</v>
      </c>
      <c r="V111" s="67">
        <f t="shared" si="32"/>
        <v>1156666225</v>
      </c>
      <c r="W111" s="68">
        <f t="shared" si="24"/>
        <v>2.0865588285275884E-2</v>
      </c>
      <c r="X111" s="69">
        <f t="shared" si="25"/>
        <v>3.6131205018001943E-3</v>
      </c>
      <c r="Y111" s="64">
        <v>12737536</v>
      </c>
      <c r="Z111" s="66">
        <v>363930</v>
      </c>
      <c r="AA111" s="67">
        <f t="shared" si="33"/>
        <v>13101466</v>
      </c>
      <c r="AB111" s="68">
        <f t="shared" si="26"/>
        <v>2.857145997467642E-2</v>
      </c>
      <c r="AC111" s="69">
        <f t="shared" si="27"/>
        <v>1.6295914562743468E-4</v>
      </c>
      <c r="AD111" s="64">
        <v>574489</v>
      </c>
      <c r="AE111" s="69">
        <f t="shared" si="28"/>
        <v>0</v>
      </c>
      <c r="AF111" s="64">
        <v>0</v>
      </c>
      <c r="AG111" s="64">
        <v>3525355989</v>
      </c>
      <c r="AH111" s="66">
        <v>117485473</v>
      </c>
      <c r="AI111" s="67">
        <v>3642841462</v>
      </c>
      <c r="AJ111" s="68">
        <f t="shared" si="29"/>
        <v>3.3325846628421162E-2</v>
      </c>
      <c r="AK111" s="64">
        <v>3186363</v>
      </c>
      <c r="AL111" s="64">
        <v>21887252</v>
      </c>
      <c r="AM111" s="26">
        <v>0</v>
      </c>
      <c r="AN111" s="70"/>
    </row>
    <row r="112" spans="1:40" x14ac:dyDescent="0.25">
      <c r="A112" s="61" t="s">
        <v>229</v>
      </c>
      <c r="B112" s="62" t="s">
        <v>228</v>
      </c>
      <c r="C112" s="25">
        <v>3</v>
      </c>
      <c r="D112" s="25"/>
      <c r="E112" s="63">
        <f t="shared" si="17"/>
        <v>4.720434627051464E-2</v>
      </c>
      <c r="F112" s="64">
        <v>46287834</v>
      </c>
      <c r="G112" s="65">
        <f t="shared" si="18"/>
        <v>1.524368706528814E-2</v>
      </c>
      <c r="H112" s="64">
        <v>14947718</v>
      </c>
      <c r="I112" s="65">
        <f t="shared" si="19"/>
        <v>6.8911324597122417E-2</v>
      </c>
      <c r="J112" s="64">
        <v>67573353</v>
      </c>
      <c r="K112" s="66">
        <v>532074</v>
      </c>
      <c r="L112" s="67">
        <f t="shared" si="30"/>
        <v>68105427</v>
      </c>
      <c r="M112" s="68">
        <f t="shared" si="20"/>
        <v>7.8740209916769999E-3</v>
      </c>
      <c r="N112" s="69">
        <f t="shared" si="21"/>
        <v>0.29797815262474847</v>
      </c>
      <c r="O112" s="64">
        <v>292192655</v>
      </c>
      <c r="P112" s="66">
        <v>10645217</v>
      </c>
      <c r="Q112" s="67">
        <f t="shared" si="31"/>
        <v>302837872</v>
      </c>
      <c r="R112" s="68">
        <f t="shared" si="22"/>
        <v>3.643218547023367E-2</v>
      </c>
      <c r="S112" s="69">
        <f t="shared" si="23"/>
        <v>5.4783149132161937E-2</v>
      </c>
      <c r="T112" s="64">
        <v>53719488</v>
      </c>
      <c r="U112" s="66">
        <v>865682</v>
      </c>
      <c r="V112" s="67">
        <f t="shared" si="32"/>
        <v>54585170</v>
      </c>
      <c r="W112" s="68">
        <f t="shared" si="24"/>
        <v>1.6114859471482678E-2</v>
      </c>
      <c r="X112" s="69">
        <f t="shared" si="25"/>
        <v>0.474290222443988</v>
      </c>
      <c r="Y112" s="64">
        <v>465081477</v>
      </c>
      <c r="Z112" s="66">
        <v>7050042</v>
      </c>
      <c r="AA112" s="67">
        <f t="shared" si="33"/>
        <v>472131519</v>
      </c>
      <c r="AB112" s="68">
        <f t="shared" si="26"/>
        <v>1.5158724543226648E-2</v>
      </c>
      <c r="AC112" s="69">
        <f t="shared" si="27"/>
        <v>4.158911786617641E-2</v>
      </c>
      <c r="AD112" s="64">
        <v>40781630</v>
      </c>
      <c r="AE112" s="69">
        <f t="shared" si="28"/>
        <v>0</v>
      </c>
      <c r="AF112" s="64">
        <v>0</v>
      </c>
      <c r="AG112" s="64">
        <v>980584155</v>
      </c>
      <c r="AH112" s="66">
        <v>19093015</v>
      </c>
      <c r="AI112" s="67">
        <v>999677170</v>
      </c>
      <c r="AJ112" s="68">
        <f t="shared" si="29"/>
        <v>1.9471062124188619E-2</v>
      </c>
      <c r="AK112" s="64">
        <v>0</v>
      </c>
      <c r="AL112" s="64">
        <v>203570</v>
      </c>
      <c r="AM112" s="26">
        <v>0</v>
      </c>
      <c r="AN112" s="70"/>
    </row>
    <row r="113" spans="1:40" x14ac:dyDescent="0.25">
      <c r="A113" s="61" t="s">
        <v>231</v>
      </c>
      <c r="B113" s="62" t="s">
        <v>230</v>
      </c>
      <c r="C113" s="25">
        <v>3</v>
      </c>
      <c r="D113" s="25"/>
      <c r="E113" s="63">
        <f t="shared" si="17"/>
        <v>6.295615385054916E-2</v>
      </c>
      <c r="F113" s="64">
        <v>48776987</v>
      </c>
      <c r="G113" s="65">
        <f t="shared" si="18"/>
        <v>1.1634644173167888E-2</v>
      </c>
      <c r="H113" s="64">
        <v>9014256</v>
      </c>
      <c r="I113" s="65">
        <f t="shared" si="19"/>
        <v>5.5338321681524222E-2</v>
      </c>
      <c r="J113" s="64">
        <v>42874865</v>
      </c>
      <c r="K113" s="66">
        <v>337598</v>
      </c>
      <c r="L113" s="67">
        <f t="shared" si="30"/>
        <v>43212463</v>
      </c>
      <c r="M113" s="68">
        <f t="shared" si="20"/>
        <v>7.874030623769894E-3</v>
      </c>
      <c r="N113" s="69">
        <f t="shared" si="21"/>
        <v>0.19277105619089463</v>
      </c>
      <c r="O113" s="64">
        <v>149354602</v>
      </c>
      <c r="P113" s="66">
        <v>6493678</v>
      </c>
      <c r="Q113" s="67">
        <f t="shared" si="31"/>
        <v>155848280</v>
      </c>
      <c r="R113" s="68">
        <f t="shared" si="22"/>
        <v>4.3478258540704355E-2</v>
      </c>
      <c r="S113" s="69">
        <f t="shared" si="23"/>
        <v>7.875211739444378E-2</v>
      </c>
      <c r="T113" s="64">
        <v>61015338</v>
      </c>
      <c r="U113" s="66">
        <v>1298199</v>
      </c>
      <c r="V113" s="67">
        <f t="shared" si="32"/>
        <v>62313537</v>
      </c>
      <c r="W113" s="68">
        <f t="shared" si="24"/>
        <v>2.1276600975315418E-2</v>
      </c>
      <c r="X113" s="69">
        <f t="shared" si="25"/>
        <v>0.57307113322814718</v>
      </c>
      <c r="Y113" s="64">
        <v>444002397</v>
      </c>
      <c r="Z113" s="66">
        <v>12685783</v>
      </c>
      <c r="AA113" s="67">
        <f t="shared" si="33"/>
        <v>456688180</v>
      </c>
      <c r="AB113" s="68">
        <f t="shared" si="26"/>
        <v>2.8571429086226306E-2</v>
      </c>
      <c r="AC113" s="69">
        <f t="shared" si="27"/>
        <v>2.5476573481273121E-2</v>
      </c>
      <c r="AD113" s="64">
        <v>19738666</v>
      </c>
      <c r="AE113" s="69">
        <f t="shared" si="28"/>
        <v>0</v>
      </c>
      <c r="AF113" s="64">
        <v>0</v>
      </c>
      <c r="AG113" s="64">
        <v>774777111</v>
      </c>
      <c r="AH113" s="66">
        <v>20815258</v>
      </c>
      <c r="AI113" s="67">
        <v>795592369</v>
      </c>
      <c r="AJ113" s="68">
        <f t="shared" si="29"/>
        <v>2.6866124081974849E-2</v>
      </c>
      <c r="AK113" s="64">
        <v>0</v>
      </c>
      <c r="AL113" s="64">
        <v>0</v>
      </c>
      <c r="AM113" s="26">
        <v>0</v>
      </c>
      <c r="AN113" s="70"/>
    </row>
    <row r="114" spans="1:40" x14ac:dyDescent="0.25">
      <c r="A114" s="61" t="s">
        <v>233</v>
      </c>
      <c r="B114" s="62" t="s">
        <v>232</v>
      </c>
      <c r="C114" s="25">
        <v>3</v>
      </c>
      <c r="D114" s="25"/>
      <c r="E114" s="63">
        <f t="shared" si="17"/>
        <v>3.2223553834531751E-2</v>
      </c>
      <c r="F114" s="64">
        <v>21946198</v>
      </c>
      <c r="G114" s="65">
        <f t="shared" si="18"/>
        <v>1.0003546555827256E-2</v>
      </c>
      <c r="H114" s="64">
        <v>6813023</v>
      </c>
      <c r="I114" s="65">
        <f t="shared" si="19"/>
        <v>7.1910162822800602E-3</v>
      </c>
      <c r="J114" s="64">
        <v>4897519</v>
      </c>
      <c r="K114" s="66">
        <v>38562</v>
      </c>
      <c r="L114" s="67">
        <f t="shared" si="30"/>
        <v>4936081</v>
      </c>
      <c r="M114" s="68">
        <f t="shared" si="20"/>
        <v>7.8737826234058506E-3</v>
      </c>
      <c r="N114" s="69">
        <f t="shared" si="21"/>
        <v>0.27573444188954432</v>
      </c>
      <c r="O114" s="64">
        <v>187791908</v>
      </c>
      <c r="P114" s="66">
        <v>6875459</v>
      </c>
      <c r="Q114" s="67">
        <f t="shared" si="31"/>
        <v>194667367</v>
      </c>
      <c r="R114" s="68">
        <f t="shared" si="22"/>
        <v>3.6612115363352078E-2</v>
      </c>
      <c r="S114" s="69">
        <f t="shared" si="23"/>
        <v>4.7993499281895197E-2</v>
      </c>
      <c r="T114" s="64">
        <v>32686489</v>
      </c>
      <c r="U114" s="66">
        <v>617899</v>
      </c>
      <c r="V114" s="67">
        <f t="shared" si="32"/>
        <v>33304388</v>
      </c>
      <c r="W114" s="68">
        <f t="shared" si="24"/>
        <v>1.8903804565855942E-2</v>
      </c>
      <c r="X114" s="69">
        <f t="shared" si="25"/>
        <v>0.6128021517868748</v>
      </c>
      <c r="Y114" s="64">
        <v>417355498</v>
      </c>
      <c r="Z114" s="66">
        <v>6335121</v>
      </c>
      <c r="AA114" s="67">
        <f t="shared" si="33"/>
        <v>423690619</v>
      </c>
      <c r="AB114" s="68">
        <f t="shared" si="26"/>
        <v>1.517919622565988E-2</v>
      </c>
      <c r="AC114" s="69">
        <f t="shared" si="27"/>
        <v>1.4051790369046633E-2</v>
      </c>
      <c r="AD114" s="64">
        <v>9570123</v>
      </c>
      <c r="AE114" s="69">
        <f t="shared" si="28"/>
        <v>0</v>
      </c>
      <c r="AF114" s="64">
        <v>0</v>
      </c>
      <c r="AG114" s="64">
        <v>681060758</v>
      </c>
      <c r="AH114" s="66">
        <v>13867041</v>
      </c>
      <c r="AI114" s="67">
        <v>694927799</v>
      </c>
      <c r="AJ114" s="68">
        <f t="shared" si="29"/>
        <v>2.036094553549362E-2</v>
      </c>
      <c r="AK114" s="64">
        <v>0</v>
      </c>
      <c r="AL114" s="64">
        <v>0</v>
      </c>
      <c r="AM114" s="26">
        <v>0</v>
      </c>
      <c r="AN114" s="70"/>
    </row>
    <row r="115" spans="1:40" x14ac:dyDescent="0.25">
      <c r="A115" s="61" t="s">
        <v>235</v>
      </c>
      <c r="B115" s="62" t="s">
        <v>234</v>
      </c>
      <c r="C115" s="25">
        <v>3</v>
      </c>
      <c r="D115" s="25"/>
      <c r="E115" s="63">
        <f t="shared" si="17"/>
        <v>3.714180149260974E-2</v>
      </c>
      <c r="F115" s="64">
        <v>12786401</v>
      </c>
      <c r="G115" s="65">
        <f t="shared" si="18"/>
        <v>7.5590084283102144E-3</v>
      </c>
      <c r="H115" s="64">
        <v>2602257</v>
      </c>
      <c r="I115" s="65">
        <f t="shared" si="19"/>
        <v>1.2213125835631645E-2</v>
      </c>
      <c r="J115" s="64">
        <v>4204479</v>
      </c>
      <c r="K115" s="66">
        <v>33106</v>
      </c>
      <c r="L115" s="67">
        <f t="shared" si="30"/>
        <v>4237585</v>
      </c>
      <c r="M115" s="68">
        <f t="shared" si="20"/>
        <v>7.8739839109673287E-3</v>
      </c>
      <c r="N115" s="69">
        <f t="shared" si="21"/>
        <v>0.12681996599525772</v>
      </c>
      <c r="O115" s="64">
        <v>43658920</v>
      </c>
      <c r="P115" s="66">
        <v>0</v>
      </c>
      <c r="Q115" s="67">
        <f t="shared" si="31"/>
        <v>43658920</v>
      </c>
      <c r="R115" s="68">
        <f t="shared" si="22"/>
        <v>0</v>
      </c>
      <c r="S115" s="69">
        <f t="shared" si="23"/>
        <v>1.9061765122787972E-2</v>
      </c>
      <c r="T115" s="64">
        <v>6562185</v>
      </c>
      <c r="U115" s="66">
        <v>139621</v>
      </c>
      <c r="V115" s="67">
        <f t="shared" si="32"/>
        <v>6701806</v>
      </c>
      <c r="W115" s="68">
        <f t="shared" si="24"/>
        <v>2.1276602229287959E-2</v>
      </c>
      <c r="X115" s="69">
        <f t="shared" si="25"/>
        <v>0.77460818008085897</v>
      </c>
      <c r="Y115" s="64">
        <v>266665870</v>
      </c>
      <c r="Z115" s="66">
        <v>0</v>
      </c>
      <c r="AA115" s="67">
        <f t="shared" si="33"/>
        <v>266665870</v>
      </c>
      <c r="AB115" s="68">
        <f t="shared" si="26"/>
        <v>0</v>
      </c>
      <c r="AC115" s="69">
        <f t="shared" si="27"/>
        <v>2.2596153044543706E-2</v>
      </c>
      <c r="AD115" s="64">
        <v>7778930</v>
      </c>
      <c r="AE115" s="69">
        <f t="shared" si="28"/>
        <v>0</v>
      </c>
      <c r="AF115" s="64">
        <v>0</v>
      </c>
      <c r="AG115" s="64">
        <v>344259042</v>
      </c>
      <c r="AH115" s="66">
        <v>172727</v>
      </c>
      <c r="AI115" s="67">
        <v>344431769</v>
      </c>
      <c r="AJ115" s="68">
        <f t="shared" si="29"/>
        <v>5.0173555063805708E-4</v>
      </c>
      <c r="AK115" s="64">
        <v>0</v>
      </c>
      <c r="AL115" s="64">
        <v>0</v>
      </c>
      <c r="AM115" s="26">
        <v>0</v>
      </c>
      <c r="AN115" s="70"/>
    </row>
    <row r="116" spans="1:40" x14ac:dyDescent="0.25">
      <c r="A116" s="61" t="s">
        <v>237</v>
      </c>
      <c r="B116" s="62" t="s">
        <v>236</v>
      </c>
      <c r="C116" s="25">
        <v>3</v>
      </c>
      <c r="D116" s="25"/>
      <c r="E116" s="63">
        <f t="shared" si="17"/>
        <v>3.3766241196876323E-2</v>
      </c>
      <c r="F116" s="64">
        <v>11496207</v>
      </c>
      <c r="G116" s="65">
        <f t="shared" si="18"/>
        <v>1.1416285122011701E-2</v>
      </c>
      <c r="H116" s="64">
        <v>3886840</v>
      </c>
      <c r="I116" s="65">
        <f t="shared" si="19"/>
        <v>3.4482771078314746E-2</v>
      </c>
      <c r="J116" s="64">
        <v>11740160</v>
      </c>
      <c r="K116" s="66">
        <v>92442</v>
      </c>
      <c r="L116" s="67">
        <f t="shared" si="30"/>
        <v>11832602</v>
      </c>
      <c r="M116" s="68">
        <f t="shared" si="20"/>
        <v>7.8739983100741383E-3</v>
      </c>
      <c r="N116" s="69">
        <f t="shared" si="21"/>
        <v>0.13037965715528588</v>
      </c>
      <c r="O116" s="64">
        <v>44389647</v>
      </c>
      <c r="P116" s="66">
        <v>-14880</v>
      </c>
      <c r="Q116" s="67">
        <f t="shared" si="31"/>
        <v>44374767</v>
      </c>
      <c r="R116" s="68">
        <f t="shared" si="22"/>
        <v>-3.3521329872256026E-4</v>
      </c>
      <c r="S116" s="69">
        <f t="shared" si="23"/>
        <v>2.412344485225754E-2</v>
      </c>
      <c r="T116" s="64">
        <v>8213177</v>
      </c>
      <c r="U116" s="66">
        <v>170422</v>
      </c>
      <c r="V116" s="67">
        <f t="shared" si="32"/>
        <v>8383599</v>
      </c>
      <c r="W116" s="68">
        <f t="shared" si="24"/>
        <v>2.0749826772270951E-2</v>
      </c>
      <c r="X116" s="69">
        <f t="shared" si="25"/>
        <v>0.74399796557947917</v>
      </c>
      <c r="Y116" s="64">
        <v>253304908</v>
      </c>
      <c r="Z116" s="66">
        <v>-97372</v>
      </c>
      <c r="AA116" s="67">
        <f t="shared" si="33"/>
        <v>253207536</v>
      </c>
      <c r="AB116" s="68">
        <f t="shared" si="26"/>
        <v>-3.8440629030369992E-4</v>
      </c>
      <c r="AC116" s="69">
        <f t="shared" si="27"/>
        <v>2.1833635015774639E-2</v>
      </c>
      <c r="AD116" s="64">
        <v>7433578</v>
      </c>
      <c r="AE116" s="69">
        <f t="shared" si="28"/>
        <v>0</v>
      </c>
      <c r="AF116" s="64">
        <v>0</v>
      </c>
      <c r="AG116" s="64">
        <v>340464517</v>
      </c>
      <c r="AH116" s="66">
        <v>150612</v>
      </c>
      <c r="AI116" s="67">
        <v>340615129</v>
      </c>
      <c r="AJ116" s="68">
        <f t="shared" si="29"/>
        <v>4.4237209012885182E-4</v>
      </c>
      <c r="AK116" s="64">
        <v>0</v>
      </c>
      <c r="AL116" s="64">
        <v>0</v>
      </c>
      <c r="AM116" s="26">
        <v>0</v>
      </c>
      <c r="AN116" s="70"/>
    </row>
    <row r="117" spans="1:40" x14ac:dyDescent="0.25">
      <c r="A117" s="61" t="s">
        <v>239</v>
      </c>
      <c r="B117" s="62" t="s">
        <v>238</v>
      </c>
      <c r="C117" s="25">
        <v>3</v>
      </c>
      <c r="D117" s="25"/>
      <c r="E117" s="63">
        <f t="shared" si="17"/>
        <v>7.4467558722633956E-2</v>
      </c>
      <c r="F117" s="64">
        <v>124243853</v>
      </c>
      <c r="G117" s="65">
        <f t="shared" si="18"/>
        <v>1.013355587014979E-2</v>
      </c>
      <c r="H117" s="64">
        <v>16907121</v>
      </c>
      <c r="I117" s="65">
        <f t="shared" si="19"/>
        <v>2.6947674319360768E-2</v>
      </c>
      <c r="J117" s="64">
        <v>44960288</v>
      </c>
      <c r="K117" s="66">
        <v>354018</v>
      </c>
      <c r="L117" s="67">
        <f t="shared" si="30"/>
        <v>45314306</v>
      </c>
      <c r="M117" s="68">
        <f t="shared" si="20"/>
        <v>7.8740153977661358E-3</v>
      </c>
      <c r="N117" s="69">
        <f t="shared" si="21"/>
        <v>0.25339274260912503</v>
      </c>
      <c r="O117" s="64">
        <v>422767863</v>
      </c>
      <c r="P117" s="66">
        <v>11358</v>
      </c>
      <c r="Q117" s="67">
        <f t="shared" si="31"/>
        <v>422779221</v>
      </c>
      <c r="R117" s="68">
        <f t="shared" si="22"/>
        <v>2.686580744194362E-5</v>
      </c>
      <c r="S117" s="69">
        <f t="shared" si="23"/>
        <v>0.11414168459842296</v>
      </c>
      <c r="T117" s="64">
        <v>190437325</v>
      </c>
      <c r="U117" s="66">
        <v>4045355</v>
      </c>
      <c r="V117" s="67">
        <f t="shared" si="32"/>
        <v>194482680</v>
      </c>
      <c r="W117" s="68">
        <f t="shared" si="24"/>
        <v>2.1242448138777417E-2</v>
      </c>
      <c r="X117" s="69">
        <f t="shared" si="25"/>
        <v>0.50403307722402146</v>
      </c>
      <c r="Y117" s="64">
        <v>840943528</v>
      </c>
      <c r="Z117" s="66">
        <v>3929</v>
      </c>
      <c r="AA117" s="67">
        <f t="shared" si="33"/>
        <v>840947457</v>
      </c>
      <c r="AB117" s="68">
        <f t="shared" si="26"/>
        <v>4.6721329901239219E-6</v>
      </c>
      <c r="AC117" s="69">
        <f t="shared" si="27"/>
        <v>1.6883490884475313E-2</v>
      </c>
      <c r="AD117" s="64">
        <v>28168910</v>
      </c>
      <c r="AE117" s="69">
        <f t="shared" si="28"/>
        <v>2.1577181078043533E-7</v>
      </c>
      <c r="AF117" s="64">
        <v>360</v>
      </c>
      <c r="AG117" s="64">
        <v>1668429248</v>
      </c>
      <c r="AH117" s="66">
        <v>4414660</v>
      </c>
      <c r="AI117" s="67">
        <v>1672843908</v>
      </c>
      <c r="AJ117" s="68">
        <f t="shared" si="29"/>
        <v>2.6459977282776571E-3</v>
      </c>
      <c r="AK117" s="64">
        <v>14555</v>
      </c>
      <c r="AL117" s="64">
        <v>305655</v>
      </c>
      <c r="AM117" s="26">
        <v>0</v>
      </c>
      <c r="AN117" s="70"/>
    </row>
    <row r="118" spans="1:40" x14ac:dyDescent="0.25">
      <c r="A118" s="61" t="s">
        <v>241</v>
      </c>
      <c r="B118" s="62" t="s">
        <v>240</v>
      </c>
      <c r="C118" s="25">
        <v>3</v>
      </c>
      <c r="D118" s="25"/>
      <c r="E118" s="63">
        <f t="shared" si="17"/>
        <v>2.90066852254456E-2</v>
      </c>
      <c r="F118" s="64">
        <v>9954251</v>
      </c>
      <c r="G118" s="65">
        <f t="shared" si="18"/>
        <v>6.17266454027246E-3</v>
      </c>
      <c r="H118" s="64">
        <v>2118279</v>
      </c>
      <c r="I118" s="65">
        <f t="shared" si="19"/>
        <v>2.5576001230290706E-3</v>
      </c>
      <c r="J118" s="64">
        <v>877694</v>
      </c>
      <c r="K118" s="66">
        <v>6911</v>
      </c>
      <c r="L118" s="67">
        <f t="shared" si="30"/>
        <v>884605</v>
      </c>
      <c r="M118" s="68">
        <f t="shared" si="20"/>
        <v>7.8740426617932898E-3</v>
      </c>
      <c r="N118" s="69">
        <f t="shared" si="21"/>
        <v>0.35504371181795197</v>
      </c>
      <c r="O118" s="64">
        <v>121840679</v>
      </c>
      <c r="P118" s="66">
        <v>2601014</v>
      </c>
      <c r="Q118" s="67">
        <f t="shared" si="31"/>
        <v>124441693</v>
      </c>
      <c r="R118" s="68">
        <f t="shared" si="22"/>
        <v>2.1347665010960748E-2</v>
      </c>
      <c r="S118" s="69">
        <f t="shared" si="23"/>
        <v>6.8496697381924182E-2</v>
      </c>
      <c r="T118" s="64">
        <v>23506075</v>
      </c>
      <c r="U118" s="66">
        <v>0</v>
      </c>
      <c r="V118" s="67">
        <f t="shared" si="32"/>
        <v>23506075</v>
      </c>
      <c r="W118" s="68">
        <f t="shared" si="24"/>
        <v>0</v>
      </c>
      <c r="X118" s="69">
        <f t="shared" si="25"/>
        <v>0.52180841660755495</v>
      </c>
      <c r="Y118" s="64">
        <v>179069477</v>
      </c>
      <c r="Z118" s="66">
        <v>-2453007</v>
      </c>
      <c r="AA118" s="67">
        <f t="shared" si="33"/>
        <v>176616470</v>
      </c>
      <c r="AB118" s="68">
        <f t="shared" si="26"/>
        <v>-1.3698632737951202E-2</v>
      </c>
      <c r="AC118" s="69">
        <f t="shared" si="27"/>
        <v>1.0594953520610757E-2</v>
      </c>
      <c r="AD118" s="64">
        <v>3635880</v>
      </c>
      <c r="AE118" s="69">
        <f t="shared" si="28"/>
        <v>6.3192707832110196E-3</v>
      </c>
      <c r="AF118" s="64">
        <v>2168590</v>
      </c>
      <c r="AG118" s="64">
        <v>343170925</v>
      </c>
      <c r="AH118" s="66">
        <v>154918</v>
      </c>
      <c r="AI118" s="67">
        <v>343325843</v>
      </c>
      <c r="AJ118" s="68">
        <f t="shared" si="29"/>
        <v>4.5143101793952971E-4</v>
      </c>
      <c r="AK118" s="64">
        <v>640</v>
      </c>
      <c r="AL118" s="64">
        <v>225990</v>
      </c>
      <c r="AM118" s="26">
        <v>0</v>
      </c>
      <c r="AN118" s="70"/>
    </row>
    <row r="119" spans="1:40" x14ac:dyDescent="0.25">
      <c r="A119" s="61" t="s">
        <v>243</v>
      </c>
      <c r="B119" s="62" t="s">
        <v>242</v>
      </c>
      <c r="C119" s="25">
        <v>3</v>
      </c>
      <c r="D119" s="25"/>
      <c r="E119" s="63">
        <f t="shared" si="17"/>
        <v>5.1023676710472088E-2</v>
      </c>
      <c r="F119" s="64">
        <v>17896649</v>
      </c>
      <c r="G119" s="65">
        <f t="shared" si="18"/>
        <v>4.45446545755924E-3</v>
      </c>
      <c r="H119" s="64">
        <v>1562412</v>
      </c>
      <c r="I119" s="65">
        <f t="shared" si="19"/>
        <v>1.0112134832645928E-3</v>
      </c>
      <c r="J119" s="64">
        <v>354685</v>
      </c>
      <c r="K119" s="66">
        <v>2792</v>
      </c>
      <c r="L119" s="67">
        <f t="shared" si="30"/>
        <v>357477</v>
      </c>
      <c r="M119" s="68">
        <f t="shared" si="20"/>
        <v>7.8717735455404083E-3</v>
      </c>
      <c r="N119" s="69">
        <f t="shared" si="21"/>
        <v>5.9010827740466655E-2</v>
      </c>
      <c r="O119" s="64">
        <v>20698157</v>
      </c>
      <c r="P119" s="66">
        <v>0</v>
      </c>
      <c r="Q119" s="67">
        <f t="shared" si="31"/>
        <v>20698157</v>
      </c>
      <c r="R119" s="68">
        <f t="shared" si="22"/>
        <v>0</v>
      </c>
      <c r="S119" s="69">
        <f t="shared" si="23"/>
        <v>2.5978517290785492E-2</v>
      </c>
      <c r="T119" s="64">
        <v>9112013</v>
      </c>
      <c r="U119" s="66">
        <v>0</v>
      </c>
      <c r="V119" s="67">
        <f t="shared" si="32"/>
        <v>9112013</v>
      </c>
      <c r="W119" s="68">
        <f t="shared" si="24"/>
        <v>0</v>
      </c>
      <c r="X119" s="69">
        <f t="shared" si="25"/>
        <v>0.82944056032776448</v>
      </c>
      <c r="Y119" s="64">
        <v>290927811</v>
      </c>
      <c r="Z119" s="66">
        <v>-7490892</v>
      </c>
      <c r="AA119" s="67">
        <f t="shared" si="33"/>
        <v>283436919</v>
      </c>
      <c r="AB119" s="68">
        <f t="shared" si="26"/>
        <v>-2.5748284339856393E-2</v>
      </c>
      <c r="AC119" s="69">
        <f t="shared" si="27"/>
        <v>2.7056601412080935E-2</v>
      </c>
      <c r="AD119" s="64">
        <v>9490153</v>
      </c>
      <c r="AE119" s="69">
        <f t="shared" si="28"/>
        <v>2.0241375776065044E-3</v>
      </c>
      <c r="AF119" s="64">
        <v>709970</v>
      </c>
      <c r="AG119" s="64">
        <v>350751850</v>
      </c>
      <c r="AH119" s="66">
        <v>-7488100</v>
      </c>
      <c r="AI119" s="67">
        <v>343263750</v>
      </c>
      <c r="AJ119" s="68">
        <f t="shared" si="29"/>
        <v>-2.1348711346782633E-2</v>
      </c>
      <c r="AK119" s="64">
        <v>0</v>
      </c>
      <c r="AL119" s="64">
        <v>0</v>
      </c>
      <c r="AM119" s="26">
        <v>0</v>
      </c>
      <c r="AN119" s="70"/>
    </row>
    <row r="120" spans="1:40" x14ac:dyDescent="0.25">
      <c r="A120" s="61" t="s">
        <v>245</v>
      </c>
      <c r="B120" s="62" t="s">
        <v>244</v>
      </c>
      <c r="C120" s="25">
        <v>3</v>
      </c>
      <c r="D120" s="25"/>
      <c r="E120" s="63">
        <f t="shared" si="17"/>
        <v>4.5824944072226689E-2</v>
      </c>
      <c r="F120" s="64">
        <v>18870952</v>
      </c>
      <c r="G120" s="65">
        <f t="shared" si="18"/>
        <v>1.5690021407644163E-2</v>
      </c>
      <c r="H120" s="64">
        <v>6461233</v>
      </c>
      <c r="I120" s="65">
        <f t="shared" si="19"/>
        <v>4.1389327835601744E-2</v>
      </c>
      <c r="J120" s="64">
        <v>17044342</v>
      </c>
      <c r="K120" s="66">
        <v>134207</v>
      </c>
      <c r="L120" s="67">
        <f t="shared" si="30"/>
        <v>17178549</v>
      </c>
      <c r="M120" s="68">
        <f t="shared" si="20"/>
        <v>7.873991263493774E-3</v>
      </c>
      <c r="N120" s="69">
        <f t="shared" si="21"/>
        <v>0.17061970688192168</v>
      </c>
      <c r="O120" s="64">
        <v>70262089</v>
      </c>
      <c r="P120" s="66">
        <v>1524199</v>
      </c>
      <c r="Q120" s="67">
        <f t="shared" si="31"/>
        <v>71786288</v>
      </c>
      <c r="R120" s="68">
        <f t="shared" si="22"/>
        <v>2.1693049860786233E-2</v>
      </c>
      <c r="S120" s="69">
        <f t="shared" si="23"/>
        <v>0.10254850376623913</v>
      </c>
      <c r="T120" s="64">
        <v>42230011</v>
      </c>
      <c r="U120" s="66">
        <v>0</v>
      </c>
      <c r="V120" s="67">
        <f t="shared" si="32"/>
        <v>42230011</v>
      </c>
      <c r="W120" s="68">
        <f t="shared" si="24"/>
        <v>0</v>
      </c>
      <c r="X120" s="69">
        <f t="shared" si="25"/>
        <v>0.55963739344179975</v>
      </c>
      <c r="Y120" s="64">
        <v>230461610</v>
      </c>
      <c r="Z120" s="66">
        <v>488220</v>
      </c>
      <c r="AA120" s="67">
        <f t="shared" si="33"/>
        <v>230949830</v>
      </c>
      <c r="AB120" s="68">
        <f t="shared" si="26"/>
        <v>2.1184439351959747E-3</v>
      </c>
      <c r="AC120" s="69">
        <f t="shared" si="27"/>
        <v>2.6186374054814717E-2</v>
      </c>
      <c r="AD120" s="64">
        <v>10783686</v>
      </c>
      <c r="AE120" s="69">
        <f t="shared" si="28"/>
        <v>3.8103728539752087E-2</v>
      </c>
      <c r="AF120" s="64">
        <v>15691315</v>
      </c>
      <c r="AG120" s="64">
        <v>411805238</v>
      </c>
      <c r="AH120" s="66">
        <v>2146626</v>
      </c>
      <c r="AI120" s="67">
        <v>413951864</v>
      </c>
      <c r="AJ120" s="68">
        <f t="shared" si="29"/>
        <v>5.2127214564473313E-3</v>
      </c>
      <c r="AK120" s="64">
        <v>0</v>
      </c>
      <c r="AL120" s="64">
        <v>0</v>
      </c>
      <c r="AM120" s="26">
        <v>0</v>
      </c>
      <c r="AN120" s="70"/>
    </row>
    <row r="121" spans="1:40" x14ac:dyDescent="0.25">
      <c r="A121" s="61" t="s">
        <v>247</v>
      </c>
      <c r="B121" s="62" t="s">
        <v>246</v>
      </c>
      <c r="C121" s="25">
        <v>3</v>
      </c>
      <c r="D121" s="25"/>
      <c r="E121" s="63">
        <f t="shared" si="17"/>
        <v>4.1674579380013829E-2</v>
      </c>
      <c r="F121" s="64">
        <v>49912028</v>
      </c>
      <c r="G121" s="65">
        <f t="shared" si="18"/>
        <v>3.8772332974325303E-3</v>
      </c>
      <c r="H121" s="64">
        <v>4643612</v>
      </c>
      <c r="I121" s="65">
        <f t="shared" si="19"/>
        <v>4.9088705994098179E-3</v>
      </c>
      <c r="J121" s="64">
        <v>5879164</v>
      </c>
      <c r="K121" s="66">
        <v>46293</v>
      </c>
      <c r="L121" s="67">
        <f t="shared" si="30"/>
        <v>5925457</v>
      </c>
      <c r="M121" s="68">
        <f t="shared" si="20"/>
        <v>7.8740786955424271E-3</v>
      </c>
      <c r="N121" s="69">
        <f t="shared" si="21"/>
        <v>0.16669305142323093</v>
      </c>
      <c r="O121" s="64">
        <v>199641805</v>
      </c>
      <c r="P121" s="66">
        <v>4247699</v>
      </c>
      <c r="Q121" s="67">
        <f t="shared" si="31"/>
        <v>203889504</v>
      </c>
      <c r="R121" s="68">
        <f t="shared" si="22"/>
        <v>2.1276600860225644E-2</v>
      </c>
      <c r="S121" s="69">
        <f t="shared" si="23"/>
        <v>9.3764828640232431E-2</v>
      </c>
      <c r="T121" s="64">
        <v>112298500</v>
      </c>
      <c r="U121" s="66">
        <v>-1155396</v>
      </c>
      <c r="V121" s="67">
        <f t="shared" si="32"/>
        <v>111143104</v>
      </c>
      <c r="W121" s="68">
        <f t="shared" si="24"/>
        <v>-1.0288614718807465E-2</v>
      </c>
      <c r="X121" s="69">
        <f t="shared" si="25"/>
        <v>0.66818913558719772</v>
      </c>
      <c r="Y121" s="64">
        <v>800264222</v>
      </c>
      <c r="Z121" s="66">
        <v>22864693</v>
      </c>
      <c r="AA121" s="67">
        <f t="shared" si="33"/>
        <v>823128915</v>
      </c>
      <c r="AB121" s="68">
        <f t="shared" si="26"/>
        <v>2.8571429749610872E-2</v>
      </c>
      <c r="AC121" s="69">
        <f t="shared" si="27"/>
        <v>2.0892301072482741E-2</v>
      </c>
      <c r="AD121" s="64">
        <v>25021899</v>
      </c>
      <c r="AE121" s="69">
        <f t="shared" si="28"/>
        <v>0</v>
      </c>
      <c r="AF121" s="64">
        <v>0</v>
      </c>
      <c r="AG121" s="64">
        <v>1197661230</v>
      </c>
      <c r="AH121" s="66">
        <v>26003289</v>
      </c>
      <c r="AI121" s="67">
        <v>1223664519</v>
      </c>
      <c r="AJ121" s="68">
        <f t="shared" si="29"/>
        <v>2.1711723105539617E-2</v>
      </c>
      <c r="AK121" s="64">
        <v>0</v>
      </c>
      <c r="AL121" s="64">
        <v>225151</v>
      </c>
      <c r="AM121" s="26">
        <v>0</v>
      </c>
      <c r="AN121" s="70"/>
    </row>
    <row r="122" spans="1:40" x14ac:dyDescent="0.25">
      <c r="A122" s="61" t="s">
        <v>249</v>
      </c>
      <c r="B122" s="62" t="s">
        <v>248</v>
      </c>
      <c r="C122" s="25">
        <v>3</v>
      </c>
      <c r="D122" s="25"/>
      <c r="E122" s="63">
        <f t="shared" si="17"/>
        <v>8.6018591388411142E-2</v>
      </c>
      <c r="F122" s="64">
        <v>15852445</v>
      </c>
      <c r="G122" s="65">
        <f t="shared" si="18"/>
        <v>3.7006707373465984E-3</v>
      </c>
      <c r="H122" s="64">
        <v>682000</v>
      </c>
      <c r="I122" s="65">
        <f t="shared" si="19"/>
        <v>2.6814018331755428E-3</v>
      </c>
      <c r="J122" s="64">
        <v>494158</v>
      </c>
      <c r="K122" s="66">
        <v>3891</v>
      </c>
      <c r="L122" s="67">
        <f t="shared" si="30"/>
        <v>498049</v>
      </c>
      <c r="M122" s="68">
        <f t="shared" si="20"/>
        <v>7.8739998138247277E-3</v>
      </c>
      <c r="N122" s="69">
        <f t="shared" si="21"/>
        <v>0.17980332248172232</v>
      </c>
      <c r="O122" s="64">
        <v>33136119</v>
      </c>
      <c r="P122" s="66">
        <v>705024</v>
      </c>
      <c r="Q122" s="67">
        <f t="shared" si="31"/>
        <v>33841143</v>
      </c>
      <c r="R122" s="68">
        <f t="shared" si="22"/>
        <v>2.1276601523551989E-2</v>
      </c>
      <c r="S122" s="69">
        <f t="shared" si="23"/>
        <v>3.5930251711375726E-2</v>
      </c>
      <c r="T122" s="64">
        <v>6621619</v>
      </c>
      <c r="U122" s="66">
        <v>-68264</v>
      </c>
      <c r="V122" s="67">
        <f t="shared" si="32"/>
        <v>6553355</v>
      </c>
      <c r="W122" s="68">
        <f t="shared" si="24"/>
        <v>-1.0309261224483016E-2</v>
      </c>
      <c r="X122" s="69">
        <f t="shared" si="25"/>
        <v>0.65032673666888718</v>
      </c>
      <c r="Y122" s="64">
        <v>119849310</v>
      </c>
      <c r="Z122" s="66">
        <v>3424266</v>
      </c>
      <c r="AA122" s="67">
        <f t="shared" si="33"/>
        <v>123273576</v>
      </c>
      <c r="AB122" s="68">
        <f t="shared" si="26"/>
        <v>2.8571428571428571E-2</v>
      </c>
      <c r="AC122" s="69">
        <f t="shared" si="27"/>
        <v>4.1539025179081535E-2</v>
      </c>
      <c r="AD122" s="64">
        <v>7655265</v>
      </c>
      <c r="AE122" s="69">
        <f t="shared" si="28"/>
        <v>0</v>
      </c>
      <c r="AF122" s="64">
        <v>0</v>
      </c>
      <c r="AG122" s="64">
        <v>184290916</v>
      </c>
      <c r="AH122" s="66">
        <v>4064917</v>
      </c>
      <c r="AI122" s="67">
        <v>188355833</v>
      </c>
      <c r="AJ122" s="68">
        <f t="shared" si="29"/>
        <v>2.2057066556660884E-2</v>
      </c>
      <c r="AK122" s="64">
        <v>0</v>
      </c>
      <c r="AL122" s="64">
        <v>0</v>
      </c>
      <c r="AM122" s="26">
        <v>0</v>
      </c>
      <c r="AN122" s="70"/>
    </row>
    <row r="123" spans="1:40" x14ac:dyDescent="0.25">
      <c r="A123" s="61" t="s">
        <v>251</v>
      </c>
      <c r="B123" s="62" t="s">
        <v>250</v>
      </c>
      <c r="C123" s="25">
        <v>3</v>
      </c>
      <c r="D123" s="25"/>
      <c r="E123" s="63">
        <f t="shared" si="17"/>
        <v>2.7593337654672419E-2</v>
      </c>
      <c r="F123" s="64">
        <v>8038539</v>
      </c>
      <c r="G123" s="65">
        <f t="shared" si="18"/>
        <v>2.567110208924164E-3</v>
      </c>
      <c r="H123" s="64">
        <v>747855</v>
      </c>
      <c r="I123" s="65">
        <f t="shared" si="19"/>
        <v>3.030532548489731E-4</v>
      </c>
      <c r="J123" s="64">
        <v>88286</v>
      </c>
      <c r="K123" s="66">
        <v>696</v>
      </c>
      <c r="L123" s="67">
        <f t="shared" si="30"/>
        <v>88982</v>
      </c>
      <c r="M123" s="68">
        <f t="shared" si="20"/>
        <v>7.8834696327843602E-3</v>
      </c>
      <c r="N123" s="69">
        <f t="shared" si="21"/>
        <v>7.3987459260463351E-2</v>
      </c>
      <c r="O123" s="64">
        <v>21554155</v>
      </c>
      <c r="P123" s="66">
        <v>456082</v>
      </c>
      <c r="Q123" s="67">
        <f t="shared" si="31"/>
        <v>22010237</v>
      </c>
      <c r="R123" s="68">
        <f t="shared" si="22"/>
        <v>2.1159818141792151E-2</v>
      </c>
      <c r="S123" s="69">
        <f t="shared" si="23"/>
        <v>5.7372341270725989E-3</v>
      </c>
      <c r="T123" s="64">
        <v>1671381</v>
      </c>
      <c r="U123" s="66">
        <v>-17231</v>
      </c>
      <c r="V123" s="67">
        <f t="shared" si="32"/>
        <v>1654150</v>
      </c>
      <c r="W123" s="68">
        <f t="shared" si="24"/>
        <v>-1.0309438721631991E-2</v>
      </c>
      <c r="X123" s="69">
        <f t="shared" si="25"/>
        <v>0.86776381789707524</v>
      </c>
      <c r="Y123" s="64">
        <v>252798461</v>
      </c>
      <c r="Z123" s="66">
        <v>6588015</v>
      </c>
      <c r="AA123" s="67">
        <f t="shared" si="33"/>
        <v>259386476</v>
      </c>
      <c r="AB123" s="68">
        <f t="shared" si="26"/>
        <v>2.6060344568316022E-2</v>
      </c>
      <c r="AC123" s="69">
        <f t="shared" si="27"/>
        <v>2.2047987596943291E-2</v>
      </c>
      <c r="AD123" s="64">
        <v>6423058</v>
      </c>
      <c r="AE123" s="69">
        <f t="shared" si="28"/>
        <v>0</v>
      </c>
      <c r="AF123" s="64">
        <v>0</v>
      </c>
      <c r="AG123" s="64">
        <v>291321735</v>
      </c>
      <c r="AH123" s="66">
        <v>7027562</v>
      </c>
      <c r="AI123" s="67">
        <v>298349297</v>
      </c>
      <c r="AJ123" s="68">
        <f t="shared" si="29"/>
        <v>2.4123026728506886E-2</v>
      </c>
      <c r="AK123" s="64">
        <v>0</v>
      </c>
      <c r="AL123" s="64">
        <v>0</v>
      </c>
      <c r="AM123" s="26">
        <v>0</v>
      </c>
      <c r="AN123" s="70"/>
    </row>
    <row r="124" spans="1:40" x14ac:dyDescent="0.25">
      <c r="A124" s="61" t="s">
        <v>253</v>
      </c>
      <c r="B124" s="62" t="s">
        <v>252</v>
      </c>
      <c r="C124" s="25">
        <v>3</v>
      </c>
      <c r="D124" s="25"/>
      <c r="E124" s="63">
        <f t="shared" si="17"/>
        <v>6.0111919474265918E-2</v>
      </c>
      <c r="F124" s="64">
        <v>64242531</v>
      </c>
      <c r="G124" s="65">
        <f t="shared" si="18"/>
        <v>3.3323625447434272E-3</v>
      </c>
      <c r="H124" s="64">
        <v>3561347</v>
      </c>
      <c r="I124" s="65">
        <f t="shared" si="19"/>
        <v>1.0009774829200099E-3</v>
      </c>
      <c r="J124" s="64">
        <v>1069760</v>
      </c>
      <c r="K124" s="66">
        <v>8423</v>
      </c>
      <c r="L124" s="67">
        <f t="shared" si="30"/>
        <v>1078183</v>
      </c>
      <c r="M124" s="68">
        <f t="shared" si="20"/>
        <v>7.8737286868082561E-3</v>
      </c>
      <c r="N124" s="69">
        <f t="shared" si="21"/>
        <v>9.5102164570858058E-2</v>
      </c>
      <c r="O124" s="64">
        <v>101637143</v>
      </c>
      <c r="P124" s="66">
        <v>2162493</v>
      </c>
      <c r="Q124" s="67">
        <f t="shared" si="31"/>
        <v>103799636</v>
      </c>
      <c r="R124" s="68">
        <f t="shared" si="22"/>
        <v>2.1276601606166755E-2</v>
      </c>
      <c r="S124" s="69">
        <f t="shared" si="23"/>
        <v>1.9067706867939817E-2</v>
      </c>
      <c r="T124" s="64">
        <v>20377951</v>
      </c>
      <c r="U124" s="66">
        <v>-201587</v>
      </c>
      <c r="V124" s="67">
        <f t="shared" si="32"/>
        <v>20176364</v>
      </c>
      <c r="W124" s="68">
        <f t="shared" si="24"/>
        <v>-9.8924077302963379E-3</v>
      </c>
      <c r="X124" s="69">
        <f t="shared" si="25"/>
        <v>0.76486923834758169</v>
      </c>
      <c r="Y124" s="64">
        <v>817427495</v>
      </c>
      <c r="Z124" s="66">
        <v>23355072</v>
      </c>
      <c r="AA124" s="67">
        <f t="shared" si="33"/>
        <v>840782567</v>
      </c>
      <c r="AB124" s="68">
        <f t="shared" si="26"/>
        <v>2.8571429445250065E-2</v>
      </c>
      <c r="AC124" s="69">
        <f t="shared" si="27"/>
        <v>5.651563071169103E-2</v>
      </c>
      <c r="AD124" s="64">
        <v>60399122</v>
      </c>
      <c r="AE124" s="69">
        <f t="shared" si="28"/>
        <v>0</v>
      </c>
      <c r="AF124" s="64">
        <v>0</v>
      </c>
      <c r="AG124" s="64">
        <v>1068715349</v>
      </c>
      <c r="AH124" s="66">
        <v>25324401</v>
      </c>
      <c r="AI124" s="67">
        <v>1094039750</v>
      </c>
      <c r="AJ124" s="68">
        <f t="shared" si="29"/>
        <v>2.3696114240051025E-2</v>
      </c>
      <c r="AK124" s="64">
        <v>0</v>
      </c>
      <c r="AL124" s="64">
        <v>824043</v>
      </c>
      <c r="AM124" s="26">
        <v>0</v>
      </c>
      <c r="AN124" s="70"/>
    </row>
    <row r="125" spans="1:40" x14ac:dyDescent="0.25">
      <c r="A125" s="61" t="s">
        <v>255</v>
      </c>
      <c r="B125" s="62" t="s">
        <v>254</v>
      </c>
      <c r="C125" s="25">
        <v>3</v>
      </c>
      <c r="D125" s="25"/>
      <c r="E125" s="63">
        <f t="shared" si="17"/>
        <v>1.8051291999625411E-2</v>
      </c>
      <c r="F125" s="64">
        <v>9992976</v>
      </c>
      <c r="G125" s="65">
        <f t="shared" si="18"/>
        <v>2.7841400219738202E-2</v>
      </c>
      <c r="H125" s="64">
        <v>15412661</v>
      </c>
      <c r="I125" s="65">
        <f t="shared" si="19"/>
        <v>0.13404351172776996</v>
      </c>
      <c r="J125" s="64">
        <v>74204860</v>
      </c>
      <c r="K125" s="66">
        <v>584291</v>
      </c>
      <c r="L125" s="67">
        <f t="shared" si="30"/>
        <v>74789151</v>
      </c>
      <c r="M125" s="68">
        <f t="shared" si="20"/>
        <v>7.8740260408819585E-3</v>
      </c>
      <c r="N125" s="69">
        <f t="shared" si="21"/>
        <v>5.450586168388008E-2</v>
      </c>
      <c r="O125" s="64">
        <v>30173783</v>
      </c>
      <c r="P125" s="66">
        <v>-102599</v>
      </c>
      <c r="Q125" s="67">
        <f t="shared" si="31"/>
        <v>30071184</v>
      </c>
      <c r="R125" s="68">
        <f t="shared" si="22"/>
        <v>-3.4002696977041293E-3</v>
      </c>
      <c r="S125" s="69">
        <f t="shared" si="23"/>
        <v>2.4442510619100397E-2</v>
      </c>
      <c r="T125" s="64">
        <v>13531077</v>
      </c>
      <c r="U125" s="66">
        <v>0</v>
      </c>
      <c r="V125" s="67">
        <f t="shared" si="32"/>
        <v>13531077</v>
      </c>
      <c r="W125" s="68">
        <f t="shared" si="24"/>
        <v>0</v>
      </c>
      <c r="X125" s="69">
        <f t="shared" si="25"/>
        <v>0.7339781464930768</v>
      </c>
      <c r="Y125" s="64">
        <v>406321387</v>
      </c>
      <c r="Z125" s="66">
        <v>5244153</v>
      </c>
      <c r="AA125" s="67">
        <f t="shared" si="33"/>
        <v>411565540</v>
      </c>
      <c r="AB125" s="68">
        <f t="shared" si="26"/>
        <v>1.2906416368380826E-2</v>
      </c>
      <c r="AC125" s="69">
        <f t="shared" si="27"/>
        <v>7.1364625713048972E-3</v>
      </c>
      <c r="AD125" s="64">
        <v>3950659</v>
      </c>
      <c r="AE125" s="69">
        <f t="shared" si="28"/>
        <v>8.1468550428131324E-7</v>
      </c>
      <c r="AF125" s="64">
        <v>451</v>
      </c>
      <c r="AG125" s="64">
        <v>553587854</v>
      </c>
      <c r="AH125" s="66">
        <v>5725845</v>
      </c>
      <c r="AI125" s="67">
        <v>559313699</v>
      </c>
      <c r="AJ125" s="68">
        <f t="shared" si="29"/>
        <v>1.0343155036056843E-2</v>
      </c>
      <c r="AK125" s="64">
        <v>0</v>
      </c>
      <c r="AL125" s="64">
        <v>0</v>
      </c>
      <c r="AM125" s="26">
        <v>0</v>
      </c>
      <c r="AN125" s="70"/>
    </row>
    <row r="126" spans="1:40" x14ac:dyDescent="0.25">
      <c r="A126" s="61" t="s">
        <v>257</v>
      </c>
      <c r="B126" s="62" t="s">
        <v>256</v>
      </c>
      <c r="C126" s="25">
        <v>3</v>
      </c>
      <c r="D126" s="25"/>
      <c r="E126" s="63">
        <f t="shared" si="17"/>
        <v>2.9395563258854965E-2</v>
      </c>
      <c r="F126" s="64">
        <v>18701817</v>
      </c>
      <c r="G126" s="65">
        <f t="shared" si="18"/>
        <v>5.0237779535943694E-3</v>
      </c>
      <c r="H126" s="64">
        <v>3196189</v>
      </c>
      <c r="I126" s="65">
        <f t="shared" si="19"/>
        <v>1.6315910680340814E-2</v>
      </c>
      <c r="J126" s="64">
        <v>10380382</v>
      </c>
      <c r="K126" s="66">
        <v>81735</v>
      </c>
      <c r="L126" s="67">
        <f t="shared" si="30"/>
        <v>10462117</v>
      </c>
      <c r="M126" s="68">
        <f t="shared" si="20"/>
        <v>7.8739876817635421E-3</v>
      </c>
      <c r="N126" s="69">
        <f t="shared" si="21"/>
        <v>0.31515904751501672</v>
      </c>
      <c r="O126" s="64">
        <v>200508042</v>
      </c>
      <c r="P126" s="66">
        <v>6462869</v>
      </c>
      <c r="Q126" s="67">
        <f t="shared" si="31"/>
        <v>206970911</v>
      </c>
      <c r="R126" s="68">
        <f t="shared" si="22"/>
        <v>3.2232467763063585E-2</v>
      </c>
      <c r="S126" s="69">
        <f t="shared" si="23"/>
        <v>5.7246431295053607E-2</v>
      </c>
      <c r="T126" s="64">
        <v>36420880</v>
      </c>
      <c r="U126" s="66">
        <v>0</v>
      </c>
      <c r="V126" s="67">
        <f t="shared" si="32"/>
        <v>36420880</v>
      </c>
      <c r="W126" s="68">
        <f t="shared" si="24"/>
        <v>0</v>
      </c>
      <c r="X126" s="69">
        <f t="shared" si="25"/>
        <v>0.55379462483930386</v>
      </c>
      <c r="Y126" s="64">
        <v>352330916</v>
      </c>
      <c r="Z126" s="66">
        <v>4940365</v>
      </c>
      <c r="AA126" s="67">
        <f t="shared" si="33"/>
        <v>357271281</v>
      </c>
      <c r="AB126" s="68">
        <f t="shared" si="26"/>
        <v>1.4021945777815308E-2</v>
      </c>
      <c r="AC126" s="69">
        <f t="shared" si="27"/>
        <v>2.3064644457835678E-2</v>
      </c>
      <c r="AD126" s="64">
        <v>14674009</v>
      </c>
      <c r="AE126" s="69">
        <f t="shared" si="28"/>
        <v>0</v>
      </c>
      <c r="AF126" s="64">
        <v>0</v>
      </c>
      <c r="AG126" s="64">
        <v>636212235</v>
      </c>
      <c r="AH126" s="66">
        <v>11484969</v>
      </c>
      <c r="AI126" s="67">
        <v>647697204</v>
      </c>
      <c r="AJ126" s="68">
        <f t="shared" si="29"/>
        <v>1.8052103320521651E-2</v>
      </c>
      <c r="AK126" s="64">
        <v>159070</v>
      </c>
      <c r="AL126" s="64">
        <v>10846</v>
      </c>
      <c r="AM126" s="26">
        <v>0</v>
      </c>
      <c r="AN126" s="70"/>
    </row>
    <row r="127" spans="1:40" x14ac:dyDescent="0.25">
      <c r="A127" s="61" t="s">
        <v>259</v>
      </c>
      <c r="B127" s="62" t="s">
        <v>258</v>
      </c>
      <c r="C127" s="25">
        <v>3</v>
      </c>
      <c r="D127" s="25"/>
      <c r="E127" s="63">
        <f t="shared" si="17"/>
        <v>3.0236218299467356E-2</v>
      </c>
      <c r="F127" s="64">
        <v>17648627</v>
      </c>
      <c r="G127" s="65">
        <f t="shared" si="18"/>
        <v>1.2138466365351847E-2</v>
      </c>
      <c r="H127" s="64">
        <v>7085121</v>
      </c>
      <c r="I127" s="65">
        <f t="shared" si="19"/>
        <v>4.7345002792330684E-2</v>
      </c>
      <c r="J127" s="64">
        <v>27634881</v>
      </c>
      <c r="K127" s="66">
        <v>217599</v>
      </c>
      <c r="L127" s="67">
        <f t="shared" si="30"/>
        <v>27852480</v>
      </c>
      <c r="M127" s="68">
        <f t="shared" si="20"/>
        <v>7.8740704546547535E-3</v>
      </c>
      <c r="N127" s="69">
        <f t="shared" si="21"/>
        <v>0.27437110917399993</v>
      </c>
      <c r="O127" s="64">
        <v>160148115</v>
      </c>
      <c r="P127" s="66">
        <v>5940223</v>
      </c>
      <c r="Q127" s="67">
        <f t="shared" si="31"/>
        <v>166088338</v>
      </c>
      <c r="R127" s="68">
        <f t="shared" si="22"/>
        <v>3.7092056937416969E-2</v>
      </c>
      <c r="S127" s="69">
        <f t="shared" si="23"/>
        <v>1.5560089974361323E-2</v>
      </c>
      <c r="T127" s="64">
        <v>9082294</v>
      </c>
      <c r="U127" s="66">
        <v>129065</v>
      </c>
      <c r="V127" s="67">
        <f t="shared" si="32"/>
        <v>9211359</v>
      </c>
      <c r="W127" s="68">
        <f t="shared" si="24"/>
        <v>1.4210616833148101E-2</v>
      </c>
      <c r="X127" s="69">
        <f t="shared" si="25"/>
        <v>0.59635548437519781</v>
      </c>
      <c r="Y127" s="64">
        <v>348087694</v>
      </c>
      <c r="Z127" s="66">
        <v>6142956</v>
      </c>
      <c r="AA127" s="67">
        <f t="shared" si="33"/>
        <v>354230650</v>
      </c>
      <c r="AB127" s="68">
        <f t="shared" si="26"/>
        <v>1.7647725288444126E-2</v>
      </c>
      <c r="AC127" s="69">
        <f t="shared" si="27"/>
        <v>2.3993629019291099E-2</v>
      </c>
      <c r="AD127" s="64">
        <v>14004880</v>
      </c>
      <c r="AE127" s="69">
        <f t="shared" si="28"/>
        <v>0</v>
      </c>
      <c r="AF127" s="64">
        <v>0</v>
      </c>
      <c r="AG127" s="64">
        <v>583691612</v>
      </c>
      <c r="AH127" s="66">
        <v>12429843</v>
      </c>
      <c r="AI127" s="67">
        <v>596121455</v>
      </c>
      <c r="AJ127" s="68">
        <f t="shared" si="29"/>
        <v>2.1295222930152371E-2</v>
      </c>
      <c r="AK127" s="64">
        <v>23183</v>
      </c>
      <c r="AL127" s="64">
        <v>299413</v>
      </c>
      <c r="AM127" s="26">
        <v>0</v>
      </c>
      <c r="AN127" s="70"/>
    </row>
    <row r="128" spans="1:40" x14ac:dyDescent="0.25">
      <c r="A128" s="61" t="s">
        <v>261</v>
      </c>
      <c r="B128" s="71" t="s">
        <v>260</v>
      </c>
      <c r="C128" s="25">
        <v>3</v>
      </c>
      <c r="D128" s="25"/>
      <c r="E128" s="63">
        <f t="shared" si="17"/>
        <v>2.7672306956122224E-2</v>
      </c>
      <c r="F128" s="64">
        <v>4562872</v>
      </c>
      <c r="G128" s="65">
        <f t="shared" si="18"/>
        <v>1.0997779366977038E-2</v>
      </c>
      <c r="H128" s="64">
        <v>1813418</v>
      </c>
      <c r="I128" s="65">
        <f t="shared" si="19"/>
        <v>3.8369266626724352E-2</v>
      </c>
      <c r="J128" s="64">
        <v>6326688</v>
      </c>
      <c r="K128" s="66">
        <v>49816</v>
      </c>
      <c r="L128" s="67">
        <f t="shared" si="30"/>
        <v>6376504</v>
      </c>
      <c r="M128" s="68">
        <f t="shared" si="20"/>
        <v>7.8739460520259579E-3</v>
      </c>
      <c r="N128" s="69">
        <f t="shared" si="21"/>
        <v>0.1217330440914938</v>
      </c>
      <c r="O128" s="64">
        <v>20072497</v>
      </c>
      <c r="P128" s="66">
        <v>644360</v>
      </c>
      <c r="Q128" s="67">
        <f t="shared" si="31"/>
        <v>20716857</v>
      </c>
      <c r="R128" s="68">
        <f t="shared" si="22"/>
        <v>3.2101636383355794E-2</v>
      </c>
      <c r="S128" s="69">
        <f t="shared" si="23"/>
        <v>1.3612797794867057E-2</v>
      </c>
      <c r="T128" s="64">
        <v>2244607</v>
      </c>
      <c r="U128" s="66">
        <v>0</v>
      </c>
      <c r="V128" s="67">
        <f t="shared" si="32"/>
        <v>2244607</v>
      </c>
      <c r="W128" s="68">
        <f t="shared" si="24"/>
        <v>0</v>
      </c>
      <c r="X128" s="69">
        <f t="shared" si="25"/>
        <v>0.76017833497905196</v>
      </c>
      <c r="Y128" s="64">
        <v>125345402</v>
      </c>
      <c r="Z128" s="66">
        <v>1765429</v>
      </c>
      <c r="AA128" s="67">
        <f t="shared" si="33"/>
        <v>127110831</v>
      </c>
      <c r="AB128" s="68">
        <f t="shared" si="26"/>
        <v>1.4084513447090784E-2</v>
      </c>
      <c r="AC128" s="69">
        <f t="shared" si="27"/>
        <v>2.7436470184763587E-2</v>
      </c>
      <c r="AD128" s="64">
        <v>4523985</v>
      </c>
      <c r="AE128" s="69">
        <f t="shared" si="28"/>
        <v>0</v>
      </c>
      <c r="AF128" s="64">
        <v>0</v>
      </c>
      <c r="AG128" s="64">
        <v>164889469</v>
      </c>
      <c r="AH128" s="66">
        <v>2459605</v>
      </c>
      <c r="AI128" s="67">
        <v>167349074</v>
      </c>
      <c r="AJ128" s="68">
        <f t="shared" si="29"/>
        <v>1.491668943393832E-2</v>
      </c>
      <c r="AK128" s="64">
        <v>0</v>
      </c>
      <c r="AL128" s="64">
        <v>0</v>
      </c>
      <c r="AM128" s="26">
        <v>0</v>
      </c>
      <c r="AN128" s="70"/>
    </row>
    <row r="129" spans="1:40" x14ac:dyDescent="0.25">
      <c r="A129" s="61" t="s">
        <v>263</v>
      </c>
      <c r="B129" s="62" t="s">
        <v>262</v>
      </c>
      <c r="C129" s="25">
        <v>3</v>
      </c>
      <c r="D129" s="25"/>
      <c r="E129" s="63">
        <f t="shared" si="17"/>
        <v>5.0780586579985902E-2</v>
      </c>
      <c r="F129" s="64">
        <v>57052225</v>
      </c>
      <c r="G129" s="65">
        <f t="shared" si="18"/>
        <v>3.3204995724419109E-2</v>
      </c>
      <c r="H129" s="64">
        <v>37305967</v>
      </c>
      <c r="I129" s="65">
        <f t="shared" si="19"/>
        <v>6.1625298288597107E-2</v>
      </c>
      <c r="J129" s="64">
        <v>69236309</v>
      </c>
      <c r="K129" s="66">
        <v>545168</v>
      </c>
      <c r="L129" s="67">
        <f t="shared" si="30"/>
        <v>69781477</v>
      </c>
      <c r="M129" s="68">
        <f t="shared" si="20"/>
        <v>7.874018818651931E-3</v>
      </c>
      <c r="N129" s="69">
        <f t="shared" si="21"/>
        <v>0.18680067907186859</v>
      </c>
      <c r="O129" s="64">
        <v>209871431</v>
      </c>
      <c r="P129" s="66">
        <v>-8297026</v>
      </c>
      <c r="Q129" s="67">
        <f t="shared" si="31"/>
        <v>201574405</v>
      </c>
      <c r="R129" s="68">
        <f t="shared" si="22"/>
        <v>-3.9533851560768177E-2</v>
      </c>
      <c r="S129" s="69">
        <f t="shared" si="23"/>
        <v>5.6245844793555183E-2</v>
      </c>
      <c r="T129" s="64">
        <v>63192468</v>
      </c>
      <c r="U129" s="66">
        <v>0</v>
      </c>
      <c r="V129" s="67">
        <f t="shared" si="32"/>
        <v>63192468</v>
      </c>
      <c r="W129" s="68">
        <f t="shared" si="24"/>
        <v>0</v>
      </c>
      <c r="X129" s="69">
        <f t="shared" si="25"/>
        <v>0.5593767294849471</v>
      </c>
      <c r="Y129" s="64">
        <v>628462355</v>
      </c>
      <c r="Z129" s="66">
        <v>-8609074</v>
      </c>
      <c r="AA129" s="67">
        <f t="shared" si="33"/>
        <v>619853281</v>
      </c>
      <c r="AB129" s="68">
        <f t="shared" si="26"/>
        <v>-1.3698631161448007E-2</v>
      </c>
      <c r="AC129" s="69">
        <f t="shared" si="27"/>
        <v>5.1965866056627001E-2</v>
      </c>
      <c r="AD129" s="64">
        <v>58383892</v>
      </c>
      <c r="AE129" s="69">
        <f t="shared" si="28"/>
        <v>0</v>
      </c>
      <c r="AF129" s="64">
        <v>0</v>
      </c>
      <c r="AG129" s="64">
        <v>1123504647</v>
      </c>
      <c r="AH129" s="66">
        <v>-16360932</v>
      </c>
      <c r="AI129" s="67">
        <v>1107143715</v>
      </c>
      <c r="AJ129" s="68">
        <f t="shared" si="29"/>
        <v>-1.4562407056959863E-2</v>
      </c>
      <c r="AK129" s="64">
        <v>56912</v>
      </c>
      <c r="AL129" s="64">
        <v>374867</v>
      </c>
      <c r="AM129" s="26">
        <v>0</v>
      </c>
      <c r="AN129" s="70"/>
    </row>
    <row r="130" spans="1:40" x14ac:dyDescent="0.25">
      <c r="A130" s="61" t="s">
        <v>265</v>
      </c>
      <c r="B130" s="62" t="s">
        <v>264</v>
      </c>
      <c r="C130" s="25">
        <v>3</v>
      </c>
      <c r="D130" s="25"/>
      <c r="E130" s="63">
        <f t="shared" si="17"/>
        <v>7.2171668614253323E-2</v>
      </c>
      <c r="F130" s="64">
        <v>60766397</v>
      </c>
      <c r="G130" s="65">
        <f t="shared" si="18"/>
        <v>3.0837211136672031E-2</v>
      </c>
      <c r="H130" s="64">
        <v>25964014</v>
      </c>
      <c r="I130" s="65">
        <f t="shared" si="19"/>
        <v>1.9725671110954399E-2</v>
      </c>
      <c r="J130" s="64">
        <v>16608428</v>
      </c>
      <c r="K130" s="66">
        <v>130775</v>
      </c>
      <c r="L130" s="67">
        <f t="shared" si="30"/>
        <v>16739203</v>
      </c>
      <c r="M130" s="68">
        <f t="shared" si="20"/>
        <v>7.8740143257387159E-3</v>
      </c>
      <c r="N130" s="69">
        <f t="shared" si="21"/>
        <v>0.13318025143781864</v>
      </c>
      <c r="O130" s="64">
        <v>112133808</v>
      </c>
      <c r="P130" s="66">
        <v>144653</v>
      </c>
      <c r="Q130" s="67">
        <f t="shared" si="31"/>
        <v>112278461</v>
      </c>
      <c r="R130" s="68">
        <f t="shared" si="22"/>
        <v>1.2900034572980879E-3</v>
      </c>
      <c r="S130" s="69">
        <f t="shared" si="23"/>
        <v>3.6290104591559208E-2</v>
      </c>
      <c r="T130" s="64">
        <v>30555188</v>
      </c>
      <c r="U130" s="66">
        <v>0</v>
      </c>
      <c r="V130" s="67">
        <f t="shared" si="32"/>
        <v>30555188</v>
      </c>
      <c r="W130" s="68">
        <f t="shared" si="24"/>
        <v>0</v>
      </c>
      <c r="X130" s="69">
        <f t="shared" si="25"/>
        <v>0.67578156248320975</v>
      </c>
      <c r="Y130" s="64">
        <v>568987963</v>
      </c>
      <c r="Z130" s="66">
        <v>2112192</v>
      </c>
      <c r="AA130" s="67">
        <f t="shared" si="33"/>
        <v>571100155</v>
      </c>
      <c r="AB130" s="68">
        <f t="shared" si="26"/>
        <v>3.71219100816022E-3</v>
      </c>
      <c r="AC130" s="69">
        <f t="shared" si="27"/>
        <v>3.2013530625532631E-2</v>
      </c>
      <c r="AD130" s="64">
        <v>26954440</v>
      </c>
      <c r="AE130" s="69">
        <f t="shared" si="28"/>
        <v>0</v>
      </c>
      <c r="AF130" s="64">
        <v>0</v>
      </c>
      <c r="AG130" s="64">
        <v>841970238</v>
      </c>
      <c r="AH130" s="66">
        <v>2387620</v>
      </c>
      <c r="AI130" s="67">
        <v>844357858</v>
      </c>
      <c r="AJ130" s="68">
        <f t="shared" si="29"/>
        <v>2.8357534414417151E-3</v>
      </c>
      <c r="AK130" s="64">
        <v>0</v>
      </c>
      <c r="AL130" s="64">
        <v>0</v>
      </c>
      <c r="AM130" s="26">
        <v>0</v>
      </c>
      <c r="AN130" s="70"/>
    </row>
    <row r="131" spans="1:40" x14ac:dyDescent="0.25">
      <c r="A131" s="61" t="s">
        <v>267</v>
      </c>
      <c r="B131" s="62" t="s">
        <v>266</v>
      </c>
      <c r="C131" s="25">
        <v>3</v>
      </c>
      <c r="D131" s="25"/>
      <c r="E131" s="63">
        <f t="shared" si="17"/>
        <v>2.0975054845008265E-2</v>
      </c>
      <c r="F131" s="64">
        <v>8806749</v>
      </c>
      <c r="G131" s="65">
        <f t="shared" si="18"/>
        <v>1.6066949805665712E-2</v>
      </c>
      <c r="H131" s="64">
        <v>6745994</v>
      </c>
      <c r="I131" s="65">
        <f t="shared" si="19"/>
        <v>6.8851871274722781E-2</v>
      </c>
      <c r="J131" s="64">
        <v>28908680</v>
      </c>
      <c r="K131" s="66">
        <v>227627</v>
      </c>
      <c r="L131" s="67">
        <f t="shared" si="30"/>
        <v>29136307</v>
      </c>
      <c r="M131" s="68">
        <f t="shared" si="20"/>
        <v>7.8740018568817394E-3</v>
      </c>
      <c r="N131" s="69">
        <f t="shared" si="21"/>
        <v>8.5185819441343805E-2</v>
      </c>
      <c r="O131" s="64">
        <v>35766778</v>
      </c>
      <c r="P131" s="66">
        <v>158919</v>
      </c>
      <c r="Q131" s="67">
        <f t="shared" si="31"/>
        <v>35925697</v>
      </c>
      <c r="R131" s="68">
        <f t="shared" si="22"/>
        <v>4.4432014535947294E-3</v>
      </c>
      <c r="S131" s="69">
        <f t="shared" si="23"/>
        <v>1.6261077601326394E-2</v>
      </c>
      <c r="T131" s="64">
        <v>6827502</v>
      </c>
      <c r="U131" s="66">
        <v>0</v>
      </c>
      <c r="V131" s="67">
        <f t="shared" si="32"/>
        <v>6827502</v>
      </c>
      <c r="W131" s="68">
        <f t="shared" si="24"/>
        <v>0</v>
      </c>
      <c r="X131" s="69">
        <f t="shared" si="25"/>
        <v>0.76989363217245077</v>
      </c>
      <c r="Y131" s="64">
        <v>323253504</v>
      </c>
      <c r="Z131" s="66">
        <v>-4336459</v>
      </c>
      <c r="AA131" s="67">
        <f t="shared" si="33"/>
        <v>318917045</v>
      </c>
      <c r="AB131" s="68">
        <f t="shared" si="26"/>
        <v>-1.3415040970445288E-2</v>
      </c>
      <c r="AC131" s="69">
        <f t="shared" si="27"/>
        <v>2.2765594859482253E-2</v>
      </c>
      <c r="AD131" s="64">
        <v>9558539</v>
      </c>
      <c r="AE131" s="69">
        <f t="shared" si="28"/>
        <v>0</v>
      </c>
      <c r="AF131" s="64">
        <v>0</v>
      </c>
      <c r="AG131" s="64">
        <v>419867746</v>
      </c>
      <c r="AH131" s="66">
        <v>-3949913</v>
      </c>
      <c r="AI131" s="67">
        <v>415917833</v>
      </c>
      <c r="AJ131" s="68">
        <f t="shared" si="29"/>
        <v>-9.4075170994439763E-3</v>
      </c>
      <c r="AK131" s="64">
        <v>0</v>
      </c>
      <c r="AL131" s="64">
        <v>0</v>
      </c>
      <c r="AM131" s="26">
        <v>0</v>
      </c>
      <c r="AN131" s="70"/>
    </row>
    <row r="132" spans="1:40" x14ac:dyDescent="0.25">
      <c r="A132" s="61" t="s">
        <v>269</v>
      </c>
      <c r="B132" s="62" t="s">
        <v>268</v>
      </c>
      <c r="C132" s="25">
        <v>3</v>
      </c>
      <c r="D132" s="25"/>
      <c r="E132" s="63">
        <f t="shared" si="17"/>
        <v>1.6222205434042996E-2</v>
      </c>
      <c r="F132" s="64">
        <v>5209792</v>
      </c>
      <c r="G132" s="65">
        <f t="shared" si="18"/>
        <v>1.7120976406260896E-2</v>
      </c>
      <c r="H132" s="64">
        <v>5498434</v>
      </c>
      <c r="I132" s="65">
        <f t="shared" si="19"/>
        <v>3.9504079648990019E-2</v>
      </c>
      <c r="J132" s="64">
        <v>12686810</v>
      </c>
      <c r="K132" s="66">
        <v>99896</v>
      </c>
      <c r="L132" s="67">
        <f t="shared" si="30"/>
        <v>12786706</v>
      </c>
      <c r="M132" s="68">
        <f t="shared" si="20"/>
        <v>7.8740045764065202E-3</v>
      </c>
      <c r="N132" s="69">
        <f t="shared" si="21"/>
        <v>0.22491399350115618</v>
      </c>
      <c r="O132" s="64">
        <v>72231555</v>
      </c>
      <c r="P132" s="66">
        <v>73765</v>
      </c>
      <c r="Q132" s="67">
        <f t="shared" si="31"/>
        <v>72305320</v>
      </c>
      <c r="R132" s="68">
        <f t="shared" si="22"/>
        <v>1.0212295720339955E-3</v>
      </c>
      <c r="S132" s="69">
        <f t="shared" si="23"/>
        <v>1.8014587826158047E-2</v>
      </c>
      <c r="T132" s="64">
        <v>5785419</v>
      </c>
      <c r="U132" s="66">
        <v>6912</v>
      </c>
      <c r="V132" s="67">
        <f t="shared" si="32"/>
        <v>5792331</v>
      </c>
      <c r="W132" s="68">
        <f t="shared" si="24"/>
        <v>1.1947276420255818E-3</v>
      </c>
      <c r="X132" s="69">
        <f t="shared" si="25"/>
        <v>0.65649808373853158</v>
      </c>
      <c r="Y132" s="64">
        <v>210835603</v>
      </c>
      <c r="Z132" s="66">
        <v>4095991</v>
      </c>
      <c r="AA132" s="67">
        <f t="shared" si="33"/>
        <v>214931594</v>
      </c>
      <c r="AB132" s="68">
        <f t="shared" si="26"/>
        <v>1.9427416156084416E-2</v>
      </c>
      <c r="AC132" s="69">
        <f t="shared" si="27"/>
        <v>2.7726073444860333E-2</v>
      </c>
      <c r="AD132" s="64">
        <v>8904281</v>
      </c>
      <c r="AE132" s="69">
        <f t="shared" si="28"/>
        <v>0</v>
      </c>
      <c r="AF132" s="64">
        <v>0</v>
      </c>
      <c r="AG132" s="64">
        <v>321151894</v>
      </c>
      <c r="AH132" s="66">
        <v>4276564</v>
      </c>
      <c r="AI132" s="67">
        <v>325428458</v>
      </c>
      <c r="AJ132" s="68">
        <f t="shared" si="29"/>
        <v>1.3316328129766533E-2</v>
      </c>
      <c r="AK132" s="64">
        <v>0</v>
      </c>
      <c r="AL132" s="64">
        <v>0</v>
      </c>
      <c r="AM132" s="26">
        <v>0</v>
      </c>
      <c r="AN132" s="70"/>
    </row>
    <row r="133" spans="1:40" x14ac:dyDescent="0.25">
      <c r="A133" s="61" t="s">
        <v>271</v>
      </c>
      <c r="B133" s="62" t="s">
        <v>270</v>
      </c>
      <c r="C133" s="25">
        <v>3</v>
      </c>
      <c r="D133" s="25"/>
      <c r="E133" s="63">
        <f t="shared" si="17"/>
        <v>3.0527993601107174E-2</v>
      </c>
      <c r="F133" s="64">
        <v>22792785</v>
      </c>
      <c r="G133" s="65">
        <f t="shared" si="18"/>
        <v>8.3046060368860454E-3</v>
      </c>
      <c r="H133" s="64">
        <v>6200378</v>
      </c>
      <c r="I133" s="65">
        <f t="shared" si="19"/>
        <v>1.9737730760250698E-2</v>
      </c>
      <c r="J133" s="64">
        <v>14736568</v>
      </c>
      <c r="K133" s="66">
        <v>116036</v>
      </c>
      <c r="L133" s="67">
        <f t="shared" si="30"/>
        <v>14852604</v>
      </c>
      <c r="M133" s="68">
        <f t="shared" si="20"/>
        <v>7.8740178853040944E-3</v>
      </c>
      <c r="N133" s="69">
        <f t="shared" si="21"/>
        <v>0.18566138542262595</v>
      </c>
      <c r="O133" s="64">
        <v>138618348</v>
      </c>
      <c r="P133" s="66">
        <v>-261474</v>
      </c>
      <c r="Q133" s="67">
        <f t="shared" si="31"/>
        <v>138356874</v>
      </c>
      <c r="R133" s="68">
        <f t="shared" si="22"/>
        <v>-1.8862870880556159E-3</v>
      </c>
      <c r="S133" s="69">
        <f t="shared" si="23"/>
        <v>5.0479044629717126E-2</v>
      </c>
      <c r="T133" s="64">
        <v>37688622</v>
      </c>
      <c r="U133" s="66">
        <v>94166</v>
      </c>
      <c r="V133" s="67">
        <f t="shared" si="32"/>
        <v>37782788</v>
      </c>
      <c r="W133" s="68">
        <f t="shared" si="24"/>
        <v>2.4985259476984858E-3</v>
      </c>
      <c r="X133" s="69">
        <f t="shared" si="25"/>
        <v>0.67662425197707421</v>
      </c>
      <c r="Y133" s="64">
        <v>505180632</v>
      </c>
      <c r="Z133" s="66">
        <v>4767863</v>
      </c>
      <c r="AA133" s="67">
        <f t="shared" si="33"/>
        <v>509948495</v>
      </c>
      <c r="AB133" s="68">
        <f t="shared" si="26"/>
        <v>9.4379370426853574E-3</v>
      </c>
      <c r="AC133" s="69">
        <f t="shared" si="27"/>
        <v>2.8664987572338787E-2</v>
      </c>
      <c r="AD133" s="64">
        <v>21401829</v>
      </c>
      <c r="AE133" s="69">
        <f t="shared" si="28"/>
        <v>0</v>
      </c>
      <c r="AF133" s="64">
        <v>0</v>
      </c>
      <c r="AG133" s="64">
        <v>746619162</v>
      </c>
      <c r="AH133" s="66">
        <v>4716591</v>
      </c>
      <c r="AI133" s="67">
        <v>751335753</v>
      </c>
      <c r="AJ133" s="68">
        <f t="shared" si="29"/>
        <v>6.3172648654843929E-3</v>
      </c>
      <c r="AK133" s="64">
        <v>36000</v>
      </c>
      <c r="AL133" s="64">
        <v>0</v>
      </c>
      <c r="AM133" s="26">
        <v>0</v>
      </c>
      <c r="AN133" s="70"/>
    </row>
    <row r="134" spans="1:40" x14ac:dyDescent="0.25">
      <c r="A134" s="61" t="s">
        <v>273</v>
      </c>
      <c r="B134" s="71" t="s">
        <v>272</v>
      </c>
      <c r="C134" s="25">
        <v>3</v>
      </c>
      <c r="D134" s="25"/>
      <c r="E134" s="63">
        <f t="shared" ref="E134:E197" si="34">+F134/$AG134</f>
        <v>3.5043499440723019E-2</v>
      </c>
      <c r="F134" s="64">
        <v>25272585</v>
      </c>
      <c r="G134" s="65">
        <f t="shared" ref="G134:G197" si="35">+H134/$AG134</f>
        <v>3.4800953065721341E-2</v>
      </c>
      <c r="H134" s="64">
        <v>25097666</v>
      </c>
      <c r="I134" s="65">
        <f t="shared" ref="I134:I197" si="36">+J134/$AG134</f>
        <v>3.8078625819893104E-3</v>
      </c>
      <c r="J134" s="64">
        <v>2746145</v>
      </c>
      <c r="K134" s="66">
        <v>21623</v>
      </c>
      <c r="L134" s="67">
        <f t="shared" si="30"/>
        <v>2767768</v>
      </c>
      <c r="M134" s="68">
        <f t="shared" ref="M134:M197" si="37">+K134/J134</f>
        <v>7.8739469328822764E-3</v>
      </c>
      <c r="N134" s="69">
        <f t="shared" ref="N134:N197" si="38">+O134/$AG134</f>
        <v>8.5720565166568383E-2</v>
      </c>
      <c r="O134" s="64">
        <v>61819747</v>
      </c>
      <c r="P134" s="66">
        <v>1010662</v>
      </c>
      <c r="Q134" s="67">
        <f t="shared" si="31"/>
        <v>62830409</v>
      </c>
      <c r="R134" s="68">
        <f t="shared" ref="R134:R197" si="39">+P134/O134</f>
        <v>1.634853018728789E-2</v>
      </c>
      <c r="S134" s="69">
        <f t="shared" ref="S134:S197" si="40">+T134/$AG134</f>
        <v>1.4204791910687712E-2</v>
      </c>
      <c r="T134" s="64">
        <v>10244177</v>
      </c>
      <c r="U134" s="66">
        <v>-4453</v>
      </c>
      <c r="V134" s="67">
        <f t="shared" si="32"/>
        <v>10239724</v>
      </c>
      <c r="W134" s="68">
        <f t="shared" ref="W134:W197" si="41">+U134/T134</f>
        <v>-4.3468596842869859E-4</v>
      </c>
      <c r="X134" s="69">
        <f t="shared" ref="X134:X197" si="42">+Y134/$AG134</f>
        <v>0.79192156714229822</v>
      </c>
      <c r="Y134" s="64">
        <v>571116054</v>
      </c>
      <c r="Z134" s="66">
        <v>8469041</v>
      </c>
      <c r="AA134" s="67">
        <f t="shared" si="33"/>
        <v>579585095</v>
      </c>
      <c r="AB134" s="68">
        <f t="shared" ref="AB134:AB197" si="43">+Z134/Y134</f>
        <v>1.4828931774346514E-2</v>
      </c>
      <c r="AC134" s="69">
        <f t="shared" ref="AC134:AC197" si="44">+AD134/$AG134</f>
        <v>2.6032929133839314E-2</v>
      </c>
      <c r="AD134" s="64">
        <v>18774364</v>
      </c>
      <c r="AE134" s="69">
        <f t="shared" ref="AE134:AE197" si="45">AF134/$AG134</f>
        <v>8.4678315581726907E-3</v>
      </c>
      <c r="AF134" s="64">
        <v>6106810</v>
      </c>
      <c r="AG134" s="64">
        <v>721177548</v>
      </c>
      <c r="AH134" s="66">
        <v>9496873</v>
      </c>
      <c r="AI134" s="67">
        <v>730674421</v>
      </c>
      <c r="AJ134" s="68">
        <f t="shared" ref="AJ134:AJ197" si="46">+AH134/AG134</f>
        <v>1.3168564421254001E-2</v>
      </c>
      <c r="AK134" s="64">
        <v>0</v>
      </c>
      <c r="AL134" s="64">
        <v>0</v>
      </c>
      <c r="AM134" s="26">
        <v>0</v>
      </c>
      <c r="AN134" s="70"/>
    </row>
    <row r="135" spans="1:40" x14ac:dyDescent="0.25">
      <c r="A135" s="61" t="s">
        <v>275</v>
      </c>
      <c r="B135" s="62" t="s">
        <v>274</v>
      </c>
      <c r="C135" s="25">
        <v>3</v>
      </c>
      <c r="D135" s="25"/>
      <c r="E135" s="63">
        <f t="shared" si="34"/>
        <v>3.3882008791466134E-2</v>
      </c>
      <c r="F135" s="64">
        <v>17265219</v>
      </c>
      <c r="G135" s="65">
        <f t="shared" si="35"/>
        <v>9.9148489883108676E-3</v>
      </c>
      <c r="H135" s="64">
        <v>5052299</v>
      </c>
      <c r="I135" s="65">
        <f t="shared" si="36"/>
        <v>1.390934487722918E-2</v>
      </c>
      <c r="J135" s="64">
        <v>7087770</v>
      </c>
      <c r="K135" s="66">
        <v>55809</v>
      </c>
      <c r="L135" s="67">
        <f t="shared" ref="L135:L198" si="47">+J135+K135</f>
        <v>7143579</v>
      </c>
      <c r="M135" s="68">
        <f t="shared" si="37"/>
        <v>7.8739857529236974E-3</v>
      </c>
      <c r="N135" s="69">
        <f t="shared" si="38"/>
        <v>0.17304150947146343</v>
      </c>
      <c r="O135" s="64">
        <v>88176577</v>
      </c>
      <c r="P135" s="66">
        <v>1874012</v>
      </c>
      <c r="Q135" s="67">
        <f t="shared" ref="Q135:Q198" si="48">+O135+P135</f>
        <v>90050589</v>
      </c>
      <c r="R135" s="68">
        <f t="shared" si="39"/>
        <v>2.1252945666058232E-2</v>
      </c>
      <c r="S135" s="69">
        <f t="shared" si="40"/>
        <v>2.4827618464046429E-2</v>
      </c>
      <c r="T135" s="64">
        <v>12651383</v>
      </c>
      <c r="U135" s="66">
        <v>-17344</v>
      </c>
      <c r="V135" s="67">
        <f t="shared" ref="V135:V198" si="49">+T135+U135</f>
        <v>12634039</v>
      </c>
      <c r="W135" s="68">
        <f t="shared" si="41"/>
        <v>-1.3709173139410924E-3</v>
      </c>
      <c r="X135" s="69">
        <f t="shared" si="42"/>
        <v>0.72220404269505989</v>
      </c>
      <c r="Y135" s="64">
        <v>368012742</v>
      </c>
      <c r="Z135" s="66">
        <v>7006212</v>
      </c>
      <c r="AA135" s="67">
        <f t="shared" ref="AA135:AA198" si="50">+Y135+Z135</f>
        <v>375018954</v>
      </c>
      <c r="AB135" s="68">
        <f t="shared" si="43"/>
        <v>1.9037960375839377E-2</v>
      </c>
      <c r="AC135" s="69">
        <f t="shared" si="44"/>
        <v>2.2220626712424113E-2</v>
      </c>
      <c r="AD135" s="64">
        <v>11322941</v>
      </c>
      <c r="AE135" s="69">
        <f t="shared" si="45"/>
        <v>0</v>
      </c>
      <c r="AF135" s="64">
        <v>0</v>
      </c>
      <c r="AG135" s="64">
        <v>509568931</v>
      </c>
      <c r="AH135" s="66">
        <v>8918689</v>
      </c>
      <c r="AI135" s="67">
        <v>518487620</v>
      </c>
      <c r="AJ135" s="68">
        <f t="shared" si="46"/>
        <v>1.7502419118248794E-2</v>
      </c>
      <c r="AK135" s="64">
        <v>98000</v>
      </c>
      <c r="AL135" s="64">
        <v>0</v>
      </c>
      <c r="AM135" s="26">
        <v>0</v>
      </c>
      <c r="AN135" s="70"/>
    </row>
    <row r="136" spans="1:40" x14ac:dyDescent="0.25">
      <c r="A136" s="61" t="s">
        <v>277</v>
      </c>
      <c r="B136" s="62" t="s">
        <v>276</v>
      </c>
      <c r="C136" s="25">
        <v>3</v>
      </c>
      <c r="D136" s="25"/>
      <c r="E136" s="63">
        <f t="shared" si="34"/>
        <v>4.5594182264716884E-2</v>
      </c>
      <c r="F136" s="64">
        <v>55359160</v>
      </c>
      <c r="G136" s="65">
        <f t="shared" si="35"/>
        <v>1.6411936700810901E-2</v>
      </c>
      <c r="H136" s="64">
        <v>19926907</v>
      </c>
      <c r="I136" s="65">
        <f t="shared" si="36"/>
        <v>1.2492923024479342E-2</v>
      </c>
      <c r="J136" s="64">
        <v>15168552</v>
      </c>
      <c r="K136" s="66">
        <v>119437</v>
      </c>
      <c r="L136" s="67">
        <f t="shared" si="47"/>
        <v>15287989</v>
      </c>
      <c r="M136" s="68">
        <f t="shared" si="37"/>
        <v>7.8739882356601999E-3</v>
      </c>
      <c r="N136" s="69">
        <f t="shared" si="38"/>
        <v>0.20530148666229728</v>
      </c>
      <c r="O136" s="64">
        <v>249271229</v>
      </c>
      <c r="P136" s="66">
        <v>5234709</v>
      </c>
      <c r="Q136" s="67">
        <f t="shared" si="48"/>
        <v>254505938</v>
      </c>
      <c r="R136" s="68">
        <f t="shared" si="39"/>
        <v>2.1000052918261177E-2</v>
      </c>
      <c r="S136" s="69">
        <f t="shared" si="40"/>
        <v>6.2709498141083564E-2</v>
      </c>
      <c r="T136" s="64">
        <v>76140090</v>
      </c>
      <c r="U136" s="66">
        <v>0</v>
      </c>
      <c r="V136" s="67">
        <f t="shared" si="49"/>
        <v>76140090</v>
      </c>
      <c r="W136" s="68">
        <f t="shared" si="41"/>
        <v>0</v>
      </c>
      <c r="X136" s="69">
        <f t="shared" si="42"/>
        <v>0.63996860104383291</v>
      </c>
      <c r="Y136" s="64">
        <v>777031683</v>
      </c>
      <c r="Z136" s="66">
        <v>12507589</v>
      </c>
      <c r="AA136" s="67">
        <f t="shared" si="50"/>
        <v>789539272</v>
      </c>
      <c r="AB136" s="68">
        <f t="shared" si="43"/>
        <v>1.6096626783235042E-2</v>
      </c>
      <c r="AC136" s="69">
        <f t="shared" si="44"/>
        <v>1.7521372162779172E-2</v>
      </c>
      <c r="AD136" s="64">
        <v>21273952</v>
      </c>
      <c r="AE136" s="69">
        <f t="shared" si="45"/>
        <v>0</v>
      </c>
      <c r="AF136" s="64">
        <v>0</v>
      </c>
      <c r="AG136" s="64">
        <v>1214171573</v>
      </c>
      <c r="AH136" s="66">
        <v>17861735</v>
      </c>
      <c r="AI136" s="67">
        <v>1232033308</v>
      </c>
      <c r="AJ136" s="68">
        <f t="shared" si="46"/>
        <v>1.4711046937021313E-2</v>
      </c>
      <c r="AK136" s="64">
        <v>100185</v>
      </c>
      <c r="AL136" s="64">
        <v>68135</v>
      </c>
      <c r="AM136" s="26">
        <v>0</v>
      </c>
      <c r="AN136" s="70"/>
    </row>
    <row r="137" spans="1:40" x14ac:dyDescent="0.25">
      <c r="A137" s="61" t="s">
        <v>279</v>
      </c>
      <c r="B137" s="62" t="s">
        <v>278</v>
      </c>
      <c r="C137" s="25">
        <v>3</v>
      </c>
      <c r="D137" s="25"/>
      <c r="E137" s="63">
        <f t="shared" si="34"/>
        <v>2.6482571088285986E-2</v>
      </c>
      <c r="F137" s="64">
        <v>31399927</v>
      </c>
      <c r="G137" s="65">
        <f t="shared" si="35"/>
        <v>2.5240705139295515E-2</v>
      </c>
      <c r="H137" s="64">
        <v>29927468</v>
      </c>
      <c r="I137" s="65">
        <f t="shared" si="36"/>
        <v>0.10423967609756594</v>
      </c>
      <c r="J137" s="64">
        <v>123595183</v>
      </c>
      <c r="K137" s="66">
        <v>973191</v>
      </c>
      <c r="L137" s="67">
        <f t="shared" si="47"/>
        <v>124568374</v>
      </c>
      <c r="M137" s="68">
        <f t="shared" si="37"/>
        <v>7.8740204624317758E-3</v>
      </c>
      <c r="N137" s="69">
        <f t="shared" si="38"/>
        <v>0.47146379310108238</v>
      </c>
      <c r="O137" s="64">
        <v>559006474</v>
      </c>
      <c r="P137" s="66">
        <v>-5733457</v>
      </c>
      <c r="Q137" s="67">
        <f t="shared" si="48"/>
        <v>553273017</v>
      </c>
      <c r="R137" s="68">
        <f t="shared" si="39"/>
        <v>-1.0256512700065796E-2</v>
      </c>
      <c r="S137" s="69">
        <f t="shared" si="40"/>
        <v>9.928142049852573E-2</v>
      </c>
      <c r="T137" s="64">
        <v>117716265</v>
      </c>
      <c r="U137" s="66">
        <v>0</v>
      </c>
      <c r="V137" s="67">
        <f t="shared" si="49"/>
        <v>117716265</v>
      </c>
      <c r="W137" s="68">
        <f t="shared" si="41"/>
        <v>0</v>
      </c>
      <c r="X137" s="69">
        <f t="shared" si="42"/>
        <v>0.25633550198909327</v>
      </c>
      <c r="Y137" s="64">
        <v>303932576</v>
      </c>
      <c r="Z137" s="66">
        <v>-20043</v>
      </c>
      <c r="AA137" s="67">
        <f t="shared" si="50"/>
        <v>303912533</v>
      </c>
      <c r="AB137" s="68">
        <f t="shared" si="43"/>
        <v>-6.5945547080810456E-5</v>
      </c>
      <c r="AC137" s="69">
        <f t="shared" si="44"/>
        <v>1.6844055001044321E-2</v>
      </c>
      <c r="AD137" s="64">
        <v>19971705</v>
      </c>
      <c r="AE137" s="69">
        <f t="shared" si="45"/>
        <v>1.122770851068562E-4</v>
      </c>
      <c r="AF137" s="64">
        <v>133125</v>
      </c>
      <c r="AG137" s="64">
        <v>1185682723</v>
      </c>
      <c r="AH137" s="66">
        <v>-4780309</v>
      </c>
      <c r="AI137" s="67">
        <v>1180902414</v>
      </c>
      <c r="AJ137" s="68">
        <f t="shared" si="46"/>
        <v>-4.0316932238878547E-3</v>
      </c>
      <c r="AK137" s="64">
        <v>72125</v>
      </c>
      <c r="AL137" s="64">
        <v>3342755</v>
      </c>
      <c r="AM137" s="26">
        <v>0</v>
      </c>
      <c r="AN137" s="70"/>
    </row>
    <row r="138" spans="1:40" x14ac:dyDescent="0.25">
      <c r="A138" s="61" t="s">
        <v>281</v>
      </c>
      <c r="B138" s="62" t="s">
        <v>280</v>
      </c>
      <c r="C138" s="25">
        <v>3</v>
      </c>
      <c r="D138" s="25"/>
      <c r="E138" s="63">
        <f t="shared" si="34"/>
        <v>4.5520421726165571E-2</v>
      </c>
      <c r="F138" s="64">
        <v>22038306</v>
      </c>
      <c r="G138" s="65">
        <f t="shared" si="35"/>
        <v>2.7293554766888745E-2</v>
      </c>
      <c r="H138" s="64">
        <v>13213931</v>
      </c>
      <c r="I138" s="65">
        <f t="shared" si="36"/>
        <v>0.1354324454481271</v>
      </c>
      <c r="J138" s="64">
        <v>65568410</v>
      </c>
      <c r="K138" s="66">
        <v>516287</v>
      </c>
      <c r="L138" s="67">
        <f t="shared" si="47"/>
        <v>66084697</v>
      </c>
      <c r="M138" s="68">
        <f t="shared" si="37"/>
        <v>7.8740204314852232E-3</v>
      </c>
      <c r="N138" s="69">
        <f t="shared" si="38"/>
        <v>0.12198468133700624</v>
      </c>
      <c r="O138" s="64">
        <v>59057795</v>
      </c>
      <c r="P138" s="66">
        <v>-466189</v>
      </c>
      <c r="Q138" s="67">
        <f t="shared" si="48"/>
        <v>58591606</v>
      </c>
      <c r="R138" s="68">
        <f t="shared" si="39"/>
        <v>-7.8937759189959596E-3</v>
      </c>
      <c r="S138" s="69">
        <f t="shared" si="40"/>
        <v>1.9389833761203453E-2</v>
      </c>
      <c r="T138" s="64">
        <v>9387415</v>
      </c>
      <c r="U138" s="66">
        <v>0</v>
      </c>
      <c r="V138" s="67">
        <f t="shared" si="49"/>
        <v>9387415</v>
      </c>
      <c r="W138" s="68">
        <f t="shared" si="41"/>
        <v>0</v>
      </c>
      <c r="X138" s="69">
        <f t="shared" si="42"/>
        <v>0.61368451906839538</v>
      </c>
      <c r="Y138" s="64">
        <v>297109884</v>
      </c>
      <c r="Z138" s="66">
        <v>-634219</v>
      </c>
      <c r="AA138" s="67">
        <f t="shared" si="50"/>
        <v>296475665</v>
      </c>
      <c r="AB138" s="68">
        <f t="shared" si="43"/>
        <v>-2.1346277392777684E-3</v>
      </c>
      <c r="AC138" s="69">
        <f t="shared" si="44"/>
        <v>3.6690578106017641E-2</v>
      </c>
      <c r="AD138" s="64">
        <v>17763416</v>
      </c>
      <c r="AE138" s="69">
        <f t="shared" si="45"/>
        <v>3.9657861958282045E-6</v>
      </c>
      <c r="AF138" s="64">
        <v>1920</v>
      </c>
      <c r="AG138" s="64">
        <v>484141077</v>
      </c>
      <c r="AH138" s="66">
        <v>-584121</v>
      </c>
      <c r="AI138" s="67">
        <v>483556956</v>
      </c>
      <c r="AJ138" s="68">
        <f t="shared" si="46"/>
        <v>-1.2065098950486287E-3</v>
      </c>
      <c r="AK138" s="64">
        <v>0</v>
      </c>
      <c r="AL138" s="64">
        <v>0</v>
      </c>
      <c r="AM138" s="26">
        <v>0</v>
      </c>
      <c r="AN138" s="70"/>
    </row>
    <row r="139" spans="1:40" x14ac:dyDescent="0.25">
      <c r="A139" s="61" t="s">
        <v>283</v>
      </c>
      <c r="B139" s="62" t="s">
        <v>282</v>
      </c>
      <c r="C139" s="25">
        <v>3</v>
      </c>
      <c r="D139" s="25"/>
      <c r="E139" s="63">
        <f t="shared" si="34"/>
        <v>3.4723522109223519E-2</v>
      </c>
      <c r="F139" s="64">
        <v>17241208</v>
      </c>
      <c r="G139" s="65">
        <f t="shared" si="35"/>
        <v>1.2348200918504927E-3</v>
      </c>
      <c r="H139" s="64">
        <v>613123</v>
      </c>
      <c r="I139" s="65">
        <f t="shared" si="36"/>
        <v>1.3364799770225338E-5</v>
      </c>
      <c r="J139" s="64">
        <v>6636</v>
      </c>
      <c r="K139" s="66">
        <v>53</v>
      </c>
      <c r="L139" s="67">
        <f t="shared" si="47"/>
        <v>6689</v>
      </c>
      <c r="M139" s="68">
        <f t="shared" si="37"/>
        <v>7.9867389993972266E-3</v>
      </c>
      <c r="N139" s="69">
        <f t="shared" si="38"/>
        <v>6.415258966498745E-2</v>
      </c>
      <c r="O139" s="64">
        <v>31853570</v>
      </c>
      <c r="P139" s="66">
        <v>331910</v>
      </c>
      <c r="Q139" s="67">
        <f t="shared" si="48"/>
        <v>32185480</v>
      </c>
      <c r="R139" s="68">
        <f t="shared" si="39"/>
        <v>1.0419868165483492E-2</v>
      </c>
      <c r="S139" s="69">
        <f t="shared" si="40"/>
        <v>4.7042443724072697E-3</v>
      </c>
      <c r="T139" s="64">
        <v>2335790</v>
      </c>
      <c r="U139" s="66">
        <v>0</v>
      </c>
      <c r="V139" s="67">
        <f t="shared" si="49"/>
        <v>2335790</v>
      </c>
      <c r="W139" s="68">
        <f t="shared" si="41"/>
        <v>0</v>
      </c>
      <c r="X139" s="69">
        <f t="shared" si="42"/>
        <v>0.87002566875345377</v>
      </c>
      <c r="Y139" s="64">
        <v>431992281</v>
      </c>
      <c r="Z139" s="66">
        <v>666614</v>
      </c>
      <c r="AA139" s="67">
        <f t="shared" si="50"/>
        <v>432658895</v>
      </c>
      <c r="AB139" s="68">
        <f t="shared" si="43"/>
        <v>1.5431155354370789E-3</v>
      </c>
      <c r="AC139" s="69">
        <f t="shared" si="44"/>
        <v>2.5145790208307241E-2</v>
      </c>
      <c r="AD139" s="64">
        <v>12485594</v>
      </c>
      <c r="AE139" s="69">
        <f t="shared" si="45"/>
        <v>0</v>
      </c>
      <c r="AF139" s="64">
        <v>0</v>
      </c>
      <c r="AG139" s="64">
        <v>496528202</v>
      </c>
      <c r="AH139" s="66">
        <v>998577</v>
      </c>
      <c r="AI139" s="67">
        <v>497526779</v>
      </c>
      <c r="AJ139" s="68">
        <f t="shared" si="46"/>
        <v>2.0111183936335603E-3</v>
      </c>
      <c r="AK139" s="64">
        <v>0</v>
      </c>
      <c r="AL139" s="64">
        <v>0</v>
      </c>
      <c r="AM139" s="26">
        <v>0</v>
      </c>
      <c r="AN139" s="70"/>
    </row>
    <row r="140" spans="1:40" x14ac:dyDescent="0.25">
      <c r="A140" s="61" t="s">
        <v>285</v>
      </c>
      <c r="B140" s="62" t="s">
        <v>284</v>
      </c>
      <c r="C140" s="25">
        <v>3</v>
      </c>
      <c r="D140" s="25"/>
      <c r="E140" s="63">
        <f t="shared" si="34"/>
        <v>3.7741063567009882E-2</v>
      </c>
      <c r="F140" s="64">
        <v>21441892</v>
      </c>
      <c r="G140" s="65">
        <f t="shared" si="35"/>
        <v>8.9189485737329072E-2</v>
      </c>
      <c r="H140" s="64">
        <v>50671368</v>
      </c>
      <c r="I140" s="65">
        <f t="shared" si="36"/>
        <v>0.12550904070328026</v>
      </c>
      <c r="J140" s="64">
        <v>71305656</v>
      </c>
      <c r="K140" s="66">
        <v>561462</v>
      </c>
      <c r="L140" s="67">
        <f t="shared" si="47"/>
        <v>71867118</v>
      </c>
      <c r="M140" s="68">
        <f t="shared" si="37"/>
        <v>7.8740177357038837E-3</v>
      </c>
      <c r="N140" s="69">
        <f t="shared" si="38"/>
        <v>0.21597245832629938</v>
      </c>
      <c r="O140" s="64">
        <v>122700785</v>
      </c>
      <c r="P140" s="66">
        <v>2610656</v>
      </c>
      <c r="Q140" s="67">
        <f t="shared" si="48"/>
        <v>125311441</v>
      </c>
      <c r="R140" s="68">
        <f t="shared" si="39"/>
        <v>2.1276603894587961E-2</v>
      </c>
      <c r="S140" s="69">
        <f t="shared" si="40"/>
        <v>0.13148567325588673</v>
      </c>
      <c r="T140" s="64">
        <v>74701170</v>
      </c>
      <c r="U140" s="66">
        <v>0</v>
      </c>
      <c r="V140" s="67">
        <f t="shared" si="49"/>
        <v>74701170</v>
      </c>
      <c r="W140" s="68">
        <f t="shared" si="41"/>
        <v>0</v>
      </c>
      <c r="X140" s="69">
        <f t="shared" si="42"/>
        <v>0.34085943192274043</v>
      </c>
      <c r="Y140" s="64">
        <v>193653025</v>
      </c>
      <c r="Z140" s="66">
        <v>-2652781</v>
      </c>
      <c r="AA140" s="67">
        <f t="shared" si="50"/>
        <v>191000244</v>
      </c>
      <c r="AB140" s="68">
        <f t="shared" si="43"/>
        <v>-1.3698629288130149E-2</v>
      </c>
      <c r="AC140" s="69">
        <f t="shared" si="44"/>
        <v>1.2320164233207427E-2</v>
      </c>
      <c r="AD140" s="64">
        <v>6999475</v>
      </c>
      <c r="AE140" s="69">
        <f t="shared" si="45"/>
        <v>4.6922682254246818E-2</v>
      </c>
      <c r="AF140" s="64">
        <v>26658260</v>
      </c>
      <c r="AG140" s="64">
        <v>568131631</v>
      </c>
      <c r="AH140" s="66">
        <v>519337</v>
      </c>
      <c r="AI140" s="67">
        <v>568650968</v>
      </c>
      <c r="AJ140" s="68">
        <f t="shared" si="46"/>
        <v>9.1411386316562961E-4</v>
      </c>
      <c r="AK140" s="64">
        <v>0</v>
      </c>
      <c r="AL140" s="64">
        <v>0</v>
      </c>
      <c r="AM140" s="26">
        <v>0</v>
      </c>
      <c r="AN140" s="70"/>
    </row>
    <row r="141" spans="1:40" x14ac:dyDescent="0.25">
      <c r="A141" s="61" t="s">
        <v>287</v>
      </c>
      <c r="B141" s="62" t="s">
        <v>286</v>
      </c>
      <c r="C141" s="25">
        <v>3</v>
      </c>
      <c r="D141" s="25"/>
      <c r="E141" s="63">
        <f t="shared" si="34"/>
        <v>3.1111745405315413E-2</v>
      </c>
      <c r="F141" s="64">
        <v>15825732</v>
      </c>
      <c r="G141" s="65">
        <f t="shared" si="35"/>
        <v>5.7400294387442022E-3</v>
      </c>
      <c r="H141" s="64">
        <v>2919803</v>
      </c>
      <c r="I141" s="65">
        <f t="shared" si="36"/>
        <v>1.3361547298029886E-3</v>
      </c>
      <c r="J141" s="64">
        <v>679667</v>
      </c>
      <c r="K141" s="66">
        <v>5352</v>
      </c>
      <c r="L141" s="67">
        <f t="shared" si="47"/>
        <v>685019</v>
      </c>
      <c r="M141" s="68">
        <f t="shared" si="37"/>
        <v>7.8744443970356071E-3</v>
      </c>
      <c r="N141" s="69">
        <f t="shared" si="38"/>
        <v>0.14655614157434058</v>
      </c>
      <c r="O141" s="64">
        <v>74549280</v>
      </c>
      <c r="P141" s="66">
        <v>2227805</v>
      </c>
      <c r="Q141" s="67">
        <f t="shared" si="48"/>
        <v>76777085</v>
      </c>
      <c r="R141" s="68">
        <f t="shared" si="39"/>
        <v>2.988365548265523E-2</v>
      </c>
      <c r="S141" s="69">
        <f t="shared" si="40"/>
        <v>1.6543595932916325E-2</v>
      </c>
      <c r="T141" s="64">
        <v>8415295</v>
      </c>
      <c r="U141" s="66">
        <v>0</v>
      </c>
      <c r="V141" s="67">
        <f t="shared" si="49"/>
        <v>8415295</v>
      </c>
      <c r="W141" s="68">
        <f t="shared" si="41"/>
        <v>0</v>
      </c>
      <c r="X141" s="69">
        <f t="shared" si="42"/>
        <v>0.76537113744265595</v>
      </c>
      <c r="Y141" s="64">
        <v>389324300</v>
      </c>
      <c r="Z141" s="66">
        <v>5483442</v>
      </c>
      <c r="AA141" s="67">
        <f t="shared" si="50"/>
        <v>394807742</v>
      </c>
      <c r="AB141" s="68">
        <f t="shared" si="43"/>
        <v>1.4084510008751059E-2</v>
      </c>
      <c r="AC141" s="69">
        <f t="shared" si="44"/>
        <v>3.3341195476224501E-2</v>
      </c>
      <c r="AD141" s="64">
        <v>16959795</v>
      </c>
      <c r="AE141" s="69">
        <f t="shared" si="45"/>
        <v>0</v>
      </c>
      <c r="AF141" s="64">
        <v>0</v>
      </c>
      <c r="AG141" s="64">
        <v>508673872</v>
      </c>
      <c r="AH141" s="66">
        <v>7716599</v>
      </c>
      <c r="AI141" s="67">
        <v>516390471</v>
      </c>
      <c r="AJ141" s="68">
        <f t="shared" si="46"/>
        <v>1.5170032165520779E-2</v>
      </c>
      <c r="AK141" s="64">
        <v>0</v>
      </c>
      <c r="AL141" s="64">
        <v>7755</v>
      </c>
      <c r="AM141" s="26">
        <v>0</v>
      </c>
      <c r="AN141" s="70"/>
    </row>
    <row r="142" spans="1:40" x14ac:dyDescent="0.25">
      <c r="A142" s="61" t="s">
        <v>289</v>
      </c>
      <c r="B142" s="62" t="s">
        <v>288</v>
      </c>
      <c r="C142" s="25">
        <v>3</v>
      </c>
      <c r="D142" s="25"/>
      <c r="E142" s="63">
        <f t="shared" si="34"/>
        <v>2.6476798667810903E-2</v>
      </c>
      <c r="F142" s="64">
        <v>15829638</v>
      </c>
      <c r="G142" s="65">
        <f t="shared" si="35"/>
        <v>9.2750731445816453E-3</v>
      </c>
      <c r="H142" s="64">
        <v>5545272</v>
      </c>
      <c r="I142" s="65">
        <f t="shared" si="36"/>
        <v>1.0330653486068805E-3</v>
      </c>
      <c r="J142" s="64">
        <v>617637</v>
      </c>
      <c r="K142" s="66">
        <v>4864</v>
      </c>
      <c r="L142" s="67">
        <f t="shared" si="47"/>
        <v>622501</v>
      </c>
      <c r="M142" s="68">
        <f t="shared" si="37"/>
        <v>7.8751758719118187E-3</v>
      </c>
      <c r="N142" s="69">
        <f t="shared" si="38"/>
        <v>0.34251891742367857</v>
      </c>
      <c r="O142" s="64">
        <v>204781195</v>
      </c>
      <c r="P142" s="66">
        <v>6119317</v>
      </c>
      <c r="Q142" s="67">
        <f t="shared" si="48"/>
        <v>210900512</v>
      </c>
      <c r="R142" s="68">
        <f t="shared" si="39"/>
        <v>2.9882221363148116E-2</v>
      </c>
      <c r="S142" s="69">
        <f t="shared" si="40"/>
        <v>3.3378280413429592E-2</v>
      </c>
      <c r="T142" s="64">
        <v>19955815</v>
      </c>
      <c r="U142" s="66">
        <v>0</v>
      </c>
      <c r="V142" s="67">
        <f t="shared" si="49"/>
        <v>19955815</v>
      </c>
      <c r="W142" s="68">
        <f t="shared" si="41"/>
        <v>0</v>
      </c>
      <c r="X142" s="69">
        <f t="shared" si="42"/>
        <v>0.56045415502117368</v>
      </c>
      <c r="Y142" s="64">
        <v>335077760</v>
      </c>
      <c r="Z142" s="66">
        <v>2432916</v>
      </c>
      <c r="AA142" s="67">
        <f t="shared" si="50"/>
        <v>337510676</v>
      </c>
      <c r="AB142" s="68">
        <f t="shared" si="43"/>
        <v>7.2607504598335626E-3</v>
      </c>
      <c r="AC142" s="69">
        <f t="shared" si="44"/>
        <v>2.6863709980718714E-2</v>
      </c>
      <c r="AD142" s="64">
        <v>16060960</v>
      </c>
      <c r="AE142" s="69">
        <f t="shared" si="45"/>
        <v>0</v>
      </c>
      <c r="AF142" s="64">
        <v>0</v>
      </c>
      <c r="AG142" s="64">
        <v>597868277</v>
      </c>
      <c r="AH142" s="66">
        <v>8557097</v>
      </c>
      <c r="AI142" s="67">
        <v>606425374</v>
      </c>
      <c r="AJ142" s="68">
        <f t="shared" si="46"/>
        <v>1.4312679446613288E-2</v>
      </c>
      <c r="AK142" s="64">
        <v>0</v>
      </c>
      <c r="AL142" s="64">
        <v>62610</v>
      </c>
      <c r="AM142" s="26">
        <v>0</v>
      </c>
      <c r="AN142" s="70"/>
    </row>
    <row r="143" spans="1:40" x14ac:dyDescent="0.25">
      <c r="A143" s="61" t="s">
        <v>291</v>
      </c>
      <c r="B143" s="62" t="s">
        <v>290</v>
      </c>
      <c r="C143" s="25">
        <v>3</v>
      </c>
      <c r="D143" s="25"/>
      <c r="E143" s="63">
        <f t="shared" si="34"/>
        <v>3.1193380466379192E-2</v>
      </c>
      <c r="F143" s="64">
        <v>6208478</v>
      </c>
      <c r="G143" s="65">
        <f t="shared" si="35"/>
        <v>7.7643179090878126E-3</v>
      </c>
      <c r="H143" s="64">
        <v>1545347</v>
      </c>
      <c r="I143" s="65">
        <f t="shared" si="36"/>
        <v>1.5141893807006533E-3</v>
      </c>
      <c r="J143" s="64">
        <v>301372</v>
      </c>
      <c r="K143" s="66">
        <v>2373</v>
      </c>
      <c r="L143" s="67">
        <f t="shared" si="47"/>
        <v>303745</v>
      </c>
      <c r="M143" s="68">
        <f t="shared" si="37"/>
        <v>7.8739896208008704E-3</v>
      </c>
      <c r="N143" s="69">
        <f t="shared" si="38"/>
        <v>0.20653459849530559</v>
      </c>
      <c r="O143" s="64">
        <v>41106975</v>
      </c>
      <c r="P143" s="66">
        <v>1326031</v>
      </c>
      <c r="Q143" s="67">
        <f t="shared" si="48"/>
        <v>42433006</v>
      </c>
      <c r="R143" s="68">
        <f t="shared" si="39"/>
        <v>3.2258053529844996E-2</v>
      </c>
      <c r="S143" s="69">
        <f t="shared" si="40"/>
        <v>1.8594933122959022E-2</v>
      </c>
      <c r="T143" s="64">
        <v>3700985</v>
      </c>
      <c r="U143" s="66">
        <v>0</v>
      </c>
      <c r="V143" s="67">
        <f t="shared" si="49"/>
        <v>3700985</v>
      </c>
      <c r="W143" s="68">
        <f t="shared" si="41"/>
        <v>0</v>
      </c>
      <c r="X143" s="69">
        <f t="shared" si="42"/>
        <v>0.69927293114867251</v>
      </c>
      <c r="Y143" s="64">
        <v>139177625</v>
      </c>
      <c r="Z143" s="66">
        <v>1960249</v>
      </c>
      <c r="AA143" s="67">
        <f t="shared" si="50"/>
        <v>141137874</v>
      </c>
      <c r="AB143" s="68">
        <f t="shared" si="43"/>
        <v>1.4084512506949302E-2</v>
      </c>
      <c r="AC143" s="69">
        <f t="shared" si="44"/>
        <v>3.5125649476895178E-2</v>
      </c>
      <c r="AD143" s="64">
        <v>6991125</v>
      </c>
      <c r="AE143" s="69">
        <f t="shared" si="45"/>
        <v>0</v>
      </c>
      <c r="AF143" s="64">
        <v>0</v>
      </c>
      <c r="AG143" s="64">
        <v>199031907</v>
      </c>
      <c r="AH143" s="66">
        <v>3288653</v>
      </c>
      <c r="AI143" s="67">
        <v>202320560</v>
      </c>
      <c r="AJ143" s="68">
        <f t="shared" si="46"/>
        <v>1.6523245190028752E-2</v>
      </c>
      <c r="AK143" s="64">
        <v>0</v>
      </c>
      <c r="AL143" s="64">
        <v>0</v>
      </c>
      <c r="AM143" s="26">
        <v>0</v>
      </c>
      <c r="AN143" s="70"/>
    </row>
    <row r="144" spans="1:40" x14ac:dyDescent="0.25">
      <c r="A144" s="61" t="s">
        <v>293</v>
      </c>
      <c r="B144" s="62" t="s">
        <v>292</v>
      </c>
      <c r="C144" s="25">
        <v>3</v>
      </c>
      <c r="D144" s="25"/>
      <c r="E144" s="63">
        <f t="shared" si="34"/>
        <v>5.3943310865075681E-3</v>
      </c>
      <c r="F144" s="64">
        <v>37083</v>
      </c>
      <c r="G144" s="65">
        <f t="shared" si="35"/>
        <v>1.7546449972135909E-2</v>
      </c>
      <c r="H144" s="64">
        <v>120622</v>
      </c>
      <c r="I144" s="65">
        <f t="shared" si="36"/>
        <v>2.3404091592055731E-3</v>
      </c>
      <c r="J144" s="64">
        <v>16089</v>
      </c>
      <c r="K144" s="66">
        <v>127</v>
      </c>
      <c r="L144" s="67">
        <f t="shared" si="47"/>
        <v>16216</v>
      </c>
      <c r="M144" s="68">
        <f t="shared" si="37"/>
        <v>7.8935918950835977E-3</v>
      </c>
      <c r="N144" s="69">
        <f t="shared" si="38"/>
        <v>0.21806506683672661</v>
      </c>
      <c r="O144" s="64">
        <v>1499075</v>
      </c>
      <c r="P144" s="66">
        <v>48357</v>
      </c>
      <c r="Q144" s="67">
        <f t="shared" si="48"/>
        <v>1547432</v>
      </c>
      <c r="R144" s="68">
        <f t="shared" si="39"/>
        <v>3.2257892366959626E-2</v>
      </c>
      <c r="S144" s="69">
        <f t="shared" si="40"/>
        <v>0</v>
      </c>
      <c r="T144" s="64">
        <v>0</v>
      </c>
      <c r="U144" s="66">
        <v>0</v>
      </c>
      <c r="V144" s="67">
        <f t="shared" si="49"/>
        <v>0</v>
      </c>
      <c r="W144" s="68" t="e">
        <f t="shared" si="41"/>
        <v>#DIV/0!</v>
      </c>
      <c r="X144" s="69">
        <f t="shared" si="42"/>
        <v>0.75665374294542431</v>
      </c>
      <c r="Y144" s="64">
        <v>5201570</v>
      </c>
      <c r="Z144" s="66">
        <v>73262</v>
      </c>
      <c r="AA144" s="67">
        <f t="shared" si="50"/>
        <v>5274832</v>
      </c>
      <c r="AB144" s="68">
        <f t="shared" si="43"/>
        <v>1.4084593689982064E-2</v>
      </c>
      <c r="AC144" s="69">
        <f t="shared" si="44"/>
        <v>0</v>
      </c>
      <c r="AD144" s="64">
        <v>0</v>
      </c>
      <c r="AE144" s="69">
        <f t="shared" si="45"/>
        <v>0</v>
      </c>
      <c r="AF144" s="64">
        <v>0</v>
      </c>
      <c r="AG144" s="64">
        <v>6874439</v>
      </c>
      <c r="AH144" s="66">
        <v>121746</v>
      </c>
      <c r="AI144" s="67">
        <v>6996185</v>
      </c>
      <c r="AJ144" s="68">
        <f t="shared" si="46"/>
        <v>1.7709954223173702E-2</v>
      </c>
      <c r="AK144" s="64">
        <v>0</v>
      </c>
      <c r="AL144" s="64">
        <v>0</v>
      </c>
      <c r="AM144" s="26">
        <v>0</v>
      </c>
      <c r="AN144" s="70"/>
    </row>
    <row r="145" spans="1:40" x14ac:dyDescent="0.25">
      <c r="A145" s="61" t="s">
        <v>295</v>
      </c>
      <c r="B145" s="62" t="s">
        <v>294</v>
      </c>
      <c r="C145" s="25">
        <v>3</v>
      </c>
      <c r="D145" s="25"/>
      <c r="E145" s="63">
        <f t="shared" si="34"/>
        <v>2.6908264118158429E-2</v>
      </c>
      <c r="F145" s="64">
        <v>10059330</v>
      </c>
      <c r="G145" s="65">
        <f t="shared" si="35"/>
        <v>5.0720480780309463E-3</v>
      </c>
      <c r="H145" s="64">
        <v>1896124</v>
      </c>
      <c r="I145" s="65">
        <f t="shared" si="36"/>
        <v>1.1292192577597106E-3</v>
      </c>
      <c r="J145" s="64">
        <v>422145</v>
      </c>
      <c r="K145" s="66">
        <v>3323</v>
      </c>
      <c r="L145" s="67">
        <f t="shared" si="47"/>
        <v>425468</v>
      </c>
      <c r="M145" s="68">
        <f t="shared" si="37"/>
        <v>7.8717028509161548E-3</v>
      </c>
      <c r="N145" s="69">
        <f t="shared" si="38"/>
        <v>0.10453694214272886</v>
      </c>
      <c r="O145" s="64">
        <v>39079875</v>
      </c>
      <c r="P145" s="66">
        <v>1142816</v>
      </c>
      <c r="Q145" s="67">
        <f t="shared" si="48"/>
        <v>40222691</v>
      </c>
      <c r="R145" s="68">
        <f t="shared" si="39"/>
        <v>2.9243082277003188E-2</v>
      </c>
      <c r="S145" s="69">
        <f t="shared" si="40"/>
        <v>1.3485857036035071E-2</v>
      </c>
      <c r="T145" s="64">
        <v>5041525</v>
      </c>
      <c r="U145" s="66">
        <v>0</v>
      </c>
      <c r="V145" s="67">
        <f t="shared" si="49"/>
        <v>5041525</v>
      </c>
      <c r="W145" s="68">
        <f t="shared" si="41"/>
        <v>0</v>
      </c>
      <c r="X145" s="69">
        <f t="shared" si="42"/>
        <v>0.81584146011461933</v>
      </c>
      <c r="Y145" s="64">
        <v>304992490</v>
      </c>
      <c r="Z145" s="66">
        <v>2986332</v>
      </c>
      <c r="AA145" s="67">
        <f t="shared" si="50"/>
        <v>307978822</v>
      </c>
      <c r="AB145" s="68">
        <f t="shared" si="43"/>
        <v>9.7914935544806368E-3</v>
      </c>
      <c r="AC145" s="69">
        <f t="shared" si="44"/>
        <v>3.3026209252667638E-2</v>
      </c>
      <c r="AD145" s="64">
        <v>12346450</v>
      </c>
      <c r="AE145" s="69">
        <f t="shared" si="45"/>
        <v>0</v>
      </c>
      <c r="AF145" s="64">
        <v>0</v>
      </c>
      <c r="AG145" s="64">
        <v>373837939</v>
      </c>
      <c r="AH145" s="66">
        <v>4132471</v>
      </c>
      <c r="AI145" s="67">
        <v>377970410</v>
      </c>
      <c r="AJ145" s="68">
        <f t="shared" si="46"/>
        <v>1.1054177676707124E-2</v>
      </c>
      <c r="AK145" s="64">
        <v>0</v>
      </c>
      <c r="AL145" s="64">
        <v>0</v>
      </c>
      <c r="AM145" s="26">
        <v>0</v>
      </c>
      <c r="AN145" s="70"/>
    </row>
    <row r="146" spans="1:40" x14ac:dyDescent="0.25">
      <c r="A146" s="61" t="s">
        <v>297</v>
      </c>
      <c r="B146" s="62" t="s">
        <v>296</v>
      </c>
      <c r="C146" s="25">
        <v>3</v>
      </c>
      <c r="D146" s="25"/>
      <c r="E146" s="63">
        <f t="shared" si="34"/>
        <v>2.8010523803665519E-2</v>
      </c>
      <c r="F146" s="64">
        <v>8827504</v>
      </c>
      <c r="G146" s="65">
        <f t="shared" si="35"/>
        <v>6.9256230671259945E-3</v>
      </c>
      <c r="H146" s="64">
        <v>2182607</v>
      </c>
      <c r="I146" s="65">
        <f t="shared" si="36"/>
        <v>1.534093888015725E-3</v>
      </c>
      <c r="J146" s="64">
        <v>483469</v>
      </c>
      <c r="K146" s="66">
        <v>3807</v>
      </c>
      <c r="L146" s="67">
        <f t="shared" si="47"/>
        <v>487276</v>
      </c>
      <c r="M146" s="68">
        <f t="shared" si="37"/>
        <v>7.8743414779437765E-3</v>
      </c>
      <c r="N146" s="69">
        <f t="shared" si="38"/>
        <v>0.14664432442742081</v>
      </c>
      <c r="O146" s="64">
        <v>46214893</v>
      </c>
      <c r="P146" s="66">
        <v>1489879</v>
      </c>
      <c r="Q146" s="67">
        <f t="shared" si="48"/>
        <v>47704772</v>
      </c>
      <c r="R146" s="68">
        <f t="shared" si="39"/>
        <v>3.2238070961237542E-2</v>
      </c>
      <c r="S146" s="69">
        <f t="shared" si="40"/>
        <v>1.2538539202932261E-2</v>
      </c>
      <c r="T146" s="64">
        <v>3951515</v>
      </c>
      <c r="U146" s="66">
        <v>0</v>
      </c>
      <c r="V146" s="67">
        <f t="shared" si="49"/>
        <v>3951515</v>
      </c>
      <c r="W146" s="68">
        <f t="shared" si="41"/>
        <v>0</v>
      </c>
      <c r="X146" s="69">
        <f t="shared" si="42"/>
        <v>0.77679841910991654</v>
      </c>
      <c r="Y146" s="64">
        <v>244807673</v>
      </c>
      <c r="Z146" s="66">
        <v>3467639</v>
      </c>
      <c r="AA146" s="67">
        <f t="shared" si="50"/>
        <v>248275312</v>
      </c>
      <c r="AB146" s="68">
        <f t="shared" si="43"/>
        <v>1.4164748014250354E-2</v>
      </c>
      <c r="AC146" s="69">
        <f t="shared" si="44"/>
        <v>2.7548476500923208E-2</v>
      </c>
      <c r="AD146" s="64">
        <v>8681890</v>
      </c>
      <c r="AE146" s="69">
        <f t="shared" si="45"/>
        <v>0</v>
      </c>
      <c r="AF146" s="64">
        <v>0</v>
      </c>
      <c r="AG146" s="64">
        <v>315149551</v>
      </c>
      <c r="AH146" s="66">
        <v>4961325</v>
      </c>
      <c r="AI146" s="67">
        <v>320110876</v>
      </c>
      <c r="AJ146" s="68">
        <f t="shared" si="46"/>
        <v>1.5742763980647397E-2</v>
      </c>
      <c r="AK146" s="64">
        <v>0</v>
      </c>
      <c r="AL146" s="64">
        <v>385565</v>
      </c>
      <c r="AM146" s="26">
        <v>0</v>
      </c>
      <c r="AN146" s="70"/>
    </row>
    <row r="147" spans="1:40" x14ac:dyDescent="0.25">
      <c r="A147" s="61" t="s">
        <v>299</v>
      </c>
      <c r="B147" s="62" t="s">
        <v>298</v>
      </c>
      <c r="C147" s="25">
        <v>3</v>
      </c>
      <c r="D147" s="25"/>
      <c r="E147" s="63">
        <f t="shared" si="34"/>
        <v>8.3079279811772308E-2</v>
      </c>
      <c r="F147" s="64">
        <v>55202781</v>
      </c>
      <c r="G147" s="65">
        <f t="shared" si="35"/>
        <v>6.2607663704552941E-3</v>
      </c>
      <c r="H147" s="64">
        <v>4160023</v>
      </c>
      <c r="I147" s="65">
        <f t="shared" si="36"/>
        <v>1.508777658795447E-3</v>
      </c>
      <c r="J147" s="64">
        <v>1002521</v>
      </c>
      <c r="K147" s="66">
        <v>7894</v>
      </c>
      <c r="L147" s="67">
        <f t="shared" si="47"/>
        <v>1010415</v>
      </c>
      <c r="M147" s="68">
        <f t="shared" si="37"/>
        <v>7.8741492696911084E-3</v>
      </c>
      <c r="N147" s="69">
        <f t="shared" si="38"/>
        <v>9.8633389111537004E-2</v>
      </c>
      <c r="O147" s="64">
        <v>65537850</v>
      </c>
      <c r="P147" s="66">
        <v>2108577</v>
      </c>
      <c r="Q147" s="67">
        <f t="shared" si="48"/>
        <v>67646427</v>
      </c>
      <c r="R147" s="68">
        <f t="shared" si="39"/>
        <v>3.2173423449197679E-2</v>
      </c>
      <c r="S147" s="69">
        <f t="shared" si="40"/>
        <v>8.1633884537086684E-2</v>
      </c>
      <c r="T147" s="64">
        <v>54242375</v>
      </c>
      <c r="U147" s="66">
        <v>0</v>
      </c>
      <c r="V147" s="67">
        <f t="shared" si="49"/>
        <v>54242375</v>
      </c>
      <c r="W147" s="68">
        <f t="shared" si="41"/>
        <v>0</v>
      </c>
      <c r="X147" s="69">
        <f t="shared" si="42"/>
        <v>0.69699850737232016</v>
      </c>
      <c r="Y147" s="64">
        <v>463126980</v>
      </c>
      <c r="Z147" s="66">
        <v>6367408</v>
      </c>
      <c r="AA147" s="67">
        <f t="shared" si="50"/>
        <v>469494388</v>
      </c>
      <c r="AB147" s="68">
        <f t="shared" si="43"/>
        <v>1.37487304237814E-2</v>
      </c>
      <c r="AC147" s="69">
        <f t="shared" si="44"/>
        <v>3.188539513803311E-2</v>
      </c>
      <c r="AD147" s="64">
        <v>21186540</v>
      </c>
      <c r="AE147" s="69">
        <f t="shared" si="45"/>
        <v>0</v>
      </c>
      <c r="AF147" s="64">
        <v>0</v>
      </c>
      <c r="AG147" s="64">
        <v>664459070</v>
      </c>
      <c r="AH147" s="66">
        <v>8483879</v>
      </c>
      <c r="AI147" s="67">
        <v>672942949</v>
      </c>
      <c r="AJ147" s="68">
        <f t="shared" si="46"/>
        <v>1.2768098718255136E-2</v>
      </c>
      <c r="AK147" s="64">
        <v>0</v>
      </c>
      <c r="AL147" s="64">
        <v>0</v>
      </c>
      <c r="AM147" s="26">
        <v>0</v>
      </c>
      <c r="AN147" s="70"/>
    </row>
    <row r="148" spans="1:40" x14ac:dyDescent="0.25">
      <c r="A148" s="61" t="s">
        <v>301</v>
      </c>
      <c r="B148" s="62" t="s">
        <v>300</v>
      </c>
      <c r="C148" s="25">
        <v>4</v>
      </c>
      <c r="D148" s="25"/>
      <c r="E148" s="63">
        <f t="shared" si="34"/>
        <v>2.6116434426093883E-2</v>
      </c>
      <c r="F148" s="64">
        <v>645894245</v>
      </c>
      <c r="G148" s="65">
        <f t="shared" si="35"/>
        <v>1.1739001905328046E-2</v>
      </c>
      <c r="H148" s="64">
        <v>290321169</v>
      </c>
      <c r="I148" s="65">
        <f t="shared" si="36"/>
        <v>7.45819639365992E-3</v>
      </c>
      <c r="J148" s="64">
        <v>184451141</v>
      </c>
      <c r="K148" s="66">
        <v>1452372</v>
      </c>
      <c r="L148" s="67">
        <f t="shared" si="47"/>
        <v>185903513</v>
      </c>
      <c r="M148" s="68">
        <f t="shared" si="37"/>
        <v>7.87402014498788E-3</v>
      </c>
      <c r="N148" s="69">
        <f t="shared" si="38"/>
        <v>0.67790797220819943</v>
      </c>
      <c r="O148" s="64">
        <v>16765568023</v>
      </c>
      <c r="P148" s="66">
        <v>175769930</v>
      </c>
      <c r="Q148" s="67">
        <f t="shared" si="48"/>
        <v>16941337953</v>
      </c>
      <c r="R148" s="68">
        <f t="shared" si="39"/>
        <v>1.0483982991740476E-2</v>
      </c>
      <c r="S148" s="69">
        <f t="shared" si="40"/>
        <v>0.27434635473899155</v>
      </c>
      <c r="T148" s="64">
        <v>6784951145</v>
      </c>
      <c r="U148" s="66">
        <v>-65681992</v>
      </c>
      <c r="V148" s="67">
        <f t="shared" si="49"/>
        <v>6719269153</v>
      </c>
      <c r="W148" s="68">
        <f t="shared" si="41"/>
        <v>-9.6805401536903778E-3</v>
      </c>
      <c r="X148" s="69">
        <f t="shared" si="42"/>
        <v>2.2313596796125312E-3</v>
      </c>
      <c r="Y148" s="64">
        <v>55184500</v>
      </c>
      <c r="Z148" s="66">
        <v>1576700</v>
      </c>
      <c r="AA148" s="67">
        <f t="shared" si="50"/>
        <v>56761200</v>
      </c>
      <c r="AB148" s="68">
        <f t="shared" si="43"/>
        <v>2.8571428571428571E-2</v>
      </c>
      <c r="AC148" s="69">
        <f t="shared" si="44"/>
        <v>2.0068064811468717E-4</v>
      </c>
      <c r="AD148" s="64">
        <v>4963100</v>
      </c>
      <c r="AE148" s="69">
        <f t="shared" si="45"/>
        <v>0</v>
      </c>
      <c r="AF148" s="64">
        <v>0</v>
      </c>
      <c r="AG148" s="64">
        <v>24731333323</v>
      </c>
      <c r="AH148" s="66">
        <v>113117010</v>
      </c>
      <c r="AI148" s="67">
        <v>24844450333</v>
      </c>
      <c r="AJ148" s="68">
        <f t="shared" si="46"/>
        <v>4.5738338698788159E-3</v>
      </c>
      <c r="AK148" s="64">
        <v>67431323</v>
      </c>
      <c r="AL148" s="64">
        <v>413798945</v>
      </c>
      <c r="AM148" s="26">
        <v>0</v>
      </c>
      <c r="AN148" s="70"/>
    </row>
    <row r="149" spans="1:40" x14ac:dyDescent="0.25">
      <c r="A149" s="61" t="s">
        <v>303</v>
      </c>
      <c r="B149" s="62" t="s">
        <v>302</v>
      </c>
      <c r="C149" s="25">
        <v>3</v>
      </c>
      <c r="D149" s="25"/>
      <c r="E149" s="63">
        <f t="shared" si="34"/>
        <v>3.6892770473287116E-2</v>
      </c>
      <c r="F149" s="64">
        <v>69082586</v>
      </c>
      <c r="G149" s="65">
        <f t="shared" si="35"/>
        <v>1.2257578024496974E-2</v>
      </c>
      <c r="H149" s="64">
        <v>22952605</v>
      </c>
      <c r="I149" s="65">
        <f t="shared" si="36"/>
        <v>8.8730621979945055E-3</v>
      </c>
      <c r="J149" s="64">
        <v>16615019</v>
      </c>
      <c r="K149" s="66">
        <v>130826</v>
      </c>
      <c r="L149" s="67">
        <f t="shared" si="47"/>
        <v>16745845</v>
      </c>
      <c r="M149" s="68">
        <f t="shared" si="37"/>
        <v>7.8739603006171711E-3</v>
      </c>
      <c r="N149" s="69">
        <f t="shared" si="38"/>
        <v>0.56505923710696848</v>
      </c>
      <c r="O149" s="64">
        <v>1058086797</v>
      </c>
      <c r="P149" s="66">
        <v>14233247</v>
      </c>
      <c r="Q149" s="67">
        <f t="shared" si="48"/>
        <v>1072320044</v>
      </c>
      <c r="R149" s="68">
        <f t="shared" si="39"/>
        <v>1.3451870905445199E-2</v>
      </c>
      <c r="S149" s="69">
        <f t="shared" si="40"/>
        <v>6.7027244004329592E-2</v>
      </c>
      <c r="T149" s="64">
        <v>125510101</v>
      </c>
      <c r="U149" s="66">
        <v>-1303295</v>
      </c>
      <c r="V149" s="67">
        <f t="shared" si="49"/>
        <v>124206806</v>
      </c>
      <c r="W149" s="68">
        <f t="shared" si="41"/>
        <v>-1.038398495113951E-2</v>
      </c>
      <c r="X149" s="69">
        <f t="shared" si="42"/>
        <v>0.29603188818647513</v>
      </c>
      <c r="Y149" s="64">
        <v>554326718</v>
      </c>
      <c r="Z149" s="66">
        <v>4357968</v>
      </c>
      <c r="AA149" s="67">
        <f t="shared" si="50"/>
        <v>558684686</v>
      </c>
      <c r="AB149" s="68">
        <f t="shared" si="43"/>
        <v>7.8617318243714897E-3</v>
      </c>
      <c r="AC149" s="69">
        <f t="shared" si="44"/>
        <v>1.3858220006448185E-2</v>
      </c>
      <c r="AD149" s="64">
        <v>25949845</v>
      </c>
      <c r="AE149" s="69">
        <f t="shared" si="45"/>
        <v>0</v>
      </c>
      <c r="AF149" s="64">
        <v>0</v>
      </c>
      <c r="AG149" s="64">
        <v>1872523671</v>
      </c>
      <c r="AH149" s="66">
        <v>17418746</v>
      </c>
      <c r="AI149" s="67">
        <v>1889942417</v>
      </c>
      <c r="AJ149" s="68">
        <f t="shared" si="46"/>
        <v>9.3022834743112844E-3</v>
      </c>
      <c r="AK149" s="64">
        <v>8020400</v>
      </c>
      <c r="AL149" s="64">
        <v>22755104</v>
      </c>
      <c r="AM149" s="26">
        <v>0</v>
      </c>
      <c r="AN149" s="70"/>
    </row>
    <row r="150" spans="1:40" x14ac:dyDescent="0.25">
      <c r="A150" s="61" t="s">
        <v>305</v>
      </c>
      <c r="B150" s="62" t="s">
        <v>304</v>
      </c>
      <c r="C150" s="25">
        <v>3</v>
      </c>
      <c r="D150" s="25"/>
      <c r="E150" s="63">
        <f t="shared" si="34"/>
        <v>1.2283051231854763E-2</v>
      </c>
      <c r="F150" s="64">
        <v>4841745</v>
      </c>
      <c r="G150" s="65">
        <f t="shared" si="35"/>
        <v>9.1238296879104005E-3</v>
      </c>
      <c r="H150" s="64">
        <v>3596440</v>
      </c>
      <c r="I150" s="65">
        <f t="shared" si="36"/>
        <v>1.9965197913691245E-2</v>
      </c>
      <c r="J150" s="64">
        <v>7869901</v>
      </c>
      <c r="K150" s="66">
        <v>61968</v>
      </c>
      <c r="L150" s="67">
        <f t="shared" si="47"/>
        <v>7931869</v>
      </c>
      <c r="M150" s="68">
        <f t="shared" si="37"/>
        <v>7.8740507663311136E-3</v>
      </c>
      <c r="N150" s="69">
        <f t="shared" si="38"/>
        <v>0.60116853536758541</v>
      </c>
      <c r="O150" s="64">
        <v>236969194</v>
      </c>
      <c r="P150" s="66">
        <v>2423513</v>
      </c>
      <c r="Q150" s="67">
        <f t="shared" si="48"/>
        <v>239392707</v>
      </c>
      <c r="R150" s="68">
        <f t="shared" si="39"/>
        <v>1.0227122602273779E-2</v>
      </c>
      <c r="S150" s="69">
        <f t="shared" si="40"/>
        <v>2.6334325843627875E-2</v>
      </c>
      <c r="T150" s="64">
        <v>10380490</v>
      </c>
      <c r="U150" s="66">
        <v>-106626</v>
      </c>
      <c r="V150" s="67">
        <f t="shared" si="49"/>
        <v>10273864</v>
      </c>
      <c r="W150" s="68">
        <f t="shared" si="41"/>
        <v>-1.0271769444409657E-2</v>
      </c>
      <c r="X150" s="69">
        <f t="shared" si="42"/>
        <v>0.31304104369159214</v>
      </c>
      <c r="Y150" s="64">
        <v>123394821</v>
      </c>
      <c r="Z150" s="66">
        <v>3375718</v>
      </c>
      <c r="AA150" s="67">
        <f t="shared" si="50"/>
        <v>126770539</v>
      </c>
      <c r="AB150" s="68">
        <f t="shared" si="43"/>
        <v>2.7357047667340918E-2</v>
      </c>
      <c r="AC150" s="69">
        <f t="shared" si="44"/>
        <v>1.8084018800643965E-2</v>
      </c>
      <c r="AD150" s="64">
        <v>7128376</v>
      </c>
      <c r="AE150" s="69">
        <f t="shared" si="45"/>
        <v>0</v>
      </c>
      <c r="AF150" s="64">
        <v>0</v>
      </c>
      <c r="AG150" s="64">
        <v>394180966</v>
      </c>
      <c r="AH150" s="66">
        <v>5754573</v>
      </c>
      <c r="AI150" s="67">
        <v>399935540</v>
      </c>
      <c r="AJ150" s="68">
        <f t="shared" si="46"/>
        <v>1.4598809928331243E-2</v>
      </c>
      <c r="AK150" s="64">
        <v>0</v>
      </c>
      <c r="AL150" s="64">
        <v>37000</v>
      </c>
      <c r="AM150" s="26">
        <v>0</v>
      </c>
      <c r="AN150" s="70"/>
    </row>
    <row r="151" spans="1:40" x14ac:dyDescent="0.25">
      <c r="A151" s="61" t="s">
        <v>307</v>
      </c>
      <c r="B151" s="62" t="s">
        <v>306</v>
      </c>
      <c r="C151" s="25">
        <v>3</v>
      </c>
      <c r="D151" s="25"/>
      <c r="E151" s="63">
        <f t="shared" si="34"/>
        <v>1.494533404736852E-2</v>
      </c>
      <c r="F151" s="64">
        <v>24691852</v>
      </c>
      <c r="G151" s="65">
        <f t="shared" si="35"/>
        <v>1.2379801852651104E-2</v>
      </c>
      <c r="H151" s="64">
        <v>20453222</v>
      </c>
      <c r="I151" s="65">
        <f t="shared" si="36"/>
        <v>1.7346531951762282E-2</v>
      </c>
      <c r="J151" s="64">
        <v>28658978</v>
      </c>
      <c r="K151" s="66">
        <v>225661</v>
      </c>
      <c r="L151" s="67">
        <f t="shared" si="47"/>
        <v>28884639</v>
      </c>
      <c r="M151" s="68">
        <f t="shared" si="37"/>
        <v>7.8740072308230956E-3</v>
      </c>
      <c r="N151" s="69">
        <f t="shared" si="38"/>
        <v>0.65043706281976466</v>
      </c>
      <c r="O151" s="64">
        <v>1074616040</v>
      </c>
      <c r="P151" s="66">
        <v>12346647</v>
      </c>
      <c r="Q151" s="67">
        <f t="shared" si="48"/>
        <v>1086962687</v>
      </c>
      <c r="R151" s="68">
        <f t="shared" si="39"/>
        <v>1.1489356700836142E-2</v>
      </c>
      <c r="S151" s="69">
        <f t="shared" si="40"/>
        <v>3.8214528805478237E-2</v>
      </c>
      <c r="T151" s="64">
        <v>63135925</v>
      </c>
      <c r="U151" s="66">
        <v>-545123</v>
      </c>
      <c r="V151" s="67">
        <f t="shared" si="49"/>
        <v>62590802</v>
      </c>
      <c r="W151" s="68">
        <f t="shared" si="41"/>
        <v>-8.6341175804425137E-3</v>
      </c>
      <c r="X151" s="69">
        <f t="shared" si="42"/>
        <v>0.25261039252523948</v>
      </c>
      <c r="Y151" s="64">
        <v>417348880</v>
      </c>
      <c r="Z151" s="66">
        <v>12683573</v>
      </c>
      <c r="AA151" s="67">
        <f t="shared" si="50"/>
        <v>430032453</v>
      </c>
      <c r="AB151" s="68">
        <f t="shared" si="43"/>
        <v>3.0390815952351425E-2</v>
      </c>
      <c r="AC151" s="69">
        <f t="shared" si="44"/>
        <v>1.4066347997735745E-2</v>
      </c>
      <c r="AD151" s="64">
        <v>23239640</v>
      </c>
      <c r="AE151" s="69">
        <f t="shared" si="45"/>
        <v>0</v>
      </c>
      <c r="AF151" s="64">
        <v>0</v>
      </c>
      <c r="AG151" s="64">
        <v>1652144537</v>
      </c>
      <c r="AH151" s="66">
        <v>24710758</v>
      </c>
      <c r="AI151" s="67">
        <v>1676855295</v>
      </c>
      <c r="AJ151" s="68">
        <f t="shared" si="46"/>
        <v>1.4956777356096417E-2</v>
      </c>
      <c r="AK151" s="64">
        <v>590500</v>
      </c>
      <c r="AL151" s="64">
        <v>205850</v>
      </c>
      <c r="AM151" s="26">
        <v>0</v>
      </c>
      <c r="AN151" s="70"/>
    </row>
    <row r="152" spans="1:40" x14ac:dyDescent="0.25">
      <c r="A152" s="61" t="s">
        <v>309</v>
      </c>
      <c r="B152" s="62" t="s">
        <v>308</v>
      </c>
      <c r="C152" s="25">
        <v>3</v>
      </c>
      <c r="D152" s="25"/>
      <c r="E152" s="63">
        <f t="shared" si="34"/>
        <v>1.6068164264249944E-2</v>
      </c>
      <c r="F152" s="64">
        <v>12298754</v>
      </c>
      <c r="G152" s="65">
        <f t="shared" si="35"/>
        <v>4.8931001563291589E-3</v>
      </c>
      <c r="H152" s="64">
        <v>3745234</v>
      </c>
      <c r="I152" s="65">
        <f t="shared" si="36"/>
        <v>1.1250580372628405E-2</v>
      </c>
      <c r="J152" s="64">
        <v>8611321</v>
      </c>
      <c r="K152" s="66">
        <v>67806</v>
      </c>
      <c r="L152" s="67">
        <f t="shared" si="47"/>
        <v>8679127</v>
      </c>
      <c r="M152" s="68">
        <f t="shared" si="37"/>
        <v>7.8740532375926996E-3</v>
      </c>
      <c r="N152" s="69">
        <f t="shared" si="38"/>
        <v>0.50056487867047594</v>
      </c>
      <c r="O152" s="64">
        <v>383137999</v>
      </c>
      <c r="P152" s="66">
        <v>5549013</v>
      </c>
      <c r="Q152" s="67">
        <f t="shared" si="48"/>
        <v>388687012</v>
      </c>
      <c r="R152" s="68">
        <f t="shared" si="39"/>
        <v>1.4483066191510803E-2</v>
      </c>
      <c r="S152" s="69">
        <f t="shared" si="40"/>
        <v>2.3713838213688488E-2</v>
      </c>
      <c r="T152" s="64">
        <v>18150839</v>
      </c>
      <c r="U152" s="66">
        <v>343967</v>
      </c>
      <c r="V152" s="67">
        <f t="shared" si="49"/>
        <v>18494806</v>
      </c>
      <c r="W152" s="68">
        <f t="shared" si="41"/>
        <v>1.8950473859638113E-2</v>
      </c>
      <c r="X152" s="69">
        <f t="shared" si="42"/>
        <v>0.42391116141249285</v>
      </c>
      <c r="Y152" s="64">
        <v>324466380</v>
      </c>
      <c r="Z152" s="66">
        <v>4475777</v>
      </c>
      <c r="AA152" s="67">
        <f t="shared" si="50"/>
        <v>328942157</v>
      </c>
      <c r="AB152" s="68">
        <f t="shared" si="43"/>
        <v>1.3794270457235046E-2</v>
      </c>
      <c r="AC152" s="69">
        <f t="shared" si="44"/>
        <v>1.9598276910135222E-2</v>
      </c>
      <c r="AD152" s="64">
        <v>15000742</v>
      </c>
      <c r="AE152" s="69">
        <f t="shared" si="45"/>
        <v>0</v>
      </c>
      <c r="AF152" s="64">
        <v>0</v>
      </c>
      <c r="AG152" s="64">
        <v>765411269</v>
      </c>
      <c r="AH152" s="66">
        <v>10436563</v>
      </c>
      <c r="AI152" s="67">
        <v>775847832</v>
      </c>
      <c r="AJ152" s="68">
        <f t="shared" si="46"/>
        <v>1.3635235621282707E-2</v>
      </c>
      <c r="AK152" s="64">
        <v>0</v>
      </c>
      <c r="AL152" s="64">
        <v>0</v>
      </c>
      <c r="AM152" s="26">
        <v>0</v>
      </c>
      <c r="AN152" s="70"/>
    </row>
    <row r="153" spans="1:40" x14ac:dyDescent="0.25">
      <c r="A153" s="61" t="s">
        <v>311</v>
      </c>
      <c r="B153" s="62" t="s">
        <v>310</v>
      </c>
      <c r="C153" s="25">
        <v>3</v>
      </c>
      <c r="D153" s="25"/>
      <c r="E153" s="63">
        <f t="shared" si="34"/>
        <v>2.8165533361793317E-2</v>
      </c>
      <c r="F153" s="64">
        <v>70301313</v>
      </c>
      <c r="G153" s="65">
        <f t="shared" si="35"/>
        <v>2.5724099181223124E-2</v>
      </c>
      <c r="H153" s="64">
        <v>64207481</v>
      </c>
      <c r="I153" s="65">
        <f t="shared" si="36"/>
        <v>9.7779065695409229E-2</v>
      </c>
      <c r="J153" s="64">
        <v>244057040</v>
      </c>
      <c r="K153" s="66">
        <v>1921710</v>
      </c>
      <c r="L153" s="67">
        <f t="shared" si="47"/>
        <v>245978750</v>
      </c>
      <c r="M153" s="68">
        <f t="shared" si="37"/>
        <v>7.8740199422233422E-3</v>
      </c>
      <c r="N153" s="69">
        <f t="shared" si="38"/>
        <v>0.56203318062861984</v>
      </c>
      <c r="O153" s="64">
        <v>1402837647</v>
      </c>
      <c r="P153" s="66">
        <v>14765274</v>
      </c>
      <c r="Q153" s="67">
        <f t="shared" si="48"/>
        <v>1417602921</v>
      </c>
      <c r="R153" s="68">
        <f t="shared" si="39"/>
        <v>1.0525290671786484E-2</v>
      </c>
      <c r="S153" s="69">
        <f t="shared" si="40"/>
        <v>0.22521124829206673</v>
      </c>
      <c r="T153" s="64">
        <v>562128409</v>
      </c>
      <c r="U153" s="66">
        <v>11921446</v>
      </c>
      <c r="V153" s="67">
        <f t="shared" si="49"/>
        <v>574049855</v>
      </c>
      <c r="W153" s="68">
        <f t="shared" si="41"/>
        <v>2.1207691710880956E-2</v>
      </c>
      <c r="X153" s="69">
        <f t="shared" si="42"/>
        <v>5.8167374319620359E-2</v>
      </c>
      <c r="Y153" s="64">
        <v>145186059</v>
      </c>
      <c r="Z153" s="66">
        <v>4148173</v>
      </c>
      <c r="AA153" s="67">
        <f t="shared" si="50"/>
        <v>149334232</v>
      </c>
      <c r="AB153" s="68">
        <f t="shared" si="43"/>
        <v>2.8571427784261298E-2</v>
      </c>
      <c r="AC153" s="69">
        <f t="shared" si="44"/>
        <v>2.9194985212674042E-3</v>
      </c>
      <c r="AD153" s="64">
        <v>7287083</v>
      </c>
      <c r="AE153" s="69">
        <f t="shared" si="45"/>
        <v>0</v>
      </c>
      <c r="AF153" s="64">
        <v>0</v>
      </c>
      <c r="AG153" s="64">
        <v>2496005032</v>
      </c>
      <c r="AH153" s="66">
        <v>32756603</v>
      </c>
      <c r="AI153" s="67">
        <v>2528761635</v>
      </c>
      <c r="AJ153" s="68">
        <f t="shared" si="46"/>
        <v>1.3123612564896464E-2</v>
      </c>
      <c r="AK153" s="64">
        <v>137220</v>
      </c>
      <c r="AL153" s="64">
        <v>1820564</v>
      </c>
      <c r="AM153" s="26">
        <v>0</v>
      </c>
      <c r="AN153" s="70"/>
    </row>
    <row r="154" spans="1:40" x14ac:dyDescent="0.25">
      <c r="A154" s="61" t="s">
        <v>313</v>
      </c>
      <c r="B154" s="62" t="s">
        <v>312</v>
      </c>
      <c r="C154" s="25">
        <v>3</v>
      </c>
      <c r="D154" s="25"/>
      <c r="E154" s="63">
        <f t="shared" si="34"/>
        <v>1.1343141714925795E-2</v>
      </c>
      <c r="F154" s="64">
        <v>3550909</v>
      </c>
      <c r="G154" s="65">
        <f t="shared" si="35"/>
        <v>2.8989357001383224E-2</v>
      </c>
      <c r="H154" s="64">
        <v>9074961</v>
      </c>
      <c r="I154" s="65">
        <f t="shared" si="36"/>
        <v>0.14969889735543956</v>
      </c>
      <c r="J154" s="64">
        <v>46862428</v>
      </c>
      <c r="K154" s="66">
        <v>368996</v>
      </c>
      <c r="L154" s="67">
        <f t="shared" si="47"/>
        <v>47231424</v>
      </c>
      <c r="M154" s="68">
        <f t="shared" si="37"/>
        <v>7.874026501571792E-3</v>
      </c>
      <c r="N154" s="69">
        <f t="shared" si="38"/>
        <v>0.26912139736571766</v>
      </c>
      <c r="O154" s="64">
        <v>84246994</v>
      </c>
      <c r="P154" s="66">
        <v>886754</v>
      </c>
      <c r="Q154" s="67">
        <f t="shared" si="48"/>
        <v>85133748</v>
      </c>
      <c r="R154" s="68">
        <f t="shared" si="39"/>
        <v>1.0525645579710535E-2</v>
      </c>
      <c r="S154" s="69">
        <f t="shared" si="40"/>
        <v>4.1087822454116494E-3</v>
      </c>
      <c r="T154" s="64">
        <v>1286232</v>
      </c>
      <c r="U154" s="66">
        <v>27367</v>
      </c>
      <c r="V154" s="67">
        <f t="shared" si="49"/>
        <v>1313599</v>
      </c>
      <c r="W154" s="68">
        <f t="shared" si="41"/>
        <v>2.1276876955323768E-2</v>
      </c>
      <c r="X154" s="69">
        <f t="shared" si="42"/>
        <v>0.5280434262242466</v>
      </c>
      <c r="Y154" s="64">
        <v>165301131</v>
      </c>
      <c r="Z154" s="66">
        <v>4722890</v>
      </c>
      <c r="AA154" s="67">
        <f t="shared" si="50"/>
        <v>170024021</v>
      </c>
      <c r="AB154" s="68">
        <f t="shared" si="43"/>
        <v>2.8571431855478353E-2</v>
      </c>
      <c r="AC154" s="69">
        <f t="shared" si="44"/>
        <v>8.6945349000567412E-3</v>
      </c>
      <c r="AD154" s="64">
        <v>2721777</v>
      </c>
      <c r="AE154" s="69">
        <f t="shared" si="45"/>
        <v>4.6319281870198312E-7</v>
      </c>
      <c r="AF154" s="64">
        <v>145</v>
      </c>
      <c r="AG154" s="64">
        <v>313044577</v>
      </c>
      <c r="AH154" s="66">
        <v>6006007</v>
      </c>
      <c r="AI154" s="67">
        <v>319050584</v>
      </c>
      <c r="AJ154" s="68">
        <f t="shared" si="46"/>
        <v>1.918578835499201E-2</v>
      </c>
      <c r="AK154" s="64">
        <v>5390</v>
      </c>
      <c r="AL154" s="64">
        <v>0</v>
      </c>
      <c r="AM154" s="26">
        <v>0</v>
      </c>
      <c r="AN154" s="70"/>
    </row>
    <row r="155" spans="1:40" x14ac:dyDescent="0.25">
      <c r="A155" s="61" t="s">
        <v>315</v>
      </c>
      <c r="B155" s="62" t="s">
        <v>314</v>
      </c>
      <c r="C155" s="25">
        <v>3</v>
      </c>
      <c r="D155" s="25"/>
      <c r="E155" s="63">
        <f t="shared" si="34"/>
        <v>1.676718816282528E-2</v>
      </c>
      <c r="F155" s="64">
        <v>4819861</v>
      </c>
      <c r="G155" s="65">
        <f t="shared" si="35"/>
        <v>3.1238986431398282E-2</v>
      </c>
      <c r="H155" s="64">
        <v>8979894</v>
      </c>
      <c r="I155" s="65">
        <f t="shared" si="36"/>
        <v>0.15612584726227649</v>
      </c>
      <c r="J155" s="64">
        <v>44879611</v>
      </c>
      <c r="K155" s="66">
        <v>353383</v>
      </c>
      <c r="L155" s="67">
        <f t="shared" si="47"/>
        <v>45232994</v>
      </c>
      <c r="M155" s="68">
        <f t="shared" si="37"/>
        <v>7.8740210114566275E-3</v>
      </c>
      <c r="N155" s="69">
        <f t="shared" si="38"/>
        <v>0.19826618934880061</v>
      </c>
      <c r="O155" s="64">
        <v>56993186</v>
      </c>
      <c r="P155" s="66">
        <v>599929</v>
      </c>
      <c r="Q155" s="67">
        <f t="shared" si="48"/>
        <v>57593115</v>
      </c>
      <c r="R155" s="68">
        <f t="shared" si="39"/>
        <v>1.0526328533379412E-2</v>
      </c>
      <c r="S155" s="69">
        <f t="shared" si="40"/>
        <v>3.2123241079064658E-3</v>
      </c>
      <c r="T155" s="64">
        <v>923408</v>
      </c>
      <c r="U155" s="66">
        <v>19647</v>
      </c>
      <c r="V155" s="67">
        <f t="shared" si="49"/>
        <v>943055</v>
      </c>
      <c r="W155" s="68">
        <f t="shared" si="41"/>
        <v>2.1276618786062067E-2</v>
      </c>
      <c r="X155" s="69">
        <f t="shared" si="42"/>
        <v>0.58171092716256301</v>
      </c>
      <c r="Y155" s="64">
        <v>167217412</v>
      </c>
      <c r="Z155" s="66">
        <v>4777641</v>
      </c>
      <c r="AA155" s="67">
        <f t="shared" si="50"/>
        <v>171995053</v>
      </c>
      <c r="AB155" s="68">
        <f t="shared" si="43"/>
        <v>2.8571432501299565E-2</v>
      </c>
      <c r="AC155" s="69">
        <f t="shared" si="44"/>
        <v>1.267777219481566E-2</v>
      </c>
      <c r="AD155" s="64">
        <v>3644326</v>
      </c>
      <c r="AE155" s="69">
        <f t="shared" si="45"/>
        <v>7.6532941423446897E-7</v>
      </c>
      <c r="AF155" s="64">
        <v>220</v>
      </c>
      <c r="AG155" s="64">
        <v>287457918</v>
      </c>
      <c r="AH155" s="66">
        <v>5750600</v>
      </c>
      <c r="AI155" s="67">
        <v>293208518</v>
      </c>
      <c r="AJ155" s="68">
        <f t="shared" si="46"/>
        <v>2.0005015134076078E-2</v>
      </c>
      <c r="AK155" s="64">
        <v>0</v>
      </c>
      <c r="AL155" s="64">
        <v>0</v>
      </c>
      <c r="AM155" s="26">
        <v>0</v>
      </c>
      <c r="AN155" s="70"/>
    </row>
    <row r="156" spans="1:40" x14ac:dyDescent="0.25">
      <c r="A156" s="61" t="s">
        <v>317</v>
      </c>
      <c r="B156" s="62" t="s">
        <v>316</v>
      </c>
      <c r="C156" s="25">
        <v>3</v>
      </c>
      <c r="D156" s="25"/>
      <c r="E156" s="63">
        <f t="shared" si="34"/>
        <v>2.7370909465589711E-2</v>
      </c>
      <c r="F156" s="64">
        <v>15126668</v>
      </c>
      <c r="G156" s="65">
        <f t="shared" si="35"/>
        <v>2.0914578726058154E-2</v>
      </c>
      <c r="H156" s="64">
        <v>11558545</v>
      </c>
      <c r="I156" s="65">
        <f t="shared" si="36"/>
        <v>0.11719757613380044</v>
      </c>
      <c r="J156" s="64">
        <v>64769818</v>
      </c>
      <c r="K156" s="66">
        <v>509999</v>
      </c>
      <c r="L156" s="67">
        <f t="shared" si="47"/>
        <v>65279817</v>
      </c>
      <c r="M156" s="68">
        <f t="shared" si="37"/>
        <v>7.8740224343381657E-3</v>
      </c>
      <c r="N156" s="69">
        <f t="shared" si="38"/>
        <v>0.27434074739671915</v>
      </c>
      <c r="O156" s="64">
        <v>151615766</v>
      </c>
      <c r="P156" s="66">
        <v>1595956</v>
      </c>
      <c r="Q156" s="67">
        <f t="shared" si="48"/>
        <v>153211722</v>
      </c>
      <c r="R156" s="68">
        <f t="shared" si="39"/>
        <v>1.0526319538563029E-2</v>
      </c>
      <c r="S156" s="69">
        <f t="shared" si="40"/>
        <v>2.2144092778269772E-2</v>
      </c>
      <c r="T156" s="64">
        <v>12238042</v>
      </c>
      <c r="U156" s="66">
        <v>260384</v>
      </c>
      <c r="V156" s="67">
        <f t="shared" si="49"/>
        <v>12498426</v>
      </c>
      <c r="W156" s="68">
        <f t="shared" si="41"/>
        <v>2.1276606176053325E-2</v>
      </c>
      <c r="X156" s="69">
        <f t="shared" si="42"/>
        <v>0.5225209536175528</v>
      </c>
      <c r="Y156" s="64">
        <v>288773780</v>
      </c>
      <c r="Z156" s="66">
        <v>8250680</v>
      </c>
      <c r="AA156" s="67">
        <f t="shared" si="50"/>
        <v>297024460</v>
      </c>
      <c r="AB156" s="68">
        <f t="shared" si="43"/>
        <v>2.8571430550239012E-2</v>
      </c>
      <c r="AC156" s="69">
        <f t="shared" si="44"/>
        <v>1.5509187678862063E-2</v>
      </c>
      <c r="AD156" s="64">
        <v>8571229</v>
      </c>
      <c r="AE156" s="69">
        <f t="shared" si="45"/>
        <v>1.9542031478999136E-6</v>
      </c>
      <c r="AF156" s="64">
        <v>1080</v>
      </c>
      <c r="AG156" s="64">
        <v>552654928</v>
      </c>
      <c r="AH156" s="66">
        <v>10617019</v>
      </c>
      <c r="AI156" s="67">
        <v>563271947</v>
      </c>
      <c r="AJ156" s="68">
        <f t="shared" si="46"/>
        <v>1.9210936991771472E-2</v>
      </c>
      <c r="AK156" s="64">
        <v>0</v>
      </c>
      <c r="AL156" s="64">
        <v>0</v>
      </c>
      <c r="AM156" s="26">
        <v>0</v>
      </c>
      <c r="AN156" s="70"/>
    </row>
    <row r="157" spans="1:40" x14ac:dyDescent="0.25">
      <c r="A157" s="61" t="s">
        <v>319</v>
      </c>
      <c r="B157" s="62" t="s">
        <v>318</v>
      </c>
      <c r="C157" s="25">
        <v>3</v>
      </c>
      <c r="D157" s="25"/>
      <c r="E157" s="63">
        <f t="shared" si="34"/>
        <v>2.7603197472347227E-2</v>
      </c>
      <c r="F157" s="64">
        <v>11288463</v>
      </c>
      <c r="G157" s="65">
        <f t="shared" si="35"/>
        <v>2.5676584072270754E-2</v>
      </c>
      <c r="H157" s="64">
        <v>10500565</v>
      </c>
      <c r="I157" s="65">
        <f t="shared" si="36"/>
        <v>0.11909331176746737</v>
      </c>
      <c r="J157" s="64">
        <v>48703794</v>
      </c>
      <c r="K157" s="66">
        <v>383495</v>
      </c>
      <c r="L157" s="67">
        <f t="shared" si="47"/>
        <v>49087289</v>
      </c>
      <c r="M157" s="68">
        <f t="shared" si="37"/>
        <v>7.874027226708458E-3</v>
      </c>
      <c r="N157" s="69">
        <f t="shared" si="38"/>
        <v>0.2388395170367256</v>
      </c>
      <c r="O157" s="64">
        <v>97674592</v>
      </c>
      <c r="P157" s="66">
        <v>1028154</v>
      </c>
      <c r="Q157" s="67">
        <f t="shared" si="48"/>
        <v>98702746</v>
      </c>
      <c r="R157" s="68">
        <f t="shared" si="39"/>
        <v>1.052631988470451E-2</v>
      </c>
      <c r="S157" s="69">
        <f t="shared" si="40"/>
        <v>2.7724203479109758E-2</v>
      </c>
      <c r="T157" s="64">
        <v>11337949</v>
      </c>
      <c r="U157" s="66">
        <v>241010</v>
      </c>
      <c r="V157" s="67">
        <f t="shared" si="49"/>
        <v>11578959</v>
      </c>
      <c r="W157" s="68">
        <f t="shared" si="41"/>
        <v>2.1256931037527158E-2</v>
      </c>
      <c r="X157" s="69">
        <f t="shared" si="42"/>
        <v>0.55148187548942595</v>
      </c>
      <c r="Y157" s="64">
        <v>225531218</v>
      </c>
      <c r="Z157" s="66">
        <v>6443749</v>
      </c>
      <c r="AA157" s="67">
        <f t="shared" si="50"/>
        <v>231974967</v>
      </c>
      <c r="AB157" s="68">
        <f t="shared" si="43"/>
        <v>2.8571428191373489E-2</v>
      </c>
      <c r="AC157" s="69">
        <f t="shared" si="44"/>
        <v>9.5813106826533843E-3</v>
      </c>
      <c r="AD157" s="64">
        <v>3918324</v>
      </c>
      <c r="AE157" s="69">
        <f t="shared" si="45"/>
        <v>0</v>
      </c>
      <c r="AF157" s="64">
        <v>0</v>
      </c>
      <c r="AG157" s="64">
        <v>408954905</v>
      </c>
      <c r="AH157" s="66">
        <v>8096408</v>
      </c>
      <c r="AI157" s="67">
        <v>417051313</v>
      </c>
      <c r="AJ157" s="68">
        <f t="shared" si="46"/>
        <v>1.9797801422628738E-2</v>
      </c>
      <c r="AK157" s="64">
        <v>0</v>
      </c>
      <c r="AL157" s="64">
        <v>10490</v>
      </c>
      <c r="AM157" s="26">
        <v>0</v>
      </c>
      <c r="AN157" s="70"/>
    </row>
    <row r="158" spans="1:40" x14ac:dyDescent="0.25">
      <c r="A158" s="61" t="s">
        <v>321</v>
      </c>
      <c r="B158" s="62" t="s">
        <v>320</v>
      </c>
      <c r="C158" s="25">
        <v>3</v>
      </c>
      <c r="D158" s="25"/>
      <c r="E158" s="63">
        <f t="shared" si="34"/>
        <v>4.0531865360203805E-2</v>
      </c>
      <c r="F158" s="64">
        <v>20376570</v>
      </c>
      <c r="G158" s="65">
        <f t="shared" si="35"/>
        <v>5.5549408447647559E-2</v>
      </c>
      <c r="H158" s="64">
        <v>27926334</v>
      </c>
      <c r="I158" s="65">
        <f t="shared" si="36"/>
        <v>6.6240315833537549E-3</v>
      </c>
      <c r="J158" s="64">
        <v>3330097</v>
      </c>
      <c r="K158" s="66">
        <v>26221</v>
      </c>
      <c r="L158" s="67">
        <f t="shared" si="47"/>
        <v>3356318</v>
      </c>
      <c r="M158" s="68">
        <f t="shared" si="37"/>
        <v>7.8739448130189602E-3</v>
      </c>
      <c r="N158" s="69">
        <f t="shared" si="38"/>
        <v>8.0607252759583678E-2</v>
      </c>
      <c r="O158" s="64">
        <v>40523655</v>
      </c>
      <c r="P158" s="66">
        <v>496220</v>
      </c>
      <c r="Q158" s="67">
        <f t="shared" si="48"/>
        <v>41019875</v>
      </c>
      <c r="R158" s="68">
        <f t="shared" si="39"/>
        <v>1.2245193578910886E-2</v>
      </c>
      <c r="S158" s="69">
        <f t="shared" si="40"/>
        <v>3.256328404493232E-2</v>
      </c>
      <c r="T158" s="64">
        <v>16370528</v>
      </c>
      <c r="U158" s="66">
        <v>199455</v>
      </c>
      <c r="V158" s="67">
        <f t="shared" si="49"/>
        <v>16569983</v>
      </c>
      <c r="W158" s="68">
        <f t="shared" si="41"/>
        <v>1.2183785397758704E-2</v>
      </c>
      <c r="X158" s="69">
        <f t="shared" si="42"/>
        <v>0.75974657973119142</v>
      </c>
      <c r="Y158" s="64">
        <v>381947123</v>
      </c>
      <c r="Z158" s="66">
        <v>7787623</v>
      </c>
      <c r="AA158" s="67">
        <f t="shared" si="50"/>
        <v>389734746</v>
      </c>
      <c r="AB158" s="68">
        <f t="shared" si="43"/>
        <v>2.0389269956616482E-2</v>
      </c>
      <c r="AC158" s="69">
        <f t="shared" si="44"/>
        <v>2.43393169511124E-2</v>
      </c>
      <c r="AD158" s="64">
        <v>12236096</v>
      </c>
      <c r="AE158" s="69">
        <f t="shared" si="45"/>
        <v>3.8261121975068438E-5</v>
      </c>
      <c r="AF158" s="64">
        <v>19235</v>
      </c>
      <c r="AG158" s="64">
        <v>502729638</v>
      </c>
      <c r="AH158" s="66">
        <v>8509519</v>
      </c>
      <c r="AI158" s="67">
        <v>511239157</v>
      </c>
      <c r="AJ158" s="68">
        <f t="shared" si="46"/>
        <v>1.6926630850437347E-2</v>
      </c>
      <c r="AK158" s="64">
        <v>0</v>
      </c>
      <c r="AL158" s="64">
        <v>0</v>
      </c>
      <c r="AM158" s="26">
        <v>0</v>
      </c>
      <c r="AN158" s="70"/>
    </row>
    <row r="159" spans="1:40" x14ac:dyDescent="0.25">
      <c r="A159" s="61" t="s">
        <v>323</v>
      </c>
      <c r="B159" s="62" t="s">
        <v>322</v>
      </c>
      <c r="C159" s="25">
        <v>3</v>
      </c>
      <c r="D159" s="25"/>
      <c r="E159" s="63">
        <f t="shared" si="34"/>
        <v>3.7550658058275059E-2</v>
      </c>
      <c r="F159" s="64">
        <v>13127121</v>
      </c>
      <c r="G159" s="65">
        <f t="shared" si="35"/>
        <v>5.9130742517041947E-3</v>
      </c>
      <c r="H159" s="64">
        <v>2067118</v>
      </c>
      <c r="I159" s="65">
        <f t="shared" si="36"/>
        <v>1.4373842913254519E-3</v>
      </c>
      <c r="J159" s="64">
        <v>502487</v>
      </c>
      <c r="K159" s="66">
        <v>3957</v>
      </c>
      <c r="L159" s="67">
        <f t="shared" si="47"/>
        <v>506444</v>
      </c>
      <c r="M159" s="68">
        <f t="shared" si="37"/>
        <v>7.8748305926322464E-3</v>
      </c>
      <c r="N159" s="69">
        <f t="shared" si="38"/>
        <v>0.11338567414493796</v>
      </c>
      <c r="O159" s="64">
        <v>39637853</v>
      </c>
      <c r="P159" s="66">
        <v>411906</v>
      </c>
      <c r="Q159" s="67">
        <f t="shared" si="48"/>
        <v>40049759</v>
      </c>
      <c r="R159" s="68">
        <f t="shared" si="39"/>
        <v>1.0391733376679105E-2</v>
      </c>
      <c r="S159" s="69">
        <f t="shared" si="40"/>
        <v>1.1976650107866825E-2</v>
      </c>
      <c r="T159" s="64">
        <v>4186849</v>
      </c>
      <c r="U159" s="66">
        <v>0</v>
      </c>
      <c r="V159" s="67">
        <f t="shared" si="49"/>
        <v>4186849</v>
      </c>
      <c r="W159" s="68">
        <f t="shared" si="41"/>
        <v>0</v>
      </c>
      <c r="X159" s="69">
        <f t="shared" si="42"/>
        <v>0.80962202957888441</v>
      </c>
      <c r="Y159" s="64">
        <v>283031161</v>
      </c>
      <c r="Z159" s="66">
        <v>1898569</v>
      </c>
      <c r="AA159" s="67">
        <f t="shared" si="50"/>
        <v>284929730</v>
      </c>
      <c r="AB159" s="68">
        <f t="shared" si="43"/>
        <v>6.7079857683938907E-3</v>
      </c>
      <c r="AC159" s="69">
        <f t="shared" si="44"/>
        <v>2.0114529567006056E-2</v>
      </c>
      <c r="AD159" s="64">
        <v>7031724</v>
      </c>
      <c r="AE159" s="69">
        <f t="shared" si="45"/>
        <v>0</v>
      </c>
      <c r="AF159" s="64">
        <v>0</v>
      </c>
      <c r="AG159" s="64">
        <v>349584313</v>
      </c>
      <c r="AH159" s="66">
        <v>2314432</v>
      </c>
      <c r="AI159" s="67">
        <v>351898745</v>
      </c>
      <c r="AJ159" s="68">
        <f t="shared" si="46"/>
        <v>6.6205259044332465E-3</v>
      </c>
      <c r="AK159" s="64">
        <v>0</v>
      </c>
      <c r="AL159" s="64">
        <v>0</v>
      </c>
      <c r="AM159" s="26">
        <v>0</v>
      </c>
      <c r="AN159" s="70"/>
    </row>
    <row r="160" spans="1:40" x14ac:dyDescent="0.25">
      <c r="A160" s="61" t="s">
        <v>325</v>
      </c>
      <c r="B160" s="62" t="s">
        <v>324</v>
      </c>
      <c r="C160" s="25">
        <v>3</v>
      </c>
      <c r="D160" s="25"/>
      <c r="E160" s="63">
        <f t="shared" si="34"/>
        <v>2.0065094080699536E-2</v>
      </c>
      <c r="F160" s="64">
        <v>6382396</v>
      </c>
      <c r="G160" s="65">
        <f t="shared" si="35"/>
        <v>3.2933792891260047E-3</v>
      </c>
      <c r="H160" s="64">
        <v>1047573</v>
      </c>
      <c r="I160" s="65">
        <f t="shared" si="36"/>
        <v>3.6993940060505109E-4</v>
      </c>
      <c r="J160" s="64">
        <v>117672</v>
      </c>
      <c r="K160" s="66">
        <v>927</v>
      </c>
      <c r="L160" s="67">
        <f t="shared" si="47"/>
        <v>118599</v>
      </c>
      <c r="M160" s="68">
        <f t="shared" si="37"/>
        <v>7.8778299000611864E-3</v>
      </c>
      <c r="N160" s="69">
        <f t="shared" si="38"/>
        <v>0.15811125161639031</v>
      </c>
      <c r="O160" s="64">
        <v>50292743</v>
      </c>
      <c r="P160" s="66">
        <v>0</v>
      </c>
      <c r="Q160" s="67">
        <f t="shared" si="48"/>
        <v>50292743</v>
      </c>
      <c r="R160" s="68">
        <f t="shared" si="39"/>
        <v>0</v>
      </c>
      <c r="S160" s="69">
        <f t="shared" si="40"/>
        <v>6.666215444888865E-3</v>
      </c>
      <c r="T160" s="64">
        <v>2120420</v>
      </c>
      <c r="U160" s="66">
        <v>0</v>
      </c>
      <c r="V160" s="67">
        <f t="shared" si="49"/>
        <v>2120420</v>
      </c>
      <c r="W160" s="68">
        <f t="shared" si="41"/>
        <v>0</v>
      </c>
      <c r="X160" s="69">
        <f t="shared" si="42"/>
        <v>0.79813056862001608</v>
      </c>
      <c r="Y160" s="64">
        <v>253872986</v>
      </c>
      <c r="Z160" s="66">
        <v>126337</v>
      </c>
      <c r="AA160" s="67">
        <f t="shared" si="50"/>
        <v>253999323</v>
      </c>
      <c r="AB160" s="68">
        <f t="shared" si="43"/>
        <v>4.9763861051368421E-4</v>
      </c>
      <c r="AC160" s="69">
        <f t="shared" si="44"/>
        <v>1.3363551548274137E-2</v>
      </c>
      <c r="AD160" s="64">
        <v>4250739</v>
      </c>
      <c r="AE160" s="69">
        <f t="shared" si="45"/>
        <v>0</v>
      </c>
      <c r="AF160" s="64">
        <v>0</v>
      </c>
      <c r="AG160" s="64">
        <v>318084529</v>
      </c>
      <c r="AH160" s="66">
        <v>127264</v>
      </c>
      <c r="AI160" s="67">
        <v>318211793</v>
      </c>
      <c r="AJ160" s="68">
        <f t="shared" si="46"/>
        <v>4.0009490684785867E-4</v>
      </c>
      <c r="AK160" s="64">
        <v>0</v>
      </c>
      <c r="AL160" s="64">
        <v>0</v>
      </c>
      <c r="AM160" s="26">
        <v>0</v>
      </c>
      <c r="AN160" s="70"/>
    </row>
    <row r="161" spans="1:40" x14ac:dyDescent="0.25">
      <c r="A161" s="61" t="s">
        <v>327</v>
      </c>
      <c r="B161" s="62" t="s">
        <v>326</v>
      </c>
      <c r="C161" s="25">
        <v>3</v>
      </c>
      <c r="D161" s="25"/>
      <c r="E161" s="63">
        <f t="shared" si="34"/>
        <v>5.4697810478789688E-2</v>
      </c>
      <c r="F161" s="64">
        <v>42748709</v>
      </c>
      <c r="G161" s="65">
        <f t="shared" si="35"/>
        <v>4.3261516871672982E-3</v>
      </c>
      <c r="H161" s="64">
        <v>3381075</v>
      </c>
      <c r="I161" s="65">
        <f t="shared" si="36"/>
        <v>1.3330101591001869E-2</v>
      </c>
      <c r="J161" s="64">
        <v>10418052</v>
      </c>
      <c r="K161" s="66">
        <v>82032</v>
      </c>
      <c r="L161" s="67">
        <f t="shared" si="47"/>
        <v>10500084</v>
      </c>
      <c r="M161" s="68">
        <f t="shared" si="37"/>
        <v>7.8740248176914461E-3</v>
      </c>
      <c r="N161" s="69">
        <f t="shared" si="38"/>
        <v>0.15585521898593233</v>
      </c>
      <c r="O161" s="64">
        <v>121807607</v>
      </c>
      <c r="P161" s="66">
        <v>1279128</v>
      </c>
      <c r="Q161" s="67">
        <f t="shared" si="48"/>
        <v>123086735</v>
      </c>
      <c r="R161" s="68">
        <f t="shared" si="39"/>
        <v>1.0501216069370774E-2</v>
      </c>
      <c r="S161" s="69">
        <f t="shared" si="40"/>
        <v>3.6134962553982818E-2</v>
      </c>
      <c r="T161" s="64">
        <v>28241039</v>
      </c>
      <c r="U161" s="66">
        <v>-1694</v>
      </c>
      <c r="V161" s="67">
        <f t="shared" si="49"/>
        <v>28239345</v>
      </c>
      <c r="W161" s="68">
        <f t="shared" si="41"/>
        <v>-5.9983628789294895E-5</v>
      </c>
      <c r="X161" s="69">
        <f t="shared" si="42"/>
        <v>0.70472226574472552</v>
      </c>
      <c r="Y161" s="64">
        <v>550770987</v>
      </c>
      <c r="Z161" s="66">
        <v>7984006</v>
      </c>
      <c r="AA161" s="67">
        <f t="shared" si="50"/>
        <v>558754993</v>
      </c>
      <c r="AB161" s="68">
        <f t="shared" si="43"/>
        <v>1.4496054055948303E-2</v>
      </c>
      <c r="AC161" s="69">
        <f t="shared" si="44"/>
        <v>3.0933488958400441E-2</v>
      </c>
      <c r="AD161" s="64">
        <v>24175862</v>
      </c>
      <c r="AE161" s="69">
        <f t="shared" si="45"/>
        <v>0</v>
      </c>
      <c r="AF161" s="64">
        <v>0</v>
      </c>
      <c r="AG161" s="64">
        <v>781543331</v>
      </c>
      <c r="AH161" s="66">
        <v>9343472</v>
      </c>
      <c r="AI161" s="67">
        <v>790886803</v>
      </c>
      <c r="AJ161" s="68">
        <f t="shared" si="46"/>
        <v>1.1955155433346024E-2</v>
      </c>
      <c r="AK161" s="64">
        <v>0</v>
      </c>
      <c r="AL161" s="64">
        <v>104640</v>
      </c>
      <c r="AM161" s="26">
        <v>0</v>
      </c>
      <c r="AN161" s="70"/>
    </row>
    <row r="162" spans="1:40" x14ac:dyDescent="0.25">
      <c r="A162" s="61" t="s">
        <v>329</v>
      </c>
      <c r="B162" s="62" t="s">
        <v>328</v>
      </c>
      <c r="C162" s="25">
        <v>3</v>
      </c>
      <c r="D162" s="25"/>
      <c r="E162" s="63">
        <f t="shared" si="34"/>
        <v>7.4968969920867573E-2</v>
      </c>
      <c r="F162" s="64">
        <v>212155785</v>
      </c>
      <c r="G162" s="65">
        <f t="shared" si="35"/>
        <v>1.1683181752005873E-2</v>
      </c>
      <c r="H162" s="64">
        <v>33062407</v>
      </c>
      <c r="I162" s="65">
        <f t="shared" si="36"/>
        <v>6.1205160742387665E-3</v>
      </c>
      <c r="J162" s="64">
        <v>17320538</v>
      </c>
      <c r="K162" s="66">
        <v>136383</v>
      </c>
      <c r="L162" s="67">
        <f t="shared" si="47"/>
        <v>17456921</v>
      </c>
      <c r="M162" s="68">
        <f t="shared" si="37"/>
        <v>7.8740625724212487E-3</v>
      </c>
      <c r="N162" s="69">
        <f t="shared" si="38"/>
        <v>0.57069869570160991</v>
      </c>
      <c r="O162" s="64">
        <v>1615028590</v>
      </c>
      <c r="P162" s="66">
        <v>15373489</v>
      </c>
      <c r="Q162" s="67">
        <f t="shared" si="48"/>
        <v>1630402079</v>
      </c>
      <c r="R162" s="68">
        <f t="shared" si="39"/>
        <v>9.5190197221214513E-3</v>
      </c>
      <c r="S162" s="69">
        <f t="shared" si="40"/>
        <v>0.24948711164885518</v>
      </c>
      <c r="T162" s="64">
        <v>706027228</v>
      </c>
      <c r="U162" s="66">
        <v>0</v>
      </c>
      <c r="V162" s="67">
        <f t="shared" si="49"/>
        <v>706027228</v>
      </c>
      <c r="W162" s="68">
        <f t="shared" si="41"/>
        <v>0</v>
      </c>
      <c r="X162" s="69">
        <f t="shared" si="42"/>
        <v>8.162832663086908E-2</v>
      </c>
      <c r="Y162" s="64">
        <v>231001196</v>
      </c>
      <c r="Z162" s="66">
        <v>4217710</v>
      </c>
      <c r="AA162" s="67">
        <f t="shared" si="50"/>
        <v>235218906</v>
      </c>
      <c r="AB162" s="68">
        <f t="shared" si="43"/>
        <v>1.8258390315866589E-2</v>
      </c>
      <c r="AC162" s="69">
        <f t="shared" si="44"/>
        <v>5.4131982715536564E-3</v>
      </c>
      <c r="AD162" s="64">
        <v>15318889</v>
      </c>
      <c r="AE162" s="69">
        <f t="shared" si="45"/>
        <v>0</v>
      </c>
      <c r="AF162" s="64">
        <v>0</v>
      </c>
      <c r="AG162" s="64">
        <v>2829914633</v>
      </c>
      <c r="AH162" s="66">
        <v>19727582</v>
      </c>
      <c r="AI162" s="67">
        <v>2849642215</v>
      </c>
      <c r="AJ162" s="68">
        <f t="shared" si="46"/>
        <v>6.9710873147741347E-3</v>
      </c>
      <c r="AK162" s="64">
        <v>804740</v>
      </c>
      <c r="AL162" s="64">
        <v>4799192</v>
      </c>
      <c r="AM162" s="26">
        <v>0</v>
      </c>
      <c r="AN162" s="70"/>
    </row>
    <row r="163" spans="1:40" x14ac:dyDescent="0.25">
      <c r="A163" s="61" t="s">
        <v>331</v>
      </c>
      <c r="B163" s="62" t="s">
        <v>330</v>
      </c>
      <c r="C163" s="25">
        <v>3</v>
      </c>
      <c r="D163" s="25"/>
      <c r="E163" s="63">
        <f t="shared" si="34"/>
        <v>3.309234138238807E-2</v>
      </c>
      <c r="F163" s="64">
        <v>20568401</v>
      </c>
      <c r="G163" s="65">
        <f t="shared" si="35"/>
        <v>2.9600351723157005E-3</v>
      </c>
      <c r="H163" s="64">
        <v>1839797</v>
      </c>
      <c r="I163" s="65">
        <f t="shared" si="36"/>
        <v>4.0222258492016967E-3</v>
      </c>
      <c r="J163" s="64">
        <v>2499997</v>
      </c>
      <c r="K163" s="66">
        <v>19685</v>
      </c>
      <c r="L163" s="67">
        <f t="shared" si="47"/>
        <v>2519682</v>
      </c>
      <c r="M163" s="68">
        <f t="shared" si="37"/>
        <v>7.8740094488113383E-3</v>
      </c>
      <c r="N163" s="69">
        <f t="shared" si="38"/>
        <v>0.28696481355018078</v>
      </c>
      <c r="O163" s="64">
        <v>178361733</v>
      </c>
      <c r="P163" s="66">
        <v>1873063</v>
      </c>
      <c r="Q163" s="67">
        <f t="shared" si="48"/>
        <v>180234796</v>
      </c>
      <c r="R163" s="68">
        <f t="shared" si="39"/>
        <v>1.050148464300916E-2</v>
      </c>
      <c r="S163" s="69">
        <f t="shared" si="40"/>
        <v>4.8307275191232735E-2</v>
      </c>
      <c r="T163" s="64">
        <v>30025177</v>
      </c>
      <c r="U163" s="66">
        <v>0</v>
      </c>
      <c r="V163" s="67">
        <f t="shared" si="49"/>
        <v>30025177</v>
      </c>
      <c r="W163" s="68">
        <f t="shared" si="41"/>
        <v>0</v>
      </c>
      <c r="X163" s="69">
        <f t="shared" si="42"/>
        <v>0.60314643660408185</v>
      </c>
      <c r="Y163" s="64">
        <v>374883047</v>
      </c>
      <c r="Z163" s="66">
        <v>5280044</v>
      </c>
      <c r="AA163" s="67">
        <f t="shared" si="50"/>
        <v>380163091</v>
      </c>
      <c r="AB163" s="68">
        <f t="shared" si="43"/>
        <v>1.408450993517453E-2</v>
      </c>
      <c r="AC163" s="69">
        <f t="shared" si="44"/>
        <v>2.1506872250599194E-2</v>
      </c>
      <c r="AD163" s="64">
        <v>13367503</v>
      </c>
      <c r="AE163" s="69">
        <f t="shared" si="45"/>
        <v>0</v>
      </c>
      <c r="AF163" s="64">
        <v>0</v>
      </c>
      <c r="AG163" s="64">
        <v>621545655</v>
      </c>
      <c r="AH163" s="66">
        <v>7172792</v>
      </c>
      <c r="AI163" s="67">
        <v>628718447</v>
      </c>
      <c r="AJ163" s="68">
        <f t="shared" si="46"/>
        <v>1.1540249605638382E-2</v>
      </c>
      <c r="AK163" s="64">
        <v>0</v>
      </c>
      <c r="AL163" s="64">
        <v>0</v>
      </c>
      <c r="AM163" s="26">
        <v>0</v>
      </c>
      <c r="AN163" s="70"/>
    </row>
    <row r="164" spans="1:40" x14ac:dyDescent="0.25">
      <c r="A164" s="61" t="s">
        <v>333</v>
      </c>
      <c r="B164" s="62" t="s">
        <v>332</v>
      </c>
      <c r="C164" s="25">
        <v>3</v>
      </c>
      <c r="D164" s="25"/>
      <c r="E164" s="63">
        <f t="shared" si="34"/>
        <v>2.9177665122661251E-2</v>
      </c>
      <c r="F164" s="64">
        <v>17728141</v>
      </c>
      <c r="G164" s="65">
        <f t="shared" si="35"/>
        <v>1.4460785467426329E-3</v>
      </c>
      <c r="H164" s="64">
        <v>878627</v>
      </c>
      <c r="I164" s="65">
        <f t="shared" si="36"/>
        <v>2.5129492140510011E-4</v>
      </c>
      <c r="J164" s="64">
        <v>152685</v>
      </c>
      <c r="K164" s="66">
        <v>1203</v>
      </c>
      <c r="L164" s="67">
        <f t="shared" si="47"/>
        <v>153888</v>
      </c>
      <c r="M164" s="68">
        <f t="shared" si="37"/>
        <v>7.8789664996561544E-3</v>
      </c>
      <c r="N164" s="69">
        <f t="shared" si="38"/>
        <v>0.1033389859123756</v>
      </c>
      <c r="O164" s="64">
        <v>62788030</v>
      </c>
      <c r="P164" s="66">
        <v>810303</v>
      </c>
      <c r="Q164" s="67">
        <f t="shared" si="48"/>
        <v>63598333</v>
      </c>
      <c r="R164" s="68">
        <f t="shared" si="39"/>
        <v>1.290537384275315E-2</v>
      </c>
      <c r="S164" s="69">
        <f t="shared" si="40"/>
        <v>9.0667869270221503E-3</v>
      </c>
      <c r="T164" s="64">
        <v>5508915</v>
      </c>
      <c r="U164" s="66">
        <v>-4363</v>
      </c>
      <c r="V164" s="67">
        <f t="shared" si="49"/>
        <v>5504552</v>
      </c>
      <c r="W164" s="68">
        <f t="shared" si="41"/>
        <v>-7.9198898512683534E-4</v>
      </c>
      <c r="X164" s="69">
        <f t="shared" si="42"/>
        <v>0.82125192353313703</v>
      </c>
      <c r="Y164" s="64">
        <v>498986805</v>
      </c>
      <c r="Z164" s="66">
        <v>7731909</v>
      </c>
      <c r="AA164" s="67">
        <f t="shared" si="50"/>
        <v>506718714</v>
      </c>
      <c r="AB164" s="68">
        <f t="shared" si="43"/>
        <v>1.5495217353492945E-2</v>
      </c>
      <c r="AC164" s="69">
        <f t="shared" si="44"/>
        <v>3.5467265036656287E-2</v>
      </c>
      <c r="AD164" s="64">
        <v>21549657</v>
      </c>
      <c r="AE164" s="69">
        <f t="shared" si="45"/>
        <v>0</v>
      </c>
      <c r="AF164" s="64">
        <v>0</v>
      </c>
      <c r="AG164" s="64">
        <v>607592860</v>
      </c>
      <c r="AH164" s="66">
        <v>8539052</v>
      </c>
      <c r="AI164" s="67">
        <v>616131912</v>
      </c>
      <c r="AJ164" s="68">
        <f t="shared" si="46"/>
        <v>1.4053904451740923E-2</v>
      </c>
      <c r="AK164" s="64">
        <v>0</v>
      </c>
      <c r="AL164" s="64">
        <v>530693</v>
      </c>
      <c r="AM164" s="26">
        <v>0</v>
      </c>
      <c r="AN164" s="70"/>
    </row>
    <row r="165" spans="1:40" x14ac:dyDescent="0.25">
      <c r="A165" s="61" t="s">
        <v>335</v>
      </c>
      <c r="B165" s="62" t="s">
        <v>334</v>
      </c>
      <c r="C165" s="25">
        <v>3</v>
      </c>
      <c r="D165" s="25"/>
      <c r="E165" s="63">
        <f t="shared" si="34"/>
        <v>3.2283094870156355E-2</v>
      </c>
      <c r="F165" s="64">
        <v>21654909</v>
      </c>
      <c r="G165" s="65">
        <f t="shared" si="35"/>
        <v>1.4028826535116585E-3</v>
      </c>
      <c r="H165" s="64">
        <v>941028</v>
      </c>
      <c r="I165" s="65">
        <f t="shared" si="36"/>
        <v>1.8436251536811473E-4</v>
      </c>
      <c r="J165" s="64">
        <v>123667</v>
      </c>
      <c r="K165" s="66">
        <v>974</v>
      </c>
      <c r="L165" s="67">
        <f t="shared" si="47"/>
        <v>124641</v>
      </c>
      <c r="M165" s="68">
        <f t="shared" si="37"/>
        <v>7.8759895525888062E-3</v>
      </c>
      <c r="N165" s="69">
        <f t="shared" si="38"/>
        <v>0.13760580394612201</v>
      </c>
      <c r="O165" s="64">
        <v>92303454</v>
      </c>
      <c r="P165" s="66">
        <v>922674</v>
      </c>
      <c r="Q165" s="67">
        <f t="shared" si="48"/>
        <v>93226128</v>
      </c>
      <c r="R165" s="68">
        <f t="shared" si="39"/>
        <v>9.9960939706546618E-3</v>
      </c>
      <c r="S165" s="69">
        <f t="shared" si="40"/>
        <v>2.8851261492092124E-2</v>
      </c>
      <c r="T165" s="64">
        <v>19352898</v>
      </c>
      <c r="U165" s="66">
        <v>0</v>
      </c>
      <c r="V165" s="67">
        <f t="shared" si="49"/>
        <v>19352898</v>
      </c>
      <c r="W165" s="68">
        <f t="shared" si="41"/>
        <v>0</v>
      </c>
      <c r="X165" s="69">
        <f t="shared" si="42"/>
        <v>0.77080458242441119</v>
      </c>
      <c r="Y165" s="64">
        <v>517041602</v>
      </c>
      <c r="Z165" s="66">
        <v>6570715</v>
      </c>
      <c r="AA165" s="67">
        <f t="shared" si="50"/>
        <v>523612317</v>
      </c>
      <c r="AB165" s="68">
        <f t="shared" si="43"/>
        <v>1.2708290734407867E-2</v>
      </c>
      <c r="AC165" s="69">
        <f t="shared" si="44"/>
        <v>2.8868012098338544E-2</v>
      </c>
      <c r="AD165" s="64">
        <v>19364134</v>
      </c>
      <c r="AE165" s="69">
        <f t="shared" si="45"/>
        <v>0</v>
      </c>
      <c r="AF165" s="64">
        <v>0</v>
      </c>
      <c r="AG165" s="64">
        <v>670781692</v>
      </c>
      <c r="AH165" s="66">
        <v>7494363</v>
      </c>
      <c r="AI165" s="67">
        <v>678276055</v>
      </c>
      <c r="AJ165" s="68">
        <f t="shared" si="46"/>
        <v>1.1172581317261116E-2</v>
      </c>
      <c r="AK165" s="64">
        <v>0</v>
      </c>
      <c r="AL165" s="64">
        <v>9800</v>
      </c>
      <c r="AM165" s="26">
        <v>0</v>
      </c>
      <c r="AN165" s="70"/>
    </row>
    <row r="166" spans="1:40" x14ac:dyDescent="0.25">
      <c r="A166" s="61" t="s">
        <v>337</v>
      </c>
      <c r="B166" s="62" t="s">
        <v>336</v>
      </c>
      <c r="C166" s="25">
        <v>3</v>
      </c>
      <c r="D166" s="25"/>
      <c r="E166" s="63">
        <f t="shared" si="34"/>
        <v>1.2965940455679625E-2</v>
      </c>
      <c r="F166" s="64">
        <v>3745814</v>
      </c>
      <c r="G166" s="65">
        <f t="shared" si="35"/>
        <v>5.9452342778460784E-3</v>
      </c>
      <c r="H166" s="64">
        <v>1717557</v>
      </c>
      <c r="I166" s="65">
        <f t="shared" si="36"/>
        <v>1.4156249355197137E-3</v>
      </c>
      <c r="J166" s="64">
        <v>408969</v>
      </c>
      <c r="K166" s="66">
        <v>3220</v>
      </c>
      <c r="L166" s="67">
        <f t="shared" si="47"/>
        <v>412189</v>
      </c>
      <c r="M166" s="68">
        <f t="shared" si="37"/>
        <v>7.8734574014167336E-3</v>
      </c>
      <c r="N166" s="69">
        <f t="shared" si="38"/>
        <v>5.2599800668362E-2</v>
      </c>
      <c r="O166" s="64">
        <v>15195895</v>
      </c>
      <c r="P166" s="66">
        <v>23601</v>
      </c>
      <c r="Q166" s="67">
        <f t="shared" si="48"/>
        <v>15219496</v>
      </c>
      <c r="R166" s="68">
        <f t="shared" si="39"/>
        <v>1.5531168121390678E-3</v>
      </c>
      <c r="S166" s="69">
        <f t="shared" si="40"/>
        <v>1.7998802802818921E-3</v>
      </c>
      <c r="T166" s="64">
        <v>519979</v>
      </c>
      <c r="U166" s="66">
        <v>0</v>
      </c>
      <c r="V166" s="67">
        <f t="shared" si="49"/>
        <v>519979</v>
      </c>
      <c r="W166" s="68">
        <f t="shared" si="41"/>
        <v>0</v>
      </c>
      <c r="X166" s="69">
        <f t="shared" si="42"/>
        <v>0.91309625255087523</v>
      </c>
      <c r="Y166" s="64">
        <v>263790254</v>
      </c>
      <c r="Z166" s="66">
        <v>123754</v>
      </c>
      <c r="AA166" s="67">
        <f t="shared" si="50"/>
        <v>263914008</v>
      </c>
      <c r="AB166" s="68">
        <f t="shared" si="43"/>
        <v>4.6913787800515177E-4</v>
      </c>
      <c r="AC166" s="69">
        <f t="shared" si="44"/>
        <v>1.2177266831435515E-2</v>
      </c>
      <c r="AD166" s="64">
        <v>3517969</v>
      </c>
      <c r="AE166" s="69">
        <f t="shared" si="45"/>
        <v>0</v>
      </c>
      <c r="AF166" s="64">
        <v>0</v>
      </c>
      <c r="AG166" s="64">
        <v>288896437</v>
      </c>
      <c r="AH166" s="66">
        <v>150575</v>
      </c>
      <c r="AI166" s="67">
        <v>289047012</v>
      </c>
      <c r="AJ166" s="68">
        <f t="shared" si="46"/>
        <v>5.2120753569556829E-4</v>
      </c>
      <c r="AK166" s="64">
        <v>0</v>
      </c>
      <c r="AL166" s="64">
        <v>0</v>
      </c>
      <c r="AM166" s="26">
        <v>0</v>
      </c>
      <c r="AN166" s="70"/>
    </row>
    <row r="167" spans="1:40" x14ac:dyDescent="0.25">
      <c r="A167" s="61" t="s">
        <v>339</v>
      </c>
      <c r="B167" s="62" t="s">
        <v>338</v>
      </c>
      <c r="C167" s="25">
        <v>3</v>
      </c>
      <c r="D167" s="25"/>
      <c r="E167" s="63">
        <f t="shared" si="34"/>
        <v>3.8304731586938576E-2</v>
      </c>
      <c r="F167" s="64">
        <v>37335235</v>
      </c>
      <c r="G167" s="65">
        <f t="shared" si="35"/>
        <v>1.2554900794601443E-2</v>
      </c>
      <c r="H167" s="64">
        <v>12237135</v>
      </c>
      <c r="I167" s="65">
        <f t="shared" si="36"/>
        <v>5.218298250551278E-2</v>
      </c>
      <c r="J167" s="64">
        <v>50862226</v>
      </c>
      <c r="K167" s="66">
        <v>400490</v>
      </c>
      <c r="L167" s="67">
        <f t="shared" si="47"/>
        <v>51262716</v>
      </c>
      <c r="M167" s="68">
        <f t="shared" si="37"/>
        <v>7.8740163672742121E-3</v>
      </c>
      <c r="N167" s="69">
        <f t="shared" si="38"/>
        <v>0.2984778163803688</v>
      </c>
      <c r="O167" s="64">
        <v>290923313</v>
      </c>
      <c r="P167" s="66">
        <v>4922630</v>
      </c>
      <c r="Q167" s="67">
        <f t="shared" si="48"/>
        <v>295845943</v>
      </c>
      <c r="R167" s="68">
        <f t="shared" si="39"/>
        <v>1.6920713397760599E-2</v>
      </c>
      <c r="S167" s="69">
        <f t="shared" si="40"/>
        <v>7.8254320681890727E-2</v>
      </c>
      <c r="T167" s="64">
        <v>76273696</v>
      </c>
      <c r="U167" s="66">
        <v>26157</v>
      </c>
      <c r="V167" s="67">
        <f t="shared" si="49"/>
        <v>76299853</v>
      </c>
      <c r="W167" s="68">
        <f t="shared" si="41"/>
        <v>3.4293604967038701E-4</v>
      </c>
      <c r="X167" s="69">
        <f t="shared" si="42"/>
        <v>0.49837958205989413</v>
      </c>
      <c r="Y167" s="64">
        <v>485765545</v>
      </c>
      <c r="Z167" s="66">
        <v>-6199186</v>
      </c>
      <c r="AA167" s="67">
        <f t="shared" si="50"/>
        <v>479566359</v>
      </c>
      <c r="AB167" s="68">
        <f t="shared" si="43"/>
        <v>-1.2761683210776096E-2</v>
      </c>
      <c r="AC167" s="69">
        <f t="shared" si="44"/>
        <v>2.1845065799902103E-2</v>
      </c>
      <c r="AD167" s="64">
        <v>21292165</v>
      </c>
      <c r="AE167" s="69">
        <f t="shared" si="45"/>
        <v>6.0019089148251156E-7</v>
      </c>
      <c r="AF167" s="64">
        <v>585</v>
      </c>
      <c r="AG167" s="64">
        <v>974689900</v>
      </c>
      <c r="AH167" s="66">
        <v>-849909</v>
      </c>
      <c r="AI167" s="67">
        <v>973839991</v>
      </c>
      <c r="AJ167" s="68">
        <f t="shared" si="46"/>
        <v>-8.7197887245984594E-4</v>
      </c>
      <c r="AK167" s="64">
        <v>39460</v>
      </c>
      <c r="AL167" s="64">
        <v>542720</v>
      </c>
      <c r="AM167" s="26">
        <v>0</v>
      </c>
      <c r="AN167" s="70"/>
    </row>
    <row r="168" spans="1:40" x14ac:dyDescent="0.25">
      <c r="A168" s="61" t="s">
        <v>341</v>
      </c>
      <c r="B168" s="62" t="s">
        <v>340</v>
      </c>
      <c r="C168" s="25">
        <v>3</v>
      </c>
      <c r="D168" s="25"/>
      <c r="E168" s="63">
        <f t="shared" si="34"/>
        <v>3.7531659425731667E-2</v>
      </c>
      <c r="F168" s="64">
        <v>11220759</v>
      </c>
      <c r="G168" s="65">
        <f t="shared" si="35"/>
        <v>2.5330851978337897E-3</v>
      </c>
      <c r="H168" s="64">
        <v>757311</v>
      </c>
      <c r="I168" s="65">
        <f t="shared" si="36"/>
        <v>1.4754797904079555E-3</v>
      </c>
      <c r="J168" s="64">
        <v>441121</v>
      </c>
      <c r="K168" s="66">
        <v>3474</v>
      </c>
      <c r="L168" s="67">
        <f t="shared" si="47"/>
        <v>444595</v>
      </c>
      <c r="M168" s="68">
        <f t="shared" si="37"/>
        <v>7.8753901990610293E-3</v>
      </c>
      <c r="N168" s="69">
        <f t="shared" si="38"/>
        <v>0.16919029376792225</v>
      </c>
      <c r="O168" s="64">
        <v>50582456</v>
      </c>
      <c r="P168" s="66">
        <v>1013591</v>
      </c>
      <c r="Q168" s="67">
        <f t="shared" si="48"/>
        <v>51596047</v>
      </c>
      <c r="R168" s="68">
        <f t="shared" si="39"/>
        <v>2.0038390385789095E-2</v>
      </c>
      <c r="S168" s="69">
        <f t="shared" si="40"/>
        <v>1.7655109896169568E-2</v>
      </c>
      <c r="T168" s="64">
        <v>5278310</v>
      </c>
      <c r="U168" s="66">
        <v>0</v>
      </c>
      <c r="V168" s="67">
        <f t="shared" si="49"/>
        <v>5278310</v>
      </c>
      <c r="W168" s="68">
        <f t="shared" si="41"/>
        <v>0</v>
      </c>
      <c r="X168" s="69">
        <f t="shared" si="42"/>
        <v>0.72870249828479872</v>
      </c>
      <c r="Y168" s="64">
        <v>217858609</v>
      </c>
      <c r="Z168" s="66">
        <v>-2046635</v>
      </c>
      <c r="AA168" s="67">
        <f t="shared" si="50"/>
        <v>215811974</v>
      </c>
      <c r="AB168" s="68">
        <f t="shared" si="43"/>
        <v>-9.3943269416541623E-3</v>
      </c>
      <c r="AC168" s="69">
        <f t="shared" si="44"/>
        <v>4.2911873637136E-2</v>
      </c>
      <c r="AD168" s="64">
        <v>12829270</v>
      </c>
      <c r="AE168" s="69">
        <f t="shared" si="45"/>
        <v>0</v>
      </c>
      <c r="AF168" s="64">
        <v>0</v>
      </c>
      <c r="AG168" s="64">
        <v>298967836</v>
      </c>
      <c r="AH168" s="66">
        <v>-1029570</v>
      </c>
      <c r="AI168" s="67">
        <v>297938266</v>
      </c>
      <c r="AJ168" s="68">
        <f t="shared" si="46"/>
        <v>-3.4437483769993236E-3</v>
      </c>
      <c r="AK168" s="64">
        <v>0</v>
      </c>
      <c r="AL168" s="64">
        <v>0</v>
      </c>
      <c r="AM168" s="26">
        <v>0</v>
      </c>
      <c r="AN168" s="70"/>
    </row>
    <row r="169" spans="1:40" x14ac:dyDescent="0.25">
      <c r="A169" s="61" t="s">
        <v>343</v>
      </c>
      <c r="B169" s="62" t="s">
        <v>342</v>
      </c>
      <c r="C169" s="25">
        <v>3</v>
      </c>
      <c r="D169" s="25"/>
      <c r="E169" s="63">
        <f t="shared" si="34"/>
        <v>4.3170840083193378E-2</v>
      </c>
      <c r="F169" s="64">
        <v>13081702</v>
      </c>
      <c r="G169" s="65">
        <f t="shared" si="35"/>
        <v>3.1869597200319455E-2</v>
      </c>
      <c r="H169" s="64">
        <v>9657180</v>
      </c>
      <c r="I169" s="65">
        <f t="shared" si="36"/>
        <v>0.15223169732241795</v>
      </c>
      <c r="J169" s="64">
        <v>46129510</v>
      </c>
      <c r="K169" s="66">
        <v>363224</v>
      </c>
      <c r="L169" s="67">
        <f t="shared" si="47"/>
        <v>46492734</v>
      </c>
      <c r="M169" s="68">
        <f t="shared" si="37"/>
        <v>7.8740051650234306E-3</v>
      </c>
      <c r="N169" s="69">
        <f t="shared" si="38"/>
        <v>0.2499626602667733</v>
      </c>
      <c r="O169" s="64">
        <v>75744114</v>
      </c>
      <c r="P169" s="66">
        <v>1914586</v>
      </c>
      <c r="Q169" s="67">
        <f t="shared" si="48"/>
        <v>77658700</v>
      </c>
      <c r="R169" s="68">
        <f t="shared" si="39"/>
        <v>2.5277026806333758E-2</v>
      </c>
      <c r="S169" s="69">
        <f t="shared" si="40"/>
        <v>2.2396886638965791E-2</v>
      </c>
      <c r="T169" s="64">
        <v>6786743</v>
      </c>
      <c r="U169" s="66">
        <v>16081</v>
      </c>
      <c r="V169" s="67">
        <f t="shared" si="49"/>
        <v>6802824</v>
      </c>
      <c r="W169" s="68">
        <f t="shared" si="41"/>
        <v>2.3694723669365407E-3</v>
      </c>
      <c r="X169" s="69">
        <f t="shared" si="42"/>
        <v>0.46751999275035455</v>
      </c>
      <c r="Y169" s="64">
        <v>141668710</v>
      </c>
      <c r="Z169" s="66">
        <v>1660621</v>
      </c>
      <c r="AA169" s="67">
        <f t="shared" si="50"/>
        <v>143329331</v>
      </c>
      <c r="AB169" s="68">
        <f t="shared" si="43"/>
        <v>1.1721861517620934E-2</v>
      </c>
      <c r="AC169" s="69">
        <f t="shared" si="44"/>
        <v>3.2719523087644066E-2</v>
      </c>
      <c r="AD169" s="64">
        <v>9914726</v>
      </c>
      <c r="AE169" s="69">
        <f t="shared" si="45"/>
        <v>1.2880265033151172E-4</v>
      </c>
      <c r="AF169" s="64">
        <v>39030</v>
      </c>
      <c r="AG169" s="64">
        <v>303021715</v>
      </c>
      <c r="AH169" s="66">
        <v>3954512</v>
      </c>
      <c r="AI169" s="67">
        <v>306976227</v>
      </c>
      <c r="AJ169" s="68">
        <f t="shared" si="46"/>
        <v>1.3050259450877968E-2</v>
      </c>
      <c r="AK169" s="64">
        <v>0</v>
      </c>
      <c r="AL169" s="64">
        <v>42775</v>
      </c>
      <c r="AM169" s="26">
        <v>0</v>
      </c>
      <c r="AN169" s="70"/>
    </row>
    <row r="170" spans="1:40" x14ac:dyDescent="0.25">
      <c r="A170" s="61" t="s">
        <v>345</v>
      </c>
      <c r="B170" s="62" t="s">
        <v>344</v>
      </c>
      <c r="C170" s="25">
        <v>3</v>
      </c>
      <c r="D170" s="25"/>
      <c r="E170" s="63">
        <f t="shared" si="34"/>
        <v>6.0764672195855296E-2</v>
      </c>
      <c r="F170" s="64">
        <v>37209379</v>
      </c>
      <c r="G170" s="65">
        <f t="shared" si="35"/>
        <v>4.3553083045159834E-2</v>
      </c>
      <c r="H170" s="64">
        <v>26669825</v>
      </c>
      <c r="I170" s="65">
        <f t="shared" si="36"/>
        <v>0.20691748277166233</v>
      </c>
      <c r="J170" s="64">
        <v>126706370</v>
      </c>
      <c r="K170" s="66">
        <v>997688</v>
      </c>
      <c r="L170" s="67">
        <f t="shared" si="47"/>
        <v>127704058</v>
      </c>
      <c r="M170" s="68">
        <f t="shared" si="37"/>
        <v>7.8740161208943164E-3</v>
      </c>
      <c r="N170" s="69">
        <f t="shared" si="38"/>
        <v>0.16581751913831702</v>
      </c>
      <c r="O170" s="64">
        <v>101538718</v>
      </c>
      <c r="P170" s="66">
        <v>2151715</v>
      </c>
      <c r="Q170" s="67">
        <f t="shared" si="48"/>
        <v>103690433</v>
      </c>
      <c r="R170" s="68">
        <f t="shared" si="39"/>
        <v>2.1191079052229122E-2</v>
      </c>
      <c r="S170" s="69">
        <f t="shared" si="40"/>
        <v>5.4779278222271091E-2</v>
      </c>
      <c r="T170" s="64">
        <v>33544210</v>
      </c>
      <c r="U170" s="66">
        <v>0</v>
      </c>
      <c r="V170" s="67">
        <f t="shared" si="49"/>
        <v>33544210</v>
      </c>
      <c r="W170" s="68">
        <f t="shared" si="41"/>
        <v>0</v>
      </c>
      <c r="X170" s="69">
        <f t="shared" si="42"/>
        <v>0.43535097153211372</v>
      </c>
      <c r="Y170" s="64">
        <v>266588113</v>
      </c>
      <c r="Z170" s="66">
        <v>3897229</v>
      </c>
      <c r="AA170" s="67">
        <f t="shared" si="50"/>
        <v>270485342</v>
      </c>
      <c r="AB170" s="68">
        <f t="shared" si="43"/>
        <v>1.4618915135199596E-2</v>
      </c>
      <c r="AC170" s="69">
        <f t="shared" si="44"/>
        <v>3.0205815943443733E-2</v>
      </c>
      <c r="AD170" s="64">
        <v>18496597</v>
      </c>
      <c r="AE170" s="69">
        <f t="shared" si="45"/>
        <v>2.6111771511769864E-3</v>
      </c>
      <c r="AF170" s="64">
        <v>1598960</v>
      </c>
      <c r="AG170" s="64">
        <v>612352172</v>
      </c>
      <c r="AH170" s="66">
        <v>7046632</v>
      </c>
      <c r="AI170" s="67">
        <v>619398804</v>
      </c>
      <c r="AJ170" s="68">
        <f t="shared" si="46"/>
        <v>1.1507482658198199E-2</v>
      </c>
      <c r="AK170" s="64">
        <v>0</v>
      </c>
      <c r="AL170" s="64">
        <v>849660</v>
      </c>
      <c r="AM170" s="26">
        <v>0</v>
      </c>
      <c r="AN170" s="70"/>
    </row>
    <row r="171" spans="1:40" x14ac:dyDescent="0.25">
      <c r="A171" s="61" t="s">
        <v>347</v>
      </c>
      <c r="B171" s="62" t="s">
        <v>346</v>
      </c>
      <c r="C171" s="25">
        <v>3</v>
      </c>
      <c r="D171" s="25"/>
      <c r="E171" s="63">
        <f t="shared" si="34"/>
        <v>3.016627841349476E-2</v>
      </c>
      <c r="F171" s="64">
        <v>15934567</v>
      </c>
      <c r="G171" s="65">
        <f t="shared" si="35"/>
        <v>5.6284232592631652E-3</v>
      </c>
      <c r="H171" s="64">
        <v>2973071</v>
      </c>
      <c r="I171" s="65">
        <f t="shared" si="36"/>
        <v>2.1430890153220444E-2</v>
      </c>
      <c r="J171" s="64">
        <v>11320321</v>
      </c>
      <c r="K171" s="66">
        <v>89136</v>
      </c>
      <c r="L171" s="67">
        <f t="shared" si="47"/>
        <v>11409457</v>
      </c>
      <c r="M171" s="68">
        <f t="shared" si="37"/>
        <v>7.8739816653609022E-3</v>
      </c>
      <c r="N171" s="69">
        <f t="shared" si="38"/>
        <v>0.1399097666598339</v>
      </c>
      <c r="O171" s="64">
        <v>73903765</v>
      </c>
      <c r="P171" s="66">
        <v>-1454148</v>
      </c>
      <c r="Q171" s="67">
        <f t="shared" si="48"/>
        <v>72449617</v>
      </c>
      <c r="R171" s="68">
        <f t="shared" si="39"/>
        <v>-1.9676237063159095E-2</v>
      </c>
      <c r="S171" s="69">
        <f t="shared" si="40"/>
        <v>2.5459232353008156E-2</v>
      </c>
      <c r="T171" s="64">
        <v>13448190</v>
      </c>
      <c r="U171" s="66">
        <v>0</v>
      </c>
      <c r="V171" s="67">
        <f t="shared" si="49"/>
        <v>13448190</v>
      </c>
      <c r="W171" s="68">
        <f t="shared" si="41"/>
        <v>0</v>
      </c>
      <c r="X171" s="69">
        <f t="shared" si="42"/>
        <v>0.75341997254504423</v>
      </c>
      <c r="Y171" s="64">
        <v>397974880</v>
      </c>
      <c r="Z171" s="66">
        <v>-5451711</v>
      </c>
      <c r="AA171" s="67">
        <f t="shared" si="50"/>
        <v>392523169</v>
      </c>
      <c r="AB171" s="68">
        <f t="shared" si="43"/>
        <v>-1.3698630928665648E-2</v>
      </c>
      <c r="AC171" s="69">
        <f t="shared" si="44"/>
        <v>2.3985436616135381E-2</v>
      </c>
      <c r="AD171" s="64">
        <v>12669695</v>
      </c>
      <c r="AE171" s="69">
        <f t="shared" si="45"/>
        <v>0</v>
      </c>
      <c r="AF171" s="64">
        <v>0</v>
      </c>
      <c r="AG171" s="64">
        <v>528224489</v>
      </c>
      <c r="AH171" s="66">
        <v>-6816723</v>
      </c>
      <c r="AI171" s="67">
        <v>521407766</v>
      </c>
      <c r="AJ171" s="68">
        <f t="shared" si="46"/>
        <v>-1.290497343829131E-2</v>
      </c>
      <c r="AK171" s="64">
        <v>0</v>
      </c>
      <c r="AL171" s="64">
        <v>71895</v>
      </c>
      <c r="AM171" s="26">
        <v>0</v>
      </c>
      <c r="AN171" s="70"/>
    </row>
    <row r="172" spans="1:40" x14ac:dyDescent="0.25">
      <c r="A172" s="61" t="s">
        <v>349</v>
      </c>
      <c r="B172" s="62" t="s">
        <v>348</v>
      </c>
      <c r="C172" s="25">
        <v>3</v>
      </c>
      <c r="D172" s="25"/>
      <c r="E172" s="63">
        <f t="shared" si="34"/>
        <v>3.6122311685079296E-2</v>
      </c>
      <c r="F172" s="64">
        <v>34915639</v>
      </c>
      <c r="G172" s="65">
        <f t="shared" si="35"/>
        <v>8.6277496151670827E-3</v>
      </c>
      <c r="H172" s="64">
        <v>8339538</v>
      </c>
      <c r="I172" s="65">
        <f t="shared" si="36"/>
        <v>4.7861239809470942E-2</v>
      </c>
      <c r="J172" s="64">
        <v>46262426</v>
      </c>
      <c r="K172" s="66">
        <v>364271</v>
      </c>
      <c r="L172" s="67">
        <f t="shared" si="47"/>
        <v>46626697</v>
      </c>
      <c r="M172" s="68">
        <f t="shared" si="37"/>
        <v>7.8740142162021503E-3</v>
      </c>
      <c r="N172" s="69">
        <f t="shared" si="38"/>
        <v>0.14561525216548596</v>
      </c>
      <c r="O172" s="64">
        <v>140750947</v>
      </c>
      <c r="P172" s="66">
        <v>430049</v>
      </c>
      <c r="Q172" s="67">
        <f t="shared" si="48"/>
        <v>141180996</v>
      </c>
      <c r="R172" s="68">
        <f t="shared" si="39"/>
        <v>3.0553897445535481E-3</v>
      </c>
      <c r="S172" s="69">
        <f t="shared" si="40"/>
        <v>3.4575044945668598E-2</v>
      </c>
      <c r="T172" s="64">
        <v>33420059</v>
      </c>
      <c r="U172" s="66">
        <v>-239793</v>
      </c>
      <c r="V172" s="67">
        <f t="shared" si="49"/>
        <v>33180266</v>
      </c>
      <c r="W172" s="68">
        <f t="shared" si="41"/>
        <v>-7.1751219828786062E-3</v>
      </c>
      <c r="X172" s="69">
        <f t="shared" si="42"/>
        <v>0.68594414551015437</v>
      </c>
      <c r="Y172" s="64">
        <v>663030051</v>
      </c>
      <c r="Z172" s="66">
        <v>2872813</v>
      </c>
      <c r="AA172" s="67">
        <f t="shared" si="50"/>
        <v>665902864</v>
      </c>
      <c r="AB172" s="68">
        <f t="shared" si="43"/>
        <v>4.3328548919723099E-3</v>
      </c>
      <c r="AC172" s="69">
        <f t="shared" si="44"/>
        <v>4.108192449326311E-2</v>
      </c>
      <c r="AD172" s="64">
        <v>39709575</v>
      </c>
      <c r="AE172" s="69">
        <f t="shared" si="45"/>
        <v>1.7233177571065171E-4</v>
      </c>
      <c r="AF172" s="64">
        <v>166575</v>
      </c>
      <c r="AG172" s="64">
        <v>966594810</v>
      </c>
      <c r="AH172" s="66">
        <v>3427340</v>
      </c>
      <c r="AI172" s="67">
        <v>970022150</v>
      </c>
      <c r="AJ172" s="68">
        <f t="shared" si="46"/>
        <v>3.5457877122265949E-3</v>
      </c>
      <c r="AK172" s="64">
        <v>27820</v>
      </c>
      <c r="AL172" s="64">
        <v>0</v>
      </c>
      <c r="AM172" s="26">
        <v>0</v>
      </c>
      <c r="AN172" s="70"/>
    </row>
    <row r="173" spans="1:40" x14ac:dyDescent="0.25">
      <c r="A173" s="61" t="s">
        <v>351</v>
      </c>
      <c r="B173" s="62" t="s">
        <v>350</v>
      </c>
      <c r="C173" s="25">
        <v>3</v>
      </c>
      <c r="D173" s="25"/>
      <c r="E173" s="63">
        <f t="shared" si="34"/>
        <v>3.3681355121720269E-2</v>
      </c>
      <c r="F173" s="64">
        <v>15422627</v>
      </c>
      <c r="G173" s="65">
        <f t="shared" si="35"/>
        <v>5.2582817806465674E-3</v>
      </c>
      <c r="H173" s="64">
        <v>2407757</v>
      </c>
      <c r="I173" s="65">
        <f t="shared" si="36"/>
        <v>3.8605383462482715E-3</v>
      </c>
      <c r="J173" s="64">
        <v>1767733</v>
      </c>
      <c r="K173" s="66">
        <v>13919</v>
      </c>
      <c r="L173" s="67">
        <f t="shared" si="47"/>
        <v>1781652</v>
      </c>
      <c r="M173" s="68">
        <f t="shared" si="37"/>
        <v>7.8739266620015576E-3</v>
      </c>
      <c r="N173" s="69">
        <f t="shared" si="38"/>
        <v>0.15715681081021407</v>
      </c>
      <c r="O173" s="64">
        <v>71961798</v>
      </c>
      <c r="P173" s="66">
        <v>-2055046</v>
      </c>
      <c r="Q173" s="67">
        <f t="shared" si="48"/>
        <v>69906752</v>
      </c>
      <c r="R173" s="68">
        <f t="shared" si="39"/>
        <v>-2.8557457666635845E-2</v>
      </c>
      <c r="S173" s="69">
        <f t="shared" si="40"/>
        <v>7.1625462571576108E-3</v>
      </c>
      <c r="T173" s="64">
        <v>3279716</v>
      </c>
      <c r="U173" s="66">
        <v>0</v>
      </c>
      <c r="V173" s="67">
        <f t="shared" si="49"/>
        <v>3279716</v>
      </c>
      <c r="W173" s="68">
        <f t="shared" si="41"/>
        <v>0</v>
      </c>
      <c r="X173" s="69">
        <f t="shared" si="42"/>
        <v>0.76189168132631613</v>
      </c>
      <c r="Y173" s="64">
        <v>348868719</v>
      </c>
      <c r="Z173" s="66">
        <v>1074957</v>
      </c>
      <c r="AA173" s="67">
        <f t="shared" si="50"/>
        <v>349943676</v>
      </c>
      <c r="AB173" s="68">
        <f t="shared" si="43"/>
        <v>3.0812650761044588E-3</v>
      </c>
      <c r="AC173" s="69">
        <f t="shared" si="44"/>
        <v>3.0988786357697022E-2</v>
      </c>
      <c r="AD173" s="64">
        <v>14189705</v>
      </c>
      <c r="AE173" s="69">
        <f t="shared" si="45"/>
        <v>0</v>
      </c>
      <c r="AF173" s="64">
        <v>0</v>
      </c>
      <c r="AG173" s="64">
        <v>457898055</v>
      </c>
      <c r="AH173" s="66">
        <v>-966170</v>
      </c>
      <c r="AI173" s="67">
        <v>456931885</v>
      </c>
      <c r="AJ173" s="68">
        <f t="shared" si="46"/>
        <v>-2.1100111464766977E-3</v>
      </c>
      <c r="AK173" s="64">
        <v>0</v>
      </c>
      <c r="AL173" s="64">
        <v>0</v>
      </c>
      <c r="AM173" s="26">
        <v>0</v>
      </c>
      <c r="AN173" s="70"/>
    </row>
    <row r="174" spans="1:40" x14ac:dyDescent="0.25">
      <c r="A174" s="61" t="s">
        <v>353</v>
      </c>
      <c r="B174" s="62" t="s">
        <v>352</v>
      </c>
      <c r="C174" s="25">
        <v>3</v>
      </c>
      <c r="D174" s="25"/>
      <c r="E174" s="63">
        <f t="shared" si="34"/>
        <v>3.2660567390672135E-2</v>
      </c>
      <c r="F174" s="64">
        <v>19832237</v>
      </c>
      <c r="G174" s="65">
        <f t="shared" si="35"/>
        <v>1.2412904437797408E-2</v>
      </c>
      <c r="H174" s="64">
        <v>7537397</v>
      </c>
      <c r="I174" s="65">
        <f t="shared" si="36"/>
        <v>2.4503617348464221E-2</v>
      </c>
      <c r="J174" s="64">
        <v>14879152</v>
      </c>
      <c r="K174" s="66">
        <v>117159</v>
      </c>
      <c r="L174" s="67">
        <f t="shared" si="47"/>
        <v>14996311</v>
      </c>
      <c r="M174" s="68">
        <f t="shared" si="37"/>
        <v>7.8740374451447236E-3</v>
      </c>
      <c r="N174" s="69">
        <f t="shared" si="38"/>
        <v>0.32873530782790006</v>
      </c>
      <c r="O174" s="64">
        <v>199615532</v>
      </c>
      <c r="P174" s="66">
        <v>-4925752</v>
      </c>
      <c r="Q174" s="67">
        <f t="shared" si="48"/>
        <v>194689780</v>
      </c>
      <c r="R174" s="68">
        <f t="shared" si="39"/>
        <v>-2.4676196038693022E-2</v>
      </c>
      <c r="S174" s="69">
        <f t="shared" si="40"/>
        <v>5.9502592156176932E-2</v>
      </c>
      <c r="T174" s="64">
        <v>36131323</v>
      </c>
      <c r="U174" s="66">
        <v>0</v>
      </c>
      <c r="V174" s="67">
        <f t="shared" si="49"/>
        <v>36131323</v>
      </c>
      <c r="W174" s="68">
        <f t="shared" si="41"/>
        <v>0</v>
      </c>
      <c r="X174" s="69">
        <f t="shared" si="42"/>
        <v>0.52404622500656561</v>
      </c>
      <c r="Y174" s="64">
        <v>318212749</v>
      </c>
      <c r="Z174" s="66">
        <v>3842</v>
      </c>
      <c r="AA174" s="67">
        <f t="shared" si="50"/>
        <v>318216591</v>
      </c>
      <c r="AB174" s="68">
        <f t="shared" si="43"/>
        <v>1.2073683446290834E-5</v>
      </c>
      <c r="AC174" s="69">
        <f t="shared" si="44"/>
        <v>1.8138785832423596E-2</v>
      </c>
      <c r="AD174" s="64">
        <v>11014282</v>
      </c>
      <c r="AE174" s="69">
        <f t="shared" si="45"/>
        <v>0</v>
      </c>
      <c r="AF174" s="64">
        <v>0</v>
      </c>
      <c r="AG174" s="64">
        <v>607222672</v>
      </c>
      <c r="AH174" s="66">
        <v>-4804751</v>
      </c>
      <c r="AI174" s="67">
        <v>602417921</v>
      </c>
      <c r="AJ174" s="68">
        <f t="shared" si="46"/>
        <v>-7.912667332026101E-3</v>
      </c>
      <c r="AK174" s="64">
        <v>37065700</v>
      </c>
      <c r="AL174" s="64">
        <v>16798100</v>
      </c>
      <c r="AM174" s="26">
        <v>0</v>
      </c>
      <c r="AN174" s="70"/>
    </row>
    <row r="175" spans="1:40" x14ac:dyDescent="0.25">
      <c r="A175" s="61" t="s">
        <v>355</v>
      </c>
      <c r="B175" s="62" t="s">
        <v>354</v>
      </c>
      <c r="C175" s="25">
        <v>3</v>
      </c>
      <c r="D175" s="25"/>
      <c r="E175" s="63">
        <f t="shared" si="34"/>
        <v>3.6333805563843233E-2</v>
      </c>
      <c r="F175" s="64">
        <v>17570284</v>
      </c>
      <c r="G175" s="65">
        <f t="shared" si="35"/>
        <v>7.223511141589656E-3</v>
      </c>
      <c r="H175" s="64">
        <v>3493142</v>
      </c>
      <c r="I175" s="65">
        <f t="shared" si="36"/>
        <v>2.1262362700629957E-2</v>
      </c>
      <c r="J175" s="64">
        <v>10282043</v>
      </c>
      <c r="K175" s="66">
        <v>80962</v>
      </c>
      <c r="L175" s="67">
        <f t="shared" si="47"/>
        <v>10363005</v>
      </c>
      <c r="M175" s="68">
        <f t="shared" si="37"/>
        <v>7.8741160681782794E-3</v>
      </c>
      <c r="N175" s="69">
        <f t="shared" si="38"/>
        <v>0.15622796038507941</v>
      </c>
      <c r="O175" s="64">
        <v>75548641</v>
      </c>
      <c r="P175" s="66">
        <v>-1540841</v>
      </c>
      <c r="Q175" s="67">
        <f t="shared" si="48"/>
        <v>74007800</v>
      </c>
      <c r="R175" s="68">
        <f t="shared" si="39"/>
        <v>-2.039535032800921E-2</v>
      </c>
      <c r="S175" s="69">
        <f t="shared" si="40"/>
        <v>6.0113175224608822E-2</v>
      </c>
      <c r="T175" s="64">
        <v>29069500</v>
      </c>
      <c r="U175" s="66">
        <v>0</v>
      </c>
      <c r="V175" s="67">
        <f t="shared" si="49"/>
        <v>29069500</v>
      </c>
      <c r="W175" s="68">
        <f t="shared" si="41"/>
        <v>0</v>
      </c>
      <c r="X175" s="69">
        <f t="shared" si="42"/>
        <v>0.69206341046958286</v>
      </c>
      <c r="Y175" s="64">
        <v>334667687</v>
      </c>
      <c r="Z175" s="66">
        <v>-4345272</v>
      </c>
      <c r="AA175" s="67">
        <f t="shared" si="50"/>
        <v>330322415</v>
      </c>
      <c r="AB175" s="68">
        <f t="shared" si="43"/>
        <v>-1.298384089289146E-2</v>
      </c>
      <c r="AC175" s="69">
        <f t="shared" si="44"/>
        <v>2.677577451466601E-2</v>
      </c>
      <c r="AD175" s="64">
        <v>12948216</v>
      </c>
      <c r="AE175" s="69">
        <f t="shared" si="45"/>
        <v>0</v>
      </c>
      <c r="AF175" s="64">
        <v>0</v>
      </c>
      <c r="AG175" s="64">
        <v>483579513</v>
      </c>
      <c r="AH175" s="66">
        <v>-5805151</v>
      </c>
      <c r="AI175" s="67">
        <v>477774362</v>
      </c>
      <c r="AJ175" s="68">
        <f t="shared" si="46"/>
        <v>-1.2004542880624473E-2</v>
      </c>
      <c r="AK175" s="64">
        <v>0</v>
      </c>
      <c r="AL175" s="64">
        <v>717840</v>
      </c>
      <c r="AM175" s="26">
        <v>0</v>
      </c>
      <c r="AN175" s="70"/>
    </row>
    <row r="176" spans="1:40" x14ac:dyDescent="0.25">
      <c r="A176" s="61" t="s">
        <v>357</v>
      </c>
      <c r="B176" s="62" t="s">
        <v>356</v>
      </c>
      <c r="C176" s="25">
        <v>3</v>
      </c>
      <c r="D176" s="25" t="s">
        <v>546</v>
      </c>
      <c r="E176" s="63">
        <f t="shared" si="34"/>
        <v>3.5309179417942038E-2</v>
      </c>
      <c r="F176" s="64">
        <v>50641189</v>
      </c>
      <c r="G176" s="65">
        <f t="shared" si="35"/>
        <v>2.6371221227862191E-2</v>
      </c>
      <c r="H176" s="64">
        <v>37822176</v>
      </c>
      <c r="I176" s="65">
        <f t="shared" si="36"/>
        <v>5.0665765511664289E-2</v>
      </c>
      <c r="J176" s="64">
        <v>72665937</v>
      </c>
      <c r="K176" s="66">
        <v>572173</v>
      </c>
      <c r="L176" s="67">
        <f t="shared" si="47"/>
        <v>73238110</v>
      </c>
      <c r="M176" s="68">
        <f t="shared" si="37"/>
        <v>7.8740194322409959E-3</v>
      </c>
      <c r="N176" s="69">
        <f t="shared" si="38"/>
        <v>0.11495897502268468</v>
      </c>
      <c r="O176" s="64">
        <v>164876649</v>
      </c>
      <c r="P176" s="66">
        <v>412375</v>
      </c>
      <c r="Q176" s="67">
        <f t="shared" si="48"/>
        <v>165289024</v>
      </c>
      <c r="R176" s="68">
        <f t="shared" si="39"/>
        <v>2.5011122102560441E-3</v>
      </c>
      <c r="S176" s="69">
        <f t="shared" si="40"/>
        <v>2.0791500625209507E-2</v>
      </c>
      <c r="T176" s="64">
        <v>29819620</v>
      </c>
      <c r="U176" s="66">
        <v>0</v>
      </c>
      <c r="V176" s="67">
        <f t="shared" si="49"/>
        <v>29819620</v>
      </c>
      <c r="W176" s="68">
        <f t="shared" si="41"/>
        <v>0</v>
      </c>
      <c r="X176" s="69">
        <f t="shared" si="42"/>
        <v>0.7214967313761772</v>
      </c>
      <c r="Y176" s="64">
        <v>1034786221</v>
      </c>
      <c r="Z176" s="66">
        <v>-17817129</v>
      </c>
      <c r="AA176" s="67">
        <f t="shared" si="50"/>
        <v>1016969092</v>
      </c>
      <c r="AB176" s="68">
        <f t="shared" si="43"/>
        <v>-1.7218173800943953E-2</v>
      </c>
      <c r="AC176" s="69">
        <f t="shared" si="44"/>
        <v>3.0406626818460052E-2</v>
      </c>
      <c r="AD176" s="64">
        <v>43609842</v>
      </c>
      <c r="AE176" s="69">
        <f t="shared" si="45"/>
        <v>0</v>
      </c>
      <c r="AF176" s="64">
        <v>0</v>
      </c>
      <c r="AG176" s="64">
        <v>1434221634</v>
      </c>
      <c r="AH176" s="66">
        <v>-16832581</v>
      </c>
      <c r="AI176" s="67">
        <v>1417389053</v>
      </c>
      <c r="AJ176" s="68">
        <f t="shared" si="46"/>
        <v>-1.1736387599352026E-2</v>
      </c>
      <c r="AK176" s="64">
        <v>0</v>
      </c>
      <c r="AL176" s="64">
        <v>0</v>
      </c>
      <c r="AM176" s="26">
        <v>0</v>
      </c>
      <c r="AN176" s="70"/>
    </row>
    <row r="177" spans="1:40" x14ac:dyDescent="0.25">
      <c r="A177" s="61" t="s">
        <v>359</v>
      </c>
      <c r="B177" s="62" t="s">
        <v>358</v>
      </c>
      <c r="C177" s="25">
        <v>3</v>
      </c>
      <c r="D177" s="25"/>
      <c r="E177" s="63">
        <f t="shared" si="34"/>
        <v>2.5814211995158032E-2</v>
      </c>
      <c r="F177" s="64">
        <v>22068476</v>
      </c>
      <c r="G177" s="65">
        <f t="shared" si="35"/>
        <v>9.3206092881211403E-3</v>
      </c>
      <c r="H177" s="64">
        <v>7968155</v>
      </c>
      <c r="I177" s="65">
        <f t="shared" si="36"/>
        <v>3.4651404793375161E-3</v>
      </c>
      <c r="J177" s="64">
        <v>2962336</v>
      </c>
      <c r="K177" s="66">
        <v>23326</v>
      </c>
      <c r="L177" s="67">
        <f t="shared" si="47"/>
        <v>2985662</v>
      </c>
      <c r="M177" s="68">
        <f t="shared" si="37"/>
        <v>7.8741911788534451E-3</v>
      </c>
      <c r="N177" s="69">
        <f t="shared" si="38"/>
        <v>0.28726849481925215</v>
      </c>
      <c r="O177" s="64">
        <v>245584792</v>
      </c>
      <c r="P177" s="66">
        <v>7774646</v>
      </c>
      <c r="Q177" s="67">
        <f t="shared" si="48"/>
        <v>253359438</v>
      </c>
      <c r="R177" s="68">
        <f t="shared" si="39"/>
        <v>3.1657685057305991E-2</v>
      </c>
      <c r="S177" s="69">
        <f t="shared" si="40"/>
        <v>4.57026004549686E-2</v>
      </c>
      <c r="T177" s="64">
        <v>39070987</v>
      </c>
      <c r="U177" s="66">
        <v>796649</v>
      </c>
      <c r="V177" s="67">
        <f t="shared" si="49"/>
        <v>39867636</v>
      </c>
      <c r="W177" s="68">
        <f t="shared" si="41"/>
        <v>2.0389784368641622E-2</v>
      </c>
      <c r="X177" s="69">
        <f t="shared" si="42"/>
        <v>0.61493427685822477</v>
      </c>
      <c r="Y177" s="64">
        <v>525705078</v>
      </c>
      <c r="Z177" s="66">
        <v>-14626729</v>
      </c>
      <c r="AA177" s="67">
        <f t="shared" si="50"/>
        <v>511078349</v>
      </c>
      <c r="AB177" s="68">
        <f t="shared" si="43"/>
        <v>-2.7823069648948682E-2</v>
      </c>
      <c r="AC177" s="69">
        <f t="shared" si="44"/>
        <v>1.3494666104937761E-2</v>
      </c>
      <c r="AD177" s="64">
        <v>11536541</v>
      </c>
      <c r="AE177" s="69">
        <f t="shared" si="45"/>
        <v>0</v>
      </c>
      <c r="AF177" s="64">
        <v>0</v>
      </c>
      <c r="AG177" s="64">
        <v>854896365</v>
      </c>
      <c r="AH177" s="66">
        <v>-6032108</v>
      </c>
      <c r="AI177" s="67">
        <v>848864257</v>
      </c>
      <c r="AJ177" s="68">
        <f t="shared" si="46"/>
        <v>-7.0559523317191789E-3</v>
      </c>
      <c r="AK177" s="64">
        <v>0</v>
      </c>
      <c r="AL177" s="64">
        <v>90730</v>
      </c>
      <c r="AM177" s="26">
        <v>0</v>
      </c>
      <c r="AN177" s="70"/>
    </row>
    <row r="178" spans="1:40" x14ac:dyDescent="0.25">
      <c r="A178" s="61" t="s">
        <v>361</v>
      </c>
      <c r="B178" s="62" t="s">
        <v>360</v>
      </c>
      <c r="C178" s="25">
        <v>3</v>
      </c>
      <c r="D178" s="25"/>
      <c r="E178" s="63">
        <f t="shared" si="34"/>
        <v>5.5311899457858034E-2</v>
      </c>
      <c r="F178" s="64">
        <v>53138439</v>
      </c>
      <c r="G178" s="65">
        <f t="shared" si="35"/>
        <v>1.1093379197744948E-2</v>
      </c>
      <c r="H178" s="64">
        <v>10657469</v>
      </c>
      <c r="I178" s="65">
        <f t="shared" si="36"/>
        <v>2.6165499544884924E-2</v>
      </c>
      <c r="J178" s="64">
        <v>25137336</v>
      </c>
      <c r="K178" s="66">
        <v>197933</v>
      </c>
      <c r="L178" s="67">
        <f t="shared" si="47"/>
        <v>25335269</v>
      </c>
      <c r="M178" s="68">
        <f t="shared" si="37"/>
        <v>7.8740643002106515E-3</v>
      </c>
      <c r="N178" s="69">
        <f t="shared" si="38"/>
        <v>0.43302644254077677</v>
      </c>
      <c r="O178" s="64">
        <v>416010830</v>
      </c>
      <c r="P178" s="66">
        <v>12946589</v>
      </c>
      <c r="Q178" s="67">
        <f t="shared" si="48"/>
        <v>428957419</v>
      </c>
      <c r="R178" s="68">
        <f t="shared" si="39"/>
        <v>3.1120797984994765E-2</v>
      </c>
      <c r="S178" s="69">
        <f t="shared" si="40"/>
        <v>0.11510212611249755</v>
      </c>
      <c r="T178" s="64">
        <v>110579231</v>
      </c>
      <c r="U178" s="66">
        <v>2298250</v>
      </c>
      <c r="V178" s="67">
        <f t="shared" si="49"/>
        <v>112877481</v>
      </c>
      <c r="W178" s="68">
        <f t="shared" si="41"/>
        <v>2.0783740122048779E-2</v>
      </c>
      <c r="X178" s="69">
        <f t="shared" si="42"/>
        <v>0.34998135167086236</v>
      </c>
      <c r="Y178" s="64">
        <v>336228965</v>
      </c>
      <c r="Z178" s="66">
        <v>-9486041</v>
      </c>
      <c r="AA178" s="67">
        <f t="shared" si="50"/>
        <v>326742924</v>
      </c>
      <c r="AB178" s="68">
        <f t="shared" si="43"/>
        <v>-2.8213039290056405E-2</v>
      </c>
      <c r="AC178" s="69">
        <f t="shared" si="44"/>
        <v>9.3193014753754268E-3</v>
      </c>
      <c r="AD178" s="64">
        <v>8953103</v>
      </c>
      <c r="AE178" s="69">
        <f t="shared" si="45"/>
        <v>0</v>
      </c>
      <c r="AF178" s="64">
        <v>0</v>
      </c>
      <c r="AG178" s="64">
        <v>960705373</v>
      </c>
      <c r="AH178" s="66">
        <v>5956731</v>
      </c>
      <c r="AI178" s="67">
        <v>966662104</v>
      </c>
      <c r="AJ178" s="68">
        <f t="shared" si="46"/>
        <v>6.2003723174763594E-3</v>
      </c>
      <c r="AK178" s="64">
        <v>0</v>
      </c>
      <c r="AL178" s="64">
        <v>628220</v>
      </c>
      <c r="AM178" s="26">
        <v>0</v>
      </c>
      <c r="AN178" s="70"/>
    </row>
    <row r="179" spans="1:40" x14ac:dyDescent="0.25">
      <c r="A179" s="61" t="s">
        <v>363</v>
      </c>
      <c r="B179" s="62" t="s">
        <v>362</v>
      </c>
      <c r="C179" s="25">
        <v>3</v>
      </c>
      <c r="D179" s="25"/>
      <c r="E179" s="63">
        <f t="shared" si="34"/>
        <v>2.2228017997915486E-2</v>
      </c>
      <c r="F179" s="64">
        <v>13378662</v>
      </c>
      <c r="G179" s="65">
        <f t="shared" si="35"/>
        <v>4.258198680280309E-2</v>
      </c>
      <c r="H179" s="64">
        <v>25629366</v>
      </c>
      <c r="I179" s="65">
        <f t="shared" si="36"/>
        <v>1.0198953795346204E-2</v>
      </c>
      <c r="J179" s="64">
        <v>6138575</v>
      </c>
      <c r="K179" s="66">
        <v>48336</v>
      </c>
      <c r="L179" s="67">
        <f t="shared" si="47"/>
        <v>6186911</v>
      </c>
      <c r="M179" s="68">
        <f t="shared" si="37"/>
        <v>7.8741401709680175E-3</v>
      </c>
      <c r="N179" s="69">
        <f t="shared" si="38"/>
        <v>0.49301304770767729</v>
      </c>
      <c r="O179" s="64">
        <v>296736080</v>
      </c>
      <c r="P179" s="66">
        <v>5655386</v>
      </c>
      <c r="Q179" s="67">
        <f t="shared" si="48"/>
        <v>302391466</v>
      </c>
      <c r="R179" s="68">
        <f t="shared" si="39"/>
        <v>1.9058639583026102E-2</v>
      </c>
      <c r="S179" s="69">
        <f t="shared" si="40"/>
        <v>3.1262364688921594E-2</v>
      </c>
      <c r="T179" s="64">
        <v>18816280</v>
      </c>
      <c r="U179" s="66">
        <v>180085</v>
      </c>
      <c r="V179" s="67">
        <f t="shared" si="49"/>
        <v>18996365</v>
      </c>
      <c r="W179" s="68">
        <f t="shared" si="41"/>
        <v>9.5707015414311439E-3</v>
      </c>
      <c r="X179" s="69">
        <f t="shared" si="42"/>
        <v>0.38768202872740942</v>
      </c>
      <c r="Y179" s="64">
        <v>233339150</v>
      </c>
      <c r="Z179" s="66">
        <v>-2552551</v>
      </c>
      <c r="AA179" s="67">
        <f t="shared" si="50"/>
        <v>230786599</v>
      </c>
      <c r="AB179" s="68">
        <f t="shared" si="43"/>
        <v>-1.0939231586298313E-2</v>
      </c>
      <c r="AC179" s="69">
        <f t="shared" si="44"/>
        <v>1.3033600279926916E-2</v>
      </c>
      <c r="AD179" s="64">
        <v>7844700</v>
      </c>
      <c r="AE179" s="69">
        <f t="shared" si="45"/>
        <v>0</v>
      </c>
      <c r="AF179" s="64">
        <v>0</v>
      </c>
      <c r="AG179" s="64">
        <v>601882813</v>
      </c>
      <c r="AH179" s="66">
        <v>3331256</v>
      </c>
      <c r="AI179" s="67">
        <v>605214069</v>
      </c>
      <c r="AJ179" s="68">
        <f t="shared" si="46"/>
        <v>5.5347252455936139E-3</v>
      </c>
      <c r="AK179" s="64">
        <v>0</v>
      </c>
      <c r="AL179" s="64">
        <v>0</v>
      </c>
      <c r="AM179" s="26">
        <v>0</v>
      </c>
      <c r="AN179" s="70"/>
    </row>
    <row r="180" spans="1:40" x14ac:dyDescent="0.25">
      <c r="A180" s="61" t="s">
        <v>365</v>
      </c>
      <c r="B180" s="62" t="s">
        <v>364</v>
      </c>
      <c r="C180" s="25">
        <v>3</v>
      </c>
      <c r="D180" s="25"/>
      <c r="E180" s="63">
        <f t="shared" si="34"/>
        <v>2.1735829467943876E-2</v>
      </c>
      <c r="F180" s="64">
        <v>7287100</v>
      </c>
      <c r="G180" s="65">
        <f t="shared" si="35"/>
        <v>5.1335166672345387E-3</v>
      </c>
      <c r="H180" s="64">
        <v>1721050</v>
      </c>
      <c r="I180" s="65">
        <f t="shared" si="36"/>
        <v>8.6910119510015919E-3</v>
      </c>
      <c r="J180" s="64">
        <v>2913727</v>
      </c>
      <c r="K180" s="66">
        <v>22943</v>
      </c>
      <c r="L180" s="67">
        <f t="shared" si="47"/>
        <v>2936670</v>
      </c>
      <c r="M180" s="68">
        <f t="shared" si="37"/>
        <v>7.8741076291636101E-3</v>
      </c>
      <c r="N180" s="69">
        <f t="shared" si="38"/>
        <v>0.13078413483519699</v>
      </c>
      <c r="O180" s="64">
        <v>43846363</v>
      </c>
      <c r="P180" s="66">
        <v>-891401</v>
      </c>
      <c r="Q180" s="67">
        <f t="shared" si="48"/>
        <v>42954962</v>
      </c>
      <c r="R180" s="68">
        <f t="shared" si="39"/>
        <v>-2.0330101267464304E-2</v>
      </c>
      <c r="S180" s="69">
        <f t="shared" si="40"/>
        <v>6.7403009710980163E-2</v>
      </c>
      <c r="T180" s="64">
        <v>22597365</v>
      </c>
      <c r="U180" s="66">
        <v>0</v>
      </c>
      <c r="V180" s="67">
        <f t="shared" si="49"/>
        <v>22597365</v>
      </c>
      <c r="W180" s="68">
        <f t="shared" si="41"/>
        <v>0</v>
      </c>
      <c r="X180" s="69">
        <f t="shared" si="42"/>
        <v>0.74106259461029755</v>
      </c>
      <c r="Y180" s="64">
        <v>248446798</v>
      </c>
      <c r="Z180" s="66">
        <v>-3240000</v>
      </c>
      <c r="AA180" s="67">
        <f t="shared" si="50"/>
        <v>245206798</v>
      </c>
      <c r="AB180" s="68">
        <f t="shared" si="43"/>
        <v>-1.3041021361845042E-2</v>
      </c>
      <c r="AC180" s="69">
        <f t="shared" si="44"/>
        <v>2.5189902757345266E-2</v>
      </c>
      <c r="AD180" s="64">
        <v>8445104</v>
      </c>
      <c r="AE180" s="69">
        <f t="shared" si="45"/>
        <v>0</v>
      </c>
      <c r="AF180" s="64">
        <v>0</v>
      </c>
      <c r="AG180" s="64">
        <v>335257507</v>
      </c>
      <c r="AH180" s="66">
        <v>-4108458</v>
      </c>
      <c r="AI180" s="67">
        <v>331149049</v>
      </c>
      <c r="AJ180" s="68">
        <f t="shared" si="46"/>
        <v>-1.225463386864593E-2</v>
      </c>
      <c r="AK180" s="64">
        <v>0</v>
      </c>
      <c r="AL180" s="64">
        <v>0</v>
      </c>
      <c r="AM180" s="26">
        <v>0</v>
      </c>
      <c r="AN180" s="70"/>
    </row>
    <row r="181" spans="1:40" x14ac:dyDescent="0.25">
      <c r="A181" s="61" t="s">
        <v>367</v>
      </c>
      <c r="B181" s="62" t="s">
        <v>366</v>
      </c>
      <c r="C181" s="25">
        <v>3</v>
      </c>
      <c r="D181" s="25"/>
      <c r="E181" s="63">
        <f t="shared" si="34"/>
        <v>2.2108538162626562E-2</v>
      </c>
      <c r="F181" s="64">
        <v>9685455</v>
      </c>
      <c r="G181" s="65">
        <f t="shared" si="35"/>
        <v>3.3562676784811541E-3</v>
      </c>
      <c r="H181" s="64">
        <v>1470336</v>
      </c>
      <c r="I181" s="65">
        <f t="shared" si="36"/>
        <v>9.7062993917292127E-4</v>
      </c>
      <c r="J181" s="64">
        <v>425220</v>
      </c>
      <c r="K181" s="66">
        <v>3349</v>
      </c>
      <c r="L181" s="67">
        <f t="shared" si="47"/>
        <v>428569</v>
      </c>
      <c r="M181" s="68">
        <f t="shared" si="37"/>
        <v>7.8759230515968205E-3</v>
      </c>
      <c r="N181" s="69">
        <f t="shared" si="38"/>
        <v>8.5961897339889376E-2</v>
      </c>
      <c r="O181" s="64">
        <v>37658758</v>
      </c>
      <c r="P181" s="66">
        <v>-125250</v>
      </c>
      <c r="Q181" s="67">
        <f t="shared" si="48"/>
        <v>37533508</v>
      </c>
      <c r="R181" s="68">
        <f t="shared" si="39"/>
        <v>-3.3259195643148931E-3</v>
      </c>
      <c r="S181" s="69">
        <f t="shared" si="40"/>
        <v>1.8450925976784716E-2</v>
      </c>
      <c r="T181" s="64">
        <v>8083104</v>
      </c>
      <c r="U181" s="66">
        <v>0</v>
      </c>
      <c r="V181" s="67">
        <f t="shared" si="49"/>
        <v>8083104</v>
      </c>
      <c r="W181" s="68">
        <f t="shared" si="41"/>
        <v>0</v>
      </c>
      <c r="X181" s="69">
        <f t="shared" si="42"/>
        <v>0.84507223869152948</v>
      </c>
      <c r="Y181" s="64">
        <v>370214850</v>
      </c>
      <c r="Z181" s="66">
        <v>3041168</v>
      </c>
      <c r="AA181" s="67">
        <f t="shared" si="50"/>
        <v>373256018</v>
      </c>
      <c r="AB181" s="68">
        <f t="shared" si="43"/>
        <v>8.2146029528529178E-3</v>
      </c>
      <c r="AC181" s="69">
        <f t="shared" si="44"/>
        <v>2.4079502211515787E-2</v>
      </c>
      <c r="AD181" s="64">
        <v>10548908</v>
      </c>
      <c r="AE181" s="69">
        <f t="shared" si="45"/>
        <v>0</v>
      </c>
      <c r="AF181" s="64">
        <v>0</v>
      </c>
      <c r="AG181" s="64">
        <v>438086631</v>
      </c>
      <c r="AH181" s="66">
        <v>2919267</v>
      </c>
      <c r="AI181" s="67">
        <v>441005898</v>
      </c>
      <c r="AJ181" s="68">
        <f t="shared" si="46"/>
        <v>6.6636751578935992E-3</v>
      </c>
      <c r="AK181" s="64">
        <v>0</v>
      </c>
      <c r="AL181" s="64">
        <v>0</v>
      </c>
      <c r="AM181" s="26">
        <v>0</v>
      </c>
      <c r="AN181" s="70"/>
    </row>
    <row r="182" spans="1:40" x14ac:dyDescent="0.25">
      <c r="A182" s="61" t="s">
        <v>369</v>
      </c>
      <c r="B182" s="62" t="s">
        <v>368</v>
      </c>
      <c r="C182" s="25">
        <v>3</v>
      </c>
      <c r="D182" s="25"/>
      <c r="E182" s="63">
        <f t="shared" si="34"/>
        <v>5.3729347631091148E-2</v>
      </c>
      <c r="F182" s="64">
        <v>57834566</v>
      </c>
      <c r="G182" s="65">
        <f t="shared" si="35"/>
        <v>3.391904496869666E-2</v>
      </c>
      <c r="H182" s="64">
        <v>36510647</v>
      </c>
      <c r="I182" s="65">
        <f t="shared" si="36"/>
        <v>4.2685297915229089E-3</v>
      </c>
      <c r="J182" s="64">
        <v>4594669</v>
      </c>
      <c r="K182" s="66">
        <v>36178</v>
      </c>
      <c r="L182" s="67">
        <f t="shared" si="47"/>
        <v>4630847</v>
      </c>
      <c r="M182" s="68">
        <f t="shared" si="37"/>
        <v>7.8739077831286655E-3</v>
      </c>
      <c r="N182" s="69">
        <f t="shared" si="38"/>
        <v>0.12216787113389672</v>
      </c>
      <c r="O182" s="64">
        <v>131502170</v>
      </c>
      <c r="P182" s="66">
        <v>4105888</v>
      </c>
      <c r="Q182" s="67">
        <f t="shared" si="48"/>
        <v>135608058</v>
      </c>
      <c r="R182" s="68">
        <f t="shared" si="39"/>
        <v>3.1222967651408338E-2</v>
      </c>
      <c r="S182" s="69">
        <f t="shared" si="40"/>
        <v>5.5617534727360689E-2</v>
      </c>
      <c r="T182" s="64">
        <v>59867021</v>
      </c>
      <c r="U182" s="66">
        <v>0</v>
      </c>
      <c r="V182" s="67">
        <f t="shared" si="49"/>
        <v>59867021</v>
      </c>
      <c r="W182" s="68">
        <f t="shared" si="41"/>
        <v>0</v>
      </c>
      <c r="X182" s="69">
        <f t="shared" si="42"/>
        <v>0.70763461056335186</v>
      </c>
      <c r="Y182" s="64">
        <v>761701796</v>
      </c>
      <c r="Z182" s="66">
        <v>-9489005</v>
      </c>
      <c r="AA182" s="67">
        <f t="shared" si="50"/>
        <v>752212791</v>
      </c>
      <c r="AB182" s="68">
        <f t="shared" si="43"/>
        <v>-1.2457637686861906E-2</v>
      </c>
      <c r="AC182" s="69">
        <f t="shared" si="44"/>
        <v>2.2622724155445681E-2</v>
      </c>
      <c r="AD182" s="64">
        <v>24351225</v>
      </c>
      <c r="AE182" s="69">
        <f t="shared" si="45"/>
        <v>4.0337028634300575E-5</v>
      </c>
      <c r="AF182" s="64">
        <v>43419</v>
      </c>
      <c r="AG182" s="64">
        <v>1076405513</v>
      </c>
      <c r="AH182" s="66">
        <v>-5346939</v>
      </c>
      <c r="AI182" s="67">
        <v>1071058574</v>
      </c>
      <c r="AJ182" s="68">
        <f t="shared" si="46"/>
        <v>-4.9674020946787927E-3</v>
      </c>
      <c r="AK182" s="64">
        <v>0</v>
      </c>
      <c r="AL182" s="64">
        <v>3327836</v>
      </c>
      <c r="AM182" s="26">
        <v>0</v>
      </c>
      <c r="AN182" s="70"/>
    </row>
    <row r="183" spans="1:40" x14ac:dyDescent="0.25">
      <c r="A183" s="61" t="s">
        <v>371</v>
      </c>
      <c r="B183" s="62" t="s">
        <v>370</v>
      </c>
      <c r="C183" s="25">
        <v>3</v>
      </c>
      <c r="D183" s="25"/>
      <c r="E183" s="63">
        <f t="shared" si="34"/>
        <v>6.6086755716032244E-2</v>
      </c>
      <c r="F183" s="64">
        <v>74728111</v>
      </c>
      <c r="G183" s="65">
        <f t="shared" si="35"/>
        <v>2.4256714643583158E-2</v>
      </c>
      <c r="H183" s="64">
        <v>27428468</v>
      </c>
      <c r="I183" s="65">
        <f t="shared" si="36"/>
        <v>1.4590914847829029E-2</v>
      </c>
      <c r="J183" s="64">
        <v>16498790</v>
      </c>
      <c r="K183" s="66">
        <v>129911</v>
      </c>
      <c r="L183" s="67">
        <f t="shared" si="47"/>
        <v>16628701</v>
      </c>
      <c r="M183" s="68">
        <f t="shared" si="37"/>
        <v>7.8739713639606294E-3</v>
      </c>
      <c r="N183" s="69">
        <f t="shared" si="38"/>
        <v>0.29685123439618583</v>
      </c>
      <c r="O183" s="64">
        <v>335666833</v>
      </c>
      <c r="P183" s="66">
        <v>7124754</v>
      </c>
      <c r="Q183" s="67">
        <f t="shared" si="48"/>
        <v>342791587</v>
      </c>
      <c r="R183" s="68">
        <f t="shared" si="39"/>
        <v>2.1225671706444706E-2</v>
      </c>
      <c r="S183" s="69">
        <f t="shared" si="40"/>
        <v>9.3622213317456057E-2</v>
      </c>
      <c r="T183" s="64">
        <v>105864043</v>
      </c>
      <c r="U183" s="66">
        <v>-2138088</v>
      </c>
      <c r="V183" s="67">
        <f t="shared" si="49"/>
        <v>103725955</v>
      </c>
      <c r="W183" s="68">
        <f t="shared" si="41"/>
        <v>-2.0196545865908407E-2</v>
      </c>
      <c r="X183" s="69">
        <f t="shared" si="42"/>
        <v>0.4876018160943893</v>
      </c>
      <c r="Y183" s="64">
        <v>551359531</v>
      </c>
      <c r="Z183" s="66">
        <v>13687208</v>
      </c>
      <c r="AA183" s="67">
        <f t="shared" si="50"/>
        <v>565046739</v>
      </c>
      <c r="AB183" s="68">
        <f t="shared" si="43"/>
        <v>2.4824469752387394E-2</v>
      </c>
      <c r="AC183" s="69">
        <f t="shared" si="44"/>
        <v>1.6990350984524363E-2</v>
      </c>
      <c r="AD183" s="64">
        <v>19211971</v>
      </c>
      <c r="AE183" s="69">
        <f t="shared" si="45"/>
        <v>0</v>
      </c>
      <c r="AF183" s="64">
        <v>0</v>
      </c>
      <c r="AG183" s="64">
        <v>1130757747</v>
      </c>
      <c r="AH183" s="66">
        <v>18803785</v>
      </c>
      <c r="AI183" s="67">
        <v>1149561532</v>
      </c>
      <c r="AJ183" s="68">
        <f t="shared" si="46"/>
        <v>1.6629366502142567E-2</v>
      </c>
      <c r="AK183" s="64">
        <v>803449</v>
      </c>
      <c r="AL183" s="64">
        <v>1095883</v>
      </c>
      <c r="AM183" s="26">
        <v>0</v>
      </c>
      <c r="AN183" s="70"/>
    </row>
    <row r="184" spans="1:40" x14ac:dyDescent="0.25">
      <c r="A184" s="61" t="s">
        <v>373</v>
      </c>
      <c r="B184" s="62" t="s">
        <v>372</v>
      </c>
      <c r="C184" s="25">
        <v>3</v>
      </c>
      <c r="D184" s="25"/>
      <c r="E184" s="63">
        <f t="shared" si="34"/>
        <v>4.923053449230181E-2</v>
      </c>
      <c r="F184" s="64">
        <v>28163169</v>
      </c>
      <c r="G184" s="65">
        <f t="shared" si="35"/>
        <v>3.0056051222159257E-2</v>
      </c>
      <c r="H184" s="64">
        <v>17194078</v>
      </c>
      <c r="I184" s="65">
        <f t="shared" si="36"/>
        <v>3.5937392784648487E-3</v>
      </c>
      <c r="J184" s="64">
        <v>2055860</v>
      </c>
      <c r="K184" s="66">
        <v>16188</v>
      </c>
      <c r="L184" s="67">
        <f t="shared" si="47"/>
        <v>2072048</v>
      </c>
      <c r="M184" s="68">
        <f t="shared" si="37"/>
        <v>7.8740770285914419E-3</v>
      </c>
      <c r="N184" s="69">
        <f t="shared" si="38"/>
        <v>0.11968643929946833</v>
      </c>
      <c r="O184" s="64">
        <v>68468674</v>
      </c>
      <c r="P184" s="66">
        <v>1224277</v>
      </c>
      <c r="Q184" s="67">
        <f t="shared" si="48"/>
        <v>69692951</v>
      </c>
      <c r="R184" s="68">
        <f t="shared" si="39"/>
        <v>1.7880834087717252E-2</v>
      </c>
      <c r="S184" s="69">
        <f t="shared" si="40"/>
        <v>1.1301786141177446E-2</v>
      </c>
      <c r="T184" s="64">
        <v>6465380</v>
      </c>
      <c r="U184" s="66">
        <v>-90020</v>
      </c>
      <c r="V184" s="67">
        <f t="shared" si="49"/>
        <v>6375360</v>
      </c>
      <c r="W184" s="68">
        <f t="shared" si="41"/>
        <v>-1.3923388880467969E-2</v>
      </c>
      <c r="X184" s="69">
        <f t="shared" si="42"/>
        <v>0.7660877483291304</v>
      </c>
      <c r="Y184" s="64">
        <v>438253595</v>
      </c>
      <c r="Z184" s="66">
        <v>15793419</v>
      </c>
      <c r="AA184" s="67">
        <f t="shared" si="50"/>
        <v>454047014</v>
      </c>
      <c r="AB184" s="68">
        <f t="shared" si="43"/>
        <v>3.6037169301486274E-2</v>
      </c>
      <c r="AC184" s="69">
        <f t="shared" si="44"/>
        <v>2.0043701237297866E-2</v>
      </c>
      <c r="AD184" s="64">
        <v>11466342</v>
      </c>
      <c r="AE184" s="69">
        <f t="shared" si="45"/>
        <v>0</v>
      </c>
      <c r="AF184" s="64">
        <v>0</v>
      </c>
      <c r="AG184" s="64">
        <v>572067098</v>
      </c>
      <c r="AH184" s="66">
        <v>16943864</v>
      </c>
      <c r="AI184" s="67">
        <v>589010962</v>
      </c>
      <c r="AJ184" s="68">
        <f t="shared" si="46"/>
        <v>2.961866546640653E-2</v>
      </c>
      <c r="AK184" s="64">
        <v>0</v>
      </c>
      <c r="AL184" s="64">
        <v>0</v>
      </c>
      <c r="AM184" s="26">
        <v>0</v>
      </c>
      <c r="AN184" s="70"/>
    </row>
    <row r="185" spans="1:40" x14ac:dyDescent="0.25">
      <c r="A185" s="61" t="s">
        <v>375</v>
      </c>
      <c r="B185" s="62" t="s">
        <v>374</v>
      </c>
      <c r="C185" s="25">
        <v>3</v>
      </c>
      <c r="D185" s="25"/>
      <c r="E185" s="63">
        <f t="shared" si="34"/>
        <v>3.20706243772109E-2</v>
      </c>
      <c r="F185" s="64">
        <v>15962534</v>
      </c>
      <c r="G185" s="65">
        <f t="shared" si="35"/>
        <v>3.2008711377632754E-2</v>
      </c>
      <c r="H185" s="64">
        <v>15931718</v>
      </c>
      <c r="I185" s="65">
        <f t="shared" si="36"/>
        <v>4.7725065938771022E-3</v>
      </c>
      <c r="J185" s="64">
        <v>2375423</v>
      </c>
      <c r="K185" s="66">
        <v>18704</v>
      </c>
      <c r="L185" s="67">
        <f t="shared" si="47"/>
        <v>2394127</v>
      </c>
      <c r="M185" s="68">
        <f t="shared" si="37"/>
        <v>7.8739660262614284E-3</v>
      </c>
      <c r="N185" s="69">
        <f t="shared" si="38"/>
        <v>9.9661642323080377E-2</v>
      </c>
      <c r="O185" s="64">
        <v>49604658</v>
      </c>
      <c r="P185" s="66">
        <v>1055418</v>
      </c>
      <c r="Q185" s="67">
        <f t="shared" si="48"/>
        <v>50660076</v>
      </c>
      <c r="R185" s="68">
        <f t="shared" si="39"/>
        <v>2.1276590597600734E-2</v>
      </c>
      <c r="S185" s="69">
        <f t="shared" si="40"/>
        <v>2.7591240154389515E-2</v>
      </c>
      <c r="T185" s="64">
        <v>13733007</v>
      </c>
      <c r="U185" s="66">
        <v>-280265</v>
      </c>
      <c r="V185" s="67">
        <f t="shared" si="49"/>
        <v>13452742</v>
      </c>
      <c r="W185" s="68">
        <f t="shared" si="41"/>
        <v>-2.040813057184053E-2</v>
      </c>
      <c r="X185" s="69">
        <f t="shared" si="42"/>
        <v>0.78266643553765991</v>
      </c>
      <c r="Y185" s="64">
        <v>389557105</v>
      </c>
      <c r="Z185" s="66">
        <v>10405443</v>
      </c>
      <c r="AA185" s="67">
        <f t="shared" si="50"/>
        <v>399962548</v>
      </c>
      <c r="AB185" s="68">
        <f t="shared" si="43"/>
        <v>2.671095679284299E-2</v>
      </c>
      <c r="AC185" s="69">
        <f t="shared" si="44"/>
        <v>2.1228839636149421E-2</v>
      </c>
      <c r="AD185" s="64">
        <v>10566245</v>
      </c>
      <c r="AE185" s="69">
        <f t="shared" si="45"/>
        <v>0</v>
      </c>
      <c r="AF185" s="64">
        <v>0</v>
      </c>
      <c r="AG185" s="64">
        <v>497730690</v>
      </c>
      <c r="AH185" s="66">
        <v>11199300</v>
      </c>
      <c r="AI185" s="67">
        <v>508929990</v>
      </c>
      <c r="AJ185" s="68">
        <f t="shared" si="46"/>
        <v>2.2500722227918074E-2</v>
      </c>
      <c r="AK185" s="64">
        <v>0</v>
      </c>
      <c r="AL185" s="64">
        <v>0</v>
      </c>
      <c r="AM185" s="26">
        <v>0</v>
      </c>
      <c r="AN185" s="70"/>
    </row>
    <row r="186" spans="1:40" x14ac:dyDescent="0.25">
      <c r="A186" s="61" t="s">
        <v>377</v>
      </c>
      <c r="B186" s="62" t="s">
        <v>376</v>
      </c>
      <c r="C186" s="25">
        <v>3</v>
      </c>
      <c r="D186" s="25"/>
      <c r="E186" s="63">
        <f t="shared" si="34"/>
        <v>2.7011941506871258E-2</v>
      </c>
      <c r="F186" s="64">
        <v>21668575</v>
      </c>
      <c r="G186" s="65">
        <f t="shared" si="35"/>
        <v>4.7829937927562367E-3</v>
      </c>
      <c r="H186" s="64">
        <v>3836846</v>
      </c>
      <c r="I186" s="65">
        <f t="shared" si="36"/>
        <v>4.4186937989540583E-4</v>
      </c>
      <c r="J186" s="64">
        <v>354461</v>
      </c>
      <c r="K186" s="66">
        <v>2791</v>
      </c>
      <c r="L186" s="67">
        <f t="shared" si="47"/>
        <v>357252</v>
      </c>
      <c r="M186" s="68">
        <f t="shared" si="37"/>
        <v>7.8739268918160254E-3</v>
      </c>
      <c r="N186" s="69">
        <f t="shared" si="38"/>
        <v>0.31851299852111675</v>
      </c>
      <c r="O186" s="64">
        <v>255506358</v>
      </c>
      <c r="P186" s="66">
        <v>62983</v>
      </c>
      <c r="Q186" s="67">
        <f t="shared" si="48"/>
        <v>255569341</v>
      </c>
      <c r="R186" s="68">
        <f t="shared" si="39"/>
        <v>2.4650267215659661E-4</v>
      </c>
      <c r="S186" s="69">
        <f t="shared" si="40"/>
        <v>2.2256529879429585E-2</v>
      </c>
      <c r="T186" s="64">
        <v>17853855</v>
      </c>
      <c r="U186" s="66">
        <v>0</v>
      </c>
      <c r="V186" s="67">
        <f t="shared" si="49"/>
        <v>17853855</v>
      </c>
      <c r="W186" s="68">
        <f t="shared" si="41"/>
        <v>0</v>
      </c>
      <c r="X186" s="69">
        <f t="shared" si="42"/>
        <v>0.59943278098536834</v>
      </c>
      <c r="Y186" s="64">
        <v>480856001</v>
      </c>
      <c r="Z186" s="66">
        <v>7319047</v>
      </c>
      <c r="AA186" s="67">
        <f t="shared" si="50"/>
        <v>488175048</v>
      </c>
      <c r="AB186" s="68">
        <f t="shared" si="43"/>
        <v>1.522087066560286E-2</v>
      </c>
      <c r="AC186" s="69">
        <f t="shared" si="44"/>
        <v>2.7560885934562435E-2</v>
      </c>
      <c r="AD186" s="64">
        <v>22108930</v>
      </c>
      <c r="AE186" s="69">
        <f t="shared" si="45"/>
        <v>0</v>
      </c>
      <c r="AF186" s="64">
        <v>0</v>
      </c>
      <c r="AG186" s="64">
        <v>802185026</v>
      </c>
      <c r="AH186" s="66">
        <v>7384821</v>
      </c>
      <c r="AI186" s="67">
        <v>809569847</v>
      </c>
      <c r="AJ186" s="68">
        <f t="shared" si="46"/>
        <v>9.2058823845460307E-3</v>
      </c>
      <c r="AK186" s="64">
        <v>0</v>
      </c>
      <c r="AL186" s="64">
        <v>0</v>
      </c>
      <c r="AM186" s="26">
        <v>0</v>
      </c>
      <c r="AN186" s="70"/>
    </row>
    <row r="187" spans="1:40" x14ac:dyDescent="0.25">
      <c r="A187" s="61" t="s">
        <v>379</v>
      </c>
      <c r="B187" s="62" t="s">
        <v>378</v>
      </c>
      <c r="C187" s="25">
        <v>3</v>
      </c>
      <c r="D187" s="25"/>
      <c r="E187" s="63">
        <f t="shared" si="34"/>
        <v>6.5095381322888876E-2</v>
      </c>
      <c r="F187" s="64">
        <v>46207781</v>
      </c>
      <c r="G187" s="65">
        <f t="shared" si="35"/>
        <v>5.7236732060284429E-3</v>
      </c>
      <c r="H187" s="64">
        <v>4062934</v>
      </c>
      <c r="I187" s="65">
        <f t="shared" si="36"/>
        <v>1.1016566443116946E-2</v>
      </c>
      <c r="J187" s="64">
        <v>7820080</v>
      </c>
      <c r="K187" s="66">
        <v>61575</v>
      </c>
      <c r="L187" s="67">
        <f t="shared" si="47"/>
        <v>7881655</v>
      </c>
      <c r="M187" s="68">
        <f t="shared" si="37"/>
        <v>7.8739603686918801E-3</v>
      </c>
      <c r="N187" s="69">
        <f t="shared" si="38"/>
        <v>0.13645819223051076</v>
      </c>
      <c r="O187" s="64">
        <v>96864480</v>
      </c>
      <c r="P187" s="66">
        <v>251036</v>
      </c>
      <c r="Q187" s="67">
        <f t="shared" si="48"/>
        <v>97115516</v>
      </c>
      <c r="R187" s="68">
        <f t="shared" si="39"/>
        <v>2.5916207881361672E-3</v>
      </c>
      <c r="S187" s="69">
        <f t="shared" si="40"/>
        <v>8.1445868136387448E-2</v>
      </c>
      <c r="T187" s="64">
        <v>57814130</v>
      </c>
      <c r="U187" s="66">
        <v>0</v>
      </c>
      <c r="V187" s="67">
        <f t="shared" si="49"/>
        <v>57814130</v>
      </c>
      <c r="W187" s="68">
        <f t="shared" si="41"/>
        <v>0</v>
      </c>
      <c r="X187" s="69">
        <f t="shared" si="42"/>
        <v>0.66912521418955029</v>
      </c>
      <c r="Y187" s="64">
        <v>474976730</v>
      </c>
      <c r="Z187" s="66">
        <v>6689815</v>
      </c>
      <c r="AA187" s="67">
        <f t="shared" si="50"/>
        <v>481666545</v>
      </c>
      <c r="AB187" s="68">
        <f t="shared" si="43"/>
        <v>1.4084511045414793E-2</v>
      </c>
      <c r="AC187" s="69">
        <f t="shared" si="44"/>
        <v>3.1135104471517294E-2</v>
      </c>
      <c r="AD187" s="64">
        <v>22101170</v>
      </c>
      <c r="AE187" s="69">
        <f t="shared" si="45"/>
        <v>0</v>
      </c>
      <c r="AF187" s="64">
        <v>0</v>
      </c>
      <c r="AG187" s="64">
        <v>709847305</v>
      </c>
      <c r="AH187" s="66">
        <v>7002426</v>
      </c>
      <c r="AI187" s="67">
        <v>716849731</v>
      </c>
      <c r="AJ187" s="68">
        <f t="shared" si="46"/>
        <v>9.8646933652864963E-3</v>
      </c>
      <c r="AK187" s="64">
        <v>0</v>
      </c>
      <c r="AL187" s="64">
        <v>0</v>
      </c>
      <c r="AM187" s="26">
        <v>0</v>
      </c>
      <c r="AN187" s="70"/>
    </row>
    <row r="188" spans="1:40" x14ac:dyDescent="0.25">
      <c r="A188" s="61" t="s">
        <v>381</v>
      </c>
      <c r="B188" s="62" t="s">
        <v>380</v>
      </c>
      <c r="C188" s="25">
        <v>3</v>
      </c>
      <c r="D188" s="25"/>
      <c r="E188" s="63">
        <f t="shared" si="34"/>
        <v>5.3722309191108486E-2</v>
      </c>
      <c r="F188" s="64">
        <v>20313989</v>
      </c>
      <c r="G188" s="65">
        <f t="shared" si="35"/>
        <v>5.1019851313736358E-3</v>
      </c>
      <c r="H188" s="64">
        <v>1929211</v>
      </c>
      <c r="I188" s="65">
        <f t="shared" si="36"/>
        <v>1.4262979329755147E-2</v>
      </c>
      <c r="J188" s="64">
        <v>5393253</v>
      </c>
      <c r="K188" s="66">
        <v>42467</v>
      </c>
      <c r="L188" s="67">
        <f t="shared" si="47"/>
        <v>5435720</v>
      </c>
      <c r="M188" s="68">
        <f t="shared" si="37"/>
        <v>7.8740975066439491E-3</v>
      </c>
      <c r="N188" s="69">
        <f t="shared" si="38"/>
        <v>0.16243968735968678</v>
      </c>
      <c r="O188" s="64">
        <v>61423235</v>
      </c>
      <c r="P188" s="66">
        <v>15267</v>
      </c>
      <c r="Q188" s="67">
        <f t="shared" si="48"/>
        <v>61438502</v>
      </c>
      <c r="R188" s="68">
        <f t="shared" si="39"/>
        <v>2.4855415055882355E-4</v>
      </c>
      <c r="S188" s="69">
        <f t="shared" si="40"/>
        <v>4.2964158391214369E-2</v>
      </c>
      <c r="T188" s="64">
        <v>16246015</v>
      </c>
      <c r="U188" s="66">
        <v>0</v>
      </c>
      <c r="V188" s="67">
        <f t="shared" si="49"/>
        <v>16246015</v>
      </c>
      <c r="W188" s="68">
        <f t="shared" si="41"/>
        <v>0</v>
      </c>
      <c r="X188" s="69">
        <f t="shared" si="42"/>
        <v>0.68780978921974201</v>
      </c>
      <c r="Y188" s="64">
        <v>260081160</v>
      </c>
      <c r="Z188" s="66">
        <v>3663115</v>
      </c>
      <c r="AA188" s="67">
        <f t="shared" si="50"/>
        <v>263744275</v>
      </c>
      <c r="AB188" s="68">
        <f t="shared" si="43"/>
        <v>1.4084507313024904E-2</v>
      </c>
      <c r="AC188" s="69">
        <f t="shared" si="44"/>
        <v>3.3699091377119621E-2</v>
      </c>
      <c r="AD188" s="64">
        <v>12742620</v>
      </c>
      <c r="AE188" s="69">
        <f t="shared" si="45"/>
        <v>0</v>
      </c>
      <c r="AF188" s="64">
        <v>0</v>
      </c>
      <c r="AG188" s="64">
        <v>378129483</v>
      </c>
      <c r="AH188" s="66">
        <v>3720849</v>
      </c>
      <c r="AI188" s="67">
        <v>381850332</v>
      </c>
      <c r="AJ188" s="68">
        <f t="shared" si="46"/>
        <v>9.8401451547220405E-3</v>
      </c>
      <c r="AK188" s="64">
        <v>13320</v>
      </c>
      <c r="AL188" s="64">
        <v>2020</v>
      </c>
      <c r="AM188" s="26">
        <v>0</v>
      </c>
      <c r="AN188" s="70"/>
    </row>
    <row r="189" spans="1:40" x14ac:dyDescent="0.25">
      <c r="A189" s="61" t="s">
        <v>383</v>
      </c>
      <c r="B189" s="62" t="s">
        <v>382</v>
      </c>
      <c r="C189" s="25">
        <v>3</v>
      </c>
      <c r="D189" s="25"/>
      <c r="E189" s="63">
        <f t="shared" si="34"/>
        <v>4.9668564763043488E-2</v>
      </c>
      <c r="F189" s="64">
        <v>103681397</v>
      </c>
      <c r="G189" s="65">
        <f t="shared" si="35"/>
        <v>8.1162127005206548E-3</v>
      </c>
      <c r="H189" s="64">
        <v>16942311</v>
      </c>
      <c r="I189" s="65">
        <f t="shared" si="36"/>
        <v>2.2738863666671164E-2</v>
      </c>
      <c r="J189" s="64">
        <v>47466585</v>
      </c>
      <c r="K189" s="66">
        <v>373753</v>
      </c>
      <c r="L189" s="67">
        <f t="shared" si="47"/>
        <v>47840338</v>
      </c>
      <c r="M189" s="68">
        <f t="shared" si="37"/>
        <v>7.8740233787621336E-3</v>
      </c>
      <c r="N189" s="69">
        <f t="shared" si="38"/>
        <v>0.64455323428564293</v>
      </c>
      <c r="O189" s="64">
        <v>1345482401</v>
      </c>
      <c r="P189" s="66">
        <v>28614681</v>
      </c>
      <c r="Q189" s="67">
        <f t="shared" si="48"/>
        <v>1374097082</v>
      </c>
      <c r="R189" s="68">
        <f t="shared" si="39"/>
        <v>2.1267228005905369E-2</v>
      </c>
      <c r="S189" s="69">
        <f t="shared" si="40"/>
        <v>0.22261147423334443</v>
      </c>
      <c r="T189" s="64">
        <v>464693690</v>
      </c>
      <c r="U189" s="66">
        <v>-9376833</v>
      </c>
      <c r="V189" s="67">
        <f t="shared" si="49"/>
        <v>455316857</v>
      </c>
      <c r="W189" s="68">
        <f t="shared" si="41"/>
        <v>-2.0178524481363196E-2</v>
      </c>
      <c r="X189" s="69">
        <f t="shared" si="42"/>
        <v>4.9399630450353921E-2</v>
      </c>
      <c r="Y189" s="64">
        <v>103120006</v>
      </c>
      <c r="Z189" s="66">
        <v>2901039</v>
      </c>
      <c r="AA189" s="67">
        <f t="shared" si="50"/>
        <v>106021045</v>
      </c>
      <c r="AB189" s="68">
        <f t="shared" si="43"/>
        <v>2.8132649643173992E-2</v>
      </c>
      <c r="AC189" s="69">
        <f t="shared" si="44"/>
        <v>2.9120199004234386E-3</v>
      </c>
      <c r="AD189" s="64">
        <v>6078740</v>
      </c>
      <c r="AE189" s="69">
        <f t="shared" si="45"/>
        <v>0</v>
      </c>
      <c r="AF189" s="64">
        <v>0</v>
      </c>
      <c r="AG189" s="64">
        <v>2087465130</v>
      </c>
      <c r="AH189" s="66">
        <v>22512640</v>
      </c>
      <c r="AI189" s="67">
        <v>2109977770</v>
      </c>
      <c r="AJ189" s="68">
        <f t="shared" si="46"/>
        <v>1.0784678352926546E-2</v>
      </c>
      <c r="AK189" s="64">
        <v>331675</v>
      </c>
      <c r="AL189" s="64">
        <v>4992290</v>
      </c>
      <c r="AM189" s="26">
        <v>0</v>
      </c>
      <c r="AN189" s="70"/>
    </row>
    <row r="190" spans="1:40" x14ac:dyDescent="0.25">
      <c r="A190" s="61" t="s">
        <v>385</v>
      </c>
      <c r="B190" s="62" t="s">
        <v>384</v>
      </c>
      <c r="C190" s="25">
        <v>3</v>
      </c>
      <c r="D190" s="25"/>
      <c r="E190" s="63">
        <f t="shared" si="34"/>
        <v>0.12861471545996084</v>
      </c>
      <c r="F190" s="64">
        <v>213895156</v>
      </c>
      <c r="G190" s="65">
        <f t="shared" si="35"/>
        <v>3.6447481872364513E-3</v>
      </c>
      <c r="H190" s="64">
        <v>6061468</v>
      </c>
      <c r="I190" s="65">
        <f t="shared" si="36"/>
        <v>1.3892436780539355E-2</v>
      </c>
      <c r="J190" s="64">
        <v>23104082</v>
      </c>
      <c r="K190" s="66">
        <v>181922</v>
      </c>
      <c r="L190" s="67">
        <f t="shared" si="47"/>
        <v>23286004</v>
      </c>
      <c r="M190" s="68">
        <f t="shared" si="37"/>
        <v>7.8740198377066015E-3</v>
      </c>
      <c r="N190" s="69">
        <f t="shared" si="38"/>
        <v>0.25502583814504165</v>
      </c>
      <c r="O190" s="64">
        <v>424125585</v>
      </c>
      <c r="P190" s="66">
        <v>9023950</v>
      </c>
      <c r="Q190" s="67">
        <f t="shared" si="48"/>
        <v>433149535</v>
      </c>
      <c r="R190" s="68">
        <f t="shared" si="39"/>
        <v>2.1276599005457312E-2</v>
      </c>
      <c r="S190" s="69">
        <f t="shared" si="40"/>
        <v>0.15046151035520788</v>
      </c>
      <c r="T190" s="64">
        <v>250227885</v>
      </c>
      <c r="U190" s="66">
        <v>-5106691</v>
      </c>
      <c r="V190" s="67">
        <f t="shared" si="49"/>
        <v>245121194</v>
      </c>
      <c r="W190" s="68">
        <f t="shared" si="41"/>
        <v>-2.0408161144790077E-2</v>
      </c>
      <c r="X190" s="69">
        <f t="shared" si="42"/>
        <v>0.42596402652369442</v>
      </c>
      <c r="Y190" s="64">
        <v>708407600</v>
      </c>
      <c r="Z190" s="66">
        <v>20240218</v>
      </c>
      <c r="AA190" s="67">
        <f t="shared" si="50"/>
        <v>728647818</v>
      </c>
      <c r="AB190" s="68">
        <f t="shared" si="43"/>
        <v>2.8571429781385743E-2</v>
      </c>
      <c r="AC190" s="69">
        <f t="shared" si="44"/>
        <v>2.2396724548319362E-2</v>
      </c>
      <c r="AD190" s="64">
        <v>37247300</v>
      </c>
      <c r="AE190" s="69">
        <f t="shared" si="45"/>
        <v>0</v>
      </c>
      <c r="AF190" s="64">
        <v>0</v>
      </c>
      <c r="AG190" s="64">
        <v>1663069076</v>
      </c>
      <c r="AH190" s="66">
        <v>24339399</v>
      </c>
      <c r="AI190" s="67">
        <v>1687408475</v>
      </c>
      <c r="AJ190" s="68">
        <f t="shared" si="46"/>
        <v>1.4635230340847249E-2</v>
      </c>
      <c r="AK190" s="64">
        <v>0</v>
      </c>
      <c r="AL190" s="64">
        <v>0</v>
      </c>
      <c r="AM190" s="26">
        <v>0</v>
      </c>
      <c r="AN190" s="70"/>
    </row>
    <row r="191" spans="1:40" x14ac:dyDescent="0.25">
      <c r="A191" s="61" t="s">
        <v>387</v>
      </c>
      <c r="B191" s="62" t="s">
        <v>386</v>
      </c>
      <c r="C191" s="25">
        <v>3</v>
      </c>
      <c r="D191" s="25"/>
      <c r="E191" s="63">
        <f t="shared" si="34"/>
        <v>5.6489593580264993E-2</v>
      </c>
      <c r="F191" s="64">
        <v>52383199</v>
      </c>
      <c r="G191" s="65">
        <f t="shared" si="35"/>
        <v>3.3675468799217955E-3</v>
      </c>
      <c r="H191" s="64">
        <v>3122750</v>
      </c>
      <c r="I191" s="65">
        <f t="shared" si="36"/>
        <v>1.0717827371315573E-2</v>
      </c>
      <c r="J191" s="64">
        <v>9938717</v>
      </c>
      <c r="K191" s="66">
        <v>78258</v>
      </c>
      <c r="L191" s="67">
        <f t="shared" si="47"/>
        <v>10016975</v>
      </c>
      <c r="M191" s="68">
        <f t="shared" si="37"/>
        <v>7.8740545686128306E-3</v>
      </c>
      <c r="N191" s="69">
        <f t="shared" si="38"/>
        <v>0.18015011965923119</v>
      </c>
      <c r="O191" s="64">
        <v>167054478</v>
      </c>
      <c r="P191" s="66">
        <v>3535593</v>
      </c>
      <c r="Q191" s="67">
        <f t="shared" si="48"/>
        <v>170590071</v>
      </c>
      <c r="R191" s="68">
        <f t="shared" si="39"/>
        <v>2.1164311440965981E-2</v>
      </c>
      <c r="S191" s="69">
        <f t="shared" si="40"/>
        <v>4.3060229647059703E-2</v>
      </c>
      <c r="T191" s="64">
        <v>39930055</v>
      </c>
      <c r="U191" s="66">
        <v>-814899</v>
      </c>
      <c r="V191" s="67">
        <f t="shared" si="49"/>
        <v>39115156</v>
      </c>
      <c r="W191" s="68">
        <f t="shared" si="41"/>
        <v>-2.0408161220914923E-2</v>
      </c>
      <c r="X191" s="69">
        <f t="shared" si="42"/>
        <v>0.64697916928727017</v>
      </c>
      <c r="Y191" s="64">
        <v>599948352</v>
      </c>
      <c r="Z191" s="66">
        <v>16943622</v>
      </c>
      <c r="AA191" s="67">
        <f t="shared" si="50"/>
        <v>616891974</v>
      </c>
      <c r="AB191" s="68">
        <f t="shared" si="43"/>
        <v>2.8241801054234749E-2</v>
      </c>
      <c r="AC191" s="69">
        <f t="shared" si="44"/>
        <v>5.9235513574936532E-2</v>
      </c>
      <c r="AD191" s="64">
        <v>54929510</v>
      </c>
      <c r="AE191" s="69">
        <f t="shared" si="45"/>
        <v>0</v>
      </c>
      <c r="AF191" s="64">
        <v>0</v>
      </c>
      <c r="AG191" s="64">
        <v>927307061</v>
      </c>
      <c r="AH191" s="66">
        <v>19742574</v>
      </c>
      <c r="AI191" s="67">
        <v>947049635</v>
      </c>
      <c r="AJ191" s="68">
        <f t="shared" si="46"/>
        <v>2.1290222872572304E-2</v>
      </c>
      <c r="AK191" s="64">
        <v>0</v>
      </c>
      <c r="AL191" s="64">
        <v>0</v>
      </c>
      <c r="AM191" s="26">
        <v>0</v>
      </c>
      <c r="AN191" s="70"/>
    </row>
    <row r="192" spans="1:40" x14ac:dyDescent="0.25">
      <c r="A192" s="61" t="s">
        <v>389</v>
      </c>
      <c r="B192" s="62" t="s">
        <v>388</v>
      </c>
      <c r="C192" s="25">
        <v>3</v>
      </c>
      <c r="D192" s="25"/>
      <c r="E192" s="63">
        <f t="shared" si="34"/>
        <v>2.688722886087307E-2</v>
      </c>
      <c r="F192" s="64">
        <v>21428497</v>
      </c>
      <c r="G192" s="65">
        <f t="shared" si="35"/>
        <v>3.3054589243068999E-3</v>
      </c>
      <c r="H192" s="64">
        <v>2634374</v>
      </c>
      <c r="I192" s="65">
        <f t="shared" si="36"/>
        <v>1.1201108059388286E-2</v>
      </c>
      <c r="J192" s="64">
        <v>8927023</v>
      </c>
      <c r="K192" s="66">
        <v>70292</v>
      </c>
      <c r="L192" s="67">
        <f t="shared" si="47"/>
        <v>8997315</v>
      </c>
      <c r="M192" s="68">
        <f t="shared" si="37"/>
        <v>7.8740695526380959E-3</v>
      </c>
      <c r="N192" s="69">
        <f t="shared" si="38"/>
        <v>0.12830077481667951</v>
      </c>
      <c r="O192" s="64">
        <v>102252738</v>
      </c>
      <c r="P192" s="66">
        <v>-687396</v>
      </c>
      <c r="Q192" s="67">
        <f t="shared" si="48"/>
        <v>101565342</v>
      </c>
      <c r="R192" s="68">
        <f t="shared" si="39"/>
        <v>-6.7225192542032467E-3</v>
      </c>
      <c r="S192" s="69">
        <f t="shared" si="40"/>
        <v>1.16449039267301E-2</v>
      </c>
      <c r="T192" s="64">
        <v>9280718</v>
      </c>
      <c r="U192" s="66">
        <v>-50850</v>
      </c>
      <c r="V192" s="67">
        <f t="shared" si="49"/>
        <v>9229868</v>
      </c>
      <c r="W192" s="68">
        <f t="shared" si="41"/>
        <v>-5.4791019401731634E-3</v>
      </c>
      <c r="X192" s="69">
        <f t="shared" si="42"/>
        <v>0.79331153083272332</v>
      </c>
      <c r="Y192" s="64">
        <v>632250867</v>
      </c>
      <c r="Z192" s="66">
        <v>-13690535</v>
      </c>
      <c r="AA192" s="67">
        <f t="shared" si="50"/>
        <v>618560332</v>
      </c>
      <c r="AB192" s="68">
        <f t="shared" si="43"/>
        <v>-2.1653643695201133E-2</v>
      </c>
      <c r="AC192" s="69">
        <f t="shared" si="44"/>
        <v>2.5348994579298765E-2</v>
      </c>
      <c r="AD192" s="64">
        <v>20202560</v>
      </c>
      <c r="AE192" s="69">
        <f t="shared" si="45"/>
        <v>0</v>
      </c>
      <c r="AF192" s="64">
        <v>0</v>
      </c>
      <c r="AG192" s="64">
        <v>796976777</v>
      </c>
      <c r="AH192" s="66">
        <v>-14358489</v>
      </c>
      <c r="AI192" s="67">
        <v>782618288</v>
      </c>
      <c r="AJ192" s="68">
        <f t="shared" si="46"/>
        <v>-1.8016194968752522E-2</v>
      </c>
      <c r="AK192" s="64">
        <v>8925527</v>
      </c>
      <c r="AL192" s="64">
        <v>4947820</v>
      </c>
      <c r="AM192" s="26">
        <v>0</v>
      </c>
      <c r="AN192" s="70"/>
    </row>
    <row r="193" spans="1:40" x14ac:dyDescent="0.25">
      <c r="A193" s="61" t="s">
        <v>391</v>
      </c>
      <c r="B193" s="62" t="s">
        <v>390</v>
      </c>
      <c r="C193" s="25">
        <v>3</v>
      </c>
      <c r="D193" s="25"/>
      <c r="E193" s="63">
        <f t="shared" si="34"/>
        <v>3.2122550220649519E-2</v>
      </c>
      <c r="F193" s="64">
        <v>16250690</v>
      </c>
      <c r="G193" s="65">
        <f t="shared" si="35"/>
        <v>4.558217725872866E-3</v>
      </c>
      <c r="H193" s="64">
        <v>2305987</v>
      </c>
      <c r="I193" s="65">
        <f t="shared" si="36"/>
        <v>9.3450710908368501E-3</v>
      </c>
      <c r="J193" s="64">
        <v>4727640</v>
      </c>
      <c r="K193" s="66">
        <v>37226</v>
      </c>
      <c r="L193" s="67">
        <f t="shared" si="47"/>
        <v>4764866</v>
      </c>
      <c r="M193" s="68">
        <f t="shared" si="37"/>
        <v>7.8741190107537804E-3</v>
      </c>
      <c r="N193" s="69">
        <f t="shared" si="38"/>
        <v>0.1649816297551836</v>
      </c>
      <c r="O193" s="64">
        <v>83463651</v>
      </c>
      <c r="P193" s="66">
        <v>0</v>
      </c>
      <c r="Q193" s="67">
        <f t="shared" si="48"/>
        <v>83463651</v>
      </c>
      <c r="R193" s="68">
        <f t="shared" si="39"/>
        <v>0</v>
      </c>
      <c r="S193" s="69">
        <f t="shared" si="40"/>
        <v>1.5076556162808065E-2</v>
      </c>
      <c r="T193" s="64">
        <v>7627179</v>
      </c>
      <c r="U193" s="66">
        <v>0</v>
      </c>
      <c r="V193" s="67">
        <f t="shared" si="49"/>
        <v>7627179</v>
      </c>
      <c r="W193" s="68">
        <f t="shared" si="41"/>
        <v>0</v>
      </c>
      <c r="X193" s="69">
        <f t="shared" si="42"/>
        <v>0.74053175404312288</v>
      </c>
      <c r="Y193" s="64">
        <v>374632521</v>
      </c>
      <c r="Z193" s="66">
        <v>-10125204</v>
      </c>
      <c r="AA193" s="67">
        <f t="shared" si="50"/>
        <v>364507317</v>
      </c>
      <c r="AB193" s="68">
        <f t="shared" si="43"/>
        <v>-2.702702897488176E-2</v>
      </c>
      <c r="AC193" s="69">
        <f t="shared" si="44"/>
        <v>3.3384221001526215E-2</v>
      </c>
      <c r="AD193" s="64">
        <v>16888965</v>
      </c>
      <c r="AE193" s="69">
        <f t="shared" si="45"/>
        <v>0</v>
      </c>
      <c r="AF193" s="64">
        <v>0</v>
      </c>
      <c r="AG193" s="64">
        <v>505896633</v>
      </c>
      <c r="AH193" s="66">
        <v>-10087978</v>
      </c>
      <c r="AI193" s="67">
        <v>495808655</v>
      </c>
      <c r="AJ193" s="68">
        <f t="shared" si="46"/>
        <v>-1.9940788971410293E-2</v>
      </c>
      <c r="AK193" s="64">
        <v>0</v>
      </c>
      <c r="AL193" s="64">
        <v>481355</v>
      </c>
      <c r="AM193" s="26">
        <v>0</v>
      </c>
      <c r="AN193" s="70"/>
    </row>
    <row r="194" spans="1:40" x14ac:dyDescent="0.25">
      <c r="A194" s="61" t="s">
        <v>393</v>
      </c>
      <c r="B194" s="62" t="s">
        <v>392</v>
      </c>
      <c r="C194" s="25">
        <v>3</v>
      </c>
      <c r="D194" s="25"/>
      <c r="E194" s="63">
        <f t="shared" si="34"/>
        <v>3.576903975263318E-2</v>
      </c>
      <c r="F194" s="64">
        <v>27158341</v>
      </c>
      <c r="G194" s="65">
        <f t="shared" si="35"/>
        <v>4.3382935720760714E-3</v>
      </c>
      <c r="H194" s="64">
        <v>3293934</v>
      </c>
      <c r="I194" s="65">
        <f t="shared" si="36"/>
        <v>1.2117279800868387E-2</v>
      </c>
      <c r="J194" s="64">
        <v>9200281</v>
      </c>
      <c r="K194" s="66">
        <v>72443</v>
      </c>
      <c r="L194" s="67">
        <f t="shared" si="47"/>
        <v>9272724</v>
      </c>
      <c r="M194" s="68">
        <f t="shared" si="37"/>
        <v>7.8739986311287674E-3</v>
      </c>
      <c r="N194" s="69">
        <f t="shared" si="38"/>
        <v>0.15537900796652834</v>
      </c>
      <c r="O194" s="64">
        <v>117974542</v>
      </c>
      <c r="P194" s="66">
        <v>899308</v>
      </c>
      <c r="Q194" s="67">
        <f t="shared" si="48"/>
        <v>118873850</v>
      </c>
      <c r="R194" s="68">
        <f t="shared" si="39"/>
        <v>7.6228988454136145E-3</v>
      </c>
      <c r="S194" s="69">
        <f t="shared" si="40"/>
        <v>2.8364061697818597E-2</v>
      </c>
      <c r="T194" s="64">
        <v>21535967</v>
      </c>
      <c r="U194" s="66">
        <v>0</v>
      </c>
      <c r="V194" s="67">
        <f t="shared" si="49"/>
        <v>21535967</v>
      </c>
      <c r="W194" s="68">
        <f t="shared" si="41"/>
        <v>0</v>
      </c>
      <c r="X194" s="69">
        <f t="shared" si="42"/>
        <v>0.70843414042462094</v>
      </c>
      <c r="Y194" s="64">
        <v>537892437</v>
      </c>
      <c r="Z194" s="66">
        <v>-1987348</v>
      </c>
      <c r="AA194" s="67">
        <f t="shared" si="50"/>
        <v>535905089</v>
      </c>
      <c r="AB194" s="68">
        <f t="shared" si="43"/>
        <v>-3.6946940750535221E-3</v>
      </c>
      <c r="AC194" s="69">
        <f t="shared" si="44"/>
        <v>5.4950336988512413E-2</v>
      </c>
      <c r="AD194" s="64">
        <v>41722115</v>
      </c>
      <c r="AE194" s="69">
        <f t="shared" si="45"/>
        <v>6.4783979694208761E-4</v>
      </c>
      <c r="AF194" s="64">
        <v>491885</v>
      </c>
      <c r="AG194" s="64">
        <v>759269502</v>
      </c>
      <c r="AH194" s="66">
        <v>-1015597</v>
      </c>
      <c r="AI194" s="67">
        <v>758253905</v>
      </c>
      <c r="AJ194" s="68">
        <f t="shared" si="46"/>
        <v>-1.3375975161978783E-3</v>
      </c>
      <c r="AK194" s="64">
        <v>0</v>
      </c>
      <c r="AL194" s="64">
        <v>0</v>
      </c>
      <c r="AM194" s="26">
        <v>0</v>
      </c>
      <c r="AN194" s="70"/>
    </row>
    <row r="195" spans="1:40" x14ac:dyDescent="0.25">
      <c r="A195" s="61" t="s">
        <v>395</v>
      </c>
      <c r="B195" s="62" t="s">
        <v>394</v>
      </c>
      <c r="C195" s="25">
        <v>3</v>
      </c>
      <c r="D195" s="25"/>
      <c r="E195" s="63">
        <f t="shared" si="34"/>
        <v>2.9896955788057681E-2</v>
      </c>
      <c r="F195" s="64">
        <v>24700909</v>
      </c>
      <c r="G195" s="65">
        <f t="shared" si="35"/>
        <v>9.3837365645180713E-3</v>
      </c>
      <c r="H195" s="64">
        <v>7752857</v>
      </c>
      <c r="I195" s="65">
        <f t="shared" si="36"/>
        <v>4.5289074259654311E-2</v>
      </c>
      <c r="J195" s="64">
        <v>37417900</v>
      </c>
      <c r="K195" s="66">
        <v>294629</v>
      </c>
      <c r="L195" s="67">
        <f t="shared" si="47"/>
        <v>37712529</v>
      </c>
      <c r="M195" s="68">
        <f t="shared" si="37"/>
        <v>7.8740121706455998E-3</v>
      </c>
      <c r="N195" s="69">
        <f t="shared" si="38"/>
        <v>0.16343034468265705</v>
      </c>
      <c r="O195" s="64">
        <v>135026392</v>
      </c>
      <c r="P195" s="66">
        <v>1501561</v>
      </c>
      <c r="Q195" s="67">
        <f t="shared" si="48"/>
        <v>136527953</v>
      </c>
      <c r="R195" s="68">
        <f t="shared" si="39"/>
        <v>1.112050005749987E-2</v>
      </c>
      <c r="S195" s="69">
        <f t="shared" si="40"/>
        <v>2.136114072979458E-2</v>
      </c>
      <c r="T195" s="64">
        <v>17648606</v>
      </c>
      <c r="U195" s="66">
        <v>67470</v>
      </c>
      <c r="V195" s="67">
        <f t="shared" si="49"/>
        <v>17716076</v>
      </c>
      <c r="W195" s="68">
        <f t="shared" si="41"/>
        <v>3.8229648279303192E-3</v>
      </c>
      <c r="X195" s="69">
        <f t="shared" si="42"/>
        <v>0.70243548076159579</v>
      </c>
      <c r="Y195" s="64">
        <v>580353231</v>
      </c>
      <c r="Z195" s="66">
        <v>-8350610</v>
      </c>
      <c r="AA195" s="67">
        <f t="shared" si="50"/>
        <v>572002621</v>
      </c>
      <c r="AB195" s="68">
        <f t="shared" si="43"/>
        <v>-1.4388840371597759E-2</v>
      </c>
      <c r="AC195" s="69">
        <f t="shared" si="44"/>
        <v>2.8203267213722575E-2</v>
      </c>
      <c r="AD195" s="64">
        <v>23301581</v>
      </c>
      <c r="AE195" s="69">
        <f t="shared" si="45"/>
        <v>0</v>
      </c>
      <c r="AF195" s="64">
        <v>0</v>
      </c>
      <c r="AG195" s="64">
        <v>826201476</v>
      </c>
      <c r="AH195" s="66">
        <v>-6486950</v>
      </c>
      <c r="AI195" s="67">
        <v>819714526</v>
      </c>
      <c r="AJ195" s="68">
        <f t="shared" si="46"/>
        <v>-7.8515352349721526E-3</v>
      </c>
      <c r="AK195" s="64">
        <v>0</v>
      </c>
      <c r="AL195" s="64">
        <v>0</v>
      </c>
      <c r="AM195" s="26">
        <v>0</v>
      </c>
      <c r="AN195" s="70"/>
    </row>
    <row r="196" spans="1:40" x14ac:dyDescent="0.25">
      <c r="A196" s="61" t="s">
        <v>397</v>
      </c>
      <c r="B196" s="62" t="s">
        <v>396</v>
      </c>
      <c r="C196" s="25">
        <v>3</v>
      </c>
      <c r="D196" s="25"/>
      <c r="E196" s="63">
        <f t="shared" si="34"/>
        <v>4.9030994562766994E-2</v>
      </c>
      <c r="F196" s="64">
        <v>38580067</v>
      </c>
      <c r="G196" s="65">
        <f t="shared" si="35"/>
        <v>1.2192286721167738E-2</v>
      </c>
      <c r="H196" s="64">
        <v>9593508</v>
      </c>
      <c r="I196" s="65">
        <f t="shared" si="36"/>
        <v>1.7498854515696556E-2</v>
      </c>
      <c r="J196" s="64">
        <v>13768984</v>
      </c>
      <c r="K196" s="66">
        <v>108417</v>
      </c>
      <c r="L196" s="67">
        <f t="shared" si="47"/>
        <v>13877401</v>
      </c>
      <c r="M196" s="68">
        <f t="shared" si="37"/>
        <v>7.8740014513779665E-3</v>
      </c>
      <c r="N196" s="69">
        <f t="shared" si="38"/>
        <v>0.47492293295478116</v>
      </c>
      <c r="O196" s="64">
        <v>373693390</v>
      </c>
      <c r="P196" s="66">
        <v>11895034</v>
      </c>
      <c r="Q196" s="67">
        <f t="shared" si="48"/>
        <v>385588424</v>
      </c>
      <c r="R196" s="68">
        <f t="shared" si="39"/>
        <v>3.1830999204989954E-2</v>
      </c>
      <c r="S196" s="69">
        <f t="shared" si="40"/>
        <v>0.18358391902584709</v>
      </c>
      <c r="T196" s="64">
        <v>144453115</v>
      </c>
      <c r="U196" s="66">
        <v>0</v>
      </c>
      <c r="V196" s="67">
        <f t="shared" si="49"/>
        <v>144453115</v>
      </c>
      <c r="W196" s="68">
        <f t="shared" si="41"/>
        <v>0</v>
      </c>
      <c r="X196" s="69">
        <f t="shared" si="42"/>
        <v>0.24501173723463815</v>
      </c>
      <c r="Y196" s="64">
        <v>192787630</v>
      </c>
      <c r="Z196" s="66">
        <v>5116309</v>
      </c>
      <c r="AA196" s="67">
        <f t="shared" si="50"/>
        <v>197903939</v>
      </c>
      <c r="AB196" s="68">
        <f t="shared" si="43"/>
        <v>2.653857511501127E-2</v>
      </c>
      <c r="AC196" s="69">
        <f t="shared" si="44"/>
        <v>1.5005944139916067E-2</v>
      </c>
      <c r="AD196" s="64">
        <v>11807436</v>
      </c>
      <c r="AE196" s="69">
        <f t="shared" si="45"/>
        <v>2.7533308451862509E-3</v>
      </c>
      <c r="AF196" s="64">
        <v>2166460</v>
      </c>
      <c r="AG196" s="64">
        <v>786850590</v>
      </c>
      <c r="AH196" s="66">
        <v>17119760</v>
      </c>
      <c r="AI196" s="67">
        <v>803970350</v>
      </c>
      <c r="AJ196" s="68">
        <f t="shared" si="46"/>
        <v>2.1757319899830031E-2</v>
      </c>
      <c r="AK196" s="64">
        <v>111383</v>
      </c>
      <c r="AL196" s="64">
        <v>875573</v>
      </c>
      <c r="AM196" s="26">
        <v>0</v>
      </c>
      <c r="AN196" s="70"/>
    </row>
    <row r="197" spans="1:40" x14ac:dyDescent="0.25">
      <c r="A197" s="61" t="s">
        <v>399</v>
      </c>
      <c r="B197" s="62" t="s">
        <v>398</v>
      </c>
      <c r="C197" s="25">
        <v>3</v>
      </c>
      <c r="D197" s="25"/>
      <c r="E197" s="63">
        <f t="shared" si="34"/>
        <v>4.3807373950967544E-2</v>
      </c>
      <c r="F197" s="64">
        <v>28619518</v>
      </c>
      <c r="G197" s="65">
        <f t="shared" si="35"/>
        <v>1.1360490360389315E-2</v>
      </c>
      <c r="H197" s="64">
        <v>7421850</v>
      </c>
      <c r="I197" s="65">
        <f t="shared" si="36"/>
        <v>2.1208195699915146E-2</v>
      </c>
      <c r="J197" s="64">
        <v>13855392</v>
      </c>
      <c r="K197" s="66">
        <v>109098</v>
      </c>
      <c r="L197" s="67">
        <f t="shared" si="47"/>
        <v>13964490</v>
      </c>
      <c r="M197" s="68">
        <f t="shared" si="37"/>
        <v>7.8740464362177555E-3</v>
      </c>
      <c r="N197" s="69">
        <f t="shared" si="38"/>
        <v>0.13279315349808554</v>
      </c>
      <c r="O197" s="64">
        <v>86754254</v>
      </c>
      <c r="P197" s="66">
        <v>2646966</v>
      </c>
      <c r="Q197" s="67">
        <f t="shared" si="48"/>
        <v>89401220</v>
      </c>
      <c r="R197" s="68">
        <f t="shared" si="39"/>
        <v>3.0511080182880713E-2</v>
      </c>
      <c r="S197" s="69">
        <f t="shared" si="40"/>
        <v>1.4938517121377977E-2</v>
      </c>
      <c r="T197" s="64">
        <v>9759388</v>
      </c>
      <c r="U197" s="66">
        <v>0</v>
      </c>
      <c r="V197" s="67">
        <f t="shared" si="49"/>
        <v>9759388</v>
      </c>
      <c r="W197" s="68">
        <f t="shared" si="41"/>
        <v>0</v>
      </c>
      <c r="X197" s="69">
        <f t="shared" si="42"/>
        <v>0.73793390744572984</v>
      </c>
      <c r="Y197" s="64">
        <v>482094927</v>
      </c>
      <c r="Z197" s="66">
        <v>10538153</v>
      </c>
      <c r="AA197" s="67">
        <f t="shared" si="50"/>
        <v>492633080</v>
      </c>
      <c r="AB197" s="68">
        <f t="shared" si="43"/>
        <v>2.1859082951934901E-2</v>
      </c>
      <c r="AC197" s="69">
        <f t="shared" si="44"/>
        <v>2.704611640737372E-2</v>
      </c>
      <c r="AD197" s="64">
        <v>17669327</v>
      </c>
      <c r="AE197" s="69">
        <f t="shared" si="45"/>
        <v>1.0912245516160933E-2</v>
      </c>
      <c r="AF197" s="64">
        <v>7129010</v>
      </c>
      <c r="AG197" s="64">
        <v>653303666</v>
      </c>
      <c r="AH197" s="66">
        <v>13294217</v>
      </c>
      <c r="AI197" s="67">
        <v>666597883</v>
      </c>
      <c r="AJ197" s="68">
        <f t="shared" si="46"/>
        <v>2.0349215367788859E-2</v>
      </c>
      <c r="AK197" s="64">
        <v>0</v>
      </c>
      <c r="AL197" s="64">
        <v>281517</v>
      </c>
      <c r="AM197" s="26">
        <v>0</v>
      </c>
      <c r="AN197" s="70"/>
    </row>
    <row r="198" spans="1:40" x14ac:dyDescent="0.25">
      <c r="A198" s="61" t="s">
        <v>401</v>
      </c>
      <c r="B198" s="62" t="s">
        <v>400</v>
      </c>
      <c r="C198" s="25">
        <v>3</v>
      </c>
      <c r="D198" s="25"/>
      <c r="E198" s="63">
        <f t="shared" ref="E198:E249" si="51">+F198/$AG198</f>
        <v>3.2501367291082495E-2</v>
      </c>
      <c r="F198" s="64">
        <v>29002840</v>
      </c>
      <c r="G198" s="65">
        <f t="shared" ref="G198:G250" si="52">+H198/$AG198</f>
        <v>1.5562469587932599E-2</v>
      </c>
      <c r="H198" s="64">
        <v>13887287</v>
      </c>
      <c r="I198" s="65">
        <f t="shared" ref="I198:I250" si="53">+J198/$AG198</f>
        <v>4.6926677209040431E-2</v>
      </c>
      <c r="J198" s="64">
        <v>41875374</v>
      </c>
      <c r="K198" s="66">
        <v>329728</v>
      </c>
      <c r="L198" s="67">
        <f t="shared" si="47"/>
        <v>42205102</v>
      </c>
      <c r="M198" s="68">
        <f t="shared" ref="M198:M250" si="54">+K198/J198</f>
        <v>7.8740311668619358E-3</v>
      </c>
      <c r="N198" s="69">
        <f t="shared" ref="N198:N250" si="55">+O198/$AG198</f>
        <v>0.20385555325646462</v>
      </c>
      <c r="O198" s="64">
        <v>181912039</v>
      </c>
      <c r="P198" s="66">
        <v>7859275</v>
      </c>
      <c r="Q198" s="67">
        <f t="shared" si="48"/>
        <v>189771314</v>
      </c>
      <c r="R198" s="68">
        <f t="shared" ref="R198:R250" si="56">+P198/O198</f>
        <v>4.3203710118383094E-2</v>
      </c>
      <c r="S198" s="69">
        <f t="shared" ref="S198:S250" si="57">+T198/$AG198</f>
        <v>3.6161297164370332E-2</v>
      </c>
      <c r="T198" s="64">
        <v>32268806</v>
      </c>
      <c r="U198" s="66">
        <v>0</v>
      </c>
      <c r="V198" s="67">
        <f t="shared" si="49"/>
        <v>32268806</v>
      </c>
      <c r="W198" s="68">
        <f t="shared" ref="W198:W250" si="58">+U198/T198</f>
        <v>0</v>
      </c>
      <c r="X198" s="69">
        <f t="shared" ref="X198:X250" si="59">+Y198/$AG198</f>
        <v>0.63877572345483702</v>
      </c>
      <c r="Y198" s="64">
        <v>570016330</v>
      </c>
      <c r="Z198" s="66">
        <v>7858463</v>
      </c>
      <c r="AA198" s="67">
        <f t="shared" si="50"/>
        <v>577874793</v>
      </c>
      <c r="AB198" s="68">
        <f t="shared" ref="AB198:AB250" si="60">+Z198/Y198</f>
        <v>1.3786382225225021E-2</v>
      </c>
      <c r="AC198" s="69">
        <f t="shared" ref="AC198:AC250" si="61">+AD198/$AG198</f>
        <v>2.2302606544360046E-2</v>
      </c>
      <c r="AD198" s="64">
        <v>19901899</v>
      </c>
      <c r="AE198" s="69">
        <f t="shared" ref="AE198:AE250" si="62">AF198/$AG198</f>
        <v>3.9143054919124993E-3</v>
      </c>
      <c r="AF198" s="64">
        <v>3492960</v>
      </c>
      <c r="AG198" s="64">
        <v>892357535</v>
      </c>
      <c r="AH198" s="66">
        <v>16047466</v>
      </c>
      <c r="AI198" s="67">
        <v>908405001</v>
      </c>
      <c r="AJ198" s="68">
        <f t="shared" ref="AJ198:AJ250" si="63">+AH198/AG198</f>
        <v>1.7983224627559177E-2</v>
      </c>
      <c r="AK198" s="64">
        <v>0</v>
      </c>
      <c r="AL198" s="64">
        <v>674638</v>
      </c>
      <c r="AM198" s="26">
        <v>0</v>
      </c>
      <c r="AN198" s="70"/>
    </row>
    <row r="199" spans="1:40" x14ac:dyDescent="0.25">
      <c r="A199" s="61" t="s">
        <v>403</v>
      </c>
      <c r="B199" s="62" t="s">
        <v>402</v>
      </c>
      <c r="C199" s="25">
        <v>3</v>
      </c>
      <c r="D199" s="25"/>
      <c r="E199" s="63">
        <f t="shared" si="51"/>
        <v>1.5928595596379404E-2</v>
      </c>
      <c r="F199" s="64">
        <v>12432945</v>
      </c>
      <c r="G199" s="65">
        <f t="shared" si="52"/>
        <v>1.3909939206791224E-2</v>
      </c>
      <c r="H199" s="64">
        <v>10857298</v>
      </c>
      <c r="I199" s="65">
        <f t="shared" si="53"/>
        <v>5.1071886099396349E-2</v>
      </c>
      <c r="J199" s="64">
        <v>39863775</v>
      </c>
      <c r="K199" s="66">
        <v>313887</v>
      </c>
      <c r="L199" s="67">
        <f t="shared" ref="L199:L249" si="64">+J199+K199</f>
        <v>40177662</v>
      </c>
      <c r="M199" s="68">
        <f t="shared" si="54"/>
        <v>7.8739908601230067E-3</v>
      </c>
      <c r="N199" s="69">
        <f t="shared" si="55"/>
        <v>0.11080554327520699</v>
      </c>
      <c r="O199" s="64">
        <v>86488430</v>
      </c>
      <c r="P199" s="66">
        <v>1441907</v>
      </c>
      <c r="Q199" s="67">
        <f t="shared" ref="Q199:Q249" si="65">+O199+P199</f>
        <v>87930337</v>
      </c>
      <c r="R199" s="68">
        <f t="shared" si="56"/>
        <v>1.6671675043702379E-2</v>
      </c>
      <c r="S199" s="69">
        <f t="shared" si="57"/>
        <v>1.1713806242604246E-2</v>
      </c>
      <c r="T199" s="64">
        <v>9143123</v>
      </c>
      <c r="U199" s="66">
        <v>0</v>
      </c>
      <c r="V199" s="67">
        <f t="shared" ref="V199:V249" si="66">+T199+U199</f>
        <v>9143123</v>
      </c>
      <c r="W199" s="68">
        <f t="shared" si="58"/>
        <v>0</v>
      </c>
      <c r="X199" s="69">
        <f t="shared" si="59"/>
        <v>0.76740146744716187</v>
      </c>
      <c r="Y199" s="64">
        <v>598989420</v>
      </c>
      <c r="Z199" s="66">
        <v>3932078</v>
      </c>
      <c r="AA199" s="67">
        <f t="shared" ref="AA199:AA249" si="67">+Y199+Z199</f>
        <v>602921498</v>
      </c>
      <c r="AB199" s="68">
        <f t="shared" si="60"/>
        <v>6.5645199542923478E-3</v>
      </c>
      <c r="AC199" s="69">
        <f t="shared" si="61"/>
        <v>2.859858173914457E-2</v>
      </c>
      <c r="AD199" s="64">
        <v>22322407</v>
      </c>
      <c r="AE199" s="69">
        <f t="shared" si="62"/>
        <v>5.7018039331539338E-4</v>
      </c>
      <c r="AF199" s="64">
        <v>445050</v>
      </c>
      <c r="AG199" s="64">
        <v>780542448</v>
      </c>
      <c r="AH199" s="66">
        <v>5687872</v>
      </c>
      <c r="AI199" s="67">
        <v>786230320</v>
      </c>
      <c r="AJ199" s="68">
        <f t="shared" si="63"/>
        <v>7.2870758208911654E-3</v>
      </c>
      <c r="AK199" s="64">
        <v>0</v>
      </c>
      <c r="AL199" s="64">
        <v>0</v>
      </c>
      <c r="AM199" s="26">
        <v>0</v>
      </c>
      <c r="AN199" s="70"/>
    </row>
    <row r="200" spans="1:40" x14ac:dyDescent="0.25">
      <c r="A200" s="61" t="s">
        <v>405</v>
      </c>
      <c r="B200" s="62" t="s">
        <v>404</v>
      </c>
      <c r="C200" s="25">
        <v>3</v>
      </c>
      <c r="D200" s="25"/>
      <c r="E200" s="63">
        <f t="shared" si="51"/>
        <v>2.4101298151996381E-2</v>
      </c>
      <c r="F200" s="64">
        <v>15864608</v>
      </c>
      <c r="G200" s="65">
        <f t="shared" si="52"/>
        <v>2.5105529036239501E-3</v>
      </c>
      <c r="H200" s="64">
        <v>1652564</v>
      </c>
      <c r="I200" s="65">
        <f t="shared" si="53"/>
        <v>6.8120474156394722E-4</v>
      </c>
      <c r="J200" s="64">
        <v>448401</v>
      </c>
      <c r="K200" s="66">
        <v>3530</v>
      </c>
      <c r="L200" s="67">
        <f t="shared" si="64"/>
        <v>451931</v>
      </c>
      <c r="M200" s="68">
        <f t="shared" si="54"/>
        <v>7.8724177689166609E-3</v>
      </c>
      <c r="N200" s="69">
        <f t="shared" si="55"/>
        <v>8.0629633464675263E-2</v>
      </c>
      <c r="O200" s="64">
        <v>53074217</v>
      </c>
      <c r="P200" s="66">
        <v>2300600</v>
      </c>
      <c r="Q200" s="67">
        <f t="shared" si="65"/>
        <v>55374817</v>
      </c>
      <c r="R200" s="68">
        <f t="shared" si="56"/>
        <v>4.3346847679354365E-2</v>
      </c>
      <c r="S200" s="69">
        <f t="shared" si="57"/>
        <v>1.4554915585924108E-2</v>
      </c>
      <c r="T200" s="64">
        <v>9580730</v>
      </c>
      <c r="U200" s="66">
        <v>0</v>
      </c>
      <c r="V200" s="67">
        <f t="shared" si="66"/>
        <v>9580730</v>
      </c>
      <c r="W200" s="68">
        <f t="shared" si="58"/>
        <v>0</v>
      </c>
      <c r="X200" s="69">
        <f t="shared" si="59"/>
        <v>0.85120644668367229</v>
      </c>
      <c r="Y200" s="64">
        <v>560304118</v>
      </c>
      <c r="Z200" s="66">
        <v>75558</v>
      </c>
      <c r="AA200" s="67">
        <f t="shared" si="67"/>
        <v>560379676</v>
      </c>
      <c r="AB200" s="68">
        <f t="shared" si="60"/>
        <v>1.3485176634022168E-4</v>
      </c>
      <c r="AC200" s="69">
        <f t="shared" si="61"/>
        <v>2.6315948468544029E-2</v>
      </c>
      <c r="AD200" s="64">
        <v>17322395</v>
      </c>
      <c r="AE200" s="69">
        <f t="shared" si="62"/>
        <v>0</v>
      </c>
      <c r="AF200" s="64">
        <v>0</v>
      </c>
      <c r="AG200" s="64">
        <v>658247033</v>
      </c>
      <c r="AH200" s="66">
        <v>2379688</v>
      </c>
      <c r="AI200" s="67">
        <v>660626721</v>
      </c>
      <c r="AJ200" s="68">
        <f t="shared" si="63"/>
        <v>3.615189861402687E-3</v>
      </c>
      <c r="AK200" s="64">
        <v>0</v>
      </c>
      <c r="AL200" s="64">
        <v>0</v>
      </c>
      <c r="AM200" s="26">
        <v>0</v>
      </c>
      <c r="AN200" s="70"/>
    </row>
    <row r="201" spans="1:40" x14ac:dyDescent="0.25">
      <c r="A201" s="61" t="s">
        <v>407</v>
      </c>
      <c r="B201" s="62" t="s">
        <v>406</v>
      </c>
      <c r="C201" s="25">
        <v>3</v>
      </c>
      <c r="D201" s="25"/>
      <c r="E201" s="63">
        <f t="shared" si="51"/>
        <v>4.5734200385272414E-2</v>
      </c>
      <c r="F201" s="64">
        <v>52687601</v>
      </c>
      <c r="G201" s="65">
        <f t="shared" si="52"/>
        <v>9.3569637923973624E-3</v>
      </c>
      <c r="H201" s="64">
        <v>10779591</v>
      </c>
      <c r="I201" s="65">
        <f t="shared" si="53"/>
        <v>1.5302513024717241E-2</v>
      </c>
      <c r="J201" s="64">
        <v>17629098</v>
      </c>
      <c r="K201" s="66">
        <v>138812</v>
      </c>
      <c r="L201" s="67">
        <f t="shared" si="64"/>
        <v>17767910</v>
      </c>
      <c r="M201" s="68">
        <f t="shared" si="54"/>
        <v>7.8740273609007108E-3</v>
      </c>
      <c r="N201" s="69">
        <f t="shared" si="55"/>
        <v>0.49206752958246253</v>
      </c>
      <c r="O201" s="64">
        <v>566881184</v>
      </c>
      <c r="P201" s="66">
        <v>11506790</v>
      </c>
      <c r="Q201" s="67">
        <f t="shared" si="65"/>
        <v>578387974</v>
      </c>
      <c r="R201" s="68">
        <f t="shared" si="56"/>
        <v>2.0298415831702752E-2</v>
      </c>
      <c r="S201" s="69">
        <f t="shared" si="57"/>
        <v>0.10364764823300467</v>
      </c>
      <c r="T201" s="64">
        <v>119406175</v>
      </c>
      <c r="U201" s="66">
        <v>-80011</v>
      </c>
      <c r="V201" s="67">
        <f t="shared" si="66"/>
        <v>119326164</v>
      </c>
      <c r="W201" s="68">
        <f t="shared" si="58"/>
        <v>-6.7007422354832156E-4</v>
      </c>
      <c r="X201" s="69">
        <f t="shared" si="59"/>
        <v>0.31972302110620948</v>
      </c>
      <c r="Y201" s="64">
        <v>368333519</v>
      </c>
      <c r="Z201" s="66">
        <v>4229350</v>
      </c>
      <c r="AA201" s="67">
        <f t="shared" si="67"/>
        <v>372562869</v>
      </c>
      <c r="AB201" s="68">
        <f t="shared" si="60"/>
        <v>1.1482392402088175E-2</v>
      </c>
      <c r="AC201" s="69">
        <f t="shared" si="61"/>
        <v>1.4168123875936344E-2</v>
      </c>
      <c r="AD201" s="64">
        <v>16322237</v>
      </c>
      <c r="AE201" s="69">
        <f t="shared" si="62"/>
        <v>0</v>
      </c>
      <c r="AF201" s="64">
        <v>0</v>
      </c>
      <c r="AG201" s="64">
        <v>1152039405</v>
      </c>
      <c r="AH201" s="66">
        <v>15794941</v>
      </c>
      <c r="AI201" s="67">
        <v>1167834346</v>
      </c>
      <c r="AJ201" s="68">
        <f t="shared" si="63"/>
        <v>1.3710417309900958E-2</v>
      </c>
      <c r="AK201" s="64">
        <v>16500</v>
      </c>
      <c r="AL201" s="64">
        <v>653835</v>
      </c>
      <c r="AM201" s="26">
        <v>0</v>
      </c>
      <c r="AN201" s="70"/>
    </row>
    <row r="202" spans="1:40" x14ac:dyDescent="0.25">
      <c r="A202" s="61" t="s">
        <v>409</v>
      </c>
      <c r="B202" s="62" t="s">
        <v>408</v>
      </c>
      <c r="C202" s="25">
        <v>3</v>
      </c>
      <c r="D202" s="25"/>
      <c r="E202" s="63">
        <f t="shared" si="51"/>
        <v>3.6134298452330502E-2</v>
      </c>
      <c r="F202" s="64">
        <v>14243435</v>
      </c>
      <c r="G202" s="65">
        <f t="shared" si="52"/>
        <v>4.4965238093209778E-2</v>
      </c>
      <c r="H202" s="64">
        <v>17724419</v>
      </c>
      <c r="I202" s="65">
        <f t="shared" si="53"/>
        <v>1.7177557984435644E-2</v>
      </c>
      <c r="J202" s="64">
        <v>6771058</v>
      </c>
      <c r="K202" s="66">
        <v>53315</v>
      </c>
      <c r="L202" s="67">
        <f t="shared" si="64"/>
        <v>6824373</v>
      </c>
      <c r="M202" s="68">
        <f t="shared" si="54"/>
        <v>7.8739541147040838E-3</v>
      </c>
      <c r="N202" s="69">
        <f t="shared" si="55"/>
        <v>0.15027329727443606</v>
      </c>
      <c r="O202" s="64">
        <v>59234800</v>
      </c>
      <c r="P202" s="66">
        <v>1800183</v>
      </c>
      <c r="Q202" s="67">
        <f t="shared" si="65"/>
        <v>61034983</v>
      </c>
      <c r="R202" s="68">
        <f t="shared" si="56"/>
        <v>3.0390631858299513E-2</v>
      </c>
      <c r="S202" s="69">
        <f t="shared" si="57"/>
        <v>3.0514078453459277E-2</v>
      </c>
      <c r="T202" s="64">
        <v>12028054</v>
      </c>
      <c r="U202" s="66">
        <v>12571</v>
      </c>
      <c r="V202" s="67">
        <f t="shared" si="66"/>
        <v>12040625</v>
      </c>
      <c r="W202" s="68">
        <f t="shared" si="58"/>
        <v>1.0451399702728304E-3</v>
      </c>
      <c r="X202" s="69">
        <f t="shared" si="59"/>
        <v>0.68612576670051573</v>
      </c>
      <c r="Y202" s="64">
        <v>270457382</v>
      </c>
      <c r="Z202" s="66">
        <v>-3704896</v>
      </c>
      <c r="AA202" s="67">
        <f t="shared" si="67"/>
        <v>266752486</v>
      </c>
      <c r="AB202" s="68">
        <f t="shared" si="60"/>
        <v>-1.3698631453882816E-2</v>
      </c>
      <c r="AC202" s="69">
        <f t="shared" si="61"/>
        <v>3.480976304161304E-2</v>
      </c>
      <c r="AD202" s="64">
        <v>13721329</v>
      </c>
      <c r="AE202" s="69">
        <f t="shared" si="62"/>
        <v>0</v>
      </c>
      <c r="AF202" s="64">
        <v>0</v>
      </c>
      <c r="AG202" s="64">
        <v>394180477</v>
      </c>
      <c r="AH202" s="66">
        <v>-1838827</v>
      </c>
      <c r="AI202" s="67">
        <v>392341650</v>
      </c>
      <c r="AJ202" s="68">
        <f t="shared" si="63"/>
        <v>-4.6649367670230915E-3</v>
      </c>
      <c r="AK202" s="64">
        <v>0</v>
      </c>
      <c r="AL202" s="64">
        <v>0</v>
      </c>
      <c r="AM202" s="26">
        <v>0</v>
      </c>
      <c r="AN202" s="70"/>
    </row>
    <row r="203" spans="1:40" x14ac:dyDescent="0.25">
      <c r="A203" s="61" t="s">
        <v>411</v>
      </c>
      <c r="B203" s="62" t="s">
        <v>410</v>
      </c>
      <c r="C203" s="25">
        <v>3</v>
      </c>
      <c r="D203" s="25"/>
      <c r="E203" s="63">
        <f t="shared" si="51"/>
        <v>3.146388722666589E-2</v>
      </c>
      <c r="F203" s="64">
        <v>14272999</v>
      </c>
      <c r="G203" s="65">
        <f t="shared" si="52"/>
        <v>5.5295542663353191E-3</v>
      </c>
      <c r="H203" s="64">
        <v>2508378</v>
      </c>
      <c r="I203" s="65">
        <f t="shared" si="53"/>
        <v>1.4647830425944371E-2</v>
      </c>
      <c r="J203" s="64">
        <v>6644712</v>
      </c>
      <c r="K203" s="66">
        <v>52321</v>
      </c>
      <c r="L203" s="67">
        <f t="shared" si="64"/>
        <v>6697033</v>
      </c>
      <c r="M203" s="68">
        <f t="shared" si="54"/>
        <v>7.8740809232966009E-3</v>
      </c>
      <c r="N203" s="69">
        <f t="shared" si="55"/>
        <v>0.18192197118990105</v>
      </c>
      <c r="O203" s="64">
        <v>82525471</v>
      </c>
      <c r="P203" s="66">
        <v>2234995</v>
      </c>
      <c r="Q203" s="67">
        <f t="shared" si="65"/>
        <v>84760466</v>
      </c>
      <c r="R203" s="68">
        <f t="shared" si="56"/>
        <v>2.7082487054208997E-2</v>
      </c>
      <c r="S203" s="69">
        <f t="shared" si="57"/>
        <v>2.0664815957442462E-2</v>
      </c>
      <c r="T203" s="64">
        <v>9374204</v>
      </c>
      <c r="U203" s="66">
        <v>6730</v>
      </c>
      <c r="V203" s="67">
        <f t="shared" si="66"/>
        <v>9380934</v>
      </c>
      <c r="W203" s="68">
        <f t="shared" si="58"/>
        <v>7.1792762350808667E-4</v>
      </c>
      <c r="X203" s="69">
        <f t="shared" si="59"/>
        <v>0.71844833385655216</v>
      </c>
      <c r="Y203" s="64">
        <v>325910536</v>
      </c>
      <c r="Z203" s="66">
        <v>-4431552</v>
      </c>
      <c r="AA203" s="67">
        <f t="shared" si="67"/>
        <v>321478984</v>
      </c>
      <c r="AB203" s="68">
        <f t="shared" si="60"/>
        <v>-1.3597449331923408E-2</v>
      </c>
      <c r="AC203" s="69">
        <f t="shared" si="61"/>
        <v>2.7323607077158783E-2</v>
      </c>
      <c r="AD203" s="64">
        <v>12394839</v>
      </c>
      <c r="AE203" s="69">
        <f t="shared" si="62"/>
        <v>0</v>
      </c>
      <c r="AF203" s="64">
        <v>0</v>
      </c>
      <c r="AG203" s="64">
        <v>453631139</v>
      </c>
      <c r="AH203" s="66">
        <v>-2137506</v>
      </c>
      <c r="AI203" s="67">
        <v>451493633</v>
      </c>
      <c r="AJ203" s="68">
        <f t="shared" si="63"/>
        <v>-4.7119913432574125E-3</v>
      </c>
      <c r="AK203" s="64">
        <v>3646375</v>
      </c>
      <c r="AL203" s="64">
        <v>3996250</v>
      </c>
      <c r="AM203" s="26">
        <v>0</v>
      </c>
      <c r="AN203" s="70"/>
    </row>
    <row r="204" spans="1:40" x14ac:dyDescent="0.25">
      <c r="A204" s="61" t="s">
        <v>413</v>
      </c>
      <c r="B204" s="62" t="s">
        <v>412</v>
      </c>
      <c r="C204" s="25">
        <v>3</v>
      </c>
      <c r="D204" s="25"/>
      <c r="E204" s="63">
        <f t="shared" si="51"/>
        <v>4.6986534928831432E-2</v>
      </c>
      <c r="F204" s="64">
        <v>32026830</v>
      </c>
      <c r="G204" s="65">
        <f t="shared" si="52"/>
        <v>3.4062720648043748E-2</v>
      </c>
      <c r="H204" s="64">
        <v>23217736</v>
      </c>
      <c r="I204" s="65">
        <f t="shared" si="53"/>
        <v>1.4884301803232686E-2</v>
      </c>
      <c r="J204" s="64">
        <v>10145396</v>
      </c>
      <c r="K204" s="66">
        <v>79886</v>
      </c>
      <c r="L204" s="67">
        <f t="shared" si="64"/>
        <v>10225282</v>
      </c>
      <c r="M204" s="68">
        <f t="shared" si="54"/>
        <v>7.8741135387913885E-3</v>
      </c>
      <c r="N204" s="69">
        <f t="shared" si="55"/>
        <v>0.22711115097578113</v>
      </c>
      <c r="O204" s="64">
        <v>154802865</v>
      </c>
      <c r="P204" s="66">
        <v>4677383</v>
      </c>
      <c r="Q204" s="67">
        <f t="shared" si="65"/>
        <v>159480248</v>
      </c>
      <c r="R204" s="68">
        <f t="shared" si="56"/>
        <v>3.0215093241329868E-2</v>
      </c>
      <c r="S204" s="69">
        <f t="shared" si="57"/>
        <v>4.8075577295591455E-2</v>
      </c>
      <c r="T204" s="64">
        <v>32769140</v>
      </c>
      <c r="U204" s="66">
        <v>0</v>
      </c>
      <c r="V204" s="67">
        <f t="shared" si="66"/>
        <v>32769140</v>
      </c>
      <c r="W204" s="68">
        <f t="shared" si="58"/>
        <v>0</v>
      </c>
      <c r="X204" s="69">
        <f t="shared" si="59"/>
        <v>0.60664167490658016</v>
      </c>
      <c r="Y204" s="64">
        <v>413497395</v>
      </c>
      <c r="Z204" s="66">
        <v>-992932</v>
      </c>
      <c r="AA204" s="67">
        <f t="shared" si="67"/>
        <v>412504463</v>
      </c>
      <c r="AB204" s="68">
        <f t="shared" si="60"/>
        <v>-2.4013017059031291E-3</v>
      </c>
      <c r="AC204" s="69">
        <f t="shared" si="61"/>
        <v>2.2238039441939427E-2</v>
      </c>
      <c r="AD204" s="64">
        <v>15157830</v>
      </c>
      <c r="AE204" s="69">
        <f t="shared" si="62"/>
        <v>0</v>
      </c>
      <c r="AF204" s="64">
        <v>0</v>
      </c>
      <c r="AG204" s="64">
        <v>681617192</v>
      </c>
      <c r="AH204" s="66">
        <v>3764337</v>
      </c>
      <c r="AI204" s="67">
        <v>685381529</v>
      </c>
      <c r="AJ204" s="68">
        <f t="shared" si="63"/>
        <v>5.5226555963981613E-3</v>
      </c>
      <c r="AK204" s="64">
        <v>0</v>
      </c>
      <c r="AL204" s="64">
        <v>0</v>
      </c>
      <c r="AM204" s="26">
        <v>0</v>
      </c>
      <c r="AN204" s="70"/>
    </row>
    <row r="205" spans="1:40" x14ac:dyDescent="0.25">
      <c r="A205" s="61" t="s">
        <v>415</v>
      </c>
      <c r="B205" s="62" t="s">
        <v>414</v>
      </c>
      <c r="C205" s="25">
        <v>3</v>
      </c>
      <c r="D205" s="25"/>
      <c r="E205" s="63">
        <f t="shared" si="51"/>
        <v>1.2436318077022519E-2</v>
      </c>
      <c r="F205" s="64">
        <v>42917462</v>
      </c>
      <c r="G205" s="65">
        <f t="shared" si="52"/>
        <v>4.4017748945738471E-3</v>
      </c>
      <c r="H205" s="64">
        <v>15190429</v>
      </c>
      <c r="I205" s="65">
        <f t="shared" si="53"/>
        <v>4.8357515623960101E-3</v>
      </c>
      <c r="J205" s="64">
        <v>16688073</v>
      </c>
      <c r="K205" s="66">
        <v>131402</v>
      </c>
      <c r="L205" s="67">
        <f t="shared" si="64"/>
        <v>16819475</v>
      </c>
      <c r="M205" s="68">
        <f t="shared" si="54"/>
        <v>7.8740067831678355E-3</v>
      </c>
      <c r="N205" s="69">
        <f t="shared" si="55"/>
        <v>0.75048301942974283</v>
      </c>
      <c r="O205" s="64">
        <v>2589900505</v>
      </c>
      <c r="P205" s="66">
        <v>0</v>
      </c>
      <c r="Q205" s="67">
        <f t="shared" si="65"/>
        <v>2589900505</v>
      </c>
      <c r="R205" s="68">
        <f t="shared" si="56"/>
        <v>0</v>
      </c>
      <c r="S205" s="69">
        <f t="shared" si="57"/>
        <v>0.22431383667345001</v>
      </c>
      <c r="T205" s="64">
        <v>774102150</v>
      </c>
      <c r="U205" s="66">
        <v>16418112</v>
      </c>
      <c r="V205" s="67">
        <f t="shared" si="66"/>
        <v>790520262</v>
      </c>
      <c r="W205" s="68">
        <f t="shared" si="58"/>
        <v>2.1209231882381413E-2</v>
      </c>
      <c r="X205" s="69">
        <f t="shared" si="59"/>
        <v>2.924321322724896E-3</v>
      </c>
      <c r="Y205" s="64">
        <v>10091769</v>
      </c>
      <c r="Z205" s="66">
        <v>288336</v>
      </c>
      <c r="AA205" s="67">
        <f t="shared" si="67"/>
        <v>10380105</v>
      </c>
      <c r="AB205" s="68">
        <f t="shared" si="60"/>
        <v>2.8571403090974435E-2</v>
      </c>
      <c r="AC205" s="69">
        <f t="shared" si="61"/>
        <v>6.0497804008990551E-4</v>
      </c>
      <c r="AD205" s="64">
        <v>2087766</v>
      </c>
      <c r="AE205" s="69">
        <f t="shared" si="62"/>
        <v>0</v>
      </c>
      <c r="AF205" s="64">
        <v>0</v>
      </c>
      <c r="AG205" s="64">
        <v>3450978154</v>
      </c>
      <c r="AH205" s="66">
        <v>16837850</v>
      </c>
      <c r="AI205" s="67">
        <v>3467816004</v>
      </c>
      <c r="AJ205" s="68">
        <f t="shared" si="63"/>
        <v>4.8791528803169585E-3</v>
      </c>
      <c r="AK205" s="64">
        <v>0</v>
      </c>
      <c r="AL205" s="64">
        <v>2451038</v>
      </c>
      <c r="AM205" s="26">
        <v>0</v>
      </c>
      <c r="AN205" s="70"/>
    </row>
    <row r="206" spans="1:40" x14ac:dyDescent="0.25">
      <c r="A206" s="61" t="s">
        <v>417</v>
      </c>
      <c r="B206" s="62" t="s">
        <v>416</v>
      </c>
      <c r="C206" s="25">
        <v>3</v>
      </c>
      <c r="D206" s="25"/>
      <c r="E206" s="63">
        <f t="shared" si="51"/>
        <v>2.3684491498475301E-2</v>
      </c>
      <c r="F206" s="64">
        <v>156001943</v>
      </c>
      <c r="G206" s="65">
        <f t="shared" si="52"/>
        <v>3.3167820956595847E-3</v>
      </c>
      <c r="H206" s="64">
        <v>21846551</v>
      </c>
      <c r="I206" s="65">
        <f t="shared" si="53"/>
        <v>1.3495179259811667E-3</v>
      </c>
      <c r="J206" s="64">
        <v>8888830</v>
      </c>
      <c r="K206" s="66">
        <v>69991</v>
      </c>
      <c r="L206" s="67">
        <f t="shared" si="64"/>
        <v>8958821</v>
      </c>
      <c r="M206" s="68">
        <f t="shared" si="54"/>
        <v>7.8740396655127848E-3</v>
      </c>
      <c r="N206" s="69">
        <f t="shared" si="55"/>
        <v>0.66982654779243544</v>
      </c>
      <c r="O206" s="64">
        <v>4411926806</v>
      </c>
      <c r="P206" s="66">
        <v>0</v>
      </c>
      <c r="Q206" s="67">
        <f t="shared" si="65"/>
        <v>4411926806</v>
      </c>
      <c r="R206" s="68">
        <f t="shared" si="56"/>
        <v>0</v>
      </c>
      <c r="S206" s="69">
        <f t="shared" si="57"/>
        <v>0.29942614019287905</v>
      </c>
      <c r="T206" s="64">
        <v>1972221344</v>
      </c>
      <c r="U206" s="66">
        <v>41942360</v>
      </c>
      <c r="V206" s="67">
        <f t="shared" si="66"/>
        <v>2014163704</v>
      </c>
      <c r="W206" s="68">
        <f t="shared" si="58"/>
        <v>2.1266558202302874E-2</v>
      </c>
      <c r="X206" s="69">
        <f t="shared" si="59"/>
        <v>2.0004938564890866E-3</v>
      </c>
      <c r="Y206" s="64">
        <v>13176594</v>
      </c>
      <c r="Z206" s="66">
        <v>376474</v>
      </c>
      <c r="AA206" s="67">
        <f t="shared" si="67"/>
        <v>13553068</v>
      </c>
      <c r="AB206" s="68">
        <f t="shared" si="60"/>
        <v>2.857141989804042E-2</v>
      </c>
      <c r="AC206" s="69">
        <f t="shared" si="61"/>
        <v>3.9602663808038801E-4</v>
      </c>
      <c r="AD206" s="64">
        <v>2608497</v>
      </c>
      <c r="AE206" s="69">
        <f t="shared" si="62"/>
        <v>0</v>
      </c>
      <c r="AF206" s="64">
        <v>0</v>
      </c>
      <c r="AG206" s="64">
        <v>6586670565</v>
      </c>
      <c r="AH206" s="66">
        <v>42388825</v>
      </c>
      <c r="AI206" s="67">
        <v>6629059390</v>
      </c>
      <c r="AJ206" s="68">
        <f t="shared" si="63"/>
        <v>6.4355465453584592E-3</v>
      </c>
      <c r="AK206" s="64">
        <v>0</v>
      </c>
      <c r="AL206" s="64">
        <v>930837</v>
      </c>
      <c r="AM206" s="26">
        <v>0</v>
      </c>
      <c r="AN206" s="70"/>
    </row>
    <row r="207" spans="1:40" x14ac:dyDescent="0.25">
      <c r="A207" s="61" t="s">
        <v>419</v>
      </c>
      <c r="B207" s="62" t="s">
        <v>418</v>
      </c>
      <c r="C207" s="25">
        <v>3</v>
      </c>
      <c r="D207" s="25"/>
      <c r="E207" s="63">
        <f t="shared" si="51"/>
        <v>2.2899198242549788E-2</v>
      </c>
      <c r="F207" s="64">
        <v>74269357</v>
      </c>
      <c r="G207" s="65">
        <f t="shared" si="52"/>
        <v>3.5502148885749574E-3</v>
      </c>
      <c r="H207" s="64">
        <v>11514472</v>
      </c>
      <c r="I207" s="65">
        <f t="shared" si="53"/>
        <v>2.9696006441603008E-3</v>
      </c>
      <c r="J207" s="64">
        <v>9631356</v>
      </c>
      <c r="K207" s="66">
        <v>75837</v>
      </c>
      <c r="L207" s="67">
        <f t="shared" si="64"/>
        <v>9707193</v>
      </c>
      <c r="M207" s="68">
        <f t="shared" si="54"/>
        <v>7.8739691482694642E-3</v>
      </c>
      <c r="N207" s="69">
        <f t="shared" si="55"/>
        <v>0.80372514413997687</v>
      </c>
      <c r="O207" s="64">
        <v>2606735355</v>
      </c>
      <c r="P207" s="66">
        <v>3653795</v>
      </c>
      <c r="Q207" s="67">
        <f t="shared" si="65"/>
        <v>2610389150</v>
      </c>
      <c r="R207" s="68">
        <f t="shared" si="56"/>
        <v>1.4016747012663279E-3</v>
      </c>
      <c r="S207" s="69">
        <f t="shared" si="57"/>
        <v>0.11662046075444958</v>
      </c>
      <c r="T207" s="64">
        <v>378237113</v>
      </c>
      <c r="U207" s="66">
        <v>7961348</v>
      </c>
      <c r="V207" s="67">
        <f t="shared" si="66"/>
        <v>386198461</v>
      </c>
      <c r="W207" s="68">
        <f t="shared" si="58"/>
        <v>2.1048563788080732E-2</v>
      </c>
      <c r="X207" s="69">
        <f t="shared" si="59"/>
        <v>4.1458044811510504E-2</v>
      </c>
      <c r="Y207" s="64">
        <v>134461578</v>
      </c>
      <c r="Z207" s="66">
        <v>3369780</v>
      </c>
      <c r="AA207" s="67">
        <f t="shared" si="67"/>
        <v>137831358</v>
      </c>
      <c r="AB207" s="68">
        <f t="shared" si="60"/>
        <v>2.5061285536898875E-2</v>
      </c>
      <c r="AC207" s="69">
        <f t="shared" si="61"/>
        <v>8.7773365187780294E-3</v>
      </c>
      <c r="AD207" s="64">
        <v>28467684</v>
      </c>
      <c r="AE207" s="69">
        <f t="shared" si="62"/>
        <v>0</v>
      </c>
      <c r="AF207" s="64">
        <v>0</v>
      </c>
      <c r="AG207" s="64">
        <v>3243316915</v>
      </c>
      <c r="AH207" s="66">
        <v>15060760</v>
      </c>
      <c r="AI207" s="67">
        <v>3258377675</v>
      </c>
      <c r="AJ207" s="68">
        <f t="shared" si="63"/>
        <v>4.6436288511756494E-3</v>
      </c>
      <c r="AK207" s="64">
        <v>0</v>
      </c>
      <c r="AL207" s="64">
        <v>4053847</v>
      </c>
      <c r="AM207" s="26">
        <v>0</v>
      </c>
      <c r="AN207" s="70"/>
    </row>
    <row r="208" spans="1:40" x14ac:dyDescent="0.25">
      <c r="A208" s="61" t="s">
        <v>421</v>
      </c>
      <c r="B208" s="62" t="s">
        <v>420</v>
      </c>
      <c r="C208" s="25">
        <v>3</v>
      </c>
      <c r="D208" s="25"/>
      <c r="E208" s="63">
        <f t="shared" si="51"/>
        <v>4.7861462086723039E-2</v>
      </c>
      <c r="F208" s="64">
        <v>88252570</v>
      </c>
      <c r="G208" s="65">
        <f t="shared" si="52"/>
        <v>4.2393868226835406E-3</v>
      </c>
      <c r="H208" s="64">
        <v>7817078</v>
      </c>
      <c r="I208" s="65">
        <f t="shared" si="53"/>
        <v>3.4578251280569746E-3</v>
      </c>
      <c r="J208" s="64">
        <v>6375943</v>
      </c>
      <c r="K208" s="66">
        <v>50204</v>
      </c>
      <c r="L208" s="67">
        <f t="shared" si="64"/>
        <v>6426147</v>
      </c>
      <c r="M208" s="68">
        <f t="shared" si="54"/>
        <v>7.8739725245348027E-3</v>
      </c>
      <c r="N208" s="69">
        <f t="shared" si="55"/>
        <v>0.43901011931266104</v>
      </c>
      <c r="O208" s="64">
        <v>809498281</v>
      </c>
      <c r="P208" s="66">
        <v>0</v>
      </c>
      <c r="Q208" s="67">
        <f t="shared" si="65"/>
        <v>809498281</v>
      </c>
      <c r="R208" s="68">
        <f t="shared" si="56"/>
        <v>0</v>
      </c>
      <c r="S208" s="69">
        <f t="shared" si="57"/>
        <v>0.39921564447049601</v>
      </c>
      <c r="T208" s="64">
        <v>736120567</v>
      </c>
      <c r="U208" s="66">
        <v>15662143</v>
      </c>
      <c r="V208" s="67">
        <f t="shared" si="66"/>
        <v>751782710</v>
      </c>
      <c r="W208" s="68">
        <f t="shared" si="58"/>
        <v>2.127660019584808E-2</v>
      </c>
      <c r="X208" s="69">
        <f t="shared" si="59"/>
        <v>8.5101354126253262E-2</v>
      </c>
      <c r="Y208" s="64">
        <v>156919845</v>
      </c>
      <c r="Z208" s="66">
        <v>4483424</v>
      </c>
      <c r="AA208" s="67">
        <f t="shared" si="67"/>
        <v>161403269</v>
      </c>
      <c r="AB208" s="68">
        <f t="shared" si="60"/>
        <v>2.8571427661045676E-2</v>
      </c>
      <c r="AC208" s="69">
        <f t="shared" si="61"/>
        <v>2.11142080531261E-2</v>
      </c>
      <c r="AD208" s="64">
        <v>38932850</v>
      </c>
      <c r="AE208" s="69">
        <f t="shared" si="62"/>
        <v>0</v>
      </c>
      <c r="AF208" s="64">
        <v>0</v>
      </c>
      <c r="AG208" s="64">
        <v>1843917134</v>
      </c>
      <c r="AH208" s="66">
        <v>20195771</v>
      </c>
      <c r="AI208" s="67">
        <v>1864112905</v>
      </c>
      <c r="AJ208" s="68">
        <f t="shared" si="63"/>
        <v>1.0952645662654817E-2</v>
      </c>
      <c r="AK208" s="64">
        <v>0</v>
      </c>
      <c r="AL208" s="64">
        <v>0</v>
      </c>
      <c r="AM208" s="26">
        <v>0</v>
      </c>
      <c r="AN208" s="70"/>
    </row>
    <row r="209" spans="1:40" x14ac:dyDescent="0.25">
      <c r="A209" s="61" t="s">
        <v>423</v>
      </c>
      <c r="B209" s="62" t="s">
        <v>422</v>
      </c>
      <c r="C209" s="25">
        <v>3</v>
      </c>
      <c r="D209" s="25"/>
      <c r="E209" s="63">
        <f t="shared" si="51"/>
        <v>2.080427680692859E-2</v>
      </c>
      <c r="F209" s="64">
        <v>20281016</v>
      </c>
      <c r="G209" s="65">
        <f t="shared" si="52"/>
        <v>1.1070949060241676E-2</v>
      </c>
      <c r="H209" s="64">
        <v>10792497</v>
      </c>
      <c r="I209" s="65">
        <f t="shared" si="53"/>
        <v>2.6293545691220204E-2</v>
      </c>
      <c r="J209" s="64">
        <v>25632221</v>
      </c>
      <c r="K209" s="66">
        <v>201829</v>
      </c>
      <c r="L209" s="67">
        <f t="shared" si="64"/>
        <v>25834050</v>
      </c>
      <c r="M209" s="68">
        <f t="shared" si="54"/>
        <v>7.8740347939415777E-3</v>
      </c>
      <c r="N209" s="69">
        <f t="shared" si="55"/>
        <v>0.64104799548104507</v>
      </c>
      <c r="O209" s="64">
        <v>624924614</v>
      </c>
      <c r="P209" s="66">
        <v>12855121</v>
      </c>
      <c r="Q209" s="67">
        <f t="shared" si="65"/>
        <v>637779735</v>
      </c>
      <c r="R209" s="68">
        <f t="shared" si="56"/>
        <v>2.0570674785422998E-2</v>
      </c>
      <c r="S209" s="69">
        <f t="shared" si="57"/>
        <v>6.5067886319415638E-2</v>
      </c>
      <c r="T209" s="64">
        <v>63431325</v>
      </c>
      <c r="U209" s="66">
        <v>420029</v>
      </c>
      <c r="V209" s="67">
        <f t="shared" si="66"/>
        <v>63851354</v>
      </c>
      <c r="W209" s="68">
        <f t="shared" si="58"/>
        <v>6.6217913625483942E-3</v>
      </c>
      <c r="X209" s="69">
        <f t="shared" si="59"/>
        <v>0.2275612100762309</v>
      </c>
      <c r="Y209" s="64">
        <v>221837682</v>
      </c>
      <c r="Z209" s="66">
        <v>-2994344</v>
      </c>
      <c r="AA209" s="67">
        <f t="shared" si="67"/>
        <v>218843338</v>
      </c>
      <c r="AB209" s="68">
        <f t="shared" si="60"/>
        <v>-1.3497905193582035E-2</v>
      </c>
      <c r="AC209" s="69">
        <f t="shared" si="61"/>
        <v>8.1541365649179156E-3</v>
      </c>
      <c r="AD209" s="64">
        <v>7949047</v>
      </c>
      <c r="AE209" s="69">
        <f t="shared" si="62"/>
        <v>0</v>
      </c>
      <c r="AF209" s="64">
        <v>0</v>
      </c>
      <c r="AG209" s="64">
        <v>974848402</v>
      </c>
      <c r="AH209" s="66">
        <v>10482635</v>
      </c>
      <c r="AI209" s="67">
        <v>985331037</v>
      </c>
      <c r="AJ209" s="68">
        <f t="shared" si="63"/>
        <v>1.0753092458780068E-2</v>
      </c>
      <c r="AK209" s="64">
        <v>20656158</v>
      </c>
      <c r="AL209" s="64">
        <v>4233773</v>
      </c>
      <c r="AM209" s="26">
        <v>0</v>
      </c>
      <c r="AN209" s="70"/>
    </row>
    <row r="210" spans="1:40" x14ac:dyDescent="0.25">
      <c r="A210" s="61" t="s">
        <v>425</v>
      </c>
      <c r="B210" s="62" t="s">
        <v>424</v>
      </c>
      <c r="C210" s="25">
        <v>3</v>
      </c>
      <c r="D210" s="25"/>
      <c r="E210" s="63">
        <f t="shared" si="51"/>
        <v>1.369379392415352E-2</v>
      </c>
      <c r="F210" s="64">
        <v>4594031</v>
      </c>
      <c r="G210" s="65">
        <f t="shared" si="52"/>
        <v>1.1319999409924869E-2</v>
      </c>
      <c r="H210" s="64">
        <v>3797664</v>
      </c>
      <c r="I210" s="65">
        <f t="shared" si="53"/>
        <v>4.0971999083958731E-2</v>
      </c>
      <c r="J210" s="64">
        <v>13745397</v>
      </c>
      <c r="K210" s="66">
        <v>108232</v>
      </c>
      <c r="L210" s="67">
        <f t="shared" si="64"/>
        <v>13853629</v>
      </c>
      <c r="M210" s="68">
        <f t="shared" si="54"/>
        <v>7.8740541288112673E-3</v>
      </c>
      <c r="N210" s="69">
        <f t="shared" si="55"/>
        <v>0.57401972822425962</v>
      </c>
      <c r="O210" s="64">
        <v>192573690</v>
      </c>
      <c r="P210" s="66">
        <v>4082505</v>
      </c>
      <c r="Q210" s="67">
        <f t="shared" si="65"/>
        <v>196656195</v>
      </c>
      <c r="R210" s="68">
        <f t="shared" si="56"/>
        <v>2.1199702825448273E-2</v>
      </c>
      <c r="S210" s="69">
        <f t="shared" si="57"/>
        <v>2.0066015147135619E-2</v>
      </c>
      <c r="T210" s="64">
        <v>6731801</v>
      </c>
      <c r="U210" s="66">
        <v>216570</v>
      </c>
      <c r="V210" s="67">
        <f t="shared" si="66"/>
        <v>6948371</v>
      </c>
      <c r="W210" s="68">
        <f t="shared" si="58"/>
        <v>3.2171182719156435E-2</v>
      </c>
      <c r="X210" s="69">
        <f t="shared" si="59"/>
        <v>0.3275035076845676</v>
      </c>
      <c r="Y210" s="64">
        <v>109871762</v>
      </c>
      <c r="Z210" s="66">
        <v>0</v>
      </c>
      <c r="AA210" s="67">
        <f t="shared" si="67"/>
        <v>109871762</v>
      </c>
      <c r="AB210" s="68">
        <f t="shared" si="60"/>
        <v>0</v>
      </c>
      <c r="AC210" s="69">
        <f t="shared" si="61"/>
        <v>1.242495652600009E-2</v>
      </c>
      <c r="AD210" s="64">
        <v>4168358</v>
      </c>
      <c r="AE210" s="69">
        <f t="shared" si="62"/>
        <v>0</v>
      </c>
      <c r="AF210" s="64">
        <v>0</v>
      </c>
      <c r="AG210" s="64">
        <v>335482703</v>
      </c>
      <c r="AH210" s="66">
        <v>4407307</v>
      </c>
      <c r="AI210" s="67">
        <v>339890010</v>
      </c>
      <c r="AJ210" s="68">
        <f t="shared" si="63"/>
        <v>1.3137210832595444E-2</v>
      </c>
      <c r="AK210" s="64">
        <v>696000</v>
      </c>
      <c r="AL210" s="64">
        <v>18120</v>
      </c>
      <c r="AM210" s="26">
        <v>0</v>
      </c>
      <c r="AN210" s="70"/>
    </row>
    <row r="211" spans="1:40" x14ac:dyDescent="0.25">
      <c r="A211" s="61" t="s">
        <v>427</v>
      </c>
      <c r="B211" s="62" t="s">
        <v>426</v>
      </c>
      <c r="C211" s="25">
        <v>3</v>
      </c>
      <c r="D211" s="25"/>
      <c r="E211" s="63">
        <f t="shared" si="51"/>
        <v>2.7461964006730451E-2</v>
      </c>
      <c r="F211" s="64">
        <v>29190504</v>
      </c>
      <c r="G211" s="65">
        <f t="shared" si="52"/>
        <v>3.4871980884605392E-3</v>
      </c>
      <c r="H211" s="64">
        <v>3706693</v>
      </c>
      <c r="I211" s="65">
        <f t="shared" si="53"/>
        <v>9.1181403623222124E-3</v>
      </c>
      <c r="J211" s="64">
        <v>9692064</v>
      </c>
      <c r="K211" s="66">
        <v>76316</v>
      </c>
      <c r="L211" s="67">
        <f t="shared" si="64"/>
        <v>9768380</v>
      </c>
      <c r="M211" s="68">
        <f t="shared" si="54"/>
        <v>7.8740709925151139E-3</v>
      </c>
      <c r="N211" s="69">
        <f t="shared" si="55"/>
        <v>0.41664750022761804</v>
      </c>
      <c r="O211" s="64">
        <v>442872568</v>
      </c>
      <c r="P211" s="66">
        <v>9422229</v>
      </c>
      <c r="Q211" s="67">
        <f t="shared" si="65"/>
        <v>452294797</v>
      </c>
      <c r="R211" s="68">
        <f t="shared" si="56"/>
        <v>2.1275259929849619E-2</v>
      </c>
      <c r="S211" s="69">
        <f t="shared" si="57"/>
        <v>5.8633595215596204E-2</v>
      </c>
      <c r="T211" s="64">
        <v>62324173</v>
      </c>
      <c r="U211" s="66">
        <v>1993059</v>
      </c>
      <c r="V211" s="67">
        <f t="shared" si="66"/>
        <v>64317232</v>
      </c>
      <c r="W211" s="68">
        <f t="shared" si="58"/>
        <v>3.1978908087556976E-2</v>
      </c>
      <c r="X211" s="69">
        <f t="shared" si="59"/>
        <v>0.47046409705231829</v>
      </c>
      <c r="Y211" s="64">
        <v>500076546</v>
      </c>
      <c r="Z211" s="66">
        <v>0</v>
      </c>
      <c r="AA211" s="67">
        <f t="shared" si="67"/>
        <v>500076546</v>
      </c>
      <c r="AB211" s="68">
        <f t="shared" si="60"/>
        <v>0</v>
      </c>
      <c r="AC211" s="69">
        <f t="shared" si="61"/>
        <v>1.4187505046954265E-2</v>
      </c>
      <c r="AD211" s="64">
        <v>15080510</v>
      </c>
      <c r="AE211" s="69">
        <f t="shared" si="62"/>
        <v>0</v>
      </c>
      <c r="AF211" s="64">
        <v>0</v>
      </c>
      <c r="AG211" s="64">
        <v>1062943058</v>
      </c>
      <c r="AH211" s="66">
        <v>11491604</v>
      </c>
      <c r="AI211" s="67">
        <v>1074434662</v>
      </c>
      <c r="AJ211" s="68">
        <f t="shared" si="63"/>
        <v>1.0811119103239866E-2</v>
      </c>
      <c r="AK211" s="64">
        <v>27900</v>
      </c>
      <c r="AL211" s="64">
        <v>539328</v>
      </c>
      <c r="AM211" s="26">
        <v>0</v>
      </c>
      <c r="AN211" s="70"/>
    </row>
    <row r="212" spans="1:40" x14ac:dyDescent="0.25">
      <c r="A212" s="61" t="s">
        <v>429</v>
      </c>
      <c r="B212" s="62" t="s">
        <v>428</v>
      </c>
      <c r="C212" s="25">
        <v>3</v>
      </c>
      <c r="D212" s="25"/>
      <c r="E212" s="63">
        <f t="shared" si="51"/>
        <v>0.11157512112289622</v>
      </c>
      <c r="F212" s="64">
        <v>50623928</v>
      </c>
      <c r="G212" s="65">
        <f t="shared" si="52"/>
        <v>1.1512616573565386E-2</v>
      </c>
      <c r="H212" s="64">
        <v>5223511</v>
      </c>
      <c r="I212" s="65">
        <f t="shared" si="53"/>
        <v>1.6520663662917785E-2</v>
      </c>
      <c r="J212" s="64">
        <v>7495765</v>
      </c>
      <c r="K212" s="66">
        <v>59022</v>
      </c>
      <c r="L212" s="67">
        <f t="shared" si="64"/>
        <v>7554787</v>
      </c>
      <c r="M212" s="68">
        <f t="shared" si="54"/>
        <v>7.8740462114273851E-3</v>
      </c>
      <c r="N212" s="69">
        <f t="shared" si="55"/>
        <v>0.19817248798596468</v>
      </c>
      <c r="O212" s="64">
        <v>89914935</v>
      </c>
      <c r="P212" s="66">
        <v>1913084</v>
      </c>
      <c r="Q212" s="67">
        <f t="shared" si="65"/>
        <v>91828019</v>
      </c>
      <c r="R212" s="68">
        <f t="shared" si="56"/>
        <v>2.1276598820874418E-2</v>
      </c>
      <c r="S212" s="69">
        <f t="shared" si="57"/>
        <v>4.1864486841630418E-2</v>
      </c>
      <c r="T212" s="64">
        <v>18994779</v>
      </c>
      <c r="U212" s="66">
        <v>594086</v>
      </c>
      <c r="V212" s="67">
        <f t="shared" si="66"/>
        <v>19588865</v>
      </c>
      <c r="W212" s="68">
        <f t="shared" si="58"/>
        <v>3.1276278602662341E-2</v>
      </c>
      <c r="X212" s="69">
        <f t="shared" si="59"/>
        <v>0.59789531166378185</v>
      </c>
      <c r="Y212" s="64">
        <v>271277404</v>
      </c>
      <c r="Z212" s="66">
        <v>0</v>
      </c>
      <c r="AA212" s="67">
        <f t="shared" si="67"/>
        <v>271277404</v>
      </c>
      <c r="AB212" s="68">
        <f t="shared" si="60"/>
        <v>0</v>
      </c>
      <c r="AC212" s="69">
        <f t="shared" si="61"/>
        <v>2.2459312149243644E-2</v>
      </c>
      <c r="AD212" s="64">
        <v>10190252</v>
      </c>
      <c r="AE212" s="69">
        <f t="shared" si="62"/>
        <v>0</v>
      </c>
      <c r="AF212" s="64">
        <v>0</v>
      </c>
      <c r="AG212" s="64">
        <v>453720574</v>
      </c>
      <c r="AH212" s="66">
        <v>2566192</v>
      </c>
      <c r="AI212" s="67">
        <v>456286766</v>
      </c>
      <c r="AJ212" s="68">
        <f t="shared" si="63"/>
        <v>5.6558863473535146E-3</v>
      </c>
      <c r="AK212" s="64">
        <v>0</v>
      </c>
      <c r="AL212" s="64">
        <v>578125</v>
      </c>
      <c r="AM212" s="26">
        <v>0</v>
      </c>
      <c r="AN212" s="70"/>
    </row>
    <row r="213" spans="1:40" x14ac:dyDescent="0.25">
      <c r="A213" s="61" t="s">
        <v>431</v>
      </c>
      <c r="B213" s="62" t="s">
        <v>430</v>
      </c>
      <c r="C213" s="25">
        <v>3</v>
      </c>
      <c r="D213" s="25"/>
      <c r="E213" s="63">
        <f t="shared" si="51"/>
        <v>3.7124811275799828E-2</v>
      </c>
      <c r="F213" s="64">
        <v>11527797</v>
      </c>
      <c r="G213" s="65">
        <f t="shared" si="52"/>
        <v>5.9699731570456863E-3</v>
      </c>
      <c r="H213" s="64">
        <v>1853764</v>
      </c>
      <c r="I213" s="65">
        <f t="shared" si="53"/>
        <v>2.5902934189937954E-3</v>
      </c>
      <c r="J213" s="64">
        <v>804324</v>
      </c>
      <c r="K213" s="66">
        <v>6333</v>
      </c>
      <c r="L213" s="67">
        <f t="shared" si="64"/>
        <v>810657</v>
      </c>
      <c r="M213" s="68">
        <f t="shared" si="54"/>
        <v>7.8736926910051176E-3</v>
      </c>
      <c r="N213" s="69">
        <f t="shared" si="55"/>
        <v>0.28046339485023103</v>
      </c>
      <c r="O213" s="64">
        <v>87087987</v>
      </c>
      <c r="P213" s="66">
        <v>1852936</v>
      </c>
      <c r="Q213" s="67">
        <f t="shared" si="65"/>
        <v>88940923</v>
      </c>
      <c r="R213" s="68">
        <f t="shared" si="56"/>
        <v>2.1276596966238293E-2</v>
      </c>
      <c r="S213" s="69">
        <f t="shared" si="57"/>
        <v>2.2447876360762377E-2</v>
      </c>
      <c r="T213" s="64">
        <v>6970394</v>
      </c>
      <c r="U213" s="66">
        <v>224851</v>
      </c>
      <c r="V213" s="67">
        <f t="shared" si="66"/>
        <v>7195245</v>
      </c>
      <c r="W213" s="68">
        <f t="shared" si="58"/>
        <v>3.2258004353842837E-2</v>
      </c>
      <c r="X213" s="69">
        <f t="shared" si="59"/>
        <v>0.634128303823006</v>
      </c>
      <c r="Y213" s="64">
        <v>196906115</v>
      </c>
      <c r="Z213" s="66">
        <v>0</v>
      </c>
      <c r="AA213" s="67">
        <f t="shared" si="67"/>
        <v>196906115</v>
      </c>
      <c r="AB213" s="68">
        <f t="shared" si="60"/>
        <v>0</v>
      </c>
      <c r="AC213" s="69">
        <f t="shared" si="61"/>
        <v>1.7275347114161246E-2</v>
      </c>
      <c r="AD213" s="64">
        <v>5364248</v>
      </c>
      <c r="AE213" s="69">
        <f t="shared" si="62"/>
        <v>0</v>
      </c>
      <c r="AF213" s="64">
        <v>0</v>
      </c>
      <c r="AG213" s="64">
        <v>310514629</v>
      </c>
      <c r="AH213" s="66">
        <v>2084120</v>
      </c>
      <c r="AI213" s="67">
        <v>312598749</v>
      </c>
      <c r="AJ213" s="68">
        <f t="shared" si="63"/>
        <v>6.7118254837520075E-3</v>
      </c>
      <c r="AK213" s="64">
        <v>0</v>
      </c>
      <c r="AL213" s="64">
        <v>0</v>
      </c>
      <c r="AM213" s="26">
        <v>0</v>
      </c>
      <c r="AN213" s="70"/>
    </row>
    <row r="214" spans="1:40" x14ac:dyDescent="0.25">
      <c r="A214" s="61" t="s">
        <v>433</v>
      </c>
      <c r="B214" s="62" t="s">
        <v>432</v>
      </c>
      <c r="C214" s="25">
        <v>3</v>
      </c>
      <c r="D214" s="25"/>
      <c r="E214" s="63">
        <f t="shared" si="51"/>
        <v>6.5113556275286727E-2</v>
      </c>
      <c r="F214" s="64">
        <v>3147225</v>
      </c>
      <c r="G214" s="65">
        <f t="shared" si="52"/>
        <v>2.8112542194323072E-2</v>
      </c>
      <c r="H214" s="64">
        <v>1358803</v>
      </c>
      <c r="I214" s="65">
        <f t="shared" si="53"/>
        <v>8.8125715005698324E-2</v>
      </c>
      <c r="J214" s="64">
        <v>4259504</v>
      </c>
      <c r="K214" s="66">
        <v>33539</v>
      </c>
      <c r="L214" s="67">
        <f t="shared" si="64"/>
        <v>4293043</v>
      </c>
      <c r="M214" s="68">
        <f t="shared" si="54"/>
        <v>7.8739214706688848E-3</v>
      </c>
      <c r="N214" s="69">
        <f t="shared" si="55"/>
        <v>0.39497877340167942</v>
      </c>
      <c r="O214" s="64">
        <v>19091064</v>
      </c>
      <c r="P214" s="66">
        <v>830046</v>
      </c>
      <c r="Q214" s="67">
        <f t="shared" si="65"/>
        <v>19921110</v>
      </c>
      <c r="R214" s="68">
        <f t="shared" si="56"/>
        <v>4.3478247205079819E-2</v>
      </c>
      <c r="S214" s="69">
        <f t="shared" si="57"/>
        <v>8.6706767156852355E-2</v>
      </c>
      <c r="T214" s="64">
        <v>4190920</v>
      </c>
      <c r="U214" s="66">
        <v>89169</v>
      </c>
      <c r="V214" s="67">
        <f t="shared" si="66"/>
        <v>4280089</v>
      </c>
      <c r="W214" s="68">
        <f t="shared" si="58"/>
        <v>2.1276712511811249E-2</v>
      </c>
      <c r="X214" s="69">
        <f t="shared" si="59"/>
        <v>0.24174186068908887</v>
      </c>
      <c r="Y214" s="64">
        <v>11684449</v>
      </c>
      <c r="Z214" s="66">
        <v>0</v>
      </c>
      <c r="AA214" s="67">
        <f t="shared" si="67"/>
        <v>11684449</v>
      </c>
      <c r="AB214" s="68">
        <f t="shared" si="60"/>
        <v>0</v>
      </c>
      <c r="AC214" s="69">
        <f t="shared" si="61"/>
        <v>8.9581944786534556E-2</v>
      </c>
      <c r="AD214" s="64">
        <v>4329890</v>
      </c>
      <c r="AE214" s="69">
        <f t="shared" si="62"/>
        <v>5.6388404905367102E-3</v>
      </c>
      <c r="AF214" s="64">
        <v>272550</v>
      </c>
      <c r="AG214" s="64">
        <v>48334405</v>
      </c>
      <c r="AH214" s="66">
        <v>952754</v>
      </c>
      <c r="AI214" s="67">
        <v>49287159</v>
      </c>
      <c r="AJ214" s="68">
        <f t="shared" si="63"/>
        <v>1.9711714667843744E-2</v>
      </c>
      <c r="AK214" s="64">
        <v>0</v>
      </c>
      <c r="AL214" s="64">
        <v>0</v>
      </c>
      <c r="AM214" s="26">
        <v>0</v>
      </c>
      <c r="AN214" s="70"/>
    </row>
    <row r="215" spans="1:40" x14ac:dyDescent="0.25">
      <c r="A215" s="61" t="s">
        <v>435</v>
      </c>
      <c r="B215" s="62" t="s">
        <v>434</v>
      </c>
      <c r="C215" s="25">
        <v>3</v>
      </c>
      <c r="D215" s="25"/>
      <c r="E215" s="63">
        <f t="shared" si="51"/>
        <v>5.3349858291616613E-2</v>
      </c>
      <c r="F215" s="64">
        <v>20984266</v>
      </c>
      <c r="G215" s="65">
        <f t="shared" si="52"/>
        <v>4.3354371412754375E-2</v>
      </c>
      <c r="H215" s="64">
        <v>17052710</v>
      </c>
      <c r="I215" s="65">
        <f t="shared" si="53"/>
        <v>0.20012488091645964</v>
      </c>
      <c r="J215" s="64">
        <v>78715743</v>
      </c>
      <c r="K215" s="66">
        <v>619809</v>
      </c>
      <c r="L215" s="67">
        <f t="shared" si="64"/>
        <v>79335552</v>
      </c>
      <c r="M215" s="68">
        <f t="shared" si="54"/>
        <v>7.874015748031496E-3</v>
      </c>
      <c r="N215" s="69">
        <f t="shared" si="55"/>
        <v>0.25285087615150104</v>
      </c>
      <c r="O215" s="64">
        <v>99454623</v>
      </c>
      <c r="P215" s="66">
        <v>3918489</v>
      </c>
      <c r="Q215" s="67">
        <f t="shared" si="65"/>
        <v>103373112</v>
      </c>
      <c r="R215" s="68">
        <f t="shared" si="56"/>
        <v>3.9399767268737222E-2</v>
      </c>
      <c r="S215" s="69">
        <f t="shared" si="57"/>
        <v>3.5863667273822931E-2</v>
      </c>
      <c r="T215" s="64">
        <v>14106368</v>
      </c>
      <c r="U215" s="66">
        <v>299688</v>
      </c>
      <c r="V215" s="67">
        <f t="shared" si="66"/>
        <v>14406056</v>
      </c>
      <c r="W215" s="68">
        <f t="shared" si="58"/>
        <v>2.1244873237391795E-2</v>
      </c>
      <c r="X215" s="69">
        <f t="shared" si="59"/>
        <v>0.38155465404545291</v>
      </c>
      <c r="Y215" s="64">
        <v>150078081</v>
      </c>
      <c r="Z215" s="66">
        <v>599687</v>
      </c>
      <c r="AA215" s="67">
        <f t="shared" si="67"/>
        <v>150677768</v>
      </c>
      <c r="AB215" s="68">
        <f t="shared" si="60"/>
        <v>3.9958333422453612E-3</v>
      </c>
      <c r="AC215" s="69">
        <f t="shared" si="61"/>
        <v>3.2901691908392476E-2</v>
      </c>
      <c r="AD215" s="64">
        <v>12941325</v>
      </c>
      <c r="AE215" s="69">
        <f t="shared" si="62"/>
        <v>0</v>
      </c>
      <c r="AF215" s="64">
        <v>0</v>
      </c>
      <c r="AG215" s="64">
        <v>393333116</v>
      </c>
      <c r="AH215" s="66">
        <v>5437673</v>
      </c>
      <c r="AI215" s="67">
        <v>398770789</v>
      </c>
      <c r="AJ215" s="68">
        <f t="shared" si="63"/>
        <v>1.3824600011558651E-2</v>
      </c>
      <c r="AK215" s="64">
        <v>0</v>
      </c>
      <c r="AL215" s="64">
        <v>0</v>
      </c>
      <c r="AM215" s="26">
        <v>0</v>
      </c>
      <c r="AN215" s="70"/>
    </row>
    <row r="216" spans="1:40" x14ac:dyDescent="0.25">
      <c r="A216" s="61" t="s">
        <v>437</v>
      </c>
      <c r="B216" s="62" t="s">
        <v>436</v>
      </c>
      <c r="C216" s="25">
        <v>3</v>
      </c>
      <c r="D216" s="25"/>
      <c r="E216" s="63">
        <f t="shared" si="51"/>
        <v>4.0304707773932788E-2</v>
      </c>
      <c r="F216" s="64">
        <v>31840547</v>
      </c>
      <c r="G216" s="65">
        <f t="shared" si="52"/>
        <v>1.8151741172261451E-2</v>
      </c>
      <c r="H216" s="64">
        <v>14339798</v>
      </c>
      <c r="I216" s="65">
        <f t="shared" si="53"/>
        <v>6.9556770983504893E-2</v>
      </c>
      <c r="J216" s="64">
        <v>54949552</v>
      </c>
      <c r="K216" s="66">
        <v>432674</v>
      </c>
      <c r="L216" s="67">
        <f t="shared" si="64"/>
        <v>55382226</v>
      </c>
      <c r="M216" s="68">
        <f t="shared" si="54"/>
        <v>7.8740223396179827E-3</v>
      </c>
      <c r="N216" s="69">
        <f t="shared" si="55"/>
        <v>0.60244946590084669</v>
      </c>
      <c r="O216" s="64">
        <v>475932505</v>
      </c>
      <c r="P216" s="66">
        <v>20692717</v>
      </c>
      <c r="Q216" s="67">
        <f t="shared" si="65"/>
        <v>496625222</v>
      </c>
      <c r="R216" s="68">
        <f t="shared" si="56"/>
        <v>4.3478259590611489E-2</v>
      </c>
      <c r="S216" s="69">
        <f t="shared" si="57"/>
        <v>0.14703820379768154</v>
      </c>
      <c r="T216" s="64">
        <v>116159553</v>
      </c>
      <c r="U216" s="66">
        <v>2421356</v>
      </c>
      <c r="V216" s="67">
        <f t="shared" si="66"/>
        <v>118580909</v>
      </c>
      <c r="W216" s="68">
        <f t="shared" si="58"/>
        <v>2.0845087101876159E-2</v>
      </c>
      <c r="X216" s="69">
        <f t="shared" si="59"/>
        <v>0.11483513855807187</v>
      </c>
      <c r="Y216" s="64">
        <v>90719269</v>
      </c>
      <c r="Z216" s="66">
        <v>0</v>
      </c>
      <c r="AA216" s="67">
        <f t="shared" si="67"/>
        <v>90719269</v>
      </c>
      <c r="AB216" s="68">
        <f t="shared" si="60"/>
        <v>0</v>
      </c>
      <c r="AC216" s="69">
        <f t="shared" si="61"/>
        <v>6.9358539532053598E-3</v>
      </c>
      <c r="AD216" s="64">
        <v>5479295</v>
      </c>
      <c r="AE216" s="69">
        <f t="shared" si="62"/>
        <v>7.2811786049542049E-4</v>
      </c>
      <c r="AF216" s="64">
        <v>575210</v>
      </c>
      <c r="AG216" s="64">
        <v>789995729</v>
      </c>
      <c r="AH216" s="66">
        <v>23546747</v>
      </c>
      <c r="AI216" s="67">
        <v>813542476</v>
      </c>
      <c r="AJ216" s="68">
        <f t="shared" si="63"/>
        <v>2.9806170002724154E-2</v>
      </c>
      <c r="AK216" s="64">
        <v>0</v>
      </c>
      <c r="AL216" s="64">
        <v>2355846</v>
      </c>
      <c r="AM216" s="26">
        <v>0</v>
      </c>
      <c r="AN216" s="70"/>
    </row>
    <row r="217" spans="1:40" x14ac:dyDescent="0.25">
      <c r="A217" s="61" t="s">
        <v>439</v>
      </c>
      <c r="B217" s="62" t="s">
        <v>438</v>
      </c>
      <c r="C217" s="25">
        <v>3</v>
      </c>
      <c r="D217" s="25"/>
      <c r="E217" s="63">
        <f t="shared" si="51"/>
        <v>4.8789728441310604E-2</v>
      </c>
      <c r="F217" s="64">
        <v>15026495</v>
      </c>
      <c r="G217" s="65">
        <f t="shared" si="52"/>
        <v>2.5661227020599281E-2</v>
      </c>
      <c r="H217" s="64">
        <v>7903268</v>
      </c>
      <c r="I217" s="65">
        <f t="shared" si="53"/>
        <v>0.11874330618356319</v>
      </c>
      <c r="J217" s="64">
        <v>36571134</v>
      </c>
      <c r="K217" s="66">
        <v>287962</v>
      </c>
      <c r="L217" s="67">
        <f t="shared" si="64"/>
        <v>36859096</v>
      </c>
      <c r="M217" s="68">
        <f t="shared" si="54"/>
        <v>7.8740243603055895E-3</v>
      </c>
      <c r="N217" s="69">
        <f t="shared" si="55"/>
        <v>0.43622671904219429</v>
      </c>
      <c r="O217" s="64">
        <v>134351201</v>
      </c>
      <c r="P217" s="66">
        <v>5563752</v>
      </c>
      <c r="Q217" s="67">
        <f t="shared" si="65"/>
        <v>139914953</v>
      </c>
      <c r="R217" s="68">
        <f t="shared" si="56"/>
        <v>4.1412000477762757E-2</v>
      </c>
      <c r="S217" s="69">
        <f t="shared" si="57"/>
        <v>5.292494543683738E-2</v>
      </c>
      <c r="T217" s="64">
        <v>16300079</v>
      </c>
      <c r="U217" s="66">
        <v>270882</v>
      </c>
      <c r="V217" s="67">
        <f t="shared" si="66"/>
        <v>16570961</v>
      </c>
      <c r="W217" s="68">
        <f t="shared" si="58"/>
        <v>1.6618447063968218E-2</v>
      </c>
      <c r="X217" s="69">
        <f t="shared" si="59"/>
        <v>0.29322685578595348</v>
      </c>
      <c r="Y217" s="64">
        <v>90309416</v>
      </c>
      <c r="Z217" s="66">
        <v>420280</v>
      </c>
      <c r="AA217" s="67">
        <f t="shared" si="67"/>
        <v>90729696</v>
      </c>
      <c r="AB217" s="68">
        <f t="shared" si="60"/>
        <v>4.6537782948347269E-3</v>
      </c>
      <c r="AC217" s="69">
        <f t="shared" si="61"/>
        <v>2.4427218089541788E-2</v>
      </c>
      <c r="AD217" s="64">
        <v>7523212</v>
      </c>
      <c r="AE217" s="69">
        <f t="shared" si="62"/>
        <v>0</v>
      </c>
      <c r="AF217" s="64">
        <v>0</v>
      </c>
      <c r="AG217" s="64">
        <v>307984805</v>
      </c>
      <c r="AH217" s="66">
        <v>6542876</v>
      </c>
      <c r="AI217" s="67">
        <v>314527681</v>
      </c>
      <c r="AJ217" s="68">
        <f t="shared" si="63"/>
        <v>2.1244151963925623E-2</v>
      </c>
      <c r="AK217" s="64">
        <v>0</v>
      </c>
      <c r="AL217" s="64">
        <v>0</v>
      </c>
      <c r="AM217" s="26">
        <v>0</v>
      </c>
      <c r="AN217" s="70"/>
    </row>
    <row r="218" spans="1:40" x14ac:dyDescent="0.25">
      <c r="A218" s="61" t="s">
        <v>441</v>
      </c>
      <c r="B218" s="62" t="s">
        <v>440</v>
      </c>
      <c r="C218" s="25">
        <v>3</v>
      </c>
      <c r="D218" s="25"/>
      <c r="E218" s="63">
        <f t="shared" si="51"/>
        <v>6.5396873608929804E-2</v>
      </c>
      <c r="F218" s="64">
        <v>103546828</v>
      </c>
      <c r="G218" s="65">
        <f t="shared" si="52"/>
        <v>2.1129052741957241E-2</v>
      </c>
      <c r="H218" s="64">
        <v>33454908</v>
      </c>
      <c r="I218" s="65">
        <f t="shared" si="53"/>
        <v>2.7411470331321377E-2</v>
      </c>
      <c r="J218" s="64">
        <v>43402240</v>
      </c>
      <c r="K218" s="66">
        <v>341750</v>
      </c>
      <c r="L218" s="67">
        <f t="shared" si="64"/>
        <v>43743990</v>
      </c>
      <c r="M218" s="68">
        <f t="shared" si="54"/>
        <v>7.8740175622272028E-3</v>
      </c>
      <c r="N218" s="69">
        <f t="shared" si="55"/>
        <v>0.50907040139714288</v>
      </c>
      <c r="O218" s="64">
        <v>806041977</v>
      </c>
      <c r="P218" s="66">
        <v>35041353</v>
      </c>
      <c r="Q218" s="67">
        <f t="shared" si="65"/>
        <v>841083330</v>
      </c>
      <c r="R218" s="68">
        <f t="shared" si="56"/>
        <v>4.3473359948845443E-2</v>
      </c>
      <c r="S218" s="69">
        <f t="shared" si="57"/>
        <v>0.27639248461924676</v>
      </c>
      <c r="T218" s="64">
        <v>437628949</v>
      </c>
      <c r="U218" s="66">
        <v>8968438</v>
      </c>
      <c r="V218" s="67">
        <f t="shared" si="66"/>
        <v>446597387</v>
      </c>
      <c r="W218" s="68">
        <f t="shared" si="58"/>
        <v>2.0493246665910118E-2</v>
      </c>
      <c r="X218" s="69">
        <f t="shared" si="59"/>
        <v>9.2155867776425551E-2</v>
      </c>
      <c r="Y218" s="64">
        <v>145915963</v>
      </c>
      <c r="Z218" s="66">
        <v>6780</v>
      </c>
      <c r="AA218" s="67">
        <f t="shared" si="67"/>
        <v>145922743</v>
      </c>
      <c r="AB218" s="68">
        <f t="shared" si="60"/>
        <v>4.6465101285731155E-5</v>
      </c>
      <c r="AC218" s="69">
        <f t="shared" si="61"/>
        <v>8.3317550288576955E-3</v>
      </c>
      <c r="AD218" s="64">
        <v>13192172</v>
      </c>
      <c r="AE218" s="69">
        <f t="shared" si="62"/>
        <v>1.1209449611874655E-4</v>
      </c>
      <c r="AF218" s="64">
        <v>177486</v>
      </c>
      <c r="AG218" s="64">
        <v>1583360523</v>
      </c>
      <c r="AH218" s="66">
        <v>44358321</v>
      </c>
      <c r="AI218" s="67">
        <v>1627718844</v>
      </c>
      <c r="AJ218" s="68">
        <f t="shared" si="63"/>
        <v>2.8015300593672816E-2</v>
      </c>
      <c r="AK218" s="64">
        <v>0</v>
      </c>
      <c r="AL218" s="64">
        <v>16112436</v>
      </c>
      <c r="AM218" s="26">
        <v>0</v>
      </c>
      <c r="AN218" s="70"/>
    </row>
    <row r="219" spans="1:40" x14ac:dyDescent="0.25">
      <c r="A219" s="61" t="s">
        <v>443</v>
      </c>
      <c r="B219" s="62" t="s">
        <v>442</v>
      </c>
      <c r="C219" s="25">
        <v>3</v>
      </c>
      <c r="D219" s="25"/>
      <c r="E219" s="63">
        <f t="shared" si="51"/>
        <v>2.3262429878939141E-2</v>
      </c>
      <c r="F219" s="64">
        <v>15449941</v>
      </c>
      <c r="G219" s="65">
        <f t="shared" si="52"/>
        <v>2.4166890157488307E-2</v>
      </c>
      <c r="H219" s="64">
        <v>16050646</v>
      </c>
      <c r="I219" s="65">
        <f t="shared" si="53"/>
        <v>4.1744805140796808E-2</v>
      </c>
      <c r="J219" s="64">
        <v>27725168</v>
      </c>
      <c r="K219" s="66">
        <v>218308</v>
      </c>
      <c r="L219" s="67">
        <f t="shared" si="64"/>
        <v>27943476</v>
      </c>
      <c r="M219" s="68">
        <f t="shared" si="54"/>
        <v>7.8740009799038915E-3</v>
      </c>
      <c r="N219" s="69">
        <f t="shared" si="55"/>
        <v>0.41500160082264698</v>
      </c>
      <c r="O219" s="64">
        <v>275626849</v>
      </c>
      <c r="P219" s="66">
        <v>491706</v>
      </c>
      <c r="Q219" s="67">
        <f t="shared" si="65"/>
        <v>276118555</v>
      </c>
      <c r="R219" s="68">
        <f t="shared" si="56"/>
        <v>1.783955379470307E-3</v>
      </c>
      <c r="S219" s="69">
        <f t="shared" si="57"/>
        <v>4.2547517119858672E-2</v>
      </c>
      <c r="T219" s="64">
        <v>28258296</v>
      </c>
      <c r="U219" s="66">
        <v>910215</v>
      </c>
      <c r="V219" s="67">
        <f t="shared" si="66"/>
        <v>29168511</v>
      </c>
      <c r="W219" s="68">
        <f t="shared" si="58"/>
        <v>3.2210540932829074E-2</v>
      </c>
      <c r="X219" s="69">
        <f t="shared" si="59"/>
        <v>0.43454509926335055</v>
      </c>
      <c r="Y219" s="64">
        <v>288606830</v>
      </c>
      <c r="Z219" s="66">
        <v>-3126500</v>
      </c>
      <c r="AA219" s="67">
        <f t="shared" si="67"/>
        <v>285480330</v>
      </c>
      <c r="AB219" s="68">
        <f t="shared" si="60"/>
        <v>-1.0833076958019324E-2</v>
      </c>
      <c r="AC219" s="69">
        <f t="shared" si="61"/>
        <v>1.8731657616919528E-2</v>
      </c>
      <c r="AD219" s="64">
        <v>12440790</v>
      </c>
      <c r="AE219" s="69">
        <f t="shared" si="62"/>
        <v>0</v>
      </c>
      <c r="AF219" s="64">
        <v>0</v>
      </c>
      <c r="AG219" s="64">
        <v>664158520</v>
      </c>
      <c r="AH219" s="66">
        <v>-1506271</v>
      </c>
      <c r="AI219" s="67">
        <v>662652249</v>
      </c>
      <c r="AJ219" s="68">
        <f t="shared" si="63"/>
        <v>-2.267938985409688E-3</v>
      </c>
      <c r="AK219" s="64">
        <v>0</v>
      </c>
      <c r="AL219" s="64">
        <v>41634</v>
      </c>
      <c r="AM219" s="26">
        <v>0</v>
      </c>
      <c r="AN219" s="70"/>
    </row>
    <row r="220" spans="1:40" x14ac:dyDescent="0.25">
      <c r="A220" s="61" t="s">
        <v>445</v>
      </c>
      <c r="B220" s="62" t="s">
        <v>444</v>
      </c>
      <c r="C220" s="25">
        <v>3</v>
      </c>
      <c r="D220" s="25"/>
      <c r="E220" s="63">
        <f t="shared" si="51"/>
        <v>3.6994214275067175E-2</v>
      </c>
      <c r="F220" s="64">
        <v>60237993</v>
      </c>
      <c r="G220" s="65">
        <f t="shared" si="52"/>
        <v>1.5870011879229384E-2</v>
      </c>
      <c r="H220" s="64">
        <v>25841275</v>
      </c>
      <c r="I220" s="65">
        <f t="shared" si="53"/>
        <v>2.0724254839217398E-2</v>
      </c>
      <c r="J220" s="64">
        <v>33745480</v>
      </c>
      <c r="K220" s="66">
        <v>265713</v>
      </c>
      <c r="L220" s="67">
        <f t="shared" si="64"/>
        <v>34011193</v>
      </c>
      <c r="M220" s="68">
        <f t="shared" si="54"/>
        <v>7.8740323148463135E-3</v>
      </c>
      <c r="N220" s="69">
        <f t="shared" si="55"/>
        <v>0.42801048475774539</v>
      </c>
      <c r="O220" s="64">
        <v>696933104</v>
      </c>
      <c r="P220" s="66">
        <v>139446</v>
      </c>
      <c r="Q220" s="67">
        <f t="shared" si="65"/>
        <v>697072550</v>
      </c>
      <c r="R220" s="68">
        <f t="shared" si="56"/>
        <v>2.000852007167678E-4</v>
      </c>
      <c r="S220" s="69">
        <f t="shared" si="57"/>
        <v>8.478197729222052E-2</v>
      </c>
      <c r="T220" s="64">
        <v>138051213</v>
      </c>
      <c r="U220" s="66">
        <v>4276310</v>
      </c>
      <c r="V220" s="67">
        <f t="shared" si="66"/>
        <v>142327523</v>
      </c>
      <c r="W220" s="68">
        <f t="shared" si="58"/>
        <v>3.0976258064461918E-2</v>
      </c>
      <c r="X220" s="69">
        <f t="shared" si="59"/>
        <v>0.40175774248329854</v>
      </c>
      <c r="Y220" s="64">
        <v>654185541</v>
      </c>
      <c r="Z220" s="66">
        <v>-6827459</v>
      </c>
      <c r="AA220" s="67">
        <f t="shared" si="67"/>
        <v>647358082</v>
      </c>
      <c r="AB220" s="68">
        <f t="shared" si="60"/>
        <v>-1.0436578878774088E-2</v>
      </c>
      <c r="AC220" s="69">
        <f t="shared" si="61"/>
        <v>1.1861314473221578E-2</v>
      </c>
      <c r="AD220" s="64">
        <v>19313879</v>
      </c>
      <c r="AE220" s="69">
        <f t="shared" si="62"/>
        <v>0</v>
      </c>
      <c r="AF220" s="64">
        <v>0</v>
      </c>
      <c r="AG220" s="64">
        <v>1628308485</v>
      </c>
      <c r="AH220" s="66">
        <v>-2145990</v>
      </c>
      <c r="AI220" s="67">
        <v>1626162495</v>
      </c>
      <c r="AJ220" s="68">
        <f t="shared" si="63"/>
        <v>-1.317925945709237E-3</v>
      </c>
      <c r="AK220" s="64">
        <v>17203</v>
      </c>
      <c r="AL220" s="64">
        <v>3370742</v>
      </c>
      <c r="AM220" s="26">
        <v>0</v>
      </c>
      <c r="AN220" s="70"/>
    </row>
    <row r="221" spans="1:40" x14ac:dyDescent="0.25">
      <c r="A221" s="61" t="s">
        <v>447</v>
      </c>
      <c r="B221" s="62" t="s">
        <v>446</v>
      </c>
      <c r="C221" s="25">
        <v>3</v>
      </c>
      <c r="D221" s="25"/>
      <c r="E221" s="63">
        <f t="shared" si="51"/>
        <v>4.1217822597330533E-2</v>
      </c>
      <c r="F221" s="64">
        <v>63308338</v>
      </c>
      <c r="G221" s="65">
        <f t="shared" si="52"/>
        <v>4.7579774002624829E-3</v>
      </c>
      <c r="H221" s="64">
        <v>7307995</v>
      </c>
      <c r="I221" s="65">
        <f t="shared" si="53"/>
        <v>1.8001023558309806E-2</v>
      </c>
      <c r="J221" s="64">
        <v>27648595</v>
      </c>
      <c r="K221" s="66">
        <v>217706</v>
      </c>
      <c r="L221" s="67">
        <f t="shared" si="64"/>
        <v>27866301</v>
      </c>
      <c r="M221" s="68">
        <f t="shared" si="54"/>
        <v>7.8740348288945609E-3</v>
      </c>
      <c r="N221" s="69">
        <f t="shared" si="55"/>
        <v>0.12807892432578583</v>
      </c>
      <c r="O221" s="64">
        <v>196722275</v>
      </c>
      <c r="P221" s="66">
        <v>-2050742</v>
      </c>
      <c r="Q221" s="67">
        <f t="shared" si="65"/>
        <v>194671533</v>
      </c>
      <c r="R221" s="68">
        <f t="shared" si="56"/>
        <v>-1.0424554108069358E-2</v>
      </c>
      <c r="S221" s="69">
        <f t="shared" si="57"/>
        <v>2.8956554626671814E-2</v>
      </c>
      <c r="T221" s="64">
        <v>44475696</v>
      </c>
      <c r="U221" s="66">
        <v>-363855</v>
      </c>
      <c r="V221" s="67">
        <f t="shared" si="66"/>
        <v>44111841</v>
      </c>
      <c r="W221" s="68">
        <f t="shared" si="58"/>
        <v>-8.1809849586164992E-3</v>
      </c>
      <c r="X221" s="69">
        <f t="shared" si="59"/>
        <v>0.75056367861282125</v>
      </c>
      <c r="Y221" s="64">
        <v>1152825066</v>
      </c>
      <c r="Z221" s="66">
        <v>-14656552</v>
      </c>
      <c r="AA221" s="67">
        <f t="shared" si="67"/>
        <v>1138168514</v>
      </c>
      <c r="AB221" s="68">
        <f t="shared" si="60"/>
        <v>-1.2713595871795522E-2</v>
      </c>
      <c r="AC221" s="69">
        <f t="shared" si="61"/>
        <v>2.8424018878818253E-2</v>
      </c>
      <c r="AD221" s="64">
        <v>43657750</v>
      </c>
      <c r="AE221" s="69">
        <f t="shared" si="62"/>
        <v>0</v>
      </c>
      <c r="AF221" s="64">
        <v>0</v>
      </c>
      <c r="AG221" s="64">
        <v>1535945715</v>
      </c>
      <c r="AH221" s="66">
        <v>-16853443</v>
      </c>
      <c r="AI221" s="67">
        <v>1519092272</v>
      </c>
      <c r="AJ221" s="68">
        <f t="shared" si="63"/>
        <v>-1.0972681414069377E-2</v>
      </c>
      <c r="AK221" s="64">
        <v>0</v>
      </c>
      <c r="AL221" s="64">
        <v>40633</v>
      </c>
      <c r="AM221" s="26">
        <v>0</v>
      </c>
      <c r="AN221" s="70"/>
    </row>
    <row r="222" spans="1:40" x14ac:dyDescent="0.25">
      <c r="A222" s="61" t="s">
        <v>449</v>
      </c>
      <c r="B222" s="62" t="s">
        <v>448</v>
      </c>
      <c r="C222" s="25">
        <v>3</v>
      </c>
      <c r="D222" s="25"/>
      <c r="E222" s="63">
        <f t="shared" si="51"/>
        <v>5.5054596715085363E-2</v>
      </c>
      <c r="F222" s="64">
        <v>9283787</v>
      </c>
      <c r="G222" s="65">
        <f t="shared" si="52"/>
        <v>1.0976272816136586E-2</v>
      </c>
      <c r="H222" s="64">
        <v>1850915</v>
      </c>
      <c r="I222" s="65">
        <f t="shared" si="53"/>
        <v>2.0797700937506291E-3</v>
      </c>
      <c r="J222" s="64">
        <v>350709</v>
      </c>
      <c r="K222" s="66">
        <v>2761</v>
      </c>
      <c r="L222" s="67">
        <f t="shared" si="64"/>
        <v>353470</v>
      </c>
      <c r="M222" s="68">
        <f t="shared" si="54"/>
        <v>7.8726237421908197E-3</v>
      </c>
      <c r="N222" s="69">
        <f t="shared" si="55"/>
        <v>0.18856014664404616</v>
      </c>
      <c r="O222" s="64">
        <v>31796659</v>
      </c>
      <c r="P222" s="66">
        <v>1300777</v>
      </c>
      <c r="Q222" s="67">
        <f t="shared" si="65"/>
        <v>33097436</v>
      </c>
      <c r="R222" s="68">
        <f t="shared" si="56"/>
        <v>4.0909235149516811E-2</v>
      </c>
      <c r="S222" s="69">
        <f t="shared" si="57"/>
        <v>3.637958263756174E-2</v>
      </c>
      <c r="T222" s="64">
        <v>6134643</v>
      </c>
      <c r="U222" s="66">
        <v>0</v>
      </c>
      <c r="V222" s="67">
        <f t="shared" si="66"/>
        <v>6134643</v>
      </c>
      <c r="W222" s="68">
        <f t="shared" si="58"/>
        <v>0</v>
      </c>
      <c r="X222" s="69">
        <f t="shared" si="59"/>
        <v>0.66396174412385889</v>
      </c>
      <c r="Y222" s="64">
        <v>111963029</v>
      </c>
      <c r="Z222" s="66">
        <v>587722</v>
      </c>
      <c r="AA222" s="67">
        <f t="shared" si="67"/>
        <v>112550751</v>
      </c>
      <c r="AB222" s="68">
        <f t="shared" si="60"/>
        <v>5.2492506254006397E-3</v>
      </c>
      <c r="AC222" s="69">
        <f t="shared" si="61"/>
        <v>4.2987886969560671E-2</v>
      </c>
      <c r="AD222" s="64">
        <v>7248993</v>
      </c>
      <c r="AE222" s="69">
        <f t="shared" si="62"/>
        <v>0</v>
      </c>
      <c r="AF222" s="64">
        <v>0</v>
      </c>
      <c r="AG222" s="64">
        <v>168628735</v>
      </c>
      <c r="AH222" s="66">
        <v>1891260</v>
      </c>
      <c r="AI222" s="67">
        <v>170519995</v>
      </c>
      <c r="AJ222" s="68">
        <f t="shared" si="63"/>
        <v>1.1215526226891284E-2</v>
      </c>
      <c r="AK222" s="64">
        <v>0</v>
      </c>
      <c r="AL222" s="64">
        <v>0</v>
      </c>
      <c r="AM222" s="26">
        <v>0</v>
      </c>
      <c r="AN222" s="70"/>
    </row>
    <row r="223" spans="1:40" x14ac:dyDescent="0.25">
      <c r="A223" s="61" t="s">
        <v>451</v>
      </c>
      <c r="B223" s="62" t="s">
        <v>450</v>
      </c>
      <c r="C223" s="25">
        <v>3</v>
      </c>
      <c r="D223" s="25"/>
      <c r="E223" s="63">
        <f t="shared" si="51"/>
        <v>2.8436419333784553E-2</v>
      </c>
      <c r="F223" s="64">
        <v>25375502</v>
      </c>
      <c r="G223" s="65">
        <f t="shared" si="52"/>
        <v>1.1097958511005796E-2</v>
      </c>
      <c r="H223" s="64">
        <v>9903366</v>
      </c>
      <c r="I223" s="65">
        <f t="shared" si="53"/>
        <v>2.5084986623369544E-3</v>
      </c>
      <c r="J223" s="64">
        <v>2238482</v>
      </c>
      <c r="K223" s="66">
        <v>17625</v>
      </c>
      <c r="L223" s="67">
        <f t="shared" si="64"/>
        <v>2256107</v>
      </c>
      <c r="M223" s="68">
        <f t="shared" si="54"/>
        <v>7.8736393681074941E-3</v>
      </c>
      <c r="N223" s="69">
        <f t="shared" si="55"/>
        <v>0.14855449877240923</v>
      </c>
      <c r="O223" s="64">
        <v>132563982</v>
      </c>
      <c r="P223" s="66">
        <v>5665775</v>
      </c>
      <c r="Q223" s="67">
        <f t="shared" si="65"/>
        <v>138229757</v>
      </c>
      <c r="R223" s="68">
        <f t="shared" si="56"/>
        <v>4.2739927652444838E-2</v>
      </c>
      <c r="S223" s="69">
        <f t="shared" si="57"/>
        <v>2.841507479135735E-2</v>
      </c>
      <c r="T223" s="64">
        <v>25356455</v>
      </c>
      <c r="U223" s="66">
        <v>0</v>
      </c>
      <c r="V223" s="67">
        <f t="shared" si="66"/>
        <v>25356455</v>
      </c>
      <c r="W223" s="68">
        <f t="shared" si="58"/>
        <v>0</v>
      </c>
      <c r="X223" s="69">
        <f t="shared" si="59"/>
        <v>0.75972912640466861</v>
      </c>
      <c r="Y223" s="64">
        <v>677951318</v>
      </c>
      <c r="Z223" s="66">
        <v>5284943</v>
      </c>
      <c r="AA223" s="67">
        <f t="shared" si="67"/>
        <v>683236261</v>
      </c>
      <c r="AB223" s="68">
        <f t="shared" si="60"/>
        <v>7.7954609124308832E-3</v>
      </c>
      <c r="AC223" s="69">
        <f t="shared" si="61"/>
        <v>2.1258423524437561E-2</v>
      </c>
      <c r="AD223" s="64">
        <v>18970151</v>
      </c>
      <c r="AE223" s="69">
        <f t="shared" si="62"/>
        <v>0</v>
      </c>
      <c r="AF223" s="64">
        <v>0</v>
      </c>
      <c r="AG223" s="64">
        <v>892359256</v>
      </c>
      <c r="AH223" s="66">
        <v>10968343</v>
      </c>
      <c r="AI223" s="67">
        <v>903327599</v>
      </c>
      <c r="AJ223" s="68">
        <f t="shared" si="63"/>
        <v>1.2291398252723452E-2</v>
      </c>
      <c r="AK223" s="64">
        <v>0</v>
      </c>
      <c r="AL223" s="64">
        <v>0</v>
      </c>
      <c r="AM223" s="26">
        <v>0</v>
      </c>
      <c r="AN223" s="70"/>
    </row>
    <row r="224" spans="1:40" x14ac:dyDescent="0.25">
      <c r="A224" s="61" t="s">
        <v>453</v>
      </c>
      <c r="B224" s="62" t="s">
        <v>452</v>
      </c>
      <c r="C224" s="25">
        <v>3</v>
      </c>
      <c r="D224" s="25"/>
      <c r="E224" s="63">
        <f t="shared" si="51"/>
        <v>3.429195730150824E-2</v>
      </c>
      <c r="F224" s="64">
        <v>20806544</v>
      </c>
      <c r="G224" s="65">
        <f t="shared" si="52"/>
        <v>3.1867151123793182E-3</v>
      </c>
      <c r="H224" s="64">
        <v>1933530</v>
      </c>
      <c r="I224" s="65">
        <f t="shared" si="53"/>
        <v>4.6832201172359385E-4</v>
      </c>
      <c r="J224" s="64">
        <v>284153</v>
      </c>
      <c r="K224" s="66">
        <v>2237</v>
      </c>
      <c r="L224" s="67">
        <f t="shared" si="64"/>
        <v>286390</v>
      </c>
      <c r="M224" s="68">
        <f t="shared" si="54"/>
        <v>7.872519382163835E-3</v>
      </c>
      <c r="N224" s="69">
        <f t="shared" si="55"/>
        <v>0.18165877796469293</v>
      </c>
      <c r="O224" s="64">
        <v>110220928</v>
      </c>
      <c r="P224" s="66">
        <v>91126</v>
      </c>
      <c r="Q224" s="67">
        <f t="shared" si="65"/>
        <v>110312054</v>
      </c>
      <c r="R224" s="68">
        <f t="shared" si="56"/>
        <v>8.2675769160644335E-4</v>
      </c>
      <c r="S224" s="69">
        <f t="shared" si="57"/>
        <v>2.4010433922965316E-2</v>
      </c>
      <c r="T224" s="64">
        <v>14568260</v>
      </c>
      <c r="U224" s="66">
        <v>0</v>
      </c>
      <c r="V224" s="67">
        <f t="shared" si="66"/>
        <v>14568260</v>
      </c>
      <c r="W224" s="68">
        <f t="shared" si="58"/>
        <v>0</v>
      </c>
      <c r="X224" s="69">
        <f t="shared" si="59"/>
        <v>0.72579550662571657</v>
      </c>
      <c r="Y224" s="64">
        <v>440374284</v>
      </c>
      <c r="Z224" s="66">
        <v>-10791892</v>
      </c>
      <c r="AA224" s="67">
        <f t="shared" si="67"/>
        <v>429582392</v>
      </c>
      <c r="AB224" s="68">
        <f t="shared" si="60"/>
        <v>-2.4506181201080307E-2</v>
      </c>
      <c r="AC224" s="69">
        <f t="shared" si="61"/>
        <v>3.0588287061014019E-2</v>
      </c>
      <c r="AD224" s="64">
        <v>18559353</v>
      </c>
      <c r="AE224" s="69">
        <f t="shared" si="62"/>
        <v>0</v>
      </c>
      <c r="AF224" s="64">
        <v>0</v>
      </c>
      <c r="AG224" s="64">
        <v>606747052</v>
      </c>
      <c r="AH224" s="66">
        <v>-10698529</v>
      </c>
      <c r="AI224" s="67">
        <v>596048523</v>
      </c>
      <c r="AJ224" s="68">
        <f t="shared" si="63"/>
        <v>-1.7632601534255169E-2</v>
      </c>
      <c r="AK224" s="64">
        <v>0</v>
      </c>
      <c r="AL224" s="64">
        <v>178475</v>
      </c>
      <c r="AM224" s="26">
        <v>0</v>
      </c>
      <c r="AN224" s="70"/>
    </row>
    <row r="225" spans="1:40" x14ac:dyDescent="0.25">
      <c r="A225" s="61" t="s">
        <v>455</v>
      </c>
      <c r="B225" s="62" t="s">
        <v>454</v>
      </c>
      <c r="C225" s="25">
        <v>3</v>
      </c>
      <c r="D225" s="25"/>
      <c r="E225" s="63">
        <f t="shared" si="51"/>
        <v>2.9238034940136787E-2</v>
      </c>
      <c r="F225" s="64">
        <v>7693491</v>
      </c>
      <c r="G225" s="65">
        <f t="shared" si="52"/>
        <v>1.9369222262914366E-2</v>
      </c>
      <c r="H225" s="64">
        <v>5096681</v>
      </c>
      <c r="I225" s="65">
        <f t="shared" si="53"/>
        <v>7.5473521712336081E-2</v>
      </c>
      <c r="J225" s="64">
        <v>19859572</v>
      </c>
      <c r="K225" s="66">
        <v>156375</v>
      </c>
      <c r="L225" s="67">
        <f t="shared" si="64"/>
        <v>20015947</v>
      </c>
      <c r="M225" s="68">
        <f t="shared" si="54"/>
        <v>7.8740367617187324E-3</v>
      </c>
      <c r="N225" s="69">
        <f t="shared" si="55"/>
        <v>0.10915307150923326</v>
      </c>
      <c r="O225" s="64">
        <v>28721772</v>
      </c>
      <c r="P225" s="66">
        <v>0</v>
      </c>
      <c r="Q225" s="67">
        <f t="shared" si="65"/>
        <v>28721772</v>
      </c>
      <c r="R225" s="68">
        <f t="shared" si="56"/>
        <v>0</v>
      </c>
      <c r="S225" s="69">
        <f t="shared" si="57"/>
        <v>1.2650888968224359E-2</v>
      </c>
      <c r="T225" s="64">
        <v>3328866</v>
      </c>
      <c r="U225" s="66">
        <v>3470</v>
      </c>
      <c r="V225" s="67">
        <f t="shared" si="66"/>
        <v>3332336</v>
      </c>
      <c r="W225" s="68">
        <f t="shared" si="58"/>
        <v>1.0423970204868564E-3</v>
      </c>
      <c r="X225" s="69">
        <f t="shared" si="59"/>
        <v>0.71802828540251618</v>
      </c>
      <c r="Y225" s="64">
        <v>188936916</v>
      </c>
      <c r="Z225" s="66">
        <v>-1764699</v>
      </c>
      <c r="AA225" s="67">
        <f t="shared" si="67"/>
        <v>187172217</v>
      </c>
      <c r="AB225" s="68">
        <f t="shared" si="60"/>
        <v>-9.3401492803026377E-3</v>
      </c>
      <c r="AC225" s="69">
        <f t="shared" si="61"/>
        <v>3.6086975204639028E-2</v>
      </c>
      <c r="AD225" s="64">
        <v>9495673</v>
      </c>
      <c r="AE225" s="69">
        <f t="shared" si="62"/>
        <v>0</v>
      </c>
      <c r="AF225" s="64">
        <v>0</v>
      </c>
      <c r="AG225" s="64">
        <v>263132971</v>
      </c>
      <c r="AH225" s="66">
        <v>-1604854</v>
      </c>
      <c r="AI225" s="67">
        <v>261528117</v>
      </c>
      <c r="AJ225" s="68">
        <f t="shared" si="63"/>
        <v>-6.09902283967295E-3</v>
      </c>
      <c r="AK225" s="64">
        <v>0</v>
      </c>
      <c r="AL225" s="64">
        <v>372730</v>
      </c>
      <c r="AM225" s="26">
        <v>0</v>
      </c>
      <c r="AN225" s="70"/>
    </row>
    <row r="226" spans="1:40" x14ac:dyDescent="0.25">
      <c r="A226" s="61" t="s">
        <v>457</v>
      </c>
      <c r="B226" s="62" t="s">
        <v>456</v>
      </c>
      <c r="C226" s="25">
        <v>3</v>
      </c>
      <c r="D226" s="25"/>
      <c r="E226" s="63">
        <f t="shared" si="51"/>
        <v>2.3408134363074377E-2</v>
      </c>
      <c r="F226" s="64">
        <v>12753349</v>
      </c>
      <c r="G226" s="65">
        <f t="shared" si="52"/>
        <v>2.2088451322749253E-2</v>
      </c>
      <c r="H226" s="64">
        <v>12034352</v>
      </c>
      <c r="I226" s="65">
        <f t="shared" si="53"/>
        <v>7.3025347503866286E-2</v>
      </c>
      <c r="J226" s="64">
        <v>39786073</v>
      </c>
      <c r="K226" s="66">
        <v>313276</v>
      </c>
      <c r="L226" s="67">
        <f t="shared" si="64"/>
        <v>40099349</v>
      </c>
      <c r="M226" s="68">
        <f t="shared" si="54"/>
        <v>7.8740115919457548E-3</v>
      </c>
      <c r="N226" s="69">
        <f t="shared" si="55"/>
        <v>7.0270122313157934E-2</v>
      </c>
      <c r="O226" s="64">
        <v>38284956</v>
      </c>
      <c r="P226" s="66">
        <v>2816</v>
      </c>
      <c r="Q226" s="67">
        <f t="shared" si="65"/>
        <v>38287772</v>
      </c>
      <c r="R226" s="68">
        <f t="shared" si="56"/>
        <v>7.3553695608269735E-5</v>
      </c>
      <c r="S226" s="69">
        <f t="shared" si="57"/>
        <v>4.501279594059251E-3</v>
      </c>
      <c r="T226" s="64">
        <v>2452412</v>
      </c>
      <c r="U226" s="66">
        <v>0</v>
      </c>
      <c r="V226" s="67">
        <f t="shared" si="66"/>
        <v>2452412</v>
      </c>
      <c r="W226" s="68">
        <f t="shared" si="58"/>
        <v>0</v>
      </c>
      <c r="X226" s="69">
        <f t="shared" si="59"/>
        <v>0.78670578832888405</v>
      </c>
      <c r="Y226" s="64">
        <v>428617391</v>
      </c>
      <c r="Z226" s="66">
        <v>6113115</v>
      </c>
      <c r="AA226" s="67">
        <f t="shared" si="67"/>
        <v>434730506</v>
      </c>
      <c r="AB226" s="68">
        <f t="shared" si="60"/>
        <v>1.4262405418822588E-2</v>
      </c>
      <c r="AC226" s="69">
        <f t="shared" si="61"/>
        <v>1.999720567421804E-2</v>
      </c>
      <c r="AD226" s="64">
        <v>10894988</v>
      </c>
      <c r="AE226" s="69">
        <f t="shared" si="62"/>
        <v>3.6708999907513509E-6</v>
      </c>
      <c r="AF226" s="64">
        <v>2000</v>
      </c>
      <c r="AG226" s="64">
        <v>544825521</v>
      </c>
      <c r="AH226" s="66">
        <v>6429207</v>
      </c>
      <c r="AI226" s="67">
        <v>551254728</v>
      </c>
      <c r="AJ226" s="68">
        <f t="shared" si="63"/>
        <v>1.1800487958419261E-2</v>
      </c>
      <c r="AK226" s="64">
        <v>0</v>
      </c>
      <c r="AL226" s="64">
        <v>0</v>
      </c>
      <c r="AM226" s="26">
        <v>0</v>
      </c>
      <c r="AN226" s="70"/>
    </row>
    <row r="227" spans="1:40" x14ac:dyDescent="0.25">
      <c r="A227" s="61" t="s">
        <v>459</v>
      </c>
      <c r="B227" s="62" t="s">
        <v>458</v>
      </c>
      <c r="C227" s="25">
        <v>3</v>
      </c>
      <c r="D227" s="25"/>
      <c r="E227" s="63">
        <f t="shared" si="51"/>
        <v>2.5508151608132766E-2</v>
      </c>
      <c r="F227" s="64">
        <v>15543757</v>
      </c>
      <c r="G227" s="65">
        <f t="shared" si="52"/>
        <v>5.4340775938660088E-2</v>
      </c>
      <c r="H227" s="64">
        <v>33113329</v>
      </c>
      <c r="I227" s="65">
        <f t="shared" si="53"/>
        <v>3.8470107164236215E-3</v>
      </c>
      <c r="J227" s="64">
        <v>2344231</v>
      </c>
      <c r="K227" s="66">
        <v>18459</v>
      </c>
      <c r="L227" s="67">
        <f t="shared" si="64"/>
        <v>2362690</v>
      </c>
      <c r="M227" s="68">
        <f t="shared" si="54"/>
        <v>7.8742239992560456E-3</v>
      </c>
      <c r="N227" s="69">
        <f t="shared" si="55"/>
        <v>0.20981755836429028</v>
      </c>
      <c r="O227" s="64">
        <v>127855330</v>
      </c>
      <c r="P227" s="66">
        <v>0</v>
      </c>
      <c r="Q227" s="67">
        <f t="shared" si="65"/>
        <v>127855330</v>
      </c>
      <c r="R227" s="68">
        <f t="shared" si="56"/>
        <v>0</v>
      </c>
      <c r="S227" s="69">
        <f t="shared" si="57"/>
        <v>1.4208667904540296E-2</v>
      </c>
      <c r="T227" s="64">
        <v>8658255</v>
      </c>
      <c r="U227" s="66">
        <v>0</v>
      </c>
      <c r="V227" s="67">
        <f t="shared" si="66"/>
        <v>8658255</v>
      </c>
      <c r="W227" s="68">
        <f t="shared" si="58"/>
        <v>0</v>
      </c>
      <c r="X227" s="69">
        <f t="shared" si="59"/>
        <v>0.65361949935820163</v>
      </c>
      <c r="Y227" s="64">
        <v>398292390</v>
      </c>
      <c r="Z227" s="66">
        <v>5609753</v>
      </c>
      <c r="AA227" s="67">
        <f t="shared" si="67"/>
        <v>403902143</v>
      </c>
      <c r="AB227" s="68">
        <f t="shared" si="60"/>
        <v>1.40845096236963E-2</v>
      </c>
      <c r="AC227" s="69">
        <f t="shared" si="61"/>
        <v>3.8658336109751307E-2</v>
      </c>
      <c r="AD227" s="64">
        <v>23557010</v>
      </c>
      <c r="AE227" s="69">
        <f t="shared" si="62"/>
        <v>0</v>
      </c>
      <c r="AF227" s="64">
        <v>0</v>
      </c>
      <c r="AG227" s="64">
        <v>609364302</v>
      </c>
      <c r="AH227" s="66">
        <v>5628212</v>
      </c>
      <c r="AI227" s="67">
        <v>614992514</v>
      </c>
      <c r="AJ227" s="68">
        <f t="shared" si="63"/>
        <v>9.2362023530548065E-3</v>
      </c>
      <c r="AK227" s="64">
        <v>0</v>
      </c>
      <c r="AL227" s="64">
        <v>0</v>
      </c>
      <c r="AM227" s="26">
        <v>0</v>
      </c>
      <c r="AN227" s="70"/>
    </row>
    <row r="228" spans="1:40" x14ac:dyDescent="0.25">
      <c r="A228" s="61" t="s">
        <v>461</v>
      </c>
      <c r="B228" s="62" t="s">
        <v>460</v>
      </c>
      <c r="C228" s="25">
        <v>3</v>
      </c>
      <c r="D228" s="25"/>
      <c r="E228" s="63">
        <f t="shared" si="51"/>
        <v>4.2038404210059437E-2</v>
      </c>
      <c r="F228" s="64">
        <v>20976552</v>
      </c>
      <c r="G228" s="65">
        <f t="shared" si="52"/>
        <v>2.7615500667635701E-2</v>
      </c>
      <c r="H228" s="64">
        <v>13779733</v>
      </c>
      <c r="I228" s="65">
        <f t="shared" si="53"/>
        <v>3.5212810383975744E-3</v>
      </c>
      <c r="J228" s="64">
        <v>1757068</v>
      </c>
      <c r="K228" s="66">
        <v>13836</v>
      </c>
      <c r="L228" s="67">
        <f t="shared" si="64"/>
        <v>1770904</v>
      </c>
      <c r="M228" s="68">
        <f t="shared" si="54"/>
        <v>7.874481807192437E-3</v>
      </c>
      <c r="N228" s="69">
        <f t="shared" si="55"/>
        <v>0.10223447818415242</v>
      </c>
      <c r="O228" s="64">
        <v>51013517</v>
      </c>
      <c r="P228" s="66">
        <v>-132950</v>
      </c>
      <c r="Q228" s="67">
        <f t="shared" si="65"/>
        <v>50880567</v>
      </c>
      <c r="R228" s="68">
        <f t="shared" si="56"/>
        <v>-2.6061720073132775E-3</v>
      </c>
      <c r="S228" s="69">
        <f t="shared" si="57"/>
        <v>3.1314504323351519E-2</v>
      </c>
      <c r="T228" s="64">
        <v>15625482</v>
      </c>
      <c r="U228" s="66">
        <v>0</v>
      </c>
      <c r="V228" s="67">
        <f t="shared" si="66"/>
        <v>15625482</v>
      </c>
      <c r="W228" s="68">
        <f t="shared" si="58"/>
        <v>0</v>
      </c>
      <c r="X228" s="69">
        <f t="shared" si="59"/>
        <v>0.76388682628699256</v>
      </c>
      <c r="Y228" s="64">
        <v>381168411</v>
      </c>
      <c r="Z228" s="66">
        <v>-6242847</v>
      </c>
      <c r="AA228" s="67">
        <f t="shared" si="67"/>
        <v>374925564</v>
      </c>
      <c r="AB228" s="68">
        <f t="shared" si="60"/>
        <v>-1.6378185651905977E-2</v>
      </c>
      <c r="AC228" s="69">
        <f t="shared" si="61"/>
        <v>2.9389005289410755E-2</v>
      </c>
      <c r="AD228" s="64">
        <v>14664686</v>
      </c>
      <c r="AE228" s="69">
        <f t="shared" si="62"/>
        <v>0</v>
      </c>
      <c r="AF228" s="64">
        <v>0</v>
      </c>
      <c r="AG228" s="64">
        <v>498985449</v>
      </c>
      <c r="AH228" s="66">
        <v>-6361961</v>
      </c>
      <c r="AI228" s="67">
        <v>492623488</v>
      </c>
      <c r="AJ228" s="68">
        <f t="shared" si="63"/>
        <v>-1.274979262972456E-2</v>
      </c>
      <c r="AK228" s="64">
        <v>0</v>
      </c>
      <c r="AL228" s="64">
        <v>0</v>
      </c>
      <c r="AM228" s="26">
        <v>0</v>
      </c>
      <c r="AN228" s="70"/>
    </row>
    <row r="229" spans="1:40" x14ac:dyDescent="0.25">
      <c r="A229" s="61" t="s">
        <v>463</v>
      </c>
      <c r="B229" s="62" t="s">
        <v>462</v>
      </c>
      <c r="C229" s="25">
        <v>3</v>
      </c>
      <c r="D229" s="25"/>
      <c r="E229" s="63">
        <f t="shared" si="51"/>
        <v>3.7002469555312389E-2</v>
      </c>
      <c r="F229" s="64">
        <v>30674098</v>
      </c>
      <c r="G229" s="65">
        <f t="shared" si="52"/>
        <v>2.7360054155403261E-2</v>
      </c>
      <c r="H229" s="64">
        <v>22680783</v>
      </c>
      <c r="I229" s="65">
        <f t="shared" si="53"/>
        <v>4.071548795552233E-2</v>
      </c>
      <c r="J229" s="64">
        <v>33752095</v>
      </c>
      <c r="K229" s="66">
        <v>265764</v>
      </c>
      <c r="L229" s="67">
        <f t="shared" si="64"/>
        <v>34017859</v>
      </c>
      <c r="M229" s="68">
        <f t="shared" si="54"/>
        <v>7.8740001176223276E-3</v>
      </c>
      <c r="N229" s="69">
        <f t="shared" si="55"/>
        <v>0.14471064343407317</v>
      </c>
      <c r="O229" s="64">
        <v>119961411</v>
      </c>
      <c r="P229" s="66">
        <v>-8901</v>
      </c>
      <c r="Q229" s="67">
        <f t="shared" si="65"/>
        <v>119952510</v>
      </c>
      <c r="R229" s="68">
        <f t="shared" si="56"/>
        <v>-7.4198860498564829E-5</v>
      </c>
      <c r="S229" s="69">
        <f t="shared" si="57"/>
        <v>3.0560927635750985E-2</v>
      </c>
      <c r="T229" s="64">
        <v>25334225</v>
      </c>
      <c r="U229" s="66">
        <v>0</v>
      </c>
      <c r="V229" s="67">
        <f t="shared" si="66"/>
        <v>25334225</v>
      </c>
      <c r="W229" s="68">
        <f t="shared" si="58"/>
        <v>0</v>
      </c>
      <c r="X229" s="69">
        <f t="shared" si="59"/>
        <v>0.68804850445878574</v>
      </c>
      <c r="Y229" s="64">
        <v>570374559</v>
      </c>
      <c r="Z229" s="66">
        <v>-8036415</v>
      </c>
      <c r="AA229" s="67">
        <f t="shared" si="67"/>
        <v>562338144</v>
      </c>
      <c r="AB229" s="68">
        <f t="shared" si="60"/>
        <v>-1.40897150358349E-2</v>
      </c>
      <c r="AC229" s="69">
        <f t="shared" si="61"/>
        <v>3.1601912805152114E-2</v>
      </c>
      <c r="AD229" s="64">
        <v>26197175</v>
      </c>
      <c r="AE229" s="69">
        <f t="shared" si="62"/>
        <v>0</v>
      </c>
      <c r="AF229" s="64">
        <v>0</v>
      </c>
      <c r="AG229" s="64">
        <v>828974346</v>
      </c>
      <c r="AH229" s="66">
        <v>-7779552</v>
      </c>
      <c r="AI229" s="67">
        <v>821194794</v>
      </c>
      <c r="AJ229" s="68">
        <f t="shared" si="63"/>
        <v>-9.3845509665506591E-3</v>
      </c>
      <c r="AK229" s="64">
        <v>0</v>
      </c>
      <c r="AL229" s="64">
        <v>780600</v>
      </c>
      <c r="AM229" s="26">
        <v>0</v>
      </c>
      <c r="AN229" s="70"/>
    </row>
    <row r="230" spans="1:40" x14ac:dyDescent="0.25">
      <c r="A230" s="61" t="s">
        <v>465</v>
      </c>
      <c r="B230" s="62" t="s">
        <v>464</v>
      </c>
      <c r="C230" s="25">
        <v>3</v>
      </c>
      <c r="D230" s="25" t="s">
        <v>546</v>
      </c>
      <c r="E230" s="63">
        <f t="shared" si="51"/>
        <v>3.8889296394078253E-2</v>
      </c>
      <c r="F230" s="64">
        <v>32035147</v>
      </c>
      <c r="G230" s="65">
        <f t="shared" si="52"/>
        <v>1.4265266547222264E-2</v>
      </c>
      <c r="H230" s="64">
        <v>11751046</v>
      </c>
      <c r="I230" s="65">
        <f t="shared" si="53"/>
        <v>5.8958749530203129E-2</v>
      </c>
      <c r="J230" s="64">
        <v>48567405</v>
      </c>
      <c r="K230" s="66">
        <v>382421</v>
      </c>
      <c r="L230" s="67">
        <f t="shared" si="64"/>
        <v>48949826</v>
      </c>
      <c r="M230" s="68">
        <f t="shared" si="54"/>
        <v>7.8740257998136821E-3</v>
      </c>
      <c r="N230" s="69">
        <f t="shared" si="55"/>
        <v>6.7595601989045032E-2</v>
      </c>
      <c r="O230" s="64">
        <v>55682032</v>
      </c>
      <c r="P230" s="66">
        <v>-203623</v>
      </c>
      <c r="Q230" s="67">
        <f t="shared" si="65"/>
        <v>55478409</v>
      </c>
      <c r="R230" s="68">
        <f t="shared" si="56"/>
        <v>-3.6568888146898087E-3</v>
      </c>
      <c r="S230" s="69">
        <f t="shared" si="57"/>
        <v>3.5077589847941314E-2</v>
      </c>
      <c r="T230" s="64">
        <v>28895245</v>
      </c>
      <c r="U230" s="66">
        <v>0</v>
      </c>
      <c r="V230" s="67">
        <f t="shared" si="66"/>
        <v>28895245</v>
      </c>
      <c r="W230" s="68">
        <f t="shared" si="58"/>
        <v>0</v>
      </c>
      <c r="X230" s="69">
        <f t="shared" si="59"/>
        <v>0.75696363313665127</v>
      </c>
      <c r="Y230" s="64">
        <v>623550527</v>
      </c>
      <c r="Z230" s="66">
        <v>-8476281</v>
      </c>
      <c r="AA230" s="67">
        <f t="shared" si="67"/>
        <v>615074246</v>
      </c>
      <c r="AB230" s="68">
        <f t="shared" si="60"/>
        <v>-1.3593575232436617E-2</v>
      </c>
      <c r="AC230" s="69">
        <f t="shared" si="61"/>
        <v>2.8249862554858739E-2</v>
      </c>
      <c r="AD230" s="64">
        <v>23270889</v>
      </c>
      <c r="AE230" s="69">
        <f t="shared" si="62"/>
        <v>0</v>
      </c>
      <c r="AF230" s="64">
        <v>0</v>
      </c>
      <c r="AG230" s="64">
        <v>823752291</v>
      </c>
      <c r="AH230" s="66">
        <v>-8297483</v>
      </c>
      <c r="AI230" s="67">
        <v>815454808</v>
      </c>
      <c r="AJ230" s="68">
        <f t="shared" si="63"/>
        <v>-1.0072788981172011E-2</v>
      </c>
      <c r="AK230" s="64">
        <v>0</v>
      </c>
      <c r="AL230" s="64">
        <v>1144061</v>
      </c>
      <c r="AM230" s="26">
        <v>0</v>
      </c>
      <c r="AN230" s="70"/>
    </row>
    <row r="231" spans="1:40" x14ac:dyDescent="0.25">
      <c r="A231" s="61" t="s">
        <v>467</v>
      </c>
      <c r="B231" s="62" t="s">
        <v>466</v>
      </c>
      <c r="C231" s="25">
        <v>3</v>
      </c>
      <c r="D231" s="25"/>
      <c r="E231" s="63">
        <f t="shared" si="51"/>
        <v>2.3273332928981507E-2</v>
      </c>
      <c r="F231" s="64">
        <v>6904554</v>
      </c>
      <c r="G231" s="65">
        <f t="shared" si="52"/>
        <v>3.2727571422281658E-2</v>
      </c>
      <c r="H231" s="64">
        <v>9709365</v>
      </c>
      <c r="I231" s="65">
        <f t="shared" si="53"/>
        <v>0.15868724381964111</v>
      </c>
      <c r="J231" s="64">
        <v>47078115</v>
      </c>
      <c r="K231" s="66">
        <v>370694</v>
      </c>
      <c r="L231" s="67">
        <f t="shared" si="64"/>
        <v>47448809</v>
      </c>
      <c r="M231" s="68">
        <f t="shared" si="54"/>
        <v>7.8740195948797023E-3</v>
      </c>
      <c r="N231" s="69">
        <f t="shared" si="55"/>
        <v>9.0025162238417555E-2</v>
      </c>
      <c r="O231" s="64">
        <v>26707975</v>
      </c>
      <c r="P231" s="66">
        <v>-616692</v>
      </c>
      <c r="Q231" s="67">
        <f t="shared" si="65"/>
        <v>26091283</v>
      </c>
      <c r="R231" s="68">
        <f t="shared" si="56"/>
        <v>-2.3090181865154508E-2</v>
      </c>
      <c r="S231" s="69">
        <f t="shared" si="57"/>
        <v>1.8141186026466492E-2</v>
      </c>
      <c r="T231" s="64">
        <v>5381988</v>
      </c>
      <c r="U231" s="66">
        <v>0</v>
      </c>
      <c r="V231" s="67">
        <f t="shared" si="66"/>
        <v>5381988</v>
      </c>
      <c r="W231" s="68">
        <f t="shared" si="58"/>
        <v>0</v>
      </c>
      <c r="X231" s="69">
        <f t="shared" si="59"/>
        <v>0.66579279010222769</v>
      </c>
      <c r="Y231" s="64">
        <v>197522301</v>
      </c>
      <c r="Z231" s="66">
        <v>1757053</v>
      </c>
      <c r="AA231" s="67">
        <f t="shared" si="67"/>
        <v>199279354</v>
      </c>
      <c r="AB231" s="68">
        <f t="shared" si="60"/>
        <v>8.8954664415336077E-3</v>
      </c>
      <c r="AC231" s="69">
        <f t="shared" si="61"/>
        <v>1.1349110160032651E-2</v>
      </c>
      <c r="AD231" s="64">
        <v>3366967</v>
      </c>
      <c r="AE231" s="69">
        <f t="shared" si="62"/>
        <v>3.6033019513036222E-6</v>
      </c>
      <c r="AF231" s="64">
        <v>1069</v>
      </c>
      <c r="AG231" s="64">
        <v>296672334</v>
      </c>
      <c r="AH231" s="66">
        <v>1511055</v>
      </c>
      <c r="AI231" s="67">
        <v>298183389</v>
      </c>
      <c r="AJ231" s="68">
        <f t="shared" si="63"/>
        <v>5.0933465201376009E-3</v>
      </c>
      <c r="AK231" s="64">
        <v>0</v>
      </c>
      <c r="AL231" s="64">
        <v>0</v>
      </c>
      <c r="AM231" s="26">
        <v>0</v>
      </c>
      <c r="AN231" s="70"/>
    </row>
    <row r="232" spans="1:40" x14ac:dyDescent="0.25">
      <c r="A232" s="61" t="s">
        <v>469</v>
      </c>
      <c r="B232" s="62" t="s">
        <v>468</v>
      </c>
      <c r="C232" s="25">
        <v>3</v>
      </c>
      <c r="D232" s="25"/>
      <c r="E232" s="63">
        <f t="shared" si="51"/>
        <v>5.4656564566468044E-2</v>
      </c>
      <c r="F232" s="64">
        <v>32256691</v>
      </c>
      <c r="G232" s="65">
        <f t="shared" si="52"/>
        <v>2.1520222391468611E-3</v>
      </c>
      <c r="H232" s="64">
        <v>1270060</v>
      </c>
      <c r="I232" s="65">
        <f t="shared" si="53"/>
        <v>1.1429680434999596E-3</v>
      </c>
      <c r="J232" s="64">
        <v>674546</v>
      </c>
      <c r="K232" s="66">
        <v>5311</v>
      </c>
      <c r="L232" s="67">
        <f t="shared" si="64"/>
        <v>679857</v>
      </c>
      <c r="M232" s="68">
        <f t="shared" si="54"/>
        <v>7.8734437681047698E-3</v>
      </c>
      <c r="N232" s="69">
        <f t="shared" si="55"/>
        <v>0.14578970275539754</v>
      </c>
      <c r="O232" s="64">
        <v>86040779</v>
      </c>
      <c r="P232" s="66">
        <v>903243</v>
      </c>
      <c r="Q232" s="67">
        <f t="shared" si="65"/>
        <v>86944022</v>
      </c>
      <c r="R232" s="68">
        <f t="shared" si="56"/>
        <v>1.0497847770532157E-2</v>
      </c>
      <c r="S232" s="69">
        <f t="shared" si="57"/>
        <v>2.2304817715883014E-2</v>
      </c>
      <c r="T232" s="64">
        <v>13163645</v>
      </c>
      <c r="U232" s="66">
        <v>0</v>
      </c>
      <c r="V232" s="67">
        <f t="shared" si="66"/>
        <v>13163645</v>
      </c>
      <c r="W232" s="68">
        <f t="shared" si="58"/>
        <v>0</v>
      </c>
      <c r="X232" s="69">
        <f t="shared" si="59"/>
        <v>0.74070011814094783</v>
      </c>
      <c r="Y232" s="64">
        <v>437139345</v>
      </c>
      <c r="Z232" s="66">
        <v>-7898854</v>
      </c>
      <c r="AA232" s="67">
        <f t="shared" si="67"/>
        <v>429240491</v>
      </c>
      <c r="AB232" s="68">
        <f t="shared" si="60"/>
        <v>-1.8069419031590487E-2</v>
      </c>
      <c r="AC232" s="69">
        <f t="shared" si="61"/>
        <v>3.3253806538656748E-2</v>
      </c>
      <c r="AD232" s="64">
        <v>19625415</v>
      </c>
      <c r="AE232" s="69">
        <f t="shared" si="62"/>
        <v>0</v>
      </c>
      <c r="AF232" s="64">
        <v>0</v>
      </c>
      <c r="AG232" s="64">
        <v>590170481</v>
      </c>
      <c r="AH232" s="66">
        <v>-6990300</v>
      </c>
      <c r="AI232" s="67">
        <v>583180181</v>
      </c>
      <c r="AJ232" s="68">
        <f t="shared" si="63"/>
        <v>-1.1844543610780831E-2</v>
      </c>
      <c r="AK232" s="64">
        <v>232720</v>
      </c>
      <c r="AL232" s="64">
        <v>340610</v>
      </c>
      <c r="AM232" s="26">
        <v>0</v>
      </c>
      <c r="AN232" s="70"/>
    </row>
    <row r="233" spans="1:40" x14ac:dyDescent="0.25">
      <c r="A233" s="61" t="s">
        <v>471</v>
      </c>
      <c r="B233" s="62" t="s">
        <v>470</v>
      </c>
      <c r="C233" s="25">
        <v>3</v>
      </c>
      <c r="D233" s="25"/>
      <c r="E233" s="63">
        <f t="shared" si="51"/>
        <v>3.7893296991197256E-2</v>
      </c>
      <c r="F233" s="64">
        <v>6179574</v>
      </c>
      <c r="G233" s="65">
        <f t="shared" si="52"/>
        <v>2.0878892228743534E-2</v>
      </c>
      <c r="H233" s="64">
        <v>3404894</v>
      </c>
      <c r="I233" s="65">
        <f t="shared" si="53"/>
        <v>3.6877962564826533E-2</v>
      </c>
      <c r="J233" s="64">
        <v>6013995</v>
      </c>
      <c r="K233" s="66">
        <v>47354</v>
      </c>
      <c r="L233" s="67">
        <f t="shared" si="64"/>
        <v>6061349</v>
      </c>
      <c r="M233" s="68">
        <f t="shared" si="54"/>
        <v>7.8739673045953654E-3</v>
      </c>
      <c r="N233" s="69">
        <f t="shared" si="55"/>
        <v>9.7527176640461177E-2</v>
      </c>
      <c r="O233" s="64">
        <v>15904565</v>
      </c>
      <c r="P233" s="66">
        <v>167417</v>
      </c>
      <c r="Q233" s="67">
        <f t="shared" si="65"/>
        <v>16071982</v>
      </c>
      <c r="R233" s="68">
        <f t="shared" si="56"/>
        <v>1.0526348881594687E-2</v>
      </c>
      <c r="S233" s="69">
        <f t="shared" si="57"/>
        <v>9.6056625269453407E-3</v>
      </c>
      <c r="T233" s="64">
        <v>1566475</v>
      </c>
      <c r="U233" s="66">
        <v>0</v>
      </c>
      <c r="V233" s="67">
        <f t="shared" si="66"/>
        <v>1566475</v>
      </c>
      <c r="W233" s="68">
        <f t="shared" si="58"/>
        <v>0</v>
      </c>
      <c r="X233" s="69">
        <f t="shared" si="59"/>
        <v>0.75999746207784569</v>
      </c>
      <c r="Y233" s="64">
        <v>123939085</v>
      </c>
      <c r="Z233" s="66">
        <v>-3349705</v>
      </c>
      <c r="AA233" s="67">
        <f t="shared" si="67"/>
        <v>120589380</v>
      </c>
      <c r="AB233" s="68">
        <f t="shared" si="60"/>
        <v>-2.7027027027027029E-2</v>
      </c>
      <c r="AC233" s="69">
        <f t="shared" si="61"/>
        <v>3.7219546969980456E-2</v>
      </c>
      <c r="AD233" s="64">
        <v>6069700</v>
      </c>
      <c r="AE233" s="69">
        <f t="shared" si="62"/>
        <v>0</v>
      </c>
      <c r="AF233" s="64">
        <v>0</v>
      </c>
      <c r="AG233" s="64">
        <v>163078288</v>
      </c>
      <c r="AH233" s="66">
        <v>-3134934</v>
      </c>
      <c r="AI233" s="67">
        <v>159943354</v>
      </c>
      <c r="AJ233" s="68">
        <f t="shared" si="63"/>
        <v>-1.9223490989799943E-2</v>
      </c>
      <c r="AK233" s="64">
        <v>0</v>
      </c>
      <c r="AL233" s="64">
        <v>0</v>
      </c>
      <c r="AM233" s="26">
        <v>0</v>
      </c>
      <c r="AN233" s="70"/>
    </row>
    <row r="234" spans="1:40" x14ac:dyDescent="0.25">
      <c r="A234" s="61" t="s">
        <v>473</v>
      </c>
      <c r="B234" s="62" t="s">
        <v>472</v>
      </c>
      <c r="C234" s="25">
        <v>3</v>
      </c>
      <c r="D234" s="25"/>
      <c r="E234" s="63">
        <f t="shared" si="51"/>
        <v>3.3211837704326931E-2</v>
      </c>
      <c r="F234" s="64">
        <v>609671</v>
      </c>
      <c r="G234" s="65">
        <f t="shared" si="52"/>
        <v>7.7398648006358761E-3</v>
      </c>
      <c r="H234" s="64">
        <v>142081</v>
      </c>
      <c r="I234" s="65">
        <f t="shared" si="53"/>
        <v>2.5369015122754822E-4</v>
      </c>
      <c r="J234" s="64">
        <v>4657</v>
      </c>
      <c r="K234" s="66">
        <v>37</v>
      </c>
      <c r="L234" s="67">
        <f t="shared" si="64"/>
        <v>4694</v>
      </c>
      <c r="M234" s="68">
        <f t="shared" si="54"/>
        <v>7.9450289886192835E-3</v>
      </c>
      <c r="N234" s="69">
        <f t="shared" si="55"/>
        <v>6.6833218581711359E-2</v>
      </c>
      <c r="O234" s="64">
        <v>1226860</v>
      </c>
      <c r="P234" s="66">
        <v>12914</v>
      </c>
      <c r="Q234" s="67">
        <f t="shared" si="65"/>
        <v>1239774</v>
      </c>
      <c r="R234" s="68">
        <f t="shared" si="56"/>
        <v>1.0526058392970673E-2</v>
      </c>
      <c r="S234" s="69">
        <f t="shared" si="57"/>
        <v>2.4497414860860729E-3</v>
      </c>
      <c r="T234" s="64">
        <v>44970</v>
      </c>
      <c r="U234" s="66">
        <v>0</v>
      </c>
      <c r="V234" s="67">
        <f t="shared" si="66"/>
        <v>44970</v>
      </c>
      <c r="W234" s="68">
        <f t="shared" si="58"/>
        <v>0</v>
      </c>
      <c r="X234" s="69">
        <f t="shared" si="59"/>
        <v>0.87429105532760487</v>
      </c>
      <c r="Y234" s="64">
        <v>16049395</v>
      </c>
      <c r="Z234" s="66">
        <v>-433767</v>
      </c>
      <c r="AA234" s="67">
        <f t="shared" si="67"/>
        <v>15615628</v>
      </c>
      <c r="AB234" s="68">
        <f t="shared" si="60"/>
        <v>-2.7027000083180704E-2</v>
      </c>
      <c r="AC234" s="69">
        <f t="shared" si="61"/>
        <v>1.5220591948407365E-2</v>
      </c>
      <c r="AD234" s="64">
        <v>279405</v>
      </c>
      <c r="AE234" s="69">
        <f t="shared" si="62"/>
        <v>0</v>
      </c>
      <c r="AF234" s="64">
        <v>0</v>
      </c>
      <c r="AG234" s="64">
        <v>18357039</v>
      </c>
      <c r="AH234" s="66">
        <v>-420816</v>
      </c>
      <c r="AI234" s="67">
        <v>17936223</v>
      </c>
      <c r="AJ234" s="68">
        <f t="shared" si="63"/>
        <v>-2.2923958488076428E-2</v>
      </c>
      <c r="AK234" s="64">
        <v>0</v>
      </c>
      <c r="AL234" s="64">
        <v>0</v>
      </c>
      <c r="AM234" s="26">
        <v>0</v>
      </c>
      <c r="AN234" s="70"/>
    </row>
    <row r="235" spans="1:40" x14ac:dyDescent="0.25">
      <c r="A235" s="61" t="s">
        <v>475</v>
      </c>
      <c r="B235" s="62" t="s">
        <v>474</v>
      </c>
      <c r="C235" s="25">
        <v>3</v>
      </c>
      <c r="D235" s="25"/>
      <c r="E235" s="63">
        <f t="shared" si="51"/>
        <v>2.2817575452863354E-2</v>
      </c>
      <c r="F235" s="64">
        <v>2349263</v>
      </c>
      <c r="G235" s="65">
        <f t="shared" si="52"/>
        <v>3.139166237731645E-2</v>
      </c>
      <c r="H235" s="64">
        <v>3232038</v>
      </c>
      <c r="I235" s="65">
        <f t="shared" si="53"/>
        <v>5.2135567068610229E-2</v>
      </c>
      <c r="J235" s="64">
        <v>5367799</v>
      </c>
      <c r="K235" s="66">
        <v>42266</v>
      </c>
      <c r="L235" s="67">
        <f t="shared" si="64"/>
        <v>5410065</v>
      </c>
      <c r="M235" s="68">
        <f t="shared" si="54"/>
        <v>7.8739908107587492E-3</v>
      </c>
      <c r="N235" s="69">
        <f t="shared" si="55"/>
        <v>0.12697025407862209</v>
      </c>
      <c r="O235" s="64">
        <v>13072665</v>
      </c>
      <c r="P235" s="66">
        <v>137607</v>
      </c>
      <c r="Q235" s="67">
        <f t="shared" si="65"/>
        <v>13210272</v>
      </c>
      <c r="R235" s="68">
        <f t="shared" si="56"/>
        <v>1.0526315789473684E-2</v>
      </c>
      <c r="S235" s="69">
        <f t="shared" si="57"/>
        <v>6.526606330697271E-2</v>
      </c>
      <c r="T235" s="64">
        <v>6719695</v>
      </c>
      <c r="U235" s="66">
        <v>0</v>
      </c>
      <c r="V235" s="67">
        <f t="shared" si="66"/>
        <v>6719695</v>
      </c>
      <c r="W235" s="68">
        <f t="shared" si="58"/>
        <v>0</v>
      </c>
      <c r="X235" s="69">
        <f t="shared" si="59"/>
        <v>0.68460918981082519</v>
      </c>
      <c r="Y235" s="64">
        <v>70486325</v>
      </c>
      <c r="Z235" s="66">
        <v>-1905036</v>
      </c>
      <c r="AA235" s="67">
        <f t="shared" si="67"/>
        <v>68581289</v>
      </c>
      <c r="AB235" s="68">
        <f t="shared" si="60"/>
        <v>-2.7027029711082257E-2</v>
      </c>
      <c r="AC235" s="69">
        <f t="shared" si="61"/>
        <v>1.6809687904789976E-2</v>
      </c>
      <c r="AD235" s="64">
        <v>1730700</v>
      </c>
      <c r="AE235" s="69">
        <f t="shared" si="62"/>
        <v>0</v>
      </c>
      <c r="AF235" s="64">
        <v>0</v>
      </c>
      <c r="AG235" s="64">
        <v>102958485</v>
      </c>
      <c r="AH235" s="66">
        <v>-1725163</v>
      </c>
      <c r="AI235" s="67">
        <v>101233322</v>
      </c>
      <c r="AJ235" s="68">
        <f t="shared" si="63"/>
        <v>-1.6755908947183908E-2</v>
      </c>
      <c r="AK235" s="64">
        <v>0</v>
      </c>
      <c r="AL235" s="64">
        <v>0</v>
      </c>
      <c r="AM235" s="26">
        <v>0</v>
      </c>
      <c r="AN235" s="70"/>
    </row>
    <row r="236" spans="1:40" x14ac:dyDescent="0.25">
      <c r="A236" s="61" t="s">
        <v>477</v>
      </c>
      <c r="B236" s="62" t="s">
        <v>476</v>
      </c>
      <c r="C236" s="25">
        <v>3</v>
      </c>
      <c r="D236" s="25"/>
      <c r="E236" s="63">
        <f t="shared" si="51"/>
        <v>5.3298732431123881E-2</v>
      </c>
      <c r="F236" s="64">
        <v>38668095</v>
      </c>
      <c r="G236" s="65">
        <f t="shared" si="52"/>
        <v>6.760689417162122E-3</v>
      </c>
      <c r="H236" s="64">
        <v>4904863</v>
      </c>
      <c r="I236" s="65">
        <f t="shared" si="53"/>
        <v>1.2524715110649733E-2</v>
      </c>
      <c r="J236" s="64">
        <v>9086649</v>
      </c>
      <c r="K236" s="66">
        <v>71548</v>
      </c>
      <c r="L236" s="67">
        <f t="shared" si="64"/>
        <v>9158197</v>
      </c>
      <c r="M236" s="68">
        <f t="shared" si="54"/>
        <v>7.8739698209978181E-3</v>
      </c>
      <c r="N236" s="69">
        <f t="shared" si="55"/>
        <v>0.18433247857270238</v>
      </c>
      <c r="O236" s="64">
        <v>133732745</v>
      </c>
      <c r="P236" s="66">
        <v>5550496</v>
      </c>
      <c r="Q236" s="67">
        <f t="shared" si="65"/>
        <v>139283241</v>
      </c>
      <c r="R236" s="68">
        <f t="shared" si="56"/>
        <v>4.1504389968216086E-2</v>
      </c>
      <c r="S236" s="69">
        <f t="shared" si="57"/>
        <v>6.0330608187105166E-2</v>
      </c>
      <c r="T236" s="64">
        <v>43769703</v>
      </c>
      <c r="U236" s="66">
        <v>-1300756</v>
      </c>
      <c r="V236" s="67">
        <f t="shared" si="66"/>
        <v>42468947</v>
      </c>
      <c r="W236" s="68">
        <f t="shared" si="58"/>
        <v>-2.971818200365673E-2</v>
      </c>
      <c r="X236" s="69">
        <f t="shared" si="59"/>
        <v>0.65419930622500044</v>
      </c>
      <c r="Y236" s="64">
        <v>474619935</v>
      </c>
      <c r="Z236" s="66">
        <v>-5409349</v>
      </c>
      <c r="AA236" s="67">
        <f t="shared" si="67"/>
        <v>469210586</v>
      </c>
      <c r="AB236" s="68">
        <f t="shared" si="60"/>
        <v>-1.1397222495511066E-2</v>
      </c>
      <c r="AC236" s="69">
        <f t="shared" si="61"/>
        <v>2.8553470056256296E-2</v>
      </c>
      <c r="AD236" s="64">
        <v>20715470</v>
      </c>
      <c r="AE236" s="69">
        <f t="shared" si="62"/>
        <v>0</v>
      </c>
      <c r="AF236" s="64">
        <v>0</v>
      </c>
      <c r="AG236" s="64">
        <v>725497460</v>
      </c>
      <c r="AH236" s="66">
        <v>-1088061</v>
      </c>
      <c r="AI236" s="67">
        <v>724409399</v>
      </c>
      <c r="AJ236" s="68">
        <f t="shared" si="63"/>
        <v>-1.499744740663875E-3</v>
      </c>
      <c r="AK236" s="64">
        <v>77140</v>
      </c>
      <c r="AL236" s="64">
        <v>266795</v>
      </c>
      <c r="AM236" s="26">
        <v>0</v>
      </c>
      <c r="AN236" s="70"/>
    </row>
    <row r="237" spans="1:40" x14ac:dyDescent="0.25">
      <c r="A237" s="61" t="s">
        <v>479</v>
      </c>
      <c r="B237" s="62" t="s">
        <v>478</v>
      </c>
      <c r="C237" s="25">
        <v>3</v>
      </c>
      <c r="D237" s="25"/>
      <c r="E237" s="63">
        <f t="shared" si="51"/>
        <v>3.6260306159678832E-2</v>
      </c>
      <c r="F237" s="64">
        <v>5760861</v>
      </c>
      <c r="G237" s="65">
        <f t="shared" si="52"/>
        <v>4.9347306923435861E-3</v>
      </c>
      <c r="H237" s="64">
        <v>784006</v>
      </c>
      <c r="I237" s="65">
        <f t="shared" si="53"/>
        <v>4.0796818462478842E-4</v>
      </c>
      <c r="J237" s="64">
        <v>64816</v>
      </c>
      <c r="K237" s="66">
        <v>511</v>
      </c>
      <c r="L237" s="67">
        <f t="shared" si="64"/>
        <v>65327</v>
      </c>
      <c r="M237" s="68">
        <f t="shared" si="54"/>
        <v>7.8838558380646753E-3</v>
      </c>
      <c r="N237" s="69">
        <f t="shared" si="55"/>
        <v>0.12609617059394582</v>
      </c>
      <c r="O237" s="64">
        <v>20033546</v>
      </c>
      <c r="P237" s="66">
        <v>732043</v>
      </c>
      <c r="Q237" s="67">
        <f t="shared" si="65"/>
        <v>20765589</v>
      </c>
      <c r="R237" s="68">
        <f t="shared" si="56"/>
        <v>3.6540860015496009E-2</v>
      </c>
      <c r="S237" s="69">
        <f t="shared" si="57"/>
        <v>1.5487288275080228E-2</v>
      </c>
      <c r="T237" s="64">
        <v>2460545</v>
      </c>
      <c r="U237" s="66">
        <v>-74562</v>
      </c>
      <c r="V237" s="67">
        <f t="shared" si="66"/>
        <v>2385983</v>
      </c>
      <c r="W237" s="68">
        <f t="shared" si="58"/>
        <v>-3.0303042618606852E-2</v>
      </c>
      <c r="X237" s="69">
        <f t="shared" si="59"/>
        <v>0.78904096471131846</v>
      </c>
      <c r="Y237" s="64">
        <v>125358989</v>
      </c>
      <c r="Z237" s="66">
        <v>-1200990</v>
      </c>
      <c r="AA237" s="67">
        <f t="shared" si="67"/>
        <v>124157999</v>
      </c>
      <c r="AB237" s="68">
        <f t="shared" si="60"/>
        <v>-9.5804059172812893E-3</v>
      </c>
      <c r="AC237" s="69">
        <f t="shared" si="61"/>
        <v>2.7772571383008243E-2</v>
      </c>
      <c r="AD237" s="64">
        <v>4412371</v>
      </c>
      <c r="AE237" s="69">
        <f t="shared" si="62"/>
        <v>0</v>
      </c>
      <c r="AF237" s="64">
        <v>0</v>
      </c>
      <c r="AG237" s="64">
        <v>158875134</v>
      </c>
      <c r="AH237" s="66">
        <v>-542998</v>
      </c>
      <c r="AI237" s="67">
        <v>158332136</v>
      </c>
      <c r="AJ237" s="68">
        <f t="shared" si="63"/>
        <v>-3.4177658034264822E-3</v>
      </c>
      <c r="AK237" s="64">
        <v>0</v>
      </c>
      <c r="AL237" s="64">
        <v>0</v>
      </c>
      <c r="AM237" s="26">
        <v>0</v>
      </c>
      <c r="AN237" s="70"/>
    </row>
    <row r="238" spans="1:40" x14ac:dyDescent="0.25">
      <c r="A238" s="61" t="s">
        <v>481</v>
      </c>
      <c r="B238" s="62" t="s">
        <v>480</v>
      </c>
      <c r="C238" s="25">
        <v>3</v>
      </c>
      <c r="D238" s="25"/>
      <c r="E238" s="63">
        <f t="shared" si="51"/>
        <v>0.11025466957731471</v>
      </c>
      <c r="F238" s="64">
        <v>225492950</v>
      </c>
      <c r="G238" s="65">
        <f t="shared" si="52"/>
        <v>1.1431766406342364E-2</v>
      </c>
      <c r="H238" s="64">
        <v>23380259</v>
      </c>
      <c r="I238" s="65">
        <f t="shared" si="53"/>
        <v>1.2668389172260805E-2</v>
      </c>
      <c r="J238" s="64">
        <v>25909401</v>
      </c>
      <c r="K238" s="66">
        <v>204011</v>
      </c>
      <c r="L238" s="67">
        <f t="shared" si="64"/>
        <v>26113412</v>
      </c>
      <c r="M238" s="68">
        <f t="shared" si="54"/>
        <v>7.8740145324085256E-3</v>
      </c>
      <c r="N238" s="69">
        <f t="shared" si="55"/>
        <v>0.52954726958719001</v>
      </c>
      <c r="O238" s="64">
        <v>1083030555</v>
      </c>
      <c r="P238" s="66">
        <v>22965976</v>
      </c>
      <c r="Q238" s="67">
        <f t="shared" si="65"/>
        <v>1105996531</v>
      </c>
      <c r="R238" s="68">
        <f t="shared" si="56"/>
        <v>2.1205289078847826E-2</v>
      </c>
      <c r="S238" s="69">
        <f t="shared" si="57"/>
        <v>0.17500219373313841</v>
      </c>
      <c r="T238" s="64">
        <v>357914645</v>
      </c>
      <c r="U238" s="66">
        <v>7262212</v>
      </c>
      <c r="V238" s="67">
        <f t="shared" si="66"/>
        <v>365176857</v>
      </c>
      <c r="W238" s="68">
        <f t="shared" si="58"/>
        <v>2.029034604046448E-2</v>
      </c>
      <c r="X238" s="69">
        <f t="shared" si="59"/>
        <v>0.14614451043380502</v>
      </c>
      <c r="Y238" s="64">
        <v>298894885</v>
      </c>
      <c r="Z238" s="66">
        <v>0</v>
      </c>
      <c r="AA238" s="67">
        <f t="shared" si="67"/>
        <v>298894885</v>
      </c>
      <c r="AB238" s="68">
        <f t="shared" si="60"/>
        <v>0</v>
      </c>
      <c r="AC238" s="69">
        <f t="shared" si="61"/>
        <v>1.4951152194996707E-2</v>
      </c>
      <c r="AD238" s="64">
        <v>30578110</v>
      </c>
      <c r="AE238" s="69">
        <f t="shared" si="62"/>
        <v>4.8894951960721924E-8</v>
      </c>
      <c r="AF238" s="64">
        <v>100</v>
      </c>
      <c r="AG238" s="64">
        <v>2045200905</v>
      </c>
      <c r="AH238" s="66">
        <v>30432199</v>
      </c>
      <c r="AI238" s="67">
        <v>2075633104</v>
      </c>
      <c r="AJ238" s="68">
        <f t="shared" si="63"/>
        <v>1.4879809081641297E-2</v>
      </c>
      <c r="AK238" s="64">
        <v>3629895</v>
      </c>
      <c r="AL238" s="64">
        <v>16590745</v>
      </c>
      <c r="AM238" s="26">
        <v>0</v>
      </c>
      <c r="AN238" s="70"/>
    </row>
    <row r="239" spans="1:40" x14ac:dyDescent="0.25">
      <c r="A239" s="61" t="s">
        <v>483</v>
      </c>
      <c r="B239" s="62" t="s">
        <v>482</v>
      </c>
      <c r="C239" s="25">
        <v>3</v>
      </c>
      <c r="D239" s="25"/>
      <c r="E239" s="63">
        <f t="shared" si="51"/>
        <v>6.2825259139611275E-2</v>
      </c>
      <c r="F239" s="64">
        <v>30506456</v>
      </c>
      <c r="G239" s="65">
        <f t="shared" si="52"/>
        <v>1.6477966965627313E-3</v>
      </c>
      <c r="H239" s="64">
        <v>800131</v>
      </c>
      <c r="I239" s="65">
        <f t="shared" si="53"/>
        <v>1.21008792426902E-4</v>
      </c>
      <c r="J239" s="64">
        <v>58759</v>
      </c>
      <c r="K239" s="66">
        <v>463</v>
      </c>
      <c r="L239" s="67">
        <f t="shared" si="64"/>
        <v>59222</v>
      </c>
      <c r="M239" s="68">
        <f t="shared" si="54"/>
        <v>7.8796439694344689E-3</v>
      </c>
      <c r="N239" s="69">
        <f t="shared" si="55"/>
        <v>0.75951171964769304</v>
      </c>
      <c r="O239" s="64">
        <v>368800880</v>
      </c>
      <c r="P239" s="66">
        <v>7222462</v>
      </c>
      <c r="Q239" s="67">
        <f t="shared" si="65"/>
        <v>376023342</v>
      </c>
      <c r="R239" s="68">
        <f t="shared" si="56"/>
        <v>1.9583635483733118E-2</v>
      </c>
      <c r="S239" s="69">
        <f t="shared" si="57"/>
        <v>4.6850002061262108E-2</v>
      </c>
      <c r="T239" s="64">
        <v>22749250</v>
      </c>
      <c r="U239" s="66">
        <v>484027</v>
      </c>
      <c r="V239" s="67">
        <f t="shared" si="66"/>
        <v>23233277</v>
      </c>
      <c r="W239" s="68">
        <f t="shared" si="58"/>
        <v>2.1276613514731254E-2</v>
      </c>
      <c r="X239" s="69">
        <f t="shared" si="59"/>
        <v>0.10172598296944015</v>
      </c>
      <c r="Y239" s="64">
        <v>49395725</v>
      </c>
      <c r="Z239" s="66">
        <v>-16384</v>
      </c>
      <c r="AA239" s="67">
        <f t="shared" si="67"/>
        <v>49379341</v>
      </c>
      <c r="AB239" s="68">
        <f t="shared" si="60"/>
        <v>-3.3168862285147148E-4</v>
      </c>
      <c r="AC239" s="69">
        <f t="shared" si="61"/>
        <v>2.7318230693003816E-2</v>
      </c>
      <c r="AD239" s="64">
        <v>13265085</v>
      </c>
      <c r="AE239" s="69">
        <f t="shared" si="62"/>
        <v>0</v>
      </c>
      <c r="AF239" s="64">
        <v>0</v>
      </c>
      <c r="AG239" s="64">
        <v>485576286</v>
      </c>
      <c r="AH239" s="66">
        <v>7690568</v>
      </c>
      <c r="AI239" s="67">
        <v>493266854</v>
      </c>
      <c r="AJ239" s="68">
        <f t="shared" si="63"/>
        <v>1.5838022205227707E-2</v>
      </c>
      <c r="AK239" s="64">
        <v>0</v>
      </c>
      <c r="AL239" s="64">
        <v>0</v>
      </c>
      <c r="AM239" s="26">
        <v>0</v>
      </c>
      <c r="AN239" s="70"/>
    </row>
    <row r="240" spans="1:40" x14ac:dyDescent="0.25">
      <c r="A240" s="61" t="s">
        <v>485</v>
      </c>
      <c r="B240" s="62" t="s">
        <v>484</v>
      </c>
      <c r="C240" s="25">
        <v>3</v>
      </c>
      <c r="D240" s="25"/>
      <c r="E240" s="63">
        <f t="shared" si="51"/>
        <v>2.7934905242026346E-2</v>
      </c>
      <c r="F240" s="64">
        <v>20163811</v>
      </c>
      <c r="G240" s="65">
        <f t="shared" si="52"/>
        <v>7.8849655200045315E-3</v>
      </c>
      <c r="H240" s="64">
        <v>5691480</v>
      </c>
      <c r="I240" s="65">
        <f t="shared" si="53"/>
        <v>2.284473515268521E-2</v>
      </c>
      <c r="J240" s="64">
        <v>16489654</v>
      </c>
      <c r="K240" s="66">
        <v>129840</v>
      </c>
      <c r="L240" s="67">
        <f t="shared" si="64"/>
        <v>16619494</v>
      </c>
      <c r="M240" s="68">
        <f t="shared" si="54"/>
        <v>7.8740281633562469E-3</v>
      </c>
      <c r="N240" s="69">
        <f t="shared" si="55"/>
        <v>0.38987922085599341</v>
      </c>
      <c r="O240" s="64">
        <v>281420354</v>
      </c>
      <c r="P240" s="66">
        <v>5323142</v>
      </c>
      <c r="Q240" s="67">
        <f t="shared" si="65"/>
        <v>286743496</v>
      </c>
      <c r="R240" s="68">
        <f t="shared" si="56"/>
        <v>1.8915270073180279E-2</v>
      </c>
      <c r="S240" s="69">
        <f t="shared" si="57"/>
        <v>2.0900669741613143E-2</v>
      </c>
      <c r="T240" s="64">
        <v>15086400</v>
      </c>
      <c r="U240" s="66">
        <v>320694</v>
      </c>
      <c r="V240" s="67">
        <f t="shared" si="66"/>
        <v>15407094</v>
      </c>
      <c r="W240" s="68">
        <f t="shared" si="58"/>
        <v>2.125715876551066E-2</v>
      </c>
      <c r="X240" s="69">
        <f t="shared" si="59"/>
        <v>0.49806262883249774</v>
      </c>
      <c r="Y240" s="64">
        <v>359508673</v>
      </c>
      <c r="Z240" s="66">
        <v>-640265</v>
      </c>
      <c r="AA240" s="67">
        <f t="shared" si="67"/>
        <v>358868408</v>
      </c>
      <c r="AB240" s="68">
        <f t="shared" si="60"/>
        <v>-1.7809445170186477E-3</v>
      </c>
      <c r="AC240" s="69">
        <f t="shared" si="61"/>
        <v>3.249287465517961E-2</v>
      </c>
      <c r="AD240" s="64">
        <v>23453818</v>
      </c>
      <c r="AE240" s="69">
        <f t="shared" si="62"/>
        <v>0</v>
      </c>
      <c r="AF240" s="64">
        <v>0</v>
      </c>
      <c r="AG240" s="64">
        <v>721814190</v>
      </c>
      <c r="AH240" s="66">
        <v>5133411</v>
      </c>
      <c r="AI240" s="67">
        <v>726947601</v>
      </c>
      <c r="AJ240" s="68">
        <f t="shared" si="63"/>
        <v>7.1118177934407188E-3</v>
      </c>
      <c r="AK240" s="64">
        <v>0</v>
      </c>
      <c r="AL240" s="64">
        <v>0</v>
      </c>
      <c r="AM240" s="26">
        <v>0</v>
      </c>
      <c r="AN240" s="70"/>
    </row>
    <row r="241" spans="1:40" x14ac:dyDescent="0.25">
      <c r="A241" s="61" t="s">
        <v>487</v>
      </c>
      <c r="B241" s="62" t="s">
        <v>486</v>
      </c>
      <c r="C241" s="25">
        <v>3</v>
      </c>
      <c r="D241" s="25"/>
      <c r="E241" s="63">
        <f t="shared" si="51"/>
        <v>3.6258844644814402E-2</v>
      </c>
      <c r="F241" s="64">
        <v>34318412</v>
      </c>
      <c r="G241" s="65">
        <f t="shared" si="52"/>
        <v>3.6576903944125386E-3</v>
      </c>
      <c r="H241" s="64">
        <v>3461945</v>
      </c>
      <c r="I241" s="65">
        <f t="shared" si="53"/>
        <v>1.2210762625760978E-3</v>
      </c>
      <c r="J241" s="64">
        <v>1155729</v>
      </c>
      <c r="K241" s="66">
        <v>9100</v>
      </c>
      <c r="L241" s="67">
        <f t="shared" si="64"/>
        <v>1164829</v>
      </c>
      <c r="M241" s="68">
        <f t="shared" si="54"/>
        <v>7.8738181701765719E-3</v>
      </c>
      <c r="N241" s="69">
        <f t="shared" si="55"/>
        <v>0.28606693725616655</v>
      </c>
      <c r="O241" s="64">
        <v>270757745</v>
      </c>
      <c r="P241" s="66">
        <v>2847393</v>
      </c>
      <c r="Q241" s="67">
        <f t="shared" si="65"/>
        <v>273605138</v>
      </c>
      <c r="R241" s="68">
        <f t="shared" si="56"/>
        <v>1.0516386151760867E-2</v>
      </c>
      <c r="S241" s="69">
        <f t="shared" si="57"/>
        <v>8.8562237226309404E-2</v>
      </c>
      <c r="T241" s="64">
        <v>83822730</v>
      </c>
      <c r="U241" s="66">
        <v>0</v>
      </c>
      <c r="V241" s="67">
        <f t="shared" si="66"/>
        <v>83822730</v>
      </c>
      <c r="W241" s="68">
        <f t="shared" si="58"/>
        <v>0</v>
      </c>
      <c r="X241" s="69">
        <f t="shared" si="59"/>
        <v>0.56277743413572201</v>
      </c>
      <c r="Y241" s="64">
        <v>532659770</v>
      </c>
      <c r="Z241" s="66">
        <v>13140319</v>
      </c>
      <c r="AA241" s="67">
        <f t="shared" si="67"/>
        <v>545800089</v>
      </c>
      <c r="AB241" s="68">
        <f t="shared" si="60"/>
        <v>2.4669253696407371E-2</v>
      </c>
      <c r="AC241" s="69">
        <f t="shared" si="61"/>
        <v>2.145578007999906E-2</v>
      </c>
      <c r="AD241" s="64">
        <v>20307550</v>
      </c>
      <c r="AE241" s="69">
        <f t="shared" si="62"/>
        <v>0</v>
      </c>
      <c r="AF241" s="64">
        <v>0</v>
      </c>
      <c r="AG241" s="64">
        <v>946483881</v>
      </c>
      <c r="AH241" s="66">
        <v>15996812</v>
      </c>
      <c r="AI241" s="67">
        <v>962480693</v>
      </c>
      <c r="AJ241" s="68">
        <f t="shared" si="63"/>
        <v>1.6901304207208152E-2</v>
      </c>
      <c r="AK241" s="64">
        <v>255475</v>
      </c>
      <c r="AL241" s="64">
        <v>791705</v>
      </c>
      <c r="AM241" s="26">
        <v>0</v>
      </c>
      <c r="AN241" s="70"/>
    </row>
    <row r="242" spans="1:40" x14ac:dyDescent="0.25">
      <c r="A242" s="61" t="s">
        <v>489</v>
      </c>
      <c r="B242" s="62" t="s">
        <v>488</v>
      </c>
      <c r="C242" s="25">
        <v>3</v>
      </c>
      <c r="D242" s="25"/>
      <c r="E242" s="63">
        <f t="shared" si="51"/>
        <v>7.5721028114238143E-2</v>
      </c>
      <c r="F242" s="64">
        <v>37548914</v>
      </c>
      <c r="G242" s="65">
        <f t="shared" si="52"/>
        <v>3.8761515489923355E-3</v>
      </c>
      <c r="H242" s="64">
        <v>1922125</v>
      </c>
      <c r="I242" s="65">
        <f t="shared" si="53"/>
        <v>1.1280742905630838E-3</v>
      </c>
      <c r="J242" s="64">
        <v>559395</v>
      </c>
      <c r="K242" s="66">
        <v>4405</v>
      </c>
      <c r="L242" s="67">
        <f t="shared" si="64"/>
        <v>563800</v>
      </c>
      <c r="M242" s="68">
        <f t="shared" si="54"/>
        <v>7.8745787860098858E-3</v>
      </c>
      <c r="N242" s="69">
        <f t="shared" si="55"/>
        <v>0.1547175986369127</v>
      </c>
      <c r="O242" s="64">
        <v>76722120</v>
      </c>
      <c r="P242" s="66">
        <v>807602</v>
      </c>
      <c r="Q242" s="67">
        <f t="shared" si="65"/>
        <v>77529722</v>
      </c>
      <c r="R242" s="68">
        <f t="shared" si="56"/>
        <v>1.0526325393511024E-2</v>
      </c>
      <c r="S242" s="69">
        <f t="shared" si="57"/>
        <v>0.11322527804204498</v>
      </c>
      <c r="T242" s="64">
        <v>56146705</v>
      </c>
      <c r="U242" s="66">
        <v>0</v>
      </c>
      <c r="V242" s="67">
        <f t="shared" si="66"/>
        <v>56146705</v>
      </c>
      <c r="W242" s="68">
        <f t="shared" si="58"/>
        <v>0</v>
      </c>
      <c r="X242" s="69">
        <f t="shared" si="59"/>
        <v>0.63091446984065624</v>
      </c>
      <c r="Y242" s="64">
        <v>312860955</v>
      </c>
      <c r="Z242" s="66">
        <v>-2552898</v>
      </c>
      <c r="AA242" s="67">
        <f t="shared" si="67"/>
        <v>310308057</v>
      </c>
      <c r="AB242" s="68">
        <f t="shared" si="60"/>
        <v>-8.1598485180101807E-3</v>
      </c>
      <c r="AC242" s="69">
        <f t="shared" si="61"/>
        <v>2.0417399526592557E-2</v>
      </c>
      <c r="AD242" s="64">
        <v>10124680</v>
      </c>
      <c r="AE242" s="69">
        <f t="shared" si="62"/>
        <v>0</v>
      </c>
      <c r="AF242" s="64">
        <v>0</v>
      </c>
      <c r="AG242" s="64">
        <v>495884894</v>
      </c>
      <c r="AH242" s="66">
        <v>-1740891</v>
      </c>
      <c r="AI242" s="67">
        <v>494144003</v>
      </c>
      <c r="AJ242" s="68">
        <f t="shared" si="63"/>
        <v>-3.5106756044881657E-3</v>
      </c>
      <c r="AK242" s="64">
        <v>0</v>
      </c>
      <c r="AL242" s="64">
        <v>3568250</v>
      </c>
      <c r="AM242" s="26">
        <v>0</v>
      </c>
      <c r="AN242" s="70"/>
    </row>
    <row r="243" spans="1:40" x14ac:dyDescent="0.25">
      <c r="A243" s="61" t="s">
        <v>491</v>
      </c>
      <c r="B243" s="62" t="s">
        <v>490</v>
      </c>
      <c r="C243" s="25">
        <v>3</v>
      </c>
      <c r="D243" s="25"/>
      <c r="E243" s="63">
        <f t="shared" si="51"/>
        <v>2.14987361774794E-2</v>
      </c>
      <c r="F243" s="64">
        <v>9006182</v>
      </c>
      <c r="G243" s="65">
        <f t="shared" si="52"/>
        <v>1.0645726986592573E-2</v>
      </c>
      <c r="H243" s="64">
        <v>4459674</v>
      </c>
      <c r="I243" s="65">
        <f t="shared" si="53"/>
        <v>7.5684477603836238E-4</v>
      </c>
      <c r="J243" s="64">
        <v>317055</v>
      </c>
      <c r="K243" s="66">
        <v>2496</v>
      </c>
      <c r="L243" s="67">
        <f t="shared" si="64"/>
        <v>319551</v>
      </c>
      <c r="M243" s="68">
        <f t="shared" si="54"/>
        <v>7.8724511520083269E-3</v>
      </c>
      <c r="N243" s="69">
        <f t="shared" si="55"/>
        <v>0.13058988936111232</v>
      </c>
      <c r="O243" s="64">
        <v>54706300</v>
      </c>
      <c r="P243" s="66">
        <v>572381</v>
      </c>
      <c r="Q243" s="67">
        <f t="shared" si="65"/>
        <v>55278681</v>
      </c>
      <c r="R243" s="68">
        <f t="shared" si="56"/>
        <v>1.0462798617343888E-2</v>
      </c>
      <c r="S243" s="69">
        <f t="shared" si="57"/>
        <v>6.455899904193628E-2</v>
      </c>
      <c r="T243" s="64">
        <v>27044850</v>
      </c>
      <c r="U243" s="66">
        <v>0</v>
      </c>
      <c r="V243" s="67">
        <f t="shared" si="66"/>
        <v>27044850</v>
      </c>
      <c r="W243" s="68">
        <f t="shared" si="58"/>
        <v>0</v>
      </c>
      <c r="X243" s="69">
        <f t="shared" si="59"/>
        <v>0.75204638899058174</v>
      </c>
      <c r="Y243" s="64">
        <v>315044875</v>
      </c>
      <c r="Z243" s="66">
        <v>8979772</v>
      </c>
      <c r="AA243" s="67">
        <f t="shared" si="67"/>
        <v>324024647</v>
      </c>
      <c r="AB243" s="68">
        <f t="shared" si="60"/>
        <v>2.8503152130311595E-2</v>
      </c>
      <c r="AC243" s="69">
        <f t="shared" si="61"/>
        <v>1.9903414666259358E-2</v>
      </c>
      <c r="AD243" s="64">
        <v>8337875</v>
      </c>
      <c r="AE243" s="69">
        <f t="shared" si="62"/>
        <v>0</v>
      </c>
      <c r="AF243" s="64">
        <v>0</v>
      </c>
      <c r="AG243" s="64">
        <v>418916811</v>
      </c>
      <c r="AH243" s="66">
        <v>9554649</v>
      </c>
      <c r="AI243" s="67">
        <v>428471460</v>
      </c>
      <c r="AJ243" s="68">
        <f t="shared" si="63"/>
        <v>2.2807986571825593E-2</v>
      </c>
      <c r="AK243" s="64">
        <v>0</v>
      </c>
      <c r="AL243" s="64">
        <v>0</v>
      </c>
      <c r="AM243" s="26">
        <v>0</v>
      </c>
      <c r="AN243" s="70"/>
    </row>
    <row r="244" spans="1:40" x14ac:dyDescent="0.25">
      <c r="A244" s="61" t="s">
        <v>493</v>
      </c>
      <c r="B244" s="62" t="s">
        <v>492</v>
      </c>
      <c r="C244" s="25">
        <v>3</v>
      </c>
      <c r="D244" s="25"/>
      <c r="E244" s="63">
        <f t="shared" si="51"/>
        <v>4.3150219234270669E-2</v>
      </c>
      <c r="F244" s="64">
        <v>14986610</v>
      </c>
      <c r="G244" s="65">
        <f t="shared" si="52"/>
        <v>1.3350216765024585E-2</v>
      </c>
      <c r="H244" s="64">
        <v>4636697</v>
      </c>
      <c r="I244" s="65">
        <f t="shared" si="53"/>
        <v>2.4642739019507989E-2</v>
      </c>
      <c r="J244" s="64">
        <v>8558731</v>
      </c>
      <c r="K244" s="66">
        <v>67391</v>
      </c>
      <c r="L244" s="67">
        <f t="shared" si="64"/>
        <v>8626122</v>
      </c>
      <c r="M244" s="68">
        <f t="shared" si="54"/>
        <v>7.8739476681765081E-3</v>
      </c>
      <c r="N244" s="69">
        <f t="shared" si="55"/>
        <v>0.13101640906157108</v>
      </c>
      <c r="O244" s="64">
        <v>45503635</v>
      </c>
      <c r="P244" s="66">
        <v>-927529</v>
      </c>
      <c r="Q244" s="67">
        <f t="shared" si="65"/>
        <v>44576106</v>
      </c>
      <c r="R244" s="68">
        <f t="shared" si="56"/>
        <v>-2.0383624297267679E-2</v>
      </c>
      <c r="S244" s="69">
        <f t="shared" si="57"/>
        <v>3.9630233508908555E-2</v>
      </c>
      <c r="T244" s="64">
        <v>13764075</v>
      </c>
      <c r="U244" s="66">
        <v>0</v>
      </c>
      <c r="V244" s="67">
        <f t="shared" si="66"/>
        <v>13764075</v>
      </c>
      <c r="W244" s="68">
        <f t="shared" si="58"/>
        <v>0</v>
      </c>
      <c r="X244" s="69">
        <f t="shared" si="59"/>
        <v>0.72758607516583163</v>
      </c>
      <c r="Y244" s="64">
        <v>252699730</v>
      </c>
      <c r="Z244" s="66">
        <v>3604862</v>
      </c>
      <c r="AA244" s="67">
        <f t="shared" si="67"/>
        <v>256304592</v>
      </c>
      <c r="AB244" s="68">
        <f t="shared" si="60"/>
        <v>1.426539711775711E-2</v>
      </c>
      <c r="AC244" s="69">
        <f t="shared" si="61"/>
        <v>2.0624107244885476E-2</v>
      </c>
      <c r="AD244" s="64">
        <v>7163010</v>
      </c>
      <c r="AE244" s="69">
        <f t="shared" si="62"/>
        <v>0</v>
      </c>
      <c r="AF244" s="64">
        <v>0</v>
      </c>
      <c r="AG244" s="64">
        <v>347312488</v>
      </c>
      <c r="AH244" s="66">
        <v>2744724</v>
      </c>
      <c r="AI244" s="67">
        <v>350057212</v>
      </c>
      <c r="AJ244" s="68">
        <f t="shared" si="63"/>
        <v>7.9027506779427974E-3</v>
      </c>
      <c r="AK244" s="64">
        <v>0</v>
      </c>
      <c r="AL244" s="64">
        <v>245230</v>
      </c>
      <c r="AM244" s="26">
        <v>0</v>
      </c>
      <c r="AN244" s="70"/>
    </row>
    <row r="245" spans="1:40" x14ac:dyDescent="0.25">
      <c r="A245" s="61" t="s">
        <v>495</v>
      </c>
      <c r="B245" s="62" t="s">
        <v>494</v>
      </c>
      <c r="C245" s="25">
        <v>3</v>
      </c>
      <c r="D245" s="25"/>
      <c r="E245" s="63">
        <f t="shared" si="51"/>
        <v>3.1673388002897762E-2</v>
      </c>
      <c r="F245" s="64">
        <v>11005131</v>
      </c>
      <c r="G245" s="65">
        <f t="shared" si="52"/>
        <v>3.0380616860971547E-2</v>
      </c>
      <c r="H245" s="64">
        <v>10555949</v>
      </c>
      <c r="I245" s="65">
        <f t="shared" si="53"/>
        <v>2.5528685726553143E-2</v>
      </c>
      <c r="J245" s="64">
        <v>8870113</v>
      </c>
      <c r="K245" s="66">
        <v>69843</v>
      </c>
      <c r="L245" s="67">
        <f t="shared" si="64"/>
        <v>8939956</v>
      </c>
      <c r="M245" s="68">
        <f t="shared" si="54"/>
        <v>7.8739695875351314E-3</v>
      </c>
      <c r="N245" s="69">
        <f t="shared" si="55"/>
        <v>0.18594134249313549</v>
      </c>
      <c r="O245" s="64">
        <v>64606566</v>
      </c>
      <c r="P245" s="66">
        <v>-559123</v>
      </c>
      <c r="Q245" s="67">
        <f t="shared" si="65"/>
        <v>64047443</v>
      </c>
      <c r="R245" s="68">
        <f t="shared" si="56"/>
        <v>-8.6542751707310989E-3</v>
      </c>
      <c r="S245" s="69">
        <f t="shared" si="57"/>
        <v>2.4344428824144951E-2</v>
      </c>
      <c r="T245" s="64">
        <v>8458635</v>
      </c>
      <c r="U245" s="66">
        <v>27613</v>
      </c>
      <c r="V245" s="67">
        <f t="shared" si="66"/>
        <v>8486248</v>
      </c>
      <c r="W245" s="68">
        <f t="shared" si="58"/>
        <v>3.264474705434151E-3</v>
      </c>
      <c r="X245" s="69">
        <f t="shared" si="59"/>
        <v>0.67277965947665241</v>
      </c>
      <c r="Y245" s="64">
        <v>233761803</v>
      </c>
      <c r="Z245" s="66">
        <v>3278803</v>
      </c>
      <c r="AA245" s="67">
        <f t="shared" si="67"/>
        <v>237040606</v>
      </c>
      <c r="AB245" s="68">
        <f t="shared" si="60"/>
        <v>1.402625646243839E-2</v>
      </c>
      <c r="AC245" s="69">
        <f t="shared" si="61"/>
        <v>2.9351878615644728E-2</v>
      </c>
      <c r="AD245" s="64">
        <v>10198507</v>
      </c>
      <c r="AE245" s="69">
        <f t="shared" si="62"/>
        <v>0</v>
      </c>
      <c r="AF245" s="64">
        <v>0</v>
      </c>
      <c r="AG245" s="64">
        <v>347456704</v>
      </c>
      <c r="AH245" s="66">
        <v>2817136</v>
      </c>
      <c r="AI245" s="67">
        <v>350273840</v>
      </c>
      <c r="AJ245" s="68">
        <f t="shared" si="63"/>
        <v>8.1078763701160298E-3</v>
      </c>
      <c r="AK245" s="64">
        <v>0</v>
      </c>
      <c r="AL245" s="64">
        <v>0</v>
      </c>
      <c r="AM245" s="26">
        <v>0</v>
      </c>
      <c r="AN245" s="70"/>
    </row>
    <row r="246" spans="1:40" x14ac:dyDescent="0.25">
      <c r="A246" s="61" t="s">
        <v>497</v>
      </c>
      <c r="B246" s="62" t="s">
        <v>496</v>
      </c>
      <c r="C246" s="25">
        <v>3</v>
      </c>
      <c r="D246" s="25"/>
      <c r="E246" s="63">
        <f t="shared" si="51"/>
        <v>3.2995414818630837E-2</v>
      </c>
      <c r="F246" s="64">
        <v>19179753</v>
      </c>
      <c r="G246" s="65">
        <f t="shared" si="52"/>
        <v>1.3620262884874127E-3</v>
      </c>
      <c r="H246" s="64">
        <v>791726</v>
      </c>
      <c r="I246" s="65">
        <f t="shared" si="53"/>
        <v>3.1700090703980742E-4</v>
      </c>
      <c r="J246" s="64">
        <v>184268</v>
      </c>
      <c r="K246" s="66">
        <v>1451</v>
      </c>
      <c r="L246" s="67">
        <f t="shared" si="64"/>
        <v>185719</v>
      </c>
      <c r="M246" s="68">
        <f t="shared" si="54"/>
        <v>7.8744003299541978E-3</v>
      </c>
      <c r="N246" s="69">
        <f t="shared" si="55"/>
        <v>5.7298436926344079E-2</v>
      </c>
      <c r="O246" s="64">
        <v>33306745</v>
      </c>
      <c r="P246" s="66">
        <v>39058</v>
      </c>
      <c r="Q246" s="67">
        <f t="shared" si="65"/>
        <v>33345803</v>
      </c>
      <c r="R246" s="68">
        <f t="shared" si="56"/>
        <v>1.1726753845204628E-3</v>
      </c>
      <c r="S246" s="69">
        <f t="shared" si="57"/>
        <v>5.1193613062394411E-3</v>
      </c>
      <c r="T246" s="64">
        <v>2975810</v>
      </c>
      <c r="U246" s="66">
        <v>0</v>
      </c>
      <c r="V246" s="67">
        <f t="shared" si="66"/>
        <v>2975810</v>
      </c>
      <c r="W246" s="68">
        <f t="shared" si="58"/>
        <v>0</v>
      </c>
      <c r="X246" s="69">
        <f t="shared" si="59"/>
        <v>0.85685430500996085</v>
      </c>
      <c r="Y246" s="64">
        <v>498076900</v>
      </c>
      <c r="Z246" s="66">
        <v>68929</v>
      </c>
      <c r="AA246" s="67">
        <f t="shared" si="67"/>
        <v>498145829</v>
      </c>
      <c r="AB246" s="68">
        <f t="shared" si="60"/>
        <v>1.3839027668217498E-4</v>
      </c>
      <c r="AC246" s="69">
        <f t="shared" si="61"/>
        <v>4.6053454743297591E-2</v>
      </c>
      <c r="AD246" s="64">
        <v>26770201</v>
      </c>
      <c r="AE246" s="69">
        <f t="shared" si="62"/>
        <v>0</v>
      </c>
      <c r="AF246" s="64">
        <v>0</v>
      </c>
      <c r="AG246" s="64">
        <v>581285403</v>
      </c>
      <c r="AH246" s="66">
        <v>109438</v>
      </c>
      <c r="AI246" s="67">
        <v>581394841</v>
      </c>
      <c r="AJ246" s="68">
        <f t="shared" si="63"/>
        <v>1.882689629486533E-4</v>
      </c>
      <c r="AK246" s="64">
        <v>0</v>
      </c>
      <c r="AL246" s="64">
        <v>0</v>
      </c>
      <c r="AM246" s="26">
        <v>0</v>
      </c>
      <c r="AN246" s="70"/>
    </row>
    <row r="247" spans="1:40" x14ac:dyDescent="0.25">
      <c r="A247" s="61" t="s">
        <v>499</v>
      </c>
      <c r="B247" s="62" t="s">
        <v>498</v>
      </c>
      <c r="C247" s="25">
        <v>3</v>
      </c>
      <c r="D247" s="25"/>
      <c r="E247" s="63">
        <f t="shared" si="51"/>
        <v>5.9678069673079953E-2</v>
      </c>
      <c r="F247" s="64">
        <v>69916611</v>
      </c>
      <c r="G247" s="65">
        <f t="shared" si="52"/>
        <v>9.5778692038566531E-3</v>
      </c>
      <c r="H247" s="64">
        <v>11221076</v>
      </c>
      <c r="I247" s="65">
        <f t="shared" si="53"/>
        <v>2.4704786715429531E-2</v>
      </c>
      <c r="J247" s="64">
        <v>28943211</v>
      </c>
      <c r="K247" s="66">
        <v>227899</v>
      </c>
      <c r="L247" s="67">
        <f t="shared" si="64"/>
        <v>29171110</v>
      </c>
      <c r="M247" s="68">
        <f t="shared" si="54"/>
        <v>7.8740054101115453E-3</v>
      </c>
      <c r="N247" s="69">
        <f t="shared" si="55"/>
        <v>0.36899856976263684</v>
      </c>
      <c r="O247" s="64">
        <v>432305026</v>
      </c>
      <c r="P247" s="66">
        <v>-13100152</v>
      </c>
      <c r="Q247" s="67">
        <f t="shared" si="65"/>
        <v>419204874</v>
      </c>
      <c r="R247" s="68">
        <f t="shared" si="56"/>
        <v>-3.0303029602066205E-2</v>
      </c>
      <c r="S247" s="69">
        <f t="shared" si="57"/>
        <v>0.20127156350653128</v>
      </c>
      <c r="T247" s="64">
        <v>235802292</v>
      </c>
      <c r="U247" s="66">
        <v>-4790464</v>
      </c>
      <c r="V247" s="67">
        <f t="shared" si="66"/>
        <v>231011828</v>
      </c>
      <c r="W247" s="68">
        <f t="shared" si="58"/>
        <v>-2.0315595575296615E-2</v>
      </c>
      <c r="X247" s="69">
        <f t="shared" si="59"/>
        <v>0.32742411400254706</v>
      </c>
      <c r="Y247" s="64">
        <v>383597937</v>
      </c>
      <c r="Z247" s="66">
        <v>-5254766</v>
      </c>
      <c r="AA247" s="67">
        <f t="shared" si="67"/>
        <v>378343171</v>
      </c>
      <c r="AB247" s="68">
        <f t="shared" si="60"/>
        <v>-1.3698629458479075E-2</v>
      </c>
      <c r="AC247" s="69">
        <f t="shared" si="61"/>
        <v>8.3450271359187152E-3</v>
      </c>
      <c r="AD247" s="64">
        <v>9776724</v>
      </c>
      <c r="AE247" s="69">
        <f t="shared" si="62"/>
        <v>0</v>
      </c>
      <c r="AF247" s="64">
        <v>0</v>
      </c>
      <c r="AG247" s="64">
        <v>1171562877</v>
      </c>
      <c r="AH247" s="66">
        <v>-22917483</v>
      </c>
      <c r="AI247" s="67">
        <v>1148645394</v>
      </c>
      <c r="AJ247" s="68">
        <f t="shared" si="63"/>
        <v>-1.956146225688235E-2</v>
      </c>
      <c r="AK247" s="64">
        <v>0</v>
      </c>
      <c r="AL247" s="64">
        <v>1069525</v>
      </c>
      <c r="AM247" s="26">
        <v>0</v>
      </c>
      <c r="AN247" s="70"/>
    </row>
    <row r="248" spans="1:40" x14ac:dyDescent="0.25">
      <c r="A248" s="61" t="s">
        <v>501</v>
      </c>
      <c r="B248" s="62" t="s">
        <v>500</v>
      </c>
      <c r="C248" s="25">
        <v>3</v>
      </c>
      <c r="D248" s="25"/>
      <c r="E248" s="63">
        <f t="shared" si="51"/>
        <v>2.6233571908276975E-2</v>
      </c>
      <c r="F248" s="64">
        <v>9265393</v>
      </c>
      <c r="G248" s="65">
        <f t="shared" si="52"/>
        <v>1.4853942438068086E-3</v>
      </c>
      <c r="H248" s="64">
        <v>524624</v>
      </c>
      <c r="I248" s="65">
        <f t="shared" si="53"/>
        <v>3.2168384787983504E-4</v>
      </c>
      <c r="J248" s="64">
        <v>113615</v>
      </c>
      <c r="K248" s="66">
        <v>895</v>
      </c>
      <c r="L248" s="67">
        <f t="shared" si="64"/>
        <v>114510</v>
      </c>
      <c r="M248" s="68">
        <f t="shared" si="54"/>
        <v>7.8774809664216867E-3</v>
      </c>
      <c r="N248" s="69">
        <f t="shared" si="55"/>
        <v>0.15584794889732345</v>
      </c>
      <c r="O248" s="64">
        <v>55043686</v>
      </c>
      <c r="P248" s="66">
        <v>-1652131</v>
      </c>
      <c r="Q248" s="67">
        <f t="shared" si="65"/>
        <v>53391555</v>
      </c>
      <c r="R248" s="68">
        <f t="shared" si="56"/>
        <v>-3.0014904888455325E-2</v>
      </c>
      <c r="S248" s="69">
        <f t="shared" si="57"/>
        <v>2.7732063977901608E-2</v>
      </c>
      <c r="T248" s="64">
        <v>9794643</v>
      </c>
      <c r="U248" s="66">
        <v>-191758</v>
      </c>
      <c r="V248" s="67">
        <f t="shared" si="66"/>
        <v>9602885</v>
      </c>
      <c r="W248" s="68">
        <f t="shared" si="58"/>
        <v>-1.9577844746357778E-2</v>
      </c>
      <c r="X248" s="69">
        <f t="shared" si="59"/>
        <v>0.77080807432772092</v>
      </c>
      <c r="Y248" s="64">
        <v>272240462</v>
      </c>
      <c r="Z248" s="66">
        <v>-3704064</v>
      </c>
      <c r="AA248" s="67">
        <f t="shared" si="67"/>
        <v>268536398</v>
      </c>
      <c r="AB248" s="68">
        <f t="shared" si="60"/>
        <v>-1.3605854077635234E-2</v>
      </c>
      <c r="AC248" s="69">
        <f t="shared" si="61"/>
        <v>1.7571262797090422E-2</v>
      </c>
      <c r="AD248" s="64">
        <v>6205966</v>
      </c>
      <c r="AE248" s="69">
        <f t="shared" si="62"/>
        <v>0</v>
      </c>
      <c r="AF248" s="64">
        <v>0</v>
      </c>
      <c r="AG248" s="64">
        <v>353188389</v>
      </c>
      <c r="AH248" s="66">
        <v>-5547058</v>
      </c>
      <c r="AI248" s="67">
        <v>347641331</v>
      </c>
      <c r="AJ248" s="68">
        <f t="shared" si="63"/>
        <v>-1.5705663529046534E-2</v>
      </c>
      <c r="AK248" s="64">
        <v>265587</v>
      </c>
      <c r="AL248" s="64">
        <v>398484</v>
      </c>
      <c r="AM248" s="26">
        <v>0</v>
      </c>
      <c r="AN248" s="70"/>
    </row>
    <row r="249" spans="1:40" x14ac:dyDescent="0.25">
      <c r="A249" s="61" t="s">
        <v>503</v>
      </c>
      <c r="B249" s="62" t="s">
        <v>502</v>
      </c>
      <c r="C249" s="25">
        <v>3</v>
      </c>
      <c r="D249" s="25"/>
      <c r="E249" s="63">
        <f t="shared" si="51"/>
        <v>3.4764951927275883E-2</v>
      </c>
      <c r="F249" s="64">
        <v>27558146</v>
      </c>
      <c r="G249" s="65">
        <f t="shared" si="52"/>
        <v>6.3821959923337718E-3</v>
      </c>
      <c r="H249" s="64">
        <v>5059161</v>
      </c>
      <c r="I249" s="65">
        <f t="shared" si="53"/>
        <v>1.517182124404514E-2</v>
      </c>
      <c r="J249" s="64">
        <v>12026689</v>
      </c>
      <c r="K249" s="66">
        <v>94698</v>
      </c>
      <c r="L249" s="67">
        <f t="shared" si="64"/>
        <v>12121387</v>
      </c>
      <c r="M249" s="68">
        <f t="shared" si="54"/>
        <v>7.873987595422148E-3</v>
      </c>
      <c r="N249" s="69">
        <f t="shared" si="55"/>
        <v>0.14774364250348074</v>
      </c>
      <c r="O249" s="64">
        <v>117116252</v>
      </c>
      <c r="P249" s="66">
        <v>-3043175</v>
      </c>
      <c r="Q249" s="67">
        <f t="shared" si="65"/>
        <v>114073077</v>
      </c>
      <c r="R249" s="68">
        <f t="shared" si="56"/>
        <v>-2.5984224631778689E-2</v>
      </c>
      <c r="S249" s="69">
        <f t="shared" si="57"/>
        <v>2.5456282309856092E-2</v>
      </c>
      <c r="T249" s="64">
        <v>20179172</v>
      </c>
      <c r="U249" s="66">
        <v>-372846</v>
      </c>
      <c r="V249" s="67">
        <f t="shared" si="66"/>
        <v>19806326</v>
      </c>
      <c r="W249" s="68">
        <f t="shared" si="58"/>
        <v>-1.8476773972688276E-2</v>
      </c>
      <c r="X249" s="69">
        <f t="shared" si="59"/>
        <v>0.73704994519503031</v>
      </c>
      <c r="Y249" s="64">
        <v>584258826</v>
      </c>
      <c r="Z249" s="66">
        <v>-6255742</v>
      </c>
      <c r="AA249" s="67">
        <f t="shared" si="67"/>
        <v>578003084</v>
      </c>
      <c r="AB249" s="68">
        <f t="shared" si="60"/>
        <v>-1.0707141632465472E-2</v>
      </c>
      <c r="AC249" s="69">
        <f t="shared" si="61"/>
        <v>3.3431160827978083E-2</v>
      </c>
      <c r="AD249" s="64">
        <v>26500851</v>
      </c>
      <c r="AE249" s="69">
        <f t="shared" si="62"/>
        <v>0</v>
      </c>
      <c r="AF249" s="64">
        <v>0</v>
      </c>
      <c r="AG249" s="64">
        <v>792699097</v>
      </c>
      <c r="AH249" s="66">
        <v>-9577065</v>
      </c>
      <c r="AI249" s="67">
        <v>783122032</v>
      </c>
      <c r="AJ249" s="68">
        <f t="shared" si="63"/>
        <v>-1.2081589390280333E-2</v>
      </c>
      <c r="AK249" s="64">
        <v>738096</v>
      </c>
      <c r="AL249" s="64">
        <v>0</v>
      </c>
      <c r="AM249" s="26">
        <v>0</v>
      </c>
      <c r="AN249" s="70"/>
    </row>
    <row r="250" spans="1:40" x14ac:dyDescent="0.25">
      <c r="A250" s="24"/>
      <c r="B250" s="72" t="s">
        <v>547</v>
      </c>
      <c r="C250" s="25"/>
      <c r="D250" s="25"/>
      <c r="E250" s="63">
        <f>+F250/$AG250</f>
        <v>3.9335238934883228E-2</v>
      </c>
      <c r="F250" s="73">
        <f>SUM(F6:F249)</f>
        <v>10230718331</v>
      </c>
      <c r="G250" s="65">
        <f t="shared" si="52"/>
        <v>1.245520694062249E-2</v>
      </c>
      <c r="H250" s="73">
        <f>SUM(H6:H249)</f>
        <v>3239479851</v>
      </c>
      <c r="I250" s="65">
        <f t="shared" si="53"/>
        <v>2.1060038440990303E-2</v>
      </c>
      <c r="J250" s="73">
        <f>SUM(J6:J249)</f>
        <v>5477513984</v>
      </c>
      <c r="K250" s="74">
        <f>SUM(K6:K249)</f>
        <v>43130053</v>
      </c>
      <c r="L250" s="75">
        <f>SUM(L6:L249)</f>
        <v>5520644037</v>
      </c>
      <c r="M250" s="76">
        <f t="shared" si="54"/>
        <v>7.8740196968888291E-3</v>
      </c>
      <c r="N250" s="69">
        <f t="shared" si="55"/>
        <v>0.41961874321316872</v>
      </c>
      <c r="O250" s="73">
        <f>SUM(O6:O249)</f>
        <v>109138809995</v>
      </c>
      <c r="P250" s="77">
        <f>SUM(P6:P249)</f>
        <v>1155605375</v>
      </c>
      <c r="Q250" s="75">
        <f>SUM(Q6:Q249)</f>
        <v>110294415370</v>
      </c>
      <c r="R250" s="76">
        <f t="shared" si="56"/>
        <v>1.0588399993118324E-2</v>
      </c>
      <c r="S250" s="69">
        <f t="shared" si="57"/>
        <v>0.14975872619656255</v>
      </c>
      <c r="T250" s="73">
        <f>SUM(T6:T249)</f>
        <v>38950808151</v>
      </c>
      <c r="U250" s="77">
        <f>SUM(U6:U249)</f>
        <v>427293913</v>
      </c>
      <c r="V250" s="75">
        <f>SUM(V6:V249)</f>
        <v>39378102064</v>
      </c>
      <c r="W250" s="76">
        <f t="shared" si="58"/>
        <v>1.0970091078560328E-2</v>
      </c>
      <c r="X250" s="69">
        <f t="shared" si="59"/>
        <v>0.342365757769517</v>
      </c>
      <c r="Y250" s="73">
        <f>SUM(Y6:Y249)</f>
        <v>89046049516</v>
      </c>
      <c r="Z250" s="77">
        <f>SUM(Z6:Z249)</f>
        <v>478748182</v>
      </c>
      <c r="AA250" s="75">
        <f>SUM(AA6:AA249)</f>
        <v>89524797698</v>
      </c>
      <c r="AB250" s="76">
        <f t="shared" si="60"/>
        <v>5.3764112456665177E-3</v>
      </c>
      <c r="AC250" s="69">
        <f t="shared" si="61"/>
        <v>1.4942791641481976E-2</v>
      </c>
      <c r="AD250" s="73">
        <f>SUM(AD6:AD249)</f>
        <v>3886476770</v>
      </c>
      <c r="AE250" s="69">
        <f t="shared" si="62"/>
        <v>4.6349686277372452E-4</v>
      </c>
      <c r="AF250" s="73">
        <f>SUM(AF6:AF249)</f>
        <v>120551088</v>
      </c>
      <c r="AG250" s="73">
        <f>SUM(AG6:AG249)</f>
        <v>260090407686</v>
      </c>
      <c r="AH250" s="77">
        <f>SUM(AH6:AH249)</f>
        <v>2104777523</v>
      </c>
      <c r="AI250" s="75">
        <f>SUM(AI6:AI249)</f>
        <v>262195185209</v>
      </c>
      <c r="AJ250" s="76">
        <f t="shared" si="63"/>
        <v>8.0924842316408684E-3</v>
      </c>
      <c r="AK250" s="73">
        <f>SUM(AK6:AK249)</f>
        <v>193714589</v>
      </c>
      <c r="AL250" s="73">
        <f>SUM(AL6:AL249)</f>
        <v>876170372</v>
      </c>
      <c r="AM250" s="73">
        <f>SUM(AM6:AM249)</f>
        <v>0</v>
      </c>
    </row>
    <row r="251" spans="1:40" x14ac:dyDescent="0.25">
      <c r="F251" s="42" t="s">
        <v>15</v>
      </c>
      <c r="G251" s="49" t="s">
        <v>513</v>
      </c>
      <c r="H251" s="42" t="s">
        <v>15</v>
      </c>
      <c r="I251" s="49" t="s">
        <v>514</v>
      </c>
      <c r="J251" s="42" t="s">
        <v>15</v>
      </c>
      <c r="K251" s="50" t="s">
        <v>515</v>
      </c>
      <c r="L251" s="44" t="s">
        <v>516</v>
      </c>
      <c r="M251" s="45" t="s">
        <v>517</v>
      </c>
      <c r="N251" s="49" t="s">
        <v>518</v>
      </c>
      <c r="O251" s="42" t="s">
        <v>15</v>
      </c>
      <c r="P251" s="50" t="s">
        <v>515</v>
      </c>
      <c r="Q251" s="44" t="s">
        <v>516</v>
      </c>
      <c r="R251" s="45" t="s">
        <v>517</v>
      </c>
      <c r="S251" s="49" t="s">
        <v>519</v>
      </c>
      <c r="T251" s="42" t="s">
        <v>15</v>
      </c>
      <c r="U251" s="50" t="s">
        <v>515</v>
      </c>
      <c r="V251" s="44" t="s">
        <v>516</v>
      </c>
      <c r="W251" s="45" t="s">
        <v>517</v>
      </c>
      <c r="X251" s="49" t="s">
        <v>520</v>
      </c>
      <c r="Y251" s="42" t="s">
        <v>15</v>
      </c>
      <c r="Z251" s="50" t="s">
        <v>521</v>
      </c>
      <c r="AA251" s="44" t="s">
        <v>516</v>
      </c>
      <c r="AB251" s="45" t="s">
        <v>517</v>
      </c>
      <c r="AC251" s="49" t="s">
        <v>522</v>
      </c>
      <c r="AD251" s="42" t="s">
        <v>15</v>
      </c>
      <c r="AE251" s="49" t="s">
        <v>523</v>
      </c>
      <c r="AF251" s="42" t="s">
        <v>15</v>
      </c>
      <c r="AG251" s="47" t="s">
        <v>524</v>
      </c>
      <c r="AH251" s="43" t="s">
        <v>525</v>
      </c>
      <c r="AI251" s="44" t="s">
        <v>526</v>
      </c>
      <c r="AJ251" s="45" t="s">
        <v>517</v>
      </c>
      <c r="AK251" s="48" t="s">
        <v>527</v>
      </c>
      <c r="AL251" s="42"/>
    </row>
    <row r="252" spans="1:40" x14ac:dyDescent="0.25">
      <c r="F252" s="51" t="s">
        <v>531</v>
      </c>
      <c r="G252" s="54" t="s">
        <v>530</v>
      </c>
      <c r="H252" s="51" t="s">
        <v>532</v>
      </c>
      <c r="I252" s="54" t="s">
        <v>530</v>
      </c>
      <c r="J252" s="51" t="s">
        <v>533</v>
      </c>
      <c r="K252" s="55" t="s">
        <v>534</v>
      </c>
      <c r="L252" s="56" t="s">
        <v>534</v>
      </c>
      <c r="M252" s="57" t="s">
        <v>534</v>
      </c>
      <c r="N252" s="54" t="s">
        <v>530</v>
      </c>
      <c r="O252" s="51" t="s">
        <v>535</v>
      </c>
      <c r="P252" s="55" t="s">
        <v>535</v>
      </c>
      <c r="Q252" s="56" t="s">
        <v>535</v>
      </c>
      <c r="R252" s="57" t="s">
        <v>535</v>
      </c>
      <c r="S252" s="54" t="s">
        <v>530</v>
      </c>
      <c r="T252" s="51" t="s">
        <v>536</v>
      </c>
      <c r="U252" s="55" t="s">
        <v>536</v>
      </c>
      <c r="V252" s="56" t="s">
        <v>536</v>
      </c>
      <c r="W252" s="57" t="s">
        <v>536</v>
      </c>
      <c r="X252" s="54" t="s">
        <v>530</v>
      </c>
      <c r="Y252" s="51" t="s">
        <v>537</v>
      </c>
      <c r="Z252" s="55" t="s">
        <v>537</v>
      </c>
      <c r="AA252" s="56" t="s">
        <v>537</v>
      </c>
      <c r="AB252" s="57" t="s">
        <v>537</v>
      </c>
      <c r="AC252" s="54" t="s">
        <v>530</v>
      </c>
      <c r="AD252" s="58" t="s">
        <v>538</v>
      </c>
      <c r="AE252" s="54" t="s">
        <v>530</v>
      </c>
      <c r="AF252" s="51" t="s">
        <v>539</v>
      </c>
      <c r="AG252" s="59" t="s">
        <v>540</v>
      </c>
      <c r="AH252" s="55" t="s">
        <v>14</v>
      </c>
      <c r="AI252" s="56" t="s">
        <v>541</v>
      </c>
      <c r="AJ252" s="57" t="s">
        <v>542</v>
      </c>
      <c r="AK252" s="51" t="s">
        <v>543</v>
      </c>
      <c r="AL252" s="51" t="s">
        <v>544</v>
      </c>
      <c r="AM252" s="51" t="s">
        <v>545</v>
      </c>
    </row>
    <row r="253" spans="1:40" x14ac:dyDescent="0.25">
      <c r="AF253" s="23" t="s">
        <v>548</v>
      </c>
      <c r="AG253" s="35">
        <f>+K250+P250+U250+Z250</f>
        <v>2104777523</v>
      </c>
    </row>
    <row r="254" spans="1:40" s="23" customFormat="1" x14ac:dyDescent="0.25">
      <c r="C254" s="38"/>
      <c r="D254" s="38"/>
      <c r="E254" s="38"/>
      <c r="M254" s="40"/>
      <c r="R254" s="40"/>
      <c r="W254" s="40"/>
      <c r="AB254" s="40"/>
      <c r="AF254" s="23" t="s">
        <v>549</v>
      </c>
      <c r="AG254" s="35">
        <f>F250+H250+L250+Q250+V250+AA250+AD250+AF250</f>
        <v>262195185209</v>
      </c>
      <c r="AJ254" s="40"/>
      <c r="AM254" s="41"/>
      <c r="AN254" s="41"/>
    </row>
    <row r="255" spans="1:40" s="23" customFormat="1" x14ac:dyDescent="0.25">
      <c r="C255" s="38"/>
      <c r="D255" s="38"/>
      <c r="E255" s="38"/>
      <c r="M255" s="40"/>
      <c r="R255" s="40"/>
      <c r="W255" s="40"/>
      <c r="AB255" s="40"/>
      <c r="AG255" s="35"/>
      <c r="AJ255" s="40"/>
      <c r="AM255" s="41"/>
      <c r="AN255" s="41"/>
    </row>
    <row r="256" spans="1:40" s="23" customFormat="1" x14ac:dyDescent="0.25">
      <c r="C256" s="38"/>
      <c r="D256" s="38"/>
      <c r="E256" s="38"/>
      <c r="M256" s="40"/>
      <c r="R256" s="40"/>
      <c r="W256" s="40"/>
      <c r="AB256" s="40"/>
      <c r="AF256" s="78" t="s">
        <v>550</v>
      </c>
      <c r="AG256" s="35">
        <f>+AG250+AG253</f>
        <v>262195185209</v>
      </c>
      <c r="AJ256" s="40"/>
      <c r="AM256" s="41"/>
      <c r="AN256" s="41"/>
    </row>
    <row r="258" spans="3:40" s="23" customFormat="1" x14ac:dyDescent="0.25">
      <c r="C258" s="38"/>
      <c r="D258" s="38"/>
      <c r="E258" s="38"/>
      <c r="M258" s="40"/>
      <c r="R258" s="40"/>
      <c r="W258" s="40"/>
      <c r="AB258" s="40"/>
      <c r="AF258" s="79" t="s">
        <v>551</v>
      </c>
      <c r="AG258" s="35">
        <f>+F250+H250+J250+O250+T250+Y250+AD250+AF250</f>
        <v>260090407686</v>
      </c>
      <c r="AJ258" s="40"/>
      <c r="AM258" s="41"/>
      <c r="AN258" s="41"/>
    </row>
  </sheetData>
  <printOptions horizontalCentered="1"/>
  <pageMargins left="0" right="0" top="0.25" bottom="0.25" header="0" footer="0"/>
  <pageSetup paperSize="5" scale="37" fitToHeight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sysadj2020 Oct 9, 2020</vt:lpstr>
      <vt:lpstr>sysadj2020sectors cert10-9-2020</vt:lpstr>
      <vt:lpstr>'sysadj2020 Oct 9, 2020'!Print_Area</vt:lpstr>
      <vt:lpstr>'sysadj2020sectors cert10-9-2020'!Print_Area</vt:lpstr>
      <vt:lpstr>'sysadj2020 Oct 9, 2020'!Print_Titles</vt:lpstr>
      <vt:lpstr>'sysadj2020sectors cert10-9-2020'!Print_Titles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Gusman, Cathy</dc:creator>
  <cp:lastModifiedBy>Gusman, Cathy</cp:lastModifiedBy>
  <dcterms:created xsi:type="dcterms:W3CDTF">2020-09-30T22:19:46Z</dcterms:created>
  <dcterms:modified xsi:type="dcterms:W3CDTF">2020-10-08T17:06:55Z</dcterms:modified>
</cp:coreProperties>
</file>