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sysadj2019 Oct 8, 2019 " sheetId="1" r:id="rId1"/>
    <sheet name="sysadj2019sectors cert 10-8-19" sheetId="2" r:id="rId2"/>
  </sheets>
  <definedNames>
    <definedName name="_xlnm.Print_Area" localSheetId="0">'sysadj2019 Oct 8, 2019 '!$A$8:$G$252</definedName>
    <definedName name="_xlnm.Print_Area" localSheetId="1">'sysadj2019sectors cert 10-8-19'!$A$6:$AJ$250</definedName>
    <definedName name="_xlnm.Print_Titles" localSheetId="0">'sysadj2019 Oct 8, 2019 '!$1:$7</definedName>
    <definedName name="_xlnm.Print_Titles" localSheetId="1">'sysadj2019sectors cert 10-8-19'!$1:$5</definedName>
  </definedNames>
  <calcPr fullCalcOnLoad="1"/>
</workbook>
</file>

<file path=xl/sharedStrings.xml><?xml version="1.0" encoding="utf-8"?>
<sst xmlns="http://schemas.openxmlformats.org/spreadsheetml/2006/main" count="1151" uniqueCount="552">
  <si>
    <t xml:space="preserve">Nebraska Department of Revenue Property Assessment Division </t>
  </si>
  <si>
    <t>2019 School Adjusted Values by School System, for use in 2020-2021 state aid calculations</t>
  </si>
  <si>
    <t>(sorted by)</t>
  </si>
  <si>
    <t>% Adjustment</t>
  </si>
  <si>
    <t>System</t>
  </si>
  <si>
    <t>2019 Unadjusted</t>
  </si>
  <si>
    <t>Adjustment</t>
  </si>
  <si>
    <t>Amount of</t>
  </si>
  <si>
    <t>2019 Adjusted</t>
  </si>
  <si>
    <t>School System Name</t>
  </si>
  <si>
    <t>Code</t>
  </si>
  <si>
    <t>Class</t>
  </si>
  <si>
    <t>System Value</t>
  </si>
  <si>
    <t>Amount</t>
  </si>
  <si>
    <t>Unadjusted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</si>
  <si>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</si>
  <si>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</si>
  <si>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</si>
  <si>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</si>
  <si>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</si>
  <si>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</si>
  <si>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</si>
  <si>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</si>
  <si>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</si>
  <si>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</si>
  <si>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</si>
  <si>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</si>
  <si>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NEBR UNIFIED DIST 1</t>
  </si>
  <si>
    <t>02-2001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</si>
  <si>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</si>
  <si>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</si>
  <si>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</si>
  <si>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</si>
  <si>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</si>
  <si>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</si>
  <si>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</si>
  <si>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</si>
  <si>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</si>
  <si>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</si>
  <si>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</si>
  <si>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</si>
  <si>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</si>
  <si>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</si>
  <si>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</si>
  <si>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</si>
  <si>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BOYD COUNTY SCH 51</t>
  </si>
  <si>
    <t>08-0051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</si>
  <si>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</si>
  <si>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</si>
  <si>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</si>
  <si>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</si>
  <si>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</si>
  <si>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</si>
  <si>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</si>
  <si>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</si>
  <si>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</si>
  <si>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</si>
  <si>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</si>
  <si>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</si>
  <si>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</si>
  <si>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</si>
  <si>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</si>
  <si>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</si>
  <si>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</si>
  <si>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</si>
  <si>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</si>
  <si>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</si>
  <si>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</si>
  <si>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</si>
  <si>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</si>
  <si>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</si>
  <si>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</si>
  <si>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</si>
  <si>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</si>
  <si>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</si>
  <si>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</si>
  <si>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</si>
  <si>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</si>
  <si>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</si>
  <si>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</si>
  <si>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</si>
  <si>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</si>
  <si>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</si>
  <si>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</si>
  <si>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</si>
  <si>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</si>
  <si>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</si>
  <si>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</si>
  <si>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</si>
  <si>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</si>
  <si>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</si>
  <si>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</si>
  <si>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</si>
  <si>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</si>
  <si>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</si>
  <si>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</si>
  <si>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</si>
  <si>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</si>
  <si>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</si>
  <si>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</si>
  <si>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</si>
  <si>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</si>
  <si>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</si>
  <si>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</si>
  <si>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</si>
  <si>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</si>
  <si>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</si>
  <si>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</si>
  <si>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</si>
  <si>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</si>
  <si>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</si>
  <si>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</si>
  <si>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</si>
  <si>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</si>
  <si>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</si>
  <si>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</si>
  <si>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</si>
  <si>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</si>
  <si>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</si>
  <si>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</si>
  <si>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</si>
  <si>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</si>
  <si>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</si>
  <si>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</si>
  <si>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</si>
  <si>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</si>
  <si>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</si>
  <si>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</si>
  <si>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</si>
  <si>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</si>
  <si>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</si>
  <si>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</si>
  <si>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</si>
  <si>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</si>
  <si>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</si>
  <si>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</si>
  <si>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</si>
  <si>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</si>
  <si>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</si>
  <si>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</si>
  <si>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</si>
  <si>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</si>
  <si>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</si>
  <si>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</si>
  <si>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</si>
  <si>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</si>
  <si>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</si>
  <si>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</si>
  <si>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</si>
  <si>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</si>
  <si>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</si>
  <si>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</si>
  <si>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</si>
  <si>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</si>
  <si>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</si>
  <si>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</si>
  <si>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</si>
  <si>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</si>
  <si>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</si>
  <si>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</si>
  <si>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</si>
  <si>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</si>
  <si>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</si>
  <si>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</si>
  <si>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</si>
  <si>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</si>
  <si>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</si>
  <si>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</si>
  <si>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</si>
  <si>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</si>
  <si>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</si>
  <si>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</si>
  <si>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</si>
  <si>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</si>
  <si>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</si>
  <si>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</si>
  <si>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</si>
  <si>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</si>
  <si>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</si>
  <si>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</si>
  <si>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</si>
  <si>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</si>
  <si>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</si>
  <si>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</si>
  <si>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</si>
  <si>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</si>
  <si>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</si>
  <si>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</si>
  <si>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</si>
  <si>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CO. DIST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</si>
  <si>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</si>
  <si>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</si>
  <si>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</si>
  <si>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</si>
  <si>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</si>
  <si>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</si>
  <si>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</si>
  <si>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</si>
  <si>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</si>
  <si>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</si>
  <si>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</si>
  <si>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</si>
  <si>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</si>
  <si>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</si>
  <si>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</si>
  <si>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</si>
  <si>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</si>
  <si>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</si>
  <si>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</si>
  <si>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</si>
  <si>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</si>
  <si>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</si>
  <si>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</si>
  <si>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</si>
  <si>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</si>
  <si>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</si>
  <si>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</si>
  <si>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</si>
  <si>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</si>
  <si>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</si>
  <si>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</si>
  <si>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</si>
  <si>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</si>
  <si>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</si>
  <si>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</si>
  <si>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</si>
  <si>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</si>
  <si>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</si>
  <si>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</si>
  <si>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</si>
  <si>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</si>
  <si>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</si>
  <si>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</si>
  <si>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</si>
  <si>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</si>
  <si>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</si>
  <si>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</si>
  <si>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</si>
  <si>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</si>
  <si>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</si>
  <si>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</si>
  <si>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</si>
  <si>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</si>
  <si>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</si>
  <si>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</si>
  <si>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</si>
  <si>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</si>
  <si>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EWING 29</t>
  </si>
  <si>
    <t>45-0029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</si>
  <si>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</si>
  <si>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</si>
  <si>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</si>
  <si>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</si>
  <si>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</si>
  <si>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</si>
  <si>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</si>
  <si>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</si>
  <si>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</si>
  <si>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</si>
  <si>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</si>
  <si>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</si>
  <si>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</si>
  <si>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</si>
  <si>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</si>
  <si>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</si>
  <si>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</si>
  <si>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</si>
  <si>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</si>
  <si>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</si>
  <si>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</si>
  <si>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</si>
  <si>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 CENTRAL 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</si>
  <si>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</si>
  <si>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</si>
  <si>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</si>
  <si>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</si>
  <si>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</si>
  <si>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</si>
  <si>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</si>
  <si>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</si>
  <si>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</si>
  <si>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</si>
  <si>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</si>
  <si>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</si>
  <si>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</si>
  <si>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</si>
  <si>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</si>
  <si>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</si>
  <si>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</si>
  <si>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</si>
  <si>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</si>
  <si>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</si>
  <si>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</si>
  <si>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</si>
  <si>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</si>
  <si>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</si>
  <si>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</si>
  <si>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</si>
  <si>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</si>
  <si>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</si>
  <si>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</si>
  <si>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</si>
  <si>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</si>
  <si>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</si>
  <si>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</si>
  <si>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</si>
  <si>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</si>
  <si>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</si>
  <si>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</si>
  <si>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</si>
  <si>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</si>
  <si>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</si>
  <si>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</si>
  <si>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</si>
  <si>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</si>
  <si>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</si>
  <si>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</si>
  <si>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</si>
  <si>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</si>
  <si>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</si>
  <si>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</si>
  <si>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</si>
  <si>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</si>
  <si>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</si>
  <si>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</si>
  <si>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</si>
  <si>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</si>
  <si>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</si>
  <si>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</si>
  <si>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</si>
  <si>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</si>
  <si>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</si>
  <si>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</si>
  <si>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</si>
  <si>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</si>
  <si>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</si>
  <si>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</si>
  <si>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</si>
  <si>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</si>
  <si>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</si>
  <si>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</si>
  <si>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</si>
  <si>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</si>
  <si>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</si>
  <si>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</si>
  <si>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</si>
  <si>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</si>
  <si>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</si>
  <si>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</si>
  <si>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</si>
  <si>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</si>
  <si>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</si>
  <si>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</si>
  <si>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</si>
  <si>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</si>
  <si>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</si>
  <si>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</si>
  <si>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</si>
  <si>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</si>
  <si>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</si>
  <si>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</si>
  <si>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</si>
  <si>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</si>
  <si>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</si>
  <si>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</si>
  <si>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</si>
  <si>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</si>
  <si>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</si>
  <si>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</si>
  <si>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</si>
  <si>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</si>
  <si>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</si>
  <si>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</si>
  <si>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</si>
  <si>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</si>
  <si>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</si>
  <si>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</si>
  <si>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</si>
  <si>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</si>
  <si>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</si>
  <si>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</si>
  <si>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</si>
  <si>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</si>
  <si>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</si>
  <si>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</si>
  <si>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</si>
  <si>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</si>
  <si>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</si>
  <si>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</si>
  <si>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</si>
  <si>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</si>
  <si>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SHELBY-RISING CITY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</si>
  <si>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</si>
  <si>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</si>
  <si>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</si>
  <si>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</si>
  <si>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</si>
  <si>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</si>
  <si>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</si>
  <si>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</si>
  <si>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</si>
  <si>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</si>
  <si>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</si>
  <si>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</si>
  <si>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</si>
  <si>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</si>
  <si>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</si>
  <si>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</si>
  <si>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</si>
  <si>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</si>
  <si>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</si>
  <si>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</si>
  <si>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</si>
  <si>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</si>
  <si>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</si>
  <si>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</si>
  <si>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</si>
  <si>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</si>
  <si>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</si>
  <si>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SPRINGFIELD PLATTEVIEW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</si>
  <si>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</si>
  <si>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</si>
  <si>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</si>
  <si>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</si>
  <si>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</si>
  <si>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</si>
  <si>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</si>
  <si>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</si>
  <si>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</si>
  <si>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</si>
  <si>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</si>
  <si>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</si>
  <si>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</si>
  <si>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</si>
  <si>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</si>
  <si>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</si>
  <si>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</si>
  <si>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</si>
  <si>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</si>
  <si>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</si>
  <si>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</si>
  <si>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</si>
  <si>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</si>
  <si>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</si>
  <si>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</si>
  <si>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</si>
  <si>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</si>
  <si>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</si>
  <si>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</si>
  <si>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</si>
  <si>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</si>
  <si>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</si>
  <si>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</si>
  <si>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</si>
  <si>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</si>
  <si>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</si>
  <si>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</si>
  <si>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</si>
  <si>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</si>
  <si>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</si>
  <si>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</si>
  <si>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</si>
  <si>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</si>
  <si>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</si>
  <si>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</si>
  <si>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</si>
  <si>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</si>
  <si>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</si>
  <si>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</si>
  <si>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</si>
  <si>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</si>
  <si>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</si>
  <si>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</si>
  <si>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</si>
  <si>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</si>
  <si>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</si>
  <si>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</si>
  <si>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</si>
  <si>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</si>
  <si>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</si>
  <si>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</si>
  <si>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</si>
  <si>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</si>
  <si>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</si>
  <si>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</si>
  <si>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</si>
  <si>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</si>
  <si>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</si>
  <si>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</si>
  <si>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</si>
  <si>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</si>
  <si>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</si>
  <si>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</si>
  <si>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</si>
  <si>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</si>
  <si>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</si>
  <si>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</si>
  <si>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</si>
  <si>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</si>
  <si>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</si>
  <si>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</si>
  <si>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</si>
  <si>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</si>
  <si>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State Totals 244 systems 2019-2020</t>
  </si>
  <si>
    <t>NE Dept. of Revenue, Property Assessment Division, Certification to Dept of Education</t>
  </si>
  <si>
    <t>Orange=sector %; Yellow=Adjustment Amount; Blue= Adjusted Value</t>
  </si>
  <si>
    <t>2019 School Adjusted Values BY SECTOR certified Oct 8, 2019 per Neb. Rev. Stat. 79-1016 (used in aid calc 2020-2021)</t>
  </si>
  <si>
    <t>prepared 10-8-2019</t>
  </si>
  <si>
    <t>2019 Adj Amnt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</si>
  <si>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</si>
  <si>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</si>
  <si>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</si>
  <si>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</si>
  <si>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</si>
  <si>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</si>
  <si>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</si>
  <si>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</si>
  <si>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</si>
  <si>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</si>
  <si>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</si>
  <si>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</si>
  <si>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</si>
  <si>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</si>
  <si>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</si>
  <si>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</si>
  <si>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</si>
  <si>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</si>
  <si>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</si>
  <si>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</si>
  <si>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</si>
  <si>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</si>
  <si>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</si>
  <si>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</si>
  <si>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</si>
  <si>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</si>
  <si>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</si>
  <si>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</si>
  <si>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</si>
  <si>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</si>
  <si>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</si>
  <si>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</si>
  <si>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</si>
  <si>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</si>
  <si>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</si>
  <si>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</si>
  <si>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U</t>
  </si>
  <si>
    <t>State Totals 244 School Sys. 2019-2020</t>
  </si>
  <si>
    <t>ck adj amnt</t>
  </si>
  <si>
    <t>ck adjusted</t>
  </si>
  <si>
    <t>reck totadj</t>
  </si>
  <si>
    <t>reck totUNadjust</t>
  </si>
  <si>
    <r>
      <t xml:space="preserve">Certified to Dept. of Education October 8, 2019, pursuant to  </t>
    </r>
    <r>
      <rPr>
        <b/>
        <sz val="10"/>
        <color indexed="12"/>
        <rFont val="Arial"/>
        <family val="2"/>
      </rPr>
      <t>Neb. Rev. Stat. § 79-1016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</si>
</sst>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52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4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164" fontId="6" fillId="0" borderId="13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0" fontId="8" fillId="32" borderId="14" xfId="0" applyFont="1" applyFill="1" applyBorder="1" applyAlignment="1">
      <alignment/>
    </xf>
    <xf numFmtId="1" fontId="7" fillId="32" borderId="15" xfId="0" applyNumberFormat="1" applyFont="1" applyFill="1" applyBorder="1" applyAlignment="1">
      <alignment horizontal="center"/>
    </xf>
    <xf numFmtId="1" fontId="7" fillId="32" borderId="16" xfId="0" applyNumberFormat="1" applyFont="1" applyFill="1" applyBorder="1" applyAlignment="1">
      <alignment horizontal="center"/>
    </xf>
    <xf numFmtId="3" fontId="2" fillId="32" borderId="14" xfId="0" applyNumberFormat="1" applyFont="1" applyFill="1" applyBorder="1" applyAlignment="1">
      <alignment/>
    </xf>
    <xf numFmtId="164" fontId="6" fillId="32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1" fontId="9" fillId="35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36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" fontId="4" fillId="36" borderId="17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1" fontId="9" fillId="35" borderId="17" xfId="0" applyNumberFormat="1" applyFont="1" applyFill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2" fillId="36" borderId="1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/>
    </xf>
    <xf numFmtId="10" fontId="4" fillId="36" borderId="13" xfId="0" applyNumberFormat="1" applyFont="1" applyFill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36" borderId="13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10" fontId="6" fillId="35" borderId="13" xfId="0" applyNumberFormat="1" applyFont="1" applyFill="1" applyBorder="1" applyAlignment="1">
      <alignment/>
    </xf>
    <xf numFmtId="10" fontId="4" fillId="36" borderId="13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1" fontId="10" fillId="0" borderId="13" xfId="0" applyNumberFormat="1" applyFont="1" applyFill="1" applyBorder="1" applyAlignment="1">
      <alignment/>
    </xf>
    <xf numFmtId="1" fontId="8" fillId="37" borderId="13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8" fillId="38" borderId="13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10" fontId="9" fillId="35" borderId="13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braskalegislature.gov/laws/statutes.php?statute=79-10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4.7109375" style="0" customWidth="1"/>
    <col min="2" max="2" width="9.140625" style="0" customWidth="1"/>
    <col min="3" max="3" width="5.421875" style="0" bestFit="1" customWidth="1"/>
    <col min="4" max="4" width="17.57421875" style="0" customWidth="1"/>
    <col min="5" max="5" width="14.421875" style="0" customWidth="1"/>
    <col min="6" max="6" width="12.57421875" style="0" customWidth="1"/>
    <col min="7" max="7" width="18.28125" style="0" customWidth="1"/>
    <col min="10" max="10" width="10.140625" style="0" bestFit="1" customWidth="1"/>
    <col min="12" max="12" width="13.28125" style="0" bestFit="1" customWidth="1"/>
    <col min="13" max="13" width="11.28125" style="0" bestFit="1" customWidth="1"/>
    <col min="14" max="14" width="13.421875" style="0" bestFit="1" customWidth="1"/>
    <col min="15" max="15" width="13.8515625" style="0" bestFit="1" customWidth="1"/>
    <col min="16" max="16" width="12.57421875" style="0" bestFit="1" customWidth="1"/>
    <col min="17" max="17" width="12.57421875" style="0" customWidth="1"/>
    <col min="18" max="18" width="13.7109375" style="0" bestFit="1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2.75">
      <c r="A2" s="1" t="s">
        <v>1</v>
      </c>
      <c r="B2" s="1"/>
      <c r="C2" s="1"/>
      <c r="D2" s="2"/>
      <c r="E2" s="2"/>
      <c r="F2" s="2"/>
      <c r="G2" s="2"/>
    </row>
    <row r="3" spans="1:7" ht="12.75">
      <c r="A3" s="3" t="s">
        <v>551</v>
      </c>
      <c r="B3" s="1"/>
      <c r="C3" s="1"/>
      <c r="D3" s="2"/>
      <c r="E3" s="2"/>
      <c r="F3" s="2"/>
      <c r="G3" s="2"/>
    </row>
    <row r="4" spans="1:7" ht="12.75">
      <c r="A4" s="4"/>
      <c r="B4" s="1"/>
      <c r="C4" s="1"/>
      <c r="D4" s="2"/>
      <c r="E4" s="2"/>
      <c r="F4" s="2"/>
      <c r="G4" s="2"/>
    </row>
    <row r="5" spans="1:7" ht="12.75">
      <c r="A5" s="5"/>
      <c r="B5" s="6" t="s">
        <v>2</v>
      </c>
      <c r="C5" s="7"/>
      <c r="D5" s="8"/>
      <c r="E5" s="9"/>
      <c r="F5" s="10" t="s">
        <v>3</v>
      </c>
      <c r="G5" s="8"/>
    </row>
    <row r="6" spans="1:7" ht="12.75">
      <c r="A6" s="11"/>
      <c r="B6" s="12" t="s">
        <v>4</v>
      </c>
      <c r="C6" s="13"/>
      <c r="D6" s="14" t="s">
        <v>5</v>
      </c>
      <c r="E6" s="15" t="s">
        <v>6</v>
      </c>
      <c r="F6" s="16" t="s">
        <v>7</v>
      </c>
      <c r="G6" s="14" t="s">
        <v>8</v>
      </c>
    </row>
    <row r="7" spans="1:18" ht="12.75">
      <c r="A7" s="17" t="s">
        <v>9</v>
      </c>
      <c r="B7" s="18" t="s">
        <v>10</v>
      </c>
      <c r="C7" s="18" t="s">
        <v>11</v>
      </c>
      <c r="D7" s="19" t="s">
        <v>12</v>
      </c>
      <c r="E7" s="20" t="s">
        <v>13</v>
      </c>
      <c r="F7" s="21" t="s">
        <v>14</v>
      </c>
      <c r="G7" s="19" t="s">
        <v>12</v>
      </c>
      <c r="I7" s="22"/>
      <c r="J7" s="22"/>
      <c r="K7" s="22"/>
      <c r="L7" s="22"/>
      <c r="M7" s="22"/>
      <c r="N7" s="22"/>
      <c r="O7" s="22"/>
      <c r="P7" s="22"/>
      <c r="R7" s="22"/>
    </row>
    <row r="8" spans="1:18" ht="12.75">
      <c r="A8" s="23" t="s">
        <v>15</v>
      </c>
      <c r="B8" s="24" t="s">
        <v>16</v>
      </c>
      <c r="C8" s="24">
        <v>3</v>
      </c>
      <c r="D8" s="25">
        <v>453659891</v>
      </c>
      <c r="E8" s="25">
        <v>6029648</v>
      </c>
      <c r="F8" s="26">
        <f aca="true" t="shared" si="0" ref="F8:F71">+E8/D8</f>
        <v>0.013291119888753842</v>
      </c>
      <c r="G8" s="25">
        <v>459689539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>
      <c r="A9" s="23" t="s">
        <v>17</v>
      </c>
      <c r="B9" s="24" t="s">
        <v>18</v>
      </c>
      <c r="C9" s="24">
        <v>3</v>
      </c>
      <c r="D9" s="25">
        <v>1185842588</v>
      </c>
      <c r="E9" s="25">
        <v>28816318</v>
      </c>
      <c r="F9" s="26">
        <f t="shared" si="0"/>
        <v>0.024300289339920383</v>
      </c>
      <c r="G9" s="25">
        <v>1214658906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23" t="s">
        <v>19</v>
      </c>
      <c r="B10" s="24" t="s">
        <v>20</v>
      </c>
      <c r="C10" s="24">
        <v>3</v>
      </c>
      <c r="D10" s="25">
        <v>1781312302</v>
      </c>
      <c r="E10" s="25">
        <v>25721306</v>
      </c>
      <c r="F10" s="26">
        <f t="shared" si="0"/>
        <v>0.014439526393614947</v>
      </c>
      <c r="G10" s="25">
        <v>1807033608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23" t="s">
        <v>21</v>
      </c>
      <c r="B11" s="24" t="s">
        <v>22</v>
      </c>
      <c r="C11" s="24">
        <v>3</v>
      </c>
      <c r="D11" s="25">
        <v>761696087</v>
      </c>
      <c r="E11" s="25">
        <v>13582445</v>
      </c>
      <c r="F11" s="26">
        <f t="shared" si="0"/>
        <v>0.01783184295129509</v>
      </c>
      <c r="G11" s="25">
        <v>775278532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23" t="s">
        <v>23</v>
      </c>
      <c r="B12" s="24" t="s">
        <v>24</v>
      </c>
      <c r="C12" s="24">
        <v>3</v>
      </c>
      <c r="D12" s="25">
        <v>551061241</v>
      </c>
      <c r="E12" s="25">
        <v>5299874</v>
      </c>
      <c r="F12" s="26">
        <f t="shared" si="0"/>
        <v>0.009617577150558481</v>
      </c>
      <c r="G12" s="25">
        <v>556361115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2.75">
      <c r="A13" s="23" t="s">
        <v>25</v>
      </c>
      <c r="B13" s="24" t="s">
        <v>26</v>
      </c>
      <c r="C13" s="24">
        <v>3</v>
      </c>
      <c r="D13" s="25">
        <v>700210185</v>
      </c>
      <c r="E13" s="25">
        <v>7292183</v>
      </c>
      <c r="F13" s="26">
        <f t="shared" si="0"/>
        <v>0.010414277250194526</v>
      </c>
      <c r="G13" s="25">
        <v>707502368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23" t="s">
        <v>27</v>
      </c>
      <c r="B14" s="24" t="s">
        <v>28</v>
      </c>
      <c r="C14" s="24">
        <v>3</v>
      </c>
      <c r="D14" s="25">
        <v>1097384357</v>
      </c>
      <c r="E14" s="25">
        <v>18624734</v>
      </c>
      <c r="F14" s="26">
        <f t="shared" si="0"/>
        <v>0.01697193319842448</v>
      </c>
      <c r="G14" s="25">
        <v>1116009091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23" t="s">
        <v>29</v>
      </c>
      <c r="B15" s="24" t="s">
        <v>30</v>
      </c>
      <c r="C15" s="24">
        <v>3</v>
      </c>
      <c r="D15" s="25">
        <v>238942209</v>
      </c>
      <c r="E15" s="25">
        <v>-8322685</v>
      </c>
      <c r="F15" s="26">
        <f t="shared" si="0"/>
        <v>-0.03483137213316714</v>
      </c>
      <c r="G15" s="25">
        <v>230619524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3" t="s">
        <v>31</v>
      </c>
      <c r="B16" s="24" t="s">
        <v>32</v>
      </c>
      <c r="C16" s="24">
        <v>3</v>
      </c>
      <c r="D16" s="25">
        <v>308136897</v>
      </c>
      <c r="E16" s="25">
        <v>1360713</v>
      </c>
      <c r="F16" s="26">
        <f t="shared" si="0"/>
        <v>0.004415936595869595</v>
      </c>
      <c r="G16" s="25">
        <v>309497610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2.75">
      <c r="A17" s="23" t="s">
        <v>33</v>
      </c>
      <c r="B17" s="24" t="s">
        <v>34</v>
      </c>
      <c r="C17" s="24">
        <v>3</v>
      </c>
      <c r="D17" s="25">
        <v>417224244</v>
      </c>
      <c r="E17" s="25">
        <v>-11880118</v>
      </c>
      <c r="F17" s="26">
        <f t="shared" si="0"/>
        <v>-0.028474179463070702</v>
      </c>
      <c r="G17" s="25">
        <v>405344126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3" t="s">
        <v>35</v>
      </c>
      <c r="B18" s="24" t="s">
        <v>36</v>
      </c>
      <c r="C18" s="24">
        <v>3</v>
      </c>
      <c r="D18" s="25">
        <v>1471011418</v>
      </c>
      <c r="E18" s="25">
        <v>29352866</v>
      </c>
      <c r="F18" s="26">
        <f t="shared" si="0"/>
        <v>0.019954206772853207</v>
      </c>
      <c r="G18" s="25">
        <v>1500364284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3" t="s">
        <v>37</v>
      </c>
      <c r="B19" s="24" t="s">
        <v>38</v>
      </c>
      <c r="C19" s="24">
        <v>3</v>
      </c>
      <c r="D19" s="25">
        <v>456579735</v>
      </c>
      <c r="E19" s="25">
        <v>5242616</v>
      </c>
      <c r="F19" s="26">
        <f t="shared" si="0"/>
        <v>0.01148236682033205</v>
      </c>
      <c r="G19" s="25">
        <v>461822351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3" t="s">
        <v>39</v>
      </c>
      <c r="B20" s="24" t="s">
        <v>40</v>
      </c>
      <c r="C20" s="24">
        <v>3</v>
      </c>
      <c r="D20" s="25">
        <v>822619740</v>
      </c>
      <c r="E20" s="25">
        <v>12780347</v>
      </c>
      <c r="F20" s="26">
        <f t="shared" si="0"/>
        <v>0.015536154043665424</v>
      </c>
      <c r="G20" s="25">
        <v>835400087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3" t="s">
        <v>41</v>
      </c>
      <c r="B21" s="24" t="s">
        <v>42</v>
      </c>
      <c r="C21" s="24">
        <v>3</v>
      </c>
      <c r="D21" s="25">
        <v>1088292367</v>
      </c>
      <c r="E21" s="25">
        <v>5618934</v>
      </c>
      <c r="F21" s="26">
        <f t="shared" si="0"/>
        <v>0.0051630739775279525</v>
      </c>
      <c r="G21" s="25">
        <v>1093911301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23" t="s">
        <v>43</v>
      </c>
      <c r="B22" s="24" t="s">
        <v>44</v>
      </c>
      <c r="C22" s="24">
        <v>3</v>
      </c>
      <c r="D22" s="25">
        <v>648509368</v>
      </c>
      <c r="E22" s="25">
        <v>12092686</v>
      </c>
      <c r="F22" s="26">
        <f t="shared" si="0"/>
        <v>0.018646894858733946</v>
      </c>
      <c r="G22" s="25">
        <v>660602054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>
      <c r="A23" s="23" t="s">
        <v>45</v>
      </c>
      <c r="B23" s="24" t="s">
        <v>46</v>
      </c>
      <c r="C23" s="24">
        <v>3</v>
      </c>
      <c r="D23" s="25">
        <v>662690448</v>
      </c>
      <c r="E23" s="25">
        <v>8356024</v>
      </c>
      <c r="F23" s="26">
        <f t="shared" si="0"/>
        <v>0.012609241653050053</v>
      </c>
      <c r="G23" s="25">
        <v>671046472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2.75">
      <c r="A24" s="23" t="s">
        <v>47</v>
      </c>
      <c r="B24" s="24" t="s">
        <v>48</v>
      </c>
      <c r="C24" s="24">
        <v>3</v>
      </c>
      <c r="D24" s="25">
        <v>836591436</v>
      </c>
      <c r="E24" s="25">
        <v>8053946</v>
      </c>
      <c r="F24" s="26">
        <f t="shared" si="0"/>
        <v>0.00962709591973399</v>
      </c>
      <c r="G24" s="25">
        <v>844645382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23" t="s">
        <v>49</v>
      </c>
      <c r="B25" s="24" t="s">
        <v>50</v>
      </c>
      <c r="C25" s="24">
        <v>3</v>
      </c>
      <c r="D25" s="25">
        <v>607141067</v>
      </c>
      <c r="E25" s="25">
        <v>5564537</v>
      </c>
      <c r="F25" s="26">
        <f t="shared" si="0"/>
        <v>0.009165146787871623</v>
      </c>
      <c r="G25" s="25">
        <v>612705604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23" t="s">
        <v>51</v>
      </c>
      <c r="B26" s="24" t="s">
        <v>52</v>
      </c>
      <c r="C26" s="24">
        <v>3</v>
      </c>
      <c r="D26" s="25">
        <v>3966812902</v>
      </c>
      <c r="E26" s="25">
        <v>17791744</v>
      </c>
      <c r="F26" s="26">
        <f t="shared" si="0"/>
        <v>0.004485148263743345</v>
      </c>
      <c r="G26" s="25">
        <v>3984604646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3" t="s">
        <v>53</v>
      </c>
      <c r="B27" s="24" t="s">
        <v>54</v>
      </c>
      <c r="C27" s="24">
        <v>3</v>
      </c>
      <c r="D27" s="25">
        <v>413047799</v>
      </c>
      <c r="E27" s="25">
        <v>6192003</v>
      </c>
      <c r="F27" s="26">
        <f t="shared" si="0"/>
        <v>0.014991008340901484</v>
      </c>
      <c r="G27" s="25">
        <v>419239802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3" t="s">
        <v>55</v>
      </c>
      <c r="B28" s="24" t="s">
        <v>56</v>
      </c>
      <c r="C28" s="24">
        <v>3</v>
      </c>
      <c r="D28" s="25">
        <v>364958792</v>
      </c>
      <c r="E28" s="25">
        <v>1008654</v>
      </c>
      <c r="F28" s="26">
        <f t="shared" si="0"/>
        <v>0.0027637476397609296</v>
      </c>
      <c r="G28" s="25">
        <v>365967446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3" t="s">
        <v>57</v>
      </c>
      <c r="B29" s="24" t="s">
        <v>58</v>
      </c>
      <c r="C29" s="24">
        <v>3</v>
      </c>
      <c r="D29" s="25">
        <v>734766670</v>
      </c>
      <c r="E29" s="25">
        <v>6541068</v>
      </c>
      <c r="F29" s="26">
        <f t="shared" si="0"/>
        <v>0.008902238311925608</v>
      </c>
      <c r="G29" s="25">
        <v>741307738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3" t="s">
        <v>59</v>
      </c>
      <c r="B30" s="24" t="s">
        <v>60</v>
      </c>
      <c r="C30" s="24">
        <v>3</v>
      </c>
      <c r="D30" s="25">
        <v>395444912</v>
      </c>
      <c r="E30" s="25">
        <v>3922073</v>
      </c>
      <c r="F30" s="26">
        <f t="shared" si="0"/>
        <v>0.009918127357268918</v>
      </c>
      <c r="G30" s="25">
        <v>399366985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3" t="s">
        <v>61</v>
      </c>
      <c r="B31" s="24" t="s">
        <v>62</v>
      </c>
      <c r="C31" s="24">
        <v>3</v>
      </c>
      <c r="D31" s="25">
        <v>366326705</v>
      </c>
      <c r="E31" s="25">
        <v>3695965</v>
      </c>
      <c r="F31" s="26">
        <f t="shared" si="0"/>
        <v>0.010089258985363898</v>
      </c>
      <c r="G31" s="25">
        <v>370022670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3" t="s">
        <v>63</v>
      </c>
      <c r="B32" s="24" t="s">
        <v>64</v>
      </c>
      <c r="C32" s="24">
        <v>3</v>
      </c>
      <c r="D32" s="25">
        <v>886119722</v>
      </c>
      <c r="E32" s="25">
        <v>4802006</v>
      </c>
      <c r="F32" s="26">
        <f t="shared" si="0"/>
        <v>0.00541913906301704</v>
      </c>
      <c r="G32" s="25">
        <v>890921728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.75">
      <c r="A33" s="23" t="s">
        <v>65</v>
      </c>
      <c r="B33" s="24" t="s">
        <v>66</v>
      </c>
      <c r="C33" s="24">
        <v>3</v>
      </c>
      <c r="D33" s="25">
        <v>576166984</v>
      </c>
      <c r="E33" s="25">
        <v>3692880</v>
      </c>
      <c r="F33" s="26">
        <f t="shared" si="0"/>
        <v>0.006409391899484473</v>
      </c>
      <c r="G33" s="25">
        <v>579859864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23" t="s">
        <v>67</v>
      </c>
      <c r="B34" s="24" t="s">
        <v>68</v>
      </c>
      <c r="C34" s="24">
        <v>3</v>
      </c>
      <c r="D34" s="25">
        <v>496653369</v>
      </c>
      <c r="E34" s="25">
        <v>4307346</v>
      </c>
      <c r="F34" s="26">
        <f t="shared" si="0"/>
        <v>0.008672740927284438</v>
      </c>
      <c r="G34" s="25">
        <v>500960715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23" t="s">
        <v>69</v>
      </c>
      <c r="B35" s="24" t="s">
        <v>70</v>
      </c>
      <c r="C35" s="24">
        <v>3</v>
      </c>
      <c r="D35" s="25">
        <v>1325085417</v>
      </c>
      <c r="E35" s="25">
        <v>8110816</v>
      </c>
      <c r="F35" s="26">
        <f t="shared" si="0"/>
        <v>0.006120975973279465</v>
      </c>
      <c r="G35" s="25">
        <v>1333196233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23" t="s">
        <v>71</v>
      </c>
      <c r="B36" s="24" t="s">
        <v>72</v>
      </c>
      <c r="C36" s="24">
        <v>3</v>
      </c>
      <c r="D36" s="25">
        <v>896893028</v>
      </c>
      <c r="E36" s="25">
        <v>3514176</v>
      </c>
      <c r="F36" s="26">
        <f t="shared" si="0"/>
        <v>0.003918166258730244</v>
      </c>
      <c r="G36" s="25">
        <v>900407204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23" t="s">
        <v>73</v>
      </c>
      <c r="B37" s="24" t="s">
        <v>74</v>
      </c>
      <c r="C37" s="24">
        <v>3</v>
      </c>
      <c r="D37" s="25">
        <v>794395826</v>
      </c>
      <c r="E37" s="25">
        <v>6200570</v>
      </c>
      <c r="F37" s="26">
        <f t="shared" si="0"/>
        <v>0.0078053909613568385</v>
      </c>
      <c r="G37" s="25">
        <v>800596396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23" t="s">
        <v>75</v>
      </c>
      <c r="B38" s="24" t="s">
        <v>76</v>
      </c>
      <c r="C38" s="24">
        <v>3</v>
      </c>
      <c r="D38" s="25">
        <v>377958976</v>
      </c>
      <c r="E38" s="25">
        <v>6328979</v>
      </c>
      <c r="F38" s="26">
        <f t="shared" si="0"/>
        <v>0.016745148023683924</v>
      </c>
      <c r="G38" s="25">
        <v>384287955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23" t="s">
        <v>77</v>
      </c>
      <c r="B39" s="24" t="s">
        <v>78</v>
      </c>
      <c r="C39" s="24">
        <v>3</v>
      </c>
      <c r="D39" s="25">
        <v>565122981</v>
      </c>
      <c r="E39" s="25">
        <v>5515715</v>
      </c>
      <c r="F39" s="26">
        <f t="shared" si="0"/>
        <v>0.009760202974297376</v>
      </c>
      <c r="G39" s="25">
        <v>570638696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23" t="s">
        <v>79</v>
      </c>
      <c r="B40" s="24" t="s">
        <v>80</v>
      </c>
      <c r="C40" s="24">
        <v>3</v>
      </c>
      <c r="D40" s="25">
        <v>758214448</v>
      </c>
      <c r="E40" s="25">
        <v>11238079</v>
      </c>
      <c r="F40" s="26">
        <f t="shared" si="0"/>
        <v>0.01482176847149713</v>
      </c>
      <c r="G40" s="25">
        <v>769452527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23" t="s">
        <v>81</v>
      </c>
      <c r="B41" s="24" t="s">
        <v>82</v>
      </c>
      <c r="C41" s="24">
        <v>3</v>
      </c>
      <c r="D41" s="25">
        <v>466549050</v>
      </c>
      <c r="E41" s="25">
        <v>9034100</v>
      </c>
      <c r="F41" s="26">
        <f t="shared" si="0"/>
        <v>0.019363666049689737</v>
      </c>
      <c r="G41" s="25">
        <v>475583150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23" t="s">
        <v>83</v>
      </c>
      <c r="B42" s="24" t="s">
        <v>84</v>
      </c>
      <c r="C42" s="24">
        <v>3</v>
      </c>
      <c r="D42" s="25">
        <v>1121491947</v>
      </c>
      <c r="E42" s="25">
        <v>-2313108</v>
      </c>
      <c r="F42" s="26">
        <f t="shared" si="0"/>
        <v>-0.0020625275163032447</v>
      </c>
      <c r="G42" s="25">
        <v>1119178839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23" t="s">
        <v>85</v>
      </c>
      <c r="B43" s="24" t="s">
        <v>86</v>
      </c>
      <c r="C43" s="24">
        <v>3</v>
      </c>
      <c r="D43" s="25">
        <v>709409979</v>
      </c>
      <c r="E43" s="25">
        <v>8468991</v>
      </c>
      <c r="F43" s="26">
        <f t="shared" si="0"/>
        <v>0.011938077065025329</v>
      </c>
      <c r="G43" s="25">
        <v>717878970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23" t="s">
        <v>87</v>
      </c>
      <c r="B44" s="24" t="s">
        <v>88</v>
      </c>
      <c r="C44" s="24">
        <v>3</v>
      </c>
      <c r="D44" s="25">
        <v>979854085</v>
      </c>
      <c r="E44" s="25">
        <v>-1727787</v>
      </c>
      <c r="F44" s="26">
        <f t="shared" si="0"/>
        <v>-0.001763310503522573</v>
      </c>
      <c r="G44" s="25">
        <v>978126298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23" t="s">
        <v>89</v>
      </c>
      <c r="B45" s="24" t="s">
        <v>90</v>
      </c>
      <c r="C45" s="24">
        <v>3</v>
      </c>
      <c r="D45" s="25">
        <v>180797035</v>
      </c>
      <c r="E45" s="25">
        <v>877811</v>
      </c>
      <c r="F45" s="26">
        <f t="shared" si="0"/>
        <v>0.004855228958815613</v>
      </c>
      <c r="G45" s="25">
        <v>181674846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23" t="s">
        <v>91</v>
      </c>
      <c r="B46" s="24" t="s">
        <v>92</v>
      </c>
      <c r="C46" s="24">
        <v>3</v>
      </c>
      <c r="D46" s="25">
        <v>1265445653</v>
      </c>
      <c r="E46" s="25">
        <v>-78787</v>
      </c>
      <c r="F46" s="26">
        <f t="shared" si="0"/>
        <v>-6.226027946219513E-05</v>
      </c>
      <c r="G46" s="25">
        <v>1265366866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23" t="s">
        <v>93</v>
      </c>
      <c r="B47" s="24" t="s">
        <v>94</v>
      </c>
      <c r="C47" s="24">
        <v>3</v>
      </c>
      <c r="D47" s="25">
        <v>387200153</v>
      </c>
      <c r="E47" s="25">
        <v>-143992</v>
      </c>
      <c r="F47" s="26">
        <f t="shared" si="0"/>
        <v>-0.00037188001834286466</v>
      </c>
      <c r="G47" s="25">
        <v>387056161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3" t="s">
        <v>95</v>
      </c>
      <c r="B48" s="24" t="s">
        <v>96</v>
      </c>
      <c r="C48" s="24">
        <v>3</v>
      </c>
      <c r="D48" s="25">
        <v>1331410857</v>
      </c>
      <c r="E48" s="25">
        <v>36971177</v>
      </c>
      <c r="F48" s="26">
        <f t="shared" si="0"/>
        <v>0.02776842084892207</v>
      </c>
      <c r="G48" s="25">
        <v>1368382034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23" t="s">
        <v>97</v>
      </c>
      <c r="B49" s="24" t="s">
        <v>98</v>
      </c>
      <c r="C49" s="24">
        <v>3</v>
      </c>
      <c r="D49" s="25">
        <v>192166142</v>
      </c>
      <c r="E49" s="25">
        <v>6216085</v>
      </c>
      <c r="F49" s="26">
        <f t="shared" si="0"/>
        <v>0.03234745171706679</v>
      </c>
      <c r="G49" s="25">
        <v>198382227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23" t="s">
        <v>99</v>
      </c>
      <c r="B50" s="24" t="s">
        <v>100</v>
      </c>
      <c r="C50" s="24">
        <v>3</v>
      </c>
      <c r="D50" s="25">
        <v>667153706</v>
      </c>
      <c r="E50" s="25">
        <v>7834615</v>
      </c>
      <c r="F50" s="26">
        <f t="shared" si="0"/>
        <v>0.011743343294865847</v>
      </c>
      <c r="G50" s="25">
        <v>674988321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23" t="s">
        <v>101</v>
      </c>
      <c r="B51" s="24" t="s">
        <v>102</v>
      </c>
      <c r="C51" s="24">
        <v>3</v>
      </c>
      <c r="D51" s="25">
        <v>432579342</v>
      </c>
      <c r="E51" s="25">
        <v>863905</v>
      </c>
      <c r="F51" s="26">
        <f t="shared" si="0"/>
        <v>0.0019971018403370728</v>
      </c>
      <c r="G51" s="25">
        <v>433443247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23" t="s">
        <v>103</v>
      </c>
      <c r="B52" s="24" t="s">
        <v>104</v>
      </c>
      <c r="C52" s="24">
        <v>3</v>
      </c>
      <c r="D52" s="25">
        <v>342698674</v>
      </c>
      <c r="E52" s="25">
        <v>-3441941</v>
      </c>
      <c r="F52" s="26">
        <f t="shared" si="0"/>
        <v>-0.010043636760613787</v>
      </c>
      <c r="G52" s="25">
        <v>339256733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23" t="s">
        <v>105</v>
      </c>
      <c r="B53" s="24" t="s">
        <v>106</v>
      </c>
      <c r="C53" s="24">
        <v>3</v>
      </c>
      <c r="D53" s="25">
        <v>762505905</v>
      </c>
      <c r="E53" s="25">
        <v>-9610539</v>
      </c>
      <c r="F53" s="26">
        <f t="shared" si="0"/>
        <v>-0.012603887965956146</v>
      </c>
      <c r="G53" s="25">
        <v>752895366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3" t="s">
        <v>107</v>
      </c>
      <c r="B54" s="24" t="s">
        <v>108</v>
      </c>
      <c r="C54" s="24">
        <v>3</v>
      </c>
      <c r="D54" s="25">
        <v>361480425</v>
      </c>
      <c r="E54" s="25">
        <v>-8250422</v>
      </c>
      <c r="F54" s="26">
        <f t="shared" si="0"/>
        <v>-0.022823980026027688</v>
      </c>
      <c r="G54" s="25">
        <v>353230003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23" t="s">
        <v>109</v>
      </c>
      <c r="B55" s="24" t="s">
        <v>110</v>
      </c>
      <c r="C55" s="24">
        <v>3</v>
      </c>
      <c r="D55" s="25">
        <v>453496693</v>
      </c>
      <c r="E55" s="25">
        <v>-169409</v>
      </c>
      <c r="F55" s="26">
        <f t="shared" si="0"/>
        <v>-0.00037356170974327257</v>
      </c>
      <c r="G55" s="25">
        <v>453327284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23" t="s">
        <v>111</v>
      </c>
      <c r="B56" s="24" t="s">
        <v>112</v>
      </c>
      <c r="C56" s="24">
        <v>3</v>
      </c>
      <c r="D56" s="25">
        <v>399805207</v>
      </c>
      <c r="E56" s="25">
        <v>-650066</v>
      </c>
      <c r="F56" s="26">
        <f t="shared" si="0"/>
        <v>-0.0016259568125134498</v>
      </c>
      <c r="G56" s="25">
        <v>399155141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23" t="s">
        <v>113</v>
      </c>
      <c r="B57" s="24" t="s">
        <v>114</v>
      </c>
      <c r="C57" s="24">
        <v>3</v>
      </c>
      <c r="D57" s="25">
        <v>715180786</v>
      </c>
      <c r="E57" s="25">
        <v>-5295041</v>
      </c>
      <c r="F57" s="26">
        <f t="shared" si="0"/>
        <v>-0.0074037797206705155</v>
      </c>
      <c r="G57" s="25">
        <v>709885745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23" t="s">
        <v>115</v>
      </c>
      <c r="B58" s="24" t="s">
        <v>116</v>
      </c>
      <c r="C58" s="24">
        <v>3</v>
      </c>
      <c r="D58" s="25">
        <v>1389497037</v>
      </c>
      <c r="E58" s="25">
        <v>-1487117</v>
      </c>
      <c r="F58" s="26">
        <f t="shared" si="0"/>
        <v>-0.0010702556107717702</v>
      </c>
      <c r="G58" s="25">
        <v>1388009920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23" t="s">
        <v>117</v>
      </c>
      <c r="B59" s="24" t="s">
        <v>118</v>
      </c>
      <c r="C59" s="24">
        <v>3</v>
      </c>
      <c r="D59" s="25">
        <v>1370994317</v>
      </c>
      <c r="E59" s="25">
        <v>-7022744</v>
      </c>
      <c r="F59" s="26">
        <f t="shared" si="0"/>
        <v>-0.005122372801199583</v>
      </c>
      <c r="G59" s="25">
        <v>1363971573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>
      <c r="A60" s="23" t="s">
        <v>119</v>
      </c>
      <c r="B60" s="24" t="s">
        <v>120</v>
      </c>
      <c r="C60" s="24">
        <v>3</v>
      </c>
      <c r="D60" s="25">
        <v>412118386</v>
      </c>
      <c r="E60" s="25">
        <v>3299456</v>
      </c>
      <c r="F60" s="26">
        <f t="shared" si="0"/>
        <v>0.008006087842923854</v>
      </c>
      <c r="G60" s="25">
        <v>415417842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.75">
      <c r="A61" s="23" t="s">
        <v>121</v>
      </c>
      <c r="B61" s="24" t="s">
        <v>122</v>
      </c>
      <c r="C61" s="24">
        <v>3</v>
      </c>
      <c r="D61" s="25">
        <v>892988779</v>
      </c>
      <c r="E61" s="25">
        <v>-2475156</v>
      </c>
      <c r="F61" s="26">
        <f t="shared" si="0"/>
        <v>-0.002771766071654076</v>
      </c>
      <c r="G61" s="25">
        <v>890513623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>
      <c r="A62" s="23" t="s">
        <v>123</v>
      </c>
      <c r="B62" s="24" t="s">
        <v>124</v>
      </c>
      <c r="C62" s="24">
        <v>3</v>
      </c>
      <c r="D62" s="25">
        <v>660683736</v>
      </c>
      <c r="E62" s="25">
        <v>-7044859</v>
      </c>
      <c r="F62" s="26">
        <f t="shared" si="0"/>
        <v>-0.010662982325933932</v>
      </c>
      <c r="G62" s="25">
        <v>653638877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3" t="s">
        <v>125</v>
      </c>
      <c r="B63" s="24" t="s">
        <v>126</v>
      </c>
      <c r="C63" s="24">
        <v>3</v>
      </c>
      <c r="D63" s="25">
        <v>998681004</v>
      </c>
      <c r="E63" s="25">
        <v>-6901563</v>
      </c>
      <c r="F63" s="26">
        <f t="shared" si="0"/>
        <v>-0.006910678156846167</v>
      </c>
      <c r="G63" s="25">
        <v>991779441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3" t="s">
        <v>127</v>
      </c>
      <c r="B64" s="24" t="s">
        <v>128</v>
      </c>
      <c r="C64" s="24">
        <v>3</v>
      </c>
      <c r="D64" s="25">
        <v>393134704</v>
      </c>
      <c r="E64" s="25">
        <v>-3913418</v>
      </c>
      <c r="F64" s="26">
        <f t="shared" si="0"/>
        <v>-0.009954394664684703</v>
      </c>
      <c r="G64" s="25">
        <v>389221286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23" t="s">
        <v>129</v>
      </c>
      <c r="B65" s="24" t="s">
        <v>130</v>
      </c>
      <c r="C65" s="24">
        <v>3</v>
      </c>
      <c r="D65" s="25">
        <v>398544801</v>
      </c>
      <c r="E65" s="25">
        <v>-4639123</v>
      </c>
      <c r="F65" s="26">
        <f t="shared" si="0"/>
        <v>-0.011640154352433768</v>
      </c>
      <c r="G65" s="25">
        <v>393905678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3" t="s">
        <v>131</v>
      </c>
      <c r="B66" s="24" t="s">
        <v>132</v>
      </c>
      <c r="C66" s="24">
        <v>3</v>
      </c>
      <c r="D66" s="25">
        <v>442378646</v>
      </c>
      <c r="E66" s="25">
        <v>-5072173</v>
      </c>
      <c r="F66" s="26">
        <f t="shared" si="0"/>
        <v>-0.011465682274365476</v>
      </c>
      <c r="G66" s="25">
        <v>437306473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>
      <c r="A67" s="23" t="s">
        <v>133</v>
      </c>
      <c r="B67" s="24" t="s">
        <v>134</v>
      </c>
      <c r="C67" s="24">
        <v>3</v>
      </c>
      <c r="D67" s="25">
        <v>498012051</v>
      </c>
      <c r="E67" s="25">
        <v>-5237516</v>
      </c>
      <c r="F67" s="26">
        <f t="shared" si="0"/>
        <v>-0.010516845906606384</v>
      </c>
      <c r="G67" s="25">
        <v>492774535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23" t="s">
        <v>135</v>
      </c>
      <c r="B68" s="24" t="s">
        <v>136</v>
      </c>
      <c r="C68" s="24">
        <v>3</v>
      </c>
      <c r="D68" s="25">
        <v>1031716643</v>
      </c>
      <c r="E68" s="25">
        <v>4051661</v>
      </c>
      <c r="F68" s="26">
        <f t="shared" si="0"/>
        <v>0.003927106369263057</v>
      </c>
      <c r="G68" s="25">
        <v>1035768304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2.75">
      <c r="A69" s="23" t="s">
        <v>137</v>
      </c>
      <c r="B69" s="24" t="s">
        <v>138</v>
      </c>
      <c r="C69" s="24">
        <v>3</v>
      </c>
      <c r="D69" s="25">
        <v>385234761</v>
      </c>
      <c r="E69" s="25">
        <v>-7856623</v>
      </c>
      <c r="F69" s="26">
        <f t="shared" si="0"/>
        <v>-0.02039437713150709</v>
      </c>
      <c r="G69" s="25">
        <v>377378138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>
      <c r="A70" s="23" t="s">
        <v>139</v>
      </c>
      <c r="B70" s="24" t="s">
        <v>140</v>
      </c>
      <c r="C70" s="24">
        <v>3</v>
      </c>
      <c r="D70" s="25">
        <v>565218943</v>
      </c>
      <c r="E70" s="25">
        <v>496421</v>
      </c>
      <c r="F70" s="26">
        <f t="shared" si="0"/>
        <v>0.0008782808965410064</v>
      </c>
      <c r="G70" s="25">
        <v>565715364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2.75">
      <c r="A71" s="23" t="s">
        <v>141</v>
      </c>
      <c r="B71" s="24" t="s">
        <v>142</v>
      </c>
      <c r="C71" s="24">
        <v>3</v>
      </c>
      <c r="D71" s="25">
        <v>242582257</v>
      </c>
      <c r="E71" s="25">
        <v>2383724</v>
      </c>
      <c r="F71" s="26">
        <f t="shared" si="0"/>
        <v>0.009826456516149901</v>
      </c>
      <c r="G71" s="25">
        <v>244965981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23" t="s">
        <v>143</v>
      </c>
      <c r="B72" s="24" t="s">
        <v>144</v>
      </c>
      <c r="C72" s="24">
        <v>3</v>
      </c>
      <c r="D72" s="25">
        <v>1120309870</v>
      </c>
      <c r="E72" s="25">
        <v>-6127174</v>
      </c>
      <c r="F72" s="26">
        <f aca="true" t="shared" si="1" ref="F72:F135">+E72/D72</f>
        <v>-0.00546917791592785</v>
      </c>
      <c r="G72" s="25">
        <v>1114182696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>
      <c r="A73" s="23" t="s">
        <v>145</v>
      </c>
      <c r="B73" s="24" t="s">
        <v>146</v>
      </c>
      <c r="C73" s="24">
        <v>3</v>
      </c>
      <c r="D73" s="25">
        <v>349068672</v>
      </c>
      <c r="E73" s="25">
        <v>768165</v>
      </c>
      <c r="F73" s="26">
        <f t="shared" si="1"/>
        <v>0.002200612835287608</v>
      </c>
      <c r="G73" s="25">
        <v>349836837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>
      <c r="A74" s="23" t="s">
        <v>147</v>
      </c>
      <c r="B74" s="24" t="s">
        <v>148</v>
      </c>
      <c r="C74" s="24">
        <v>3</v>
      </c>
      <c r="D74" s="25">
        <v>839380326</v>
      </c>
      <c r="E74" s="25">
        <v>-2941850</v>
      </c>
      <c r="F74" s="26">
        <f t="shared" si="1"/>
        <v>-0.0035047878880115663</v>
      </c>
      <c r="G74" s="25">
        <v>836438476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>
      <c r="A75" s="23" t="s">
        <v>149</v>
      </c>
      <c r="B75" s="24" t="s">
        <v>150</v>
      </c>
      <c r="C75" s="24">
        <v>3</v>
      </c>
      <c r="D75" s="25">
        <v>885897224</v>
      </c>
      <c r="E75" s="25">
        <v>-3435930</v>
      </c>
      <c r="F75" s="26">
        <f t="shared" si="1"/>
        <v>-0.0038784747337688914</v>
      </c>
      <c r="G75" s="25">
        <v>882461294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>
      <c r="A76" s="23" t="s">
        <v>151</v>
      </c>
      <c r="B76" s="24" t="s">
        <v>152</v>
      </c>
      <c r="C76" s="24">
        <v>3</v>
      </c>
      <c r="D76" s="25">
        <v>410602778</v>
      </c>
      <c r="E76" s="25">
        <v>-125221</v>
      </c>
      <c r="F76" s="26">
        <f t="shared" si="1"/>
        <v>-0.00030496871114690804</v>
      </c>
      <c r="G76" s="25">
        <v>410477557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>
      <c r="A77" s="23" t="s">
        <v>153</v>
      </c>
      <c r="B77" s="24" t="s">
        <v>154</v>
      </c>
      <c r="C77" s="24">
        <v>3</v>
      </c>
      <c r="D77" s="25">
        <v>449324655</v>
      </c>
      <c r="E77" s="25">
        <v>53857</v>
      </c>
      <c r="F77" s="26">
        <f t="shared" si="1"/>
        <v>0.0001198621072774206</v>
      </c>
      <c r="G77" s="25">
        <v>449378512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>
      <c r="A78" s="23" t="s">
        <v>155</v>
      </c>
      <c r="B78" s="24" t="s">
        <v>156</v>
      </c>
      <c r="C78" s="24">
        <v>3</v>
      </c>
      <c r="D78" s="25">
        <v>447043725</v>
      </c>
      <c r="E78" s="25">
        <v>6382457</v>
      </c>
      <c r="F78" s="26">
        <f t="shared" si="1"/>
        <v>0.014277030731166174</v>
      </c>
      <c r="G78" s="25">
        <v>453426182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3" t="s">
        <v>157</v>
      </c>
      <c r="B79" s="24" t="s">
        <v>158</v>
      </c>
      <c r="C79" s="24">
        <v>3</v>
      </c>
      <c r="D79" s="25">
        <v>392379891</v>
      </c>
      <c r="E79" s="25">
        <v>-7132330</v>
      </c>
      <c r="F79" s="26">
        <f t="shared" si="1"/>
        <v>-0.018177103780275018</v>
      </c>
      <c r="G79" s="25">
        <v>385247561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>
      <c r="A80" s="23" t="s">
        <v>159</v>
      </c>
      <c r="B80" s="24" t="s">
        <v>160</v>
      </c>
      <c r="C80" s="24">
        <v>3</v>
      </c>
      <c r="D80" s="25">
        <v>338866772</v>
      </c>
      <c r="E80" s="25">
        <v>-6920374</v>
      </c>
      <c r="F80" s="26">
        <f t="shared" si="1"/>
        <v>-0.020422108544770508</v>
      </c>
      <c r="G80" s="25">
        <v>331946398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23" t="s">
        <v>161</v>
      </c>
      <c r="B81" s="24" t="s">
        <v>162</v>
      </c>
      <c r="C81" s="24">
        <v>3</v>
      </c>
      <c r="D81" s="25">
        <v>447885594</v>
      </c>
      <c r="E81" s="25">
        <v>-3265430</v>
      </c>
      <c r="F81" s="26">
        <f t="shared" si="1"/>
        <v>-0.0072907680973547905</v>
      </c>
      <c r="G81" s="25">
        <v>444620164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>
      <c r="A82" s="23" t="s">
        <v>163</v>
      </c>
      <c r="B82" s="24" t="s">
        <v>164</v>
      </c>
      <c r="C82" s="24">
        <v>3</v>
      </c>
      <c r="D82" s="25">
        <v>2493350512</v>
      </c>
      <c r="E82" s="25">
        <v>64059573</v>
      </c>
      <c r="F82" s="26">
        <f t="shared" si="1"/>
        <v>0.025692165097403682</v>
      </c>
      <c r="G82" s="25">
        <v>2557410085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>
      <c r="A83" s="23" t="s">
        <v>165</v>
      </c>
      <c r="B83" s="24" t="s">
        <v>166</v>
      </c>
      <c r="C83" s="24">
        <v>3</v>
      </c>
      <c r="D83" s="25">
        <v>474209447</v>
      </c>
      <c r="E83" s="25">
        <v>-6353545</v>
      </c>
      <c r="F83" s="26">
        <f t="shared" si="1"/>
        <v>-0.013398183102834726</v>
      </c>
      <c r="G83" s="25">
        <v>467855902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>
      <c r="A84" s="23" t="s">
        <v>167</v>
      </c>
      <c r="B84" s="24" t="s">
        <v>168</v>
      </c>
      <c r="C84" s="24">
        <v>3</v>
      </c>
      <c r="D84" s="25">
        <v>867921009</v>
      </c>
      <c r="E84" s="25">
        <v>-5736352</v>
      </c>
      <c r="F84" s="26">
        <f t="shared" si="1"/>
        <v>-0.006609301930148346</v>
      </c>
      <c r="G84" s="25">
        <v>862184657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>
      <c r="A85" s="23" t="s">
        <v>169</v>
      </c>
      <c r="B85" s="24" t="s">
        <v>170</v>
      </c>
      <c r="C85" s="24">
        <v>3</v>
      </c>
      <c r="D85" s="25">
        <v>1089041601</v>
      </c>
      <c r="E85" s="25">
        <v>-6236919</v>
      </c>
      <c r="F85" s="26">
        <f t="shared" si="1"/>
        <v>-0.005726979570177136</v>
      </c>
      <c r="G85" s="25">
        <v>1082804682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>
      <c r="A86" s="23" t="s">
        <v>171</v>
      </c>
      <c r="B86" s="24" t="s">
        <v>172</v>
      </c>
      <c r="C86" s="24">
        <v>5</v>
      </c>
      <c r="D86" s="25">
        <v>23750647812</v>
      </c>
      <c r="E86" s="25">
        <v>374628646</v>
      </c>
      <c r="F86" s="26">
        <f t="shared" si="1"/>
        <v>0.01577340748620419</v>
      </c>
      <c r="G86" s="25">
        <v>24125276458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>
      <c r="A87" s="23" t="s">
        <v>173</v>
      </c>
      <c r="B87" s="24" t="s">
        <v>174</v>
      </c>
      <c r="C87" s="24">
        <v>3</v>
      </c>
      <c r="D87" s="25">
        <v>6692087795</v>
      </c>
      <c r="E87" s="25">
        <v>120698693</v>
      </c>
      <c r="F87" s="26">
        <f t="shared" si="1"/>
        <v>0.01803602951685424</v>
      </c>
      <c r="G87" s="25">
        <v>6812786488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>
      <c r="A88" s="23" t="s">
        <v>175</v>
      </c>
      <c r="B88" s="24" t="s">
        <v>176</v>
      </c>
      <c r="C88" s="24">
        <v>3</v>
      </c>
      <c r="D88" s="25">
        <v>1067803345</v>
      </c>
      <c r="E88" s="25">
        <v>16598357</v>
      </c>
      <c r="F88" s="26">
        <f t="shared" si="1"/>
        <v>0.015544395021538353</v>
      </c>
      <c r="G88" s="25">
        <v>1084401702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>
      <c r="A89" s="23" t="s">
        <v>177</v>
      </c>
      <c r="B89" s="24" t="s">
        <v>178</v>
      </c>
      <c r="C89" s="24">
        <v>3</v>
      </c>
      <c r="D89" s="25">
        <v>11382045563</v>
      </c>
      <c r="E89" s="25">
        <v>171629582</v>
      </c>
      <c r="F89" s="26">
        <f t="shared" si="1"/>
        <v>0.01507897513237182</v>
      </c>
      <c r="G89" s="25">
        <v>11553675145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>
      <c r="A90" s="23" t="s">
        <v>179</v>
      </c>
      <c r="B90" s="24" t="s">
        <v>180</v>
      </c>
      <c r="C90" s="24">
        <v>3</v>
      </c>
      <c r="D90" s="25">
        <v>1792723470</v>
      </c>
      <c r="E90" s="25">
        <v>23858684</v>
      </c>
      <c r="F90" s="26">
        <f t="shared" si="1"/>
        <v>0.013308624781935834</v>
      </c>
      <c r="G90" s="25">
        <v>1816582154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>
      <c r="A91" s="23" t="s">
        <v>181</v>
      </c>
      <c r="B91" s="24" t="s">
        <v>182</v>
      </c>
      <c r="C91" s="24">
        <v>3</v>
      </c>
      <c r="D91" s="25">
        <v>1499101306</v>
      </c>
      <c r="E91" s="25">
        <v>28378022</v>
      </c>
      <c r="F91" s="26">
        <f t="shared" si="1"/>
        <v>0.018930022865312614</v>
      </c>
      <c r="G91" s="25">
        <v>1527479328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>
      <c r="A92" s="23" t="s">
        <v>183</v>
      </c>
      <c r="B92" s="24" t="s">
        <v>184</v>
      </c>
      <c r="C92" s="24">
        <v>3</v>
      </c>
      <c r="D92" s="25">
        <v>3840303470</v>
      </c>
      <c r="E92" s="25">
        <v>61611850</v>
      </c>
      <c r="F92" s="26">
        <f t="shared" si="1"/>
        <v>0.016043484709295643</v>
      </c>
      <c r="G92" s="25">
        <v>3901915320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>
      <c r="A93" s="23" t="s">
        <v>185</v>
      </c>
      <c r="B93" s="24" t="s">
        <v>186</v>
      </c>
      <c r="C93" s="24">
        <v>3</v>
      </c>
      <c r="D93" s="25">
        <v>978900013</v>
      </c>
      <c r="E93" s="25">
        <v>27421890</v>
      </c>
      <c r="F93" s="26">
        <f t="shared" si="1"/>
        <v>0.028012963158475308</v>
      </c>
      <c r="G93" s="25">
        <v>1006321903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>
      <c r="A94" s="23" t="s">
        <v>187</v>
      </c>
      <c r="B94" s="24" t="s">
        <v>188</v>
      </c>
      <c r="C94" s="24">
        <v>3</v>
      </c>
      <c r="D94" s="25">
        <v>686553035</v>
      </c>
      <c r="E94" s="25">
        <v>3545327</v>
      </c>
      <c r="F94" s="26">
        <f t="shared" si="1"/>
        <v>0.005163952119154203</v>
      </c>
      <c r="G94" s="25">
        <v>690098362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>
      <c r="A95" s="23" t="s">
        <v>189</v>
      </c>
      <c r="B95" s="24" t="s">
        <v>190</v>
      </c>
      <c r="C95" s="24">
        <v>3</v>
      </c>
      <c r="D95" s="25">
        <v>1233423155</v>
      </c>
      <c r="E95" s="25">
        <v>9598450</v>
      </c>
      <c r="F95" s="26">
        <f t="shared" si="1"/>
        <v>0.007781960279479268</v>
      </c>
      <c r="G95" s="25">
        <v>1243021605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>
      <c r="A96" s="23" t="s">
        <v>191</v>
      </c>
      <c r="B96" s="24" t="s">
        <v>192</v>
      </c>
      <c r="C96" s="24">
        <v>3</v>
      </c>
      <c r="D96" s="25">
        <v>504854596</v>
      </c>
      <c r="E96" s="25">
        <v>1788014</v>
      </c>
      <c r="F96" s="26">
        <f t="shared" si="1"/>
        <v>0.0035416415224632323</v>
      </c>
      <c r="G96" s="25">
        <v>506642610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>
      <c r="A97" s="23" t="s">
        <v>193</v>
      </c>
      <c r="B97" s="24" t="s">
        <v>194</v>
      </c>
      <c r="C97" s="24">
        <v>3</v>
      </c>
      <c r="D97" s="25">
        <v>452511564</v>
      </c>
      <c r="E97" s="25">
        <v>7150298</v>
      </c>
      <c r="F97" s="26">
        <f t="shared" si="1"/>
        <v>0.01580135971950542</v>
      </c>
      <c r="G97" s="25">
        <v>459661862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>
      <c r="A98" s="23" t="s">
        <v>195</v>
      </c>
      <c r="B98" s="24" t="s">
        <v>196</v>
      </c>
      <c r="C98" s="24">
        <v>3</v>
      </c>
      <c r="D98" s="25">
        <v>345753801</v>
      </c>
      <c r="E98" s="25">
        <v>1235532</v>
      </c>
      <c r="F98" s="26">
        <f t="shared" si="1"/>
        <v>0.003573444446385132</v>
      </c>
      <c r="G98" s="25">
        <v>346989333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>
      <c r="A99" s="23" t="s">
        <v>197</v>
      </c>
      <c r="B99" s="24" t="s">
        <v>198</v>
      </c>
      <c r="C99" s="24">
        <v>3</v>
      </c>
      <c r="D99" s="25">
        <v>433363811</v>
      </c>
      <c r="E99" s="25">
        <v>-493063</v>
      </c>
      <c r="F99" s="26">
        <f t="shared" si="1"/>
        <v>-0.0011377576703099465</v>
      </c>
      <c r="G99" s="25">
        <v>432870748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>
      <c r="A100" s="23" t="s">
        <v>199</v>
      </c>
      <c r="B100" s="24" t="s">
        <v>200</v>
      </c>
      <c r="C100" s="24">
        <v>3</v>
      </c>
      <c r="D100" s="25">
        <v>280238692</v>
      </c>
      <c r="E100" s="25">
        <v>-472965</v>
      </c>
      <c r="F100" s="26">
        <f t="shared" si="1"/>
        <v>-0.0016877219795188025</v>
      </c>
      <c r="G100" s="25">
        <v>279765727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>
      <c r="A101" s="23" t="s">
        <v>201</v>
      </c>
      <c r="B101" s="24" t="s">
        <v>202</v>
      </c>
      <c r="C101" s="24">
        <v>3</v>
      </c>
      <c r="D101" s="25">
        <v>462583224</v>
      </c>
      <c r="E101" s="25">
        <v>89068</v>
      </c>
      <c r="F101" s="26">
        <f t="shared" si="1"/>
        <v>0.00019254481221740112</v>
      </c>
      <c r="G101" s="25">
        <v>462672292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>
      <c r="A102" s="23" t="s">
        <v>203</v>
      </c>
      <c r="B102" s="24" t="s">
        <v>204</v>
      </c>
      <c r="C102" s="24">
        <v>3</v>
      </c>
      <c r="D102" s="25">
        <v>323720862</v>
      </c>
      <c r="E102" s="25">
        <v>-258787</v>
      </c>
      <c r="F102" s="26">
        <f t="shared" si="1"/>
        <v>-0.0007994140334397108</v>
      </c>
      <c r="G102" s="25">
        <v>323462075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>
      <c r="A103" s="23" t="s">
        <v>205</v>
      </c>
      <c r="B103" s="24" t="s">
        <v>206</v>
      </c>
      <c r="C103" s="24">
        <v>3</v>
      </c>
      <c r="D103" s="25">
        <v>776089120</v>
      </c>
      <c r="E103" s="25">
        <v>-6429696</v>
      </c>
      <c r="F103" s="26">
        <f t="shared" si="1"/>
        <v>-0.008284739257780087</v>
      </c>
      <c r="G103" s="25">
        <v>769659424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>
      <c r="A104" s="23" t="s">
        <v>207</v>
      </c>
      <c r="B104" s="24" t="s">
        <v>208</v>
      </c>
      <c r="C104" s="24">
        <v>3</v>
      </c>
      <c r="D104" s="25">
        <v>383564804</v>
      </c>
      <c r="E104" s="25">
        <v>8453084</v>
      </c>
      <c r="F104" s="26">
        <f t="shared" si="1"/>
        <v>0.022038215998566958</v>
      </c>
      <c r="G104" s="25">
        <v>392017888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>
      <c r="A105" s="23" t="s">
        <v>209</v>
      </c>
      <c r="B105" s="24" t="s">
        <v>210</v>
      </c>
      <c r="C105" s="24">
        <v>3</v>
      </c>
      <c r="D105" s="25">
        <v>1245390839</v>
      </c>
      <c r="E105" s="25">
        <v>10307601</v>
      </c>
      <c r="F105" s="26">
        <f t="shared" si="1"/>
        <v>0.008276599343123962</v>
      </c>
      <c r="G105" s="25">
        <v>1255698440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>
      <c r="A106" s="23" t="s">
        <v>211</v>
      </c>
      <c r="B106" s="24" t="s">
        <v>212</v>
      </c>
      <c r="C106" s="24">
        <v>3</v>
      </c>
      <c r="D106" s="25">
        <v>533374473</v>
      </c>
      <c r="E106" s="25">
        <v>9858585</v>
      </c>
      <c r="F106" s="26">
        <f t="shared" si="1"/>
        <v>0.018483421121655366</v>
      </c>
      <c r="G106" s="25">
        <v>543233058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>
      <c r="A107" s="23" t="s">
        <v>213</v>
      </c>
      <c r="B107" s="24" t="s">
        <v>214</v>
      </c>
      <c r="C107" s="24">
        <v>3</v>
      </c>
      <c r="D107" s="25">
        <v>613592446</v>
      </c>
      <c r="E107" s="25">
        <v>2019771</v>
      </c>
      <c r="F107" s="26">
        <f t="shared" si="1"/>
        <v>0.0032917142529489355</v>
      </c>
      <c r="G107" s="25">
        <v>615612217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>
      <c r="A108" s="23" t="s">
        <v>215</v>
      </c>
      <c r="B108" s="24" t="s">
        <v>216</v>
      </c>
      <c r="C108" s="24">
        <v>3</v>
      </c>
      <c r="D108" s="25">
        <v>816978363</v>
      </c>
      <c r="E108" s="25">
        <v>-4738923</v>
      </c>
      <c r="F108" s="26">
        <f t="shared" si="1"/>
        <v>-0.0058005489675373445</v>
      </c>
      <c r="G108" s="25">
        <v>812239440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>
      <c r="A109" s="23" t="s">
        <v>217</v>
      </c>
      <c r="B109" s="24" t="s">
        <v>218</v>
      </c>
      <c r="C109" s="24">
        <v>3</v>
      </c>
      <c r="D109" s="25">
        <v>447771590</v>
      </c>
      <c r="E109" s="25">
        <v>-5913618</v>
      </c>
      <c r="F109" s="26">
        <f t="shared" si="1"/>
        <v>-0.01320677356953352</v>
      </c>
      <c r="G109" s="25">
        <v>441857972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>
      <c r="A110" s="23" t="s">
        <v>219</v>
      </c>
      <c r="B110" s="24" t="s">
        <v>220</v>
      </c>
      <c r="C110" s="24">
        <v>3</v>
      </c>
      <c r="D110" s="25">
        <v>520909122</v>
      </c>
      <c r="E110" s="25">
        <v>1099465</v>
      </c>
      <c r="F110" s="26">
        <f t="shared" si="1"/>
        <v>0.002110665668089414</v>
      </c>
      <c r="G110" s="25">
        <v>522008587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>
      <c r="A111" s="23" t="s">
        <v>221</v>
      </c>
      <c r="B111" s="24" t="s">
        <v>222</v>
      </c>
      <c r="C111" s="24">
        <v>3</v>
      </c>
      <c r="D111" s="25">
        <v>596913108</v>
      </c>
      <c r="E111" s="25">
        <v>1828359</v>
      </c>
      <c r="F111" s="26">
        <f t="shared" si="1"/>
        <v>0.0030630237056211537</v>
      </c>
      <c r="G111" s="25">
        <v>598741467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>
      <c r="A112" s="23" t="s">
        <v>223</v>
      </c>
      <c r="B112" s="24" t="s">
        <v>224</v>
      </c>
      <c r="C112" s="24">
        <v>3</v>
      </c>
      <c r="D112" s="25">
        <v>849391523</v>
      </c>
      <c r="E112" s="25">
        <v>1068381</v>
      </c>
      <c r="F112" s="26">
        <f t="shared" si="1"/>
        <v>0.0012578192400914743</v>
      </c>
      <c r="G112" s="25">
        <v>850459904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>
      <c r="A113" s="23" t="s">
        <v>225</v>
      </c>
      <c r="B113" s="24" t="s">
        <v>226</v>
      </c>
      <c r="C113" s="24">
        <v>3</v>
      </c>
      <c r="D113" s="25">
        <v>3350965335</v>
      </c>
      <c r="E113" s="25">
        <v>98621717</v>
      </c>
      <c r="F113" s="26">
        <f t="shared" si="1"/>
        <v>0.02943083772604887</v>
      </c>
      <c r="G113" s="25">
        <v>3449587052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>
      <c r="A114" s="23" t="s">
        <v>227</v>
      </c>
      <c r="B114" s="24" t="s">
        <v>228</v>
      </c>
      <c r="C114" s="24">
        <v>3</v>
      </c>
      <c r="D114" s="25">
        <v>997845038</v>
      </c>
      <c r="E114" s="25">
        <v>4889173</v>
      </c>
      <c r="F114" s="26">
        <f t="shared" si="1"/>
        <v>0.004899731735700629</v>
      </c>
      <c r="G114" s="25">
        <v>1002734211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>
      <c r="A115" s="23" t="s">
        <v>229</v>
      </c>
      <c r="B115" s="24" t="s">
        <v>230</v>
      </c>
      <c r="C115" s="24">
        <v>3</v>
      </c>
      <c r="D115" s="25">
        <v>787968753</v>
      </c>
      <c r="E115" s="25">
        <v>-7895631</v>
      </c>
      <c r="F115" s="26">
        <f t="shared" si="1"/>
        <v>-0.010020233632284655</v>
      </c>
      <c r="G115" s="25">
        <v>780073122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>
      <c r="A116" s="23" t="s">
        <v>231</v>
      </c>
      <c r="B116" s="24" t="s">
        <v>232</v>
      </c>
      <c r="C116" s="24">
        <v>3</v>
      </c>
      <c r="D116" s="25">
        <v>718495005</v>
      </c>
      <c r="E116" s="25">
        <v>-3630779</v>
      </c>
      <c r="F116" s="26">
        <f t="shared" si="1"/>
        <v>-0.0050533114005434174</v>
      </c>
      <c r="G116" s="25">
        <v>714864226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>
      <c r="A117" s="23" t="s">
        <v>233</v>
      </c>
      <c r="B117" s="24" t="s">
        <v>234</v>
      </c>
      <c r="C117" s="24">
        <v>3</v>
      </c>
      <c r="D117" s="25">
        <v>345935946</v>
      </c>
      <c r="E117" s="25">
        <v>-2283152</v>
      </c>
      <c r="F117" s="26">
        <f t="shared" si="1"/>
        <v>-0.006599927028109418</v>
      </c>
      <c r="G117" s="25">
        <v>343652794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>
      <c r="A118" s="23" t="s">
        <v>235</v>
      </c>
      <c r="B118" s="24" t="s">
        <v>236</v>
      </c>
      <c r="C118" s="24">
        <v>3</v>
      </c>
      <c r="D118" s="25">
        <v>345650582</v>
      </c>
      <c r="E118" s="25">
        <v>-1914715</v>
      </c>
      <c r="F118" s="26">
        <f t="shared" si="1"/>
        <v>-0.005539452556165521</v>
      </c>
      <c r="G118" s="25">
        <v>343735867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>
      <c r="A119" s="23" t="s">
        <v>237</v>
      </c>
      <c r="B119" s="24" t="s">
        <v>238</v>
      </c>
      <c r="C119" s="24">
        <v>3</v>
      </c>
      <c r="D119" s="25">
        <v>1641933490</v>
      </c>
      <c r="E119" s="25">
        <v>5049230</v>
      </c>
      <c r="F119" s="26">
        <f t="shared" si="1"/>
        <v>0.0030751732824451984</v>
      </c>
      <c r="G119" s="25">
        <v>1646982720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>
      <c r="A120" s="23" t="s">
        <v>239</v>
      </c>
      <c r="B120" s="24" t="s">
        <v>240</v>
      </c>
      <c r="C120" s="24">
        <v>3</v>
      </c>
      <c r="D120" s="25">
        <v>345479530</v>
      </c>
      <c r="E120" s="25">
        <v>1151680</v>
      </c>
      <c r="F120" s="26">
        <f t="shared" si="1"/>
        <v>0.0033335694302930193</v>
      </c>
      <c r="G120" s="25">
        <v>346631210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2.75">
      <c r="A121" s="23" t="s">
        <v>241</v>
      </c>
      <c r="B121" s="24" t="s">
        <v>242</v>
      </c>
      <c r="C121" s="24">
        <v>3</v>
      </c>
      <c r="D121" s="27">
        <v>364028163</v>
      </c>
      <c r="E121" s="25">
        <v>-11937047</v>
      </c>
      <c r="F121" s="26">
        <f t="shared" si="1"/>
        <v>-0.0327915480539345</v>
      </c>
      <c r="G121" s="27">
        <v>352091116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2.75">
      <c r="A122" s="23" t="s">
        <v>243</v>
      </c>
      <c r="B122" s="24" t="s">
        <v>244</v>
      </c>
      <c r="C122" s="24">
        <v>3</v>
      </c>
      <c r="D122" s="25">
        <v>421497997</v>
      </c>
      <c r="E122" s="25">
        <v>4059821</v>
      </c>
      <c r="F122" s="26">
        <f t="shared" si="1"/>
        <v>0.009631886815348259</v>
      </c>
      <c r="G122" s="25">
        <v>425557818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2.75">
      <c r="A123" s="23" t="s">
        <v>245</v>
      </c>
      <c r="B123" s="24" t="s">
        <v>246</v>
      </c>
      <c r="C123" s="24">
        <v>3</v>
      </c>
      <c r="D123" s="25">
        <v>1272291708</v>
      </c>
      <c r="E123" s="25">
        <v>38962016</v>
      </c>
      <c r="F123" s="26">
        <f t="shared" si="1"/>
        <v>0.030623492831881288</v>
      </c>
      <c r="G123" s="25">
        <v>1311253724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2.75">
      <c r="A124" s="23" t="s">
        <v>247</v>
      </c>
      <c r="B124" s="24" t="s">
        <v>248</v>
      </c>
      <c r="C124" s="24">
        <v>3</v>
      </c>
      <c r="D124" s="25">
        <v>303686529</v>
      </c>
      <c r="E124" s="25">
        <v>8460159</v>
      </c>
      <c r="F124" s="26">
        <f t="shared" si="1"/>
        <v>0.02785819650235457</v>
      </c>
      <c r="G124" s="25">
        <v>312146688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2.75">
      <c r="A125" s="23" t="s">
        <v>249</v>
      </c>
      <c r="B125" s="24" t="s">
        <v>250</v>
      </c>
      <c r="C125" s="24">
        <v>3</v>
      </c>
      <c r="D125" s="25">
        <v>195486735</v>
      </c>
      <c r="E125" s="25">
        <v>6028182</v>
      </c>
      <c r="F125" s="26">
        <f t="shared" si="1"/>
        <v>0.03083678286406492</v>
      </c>
      <c r="G125" s="25">
        <v>201514917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2.75">
      <c r="A126" s="23" t="s">
        <v>251</v>
      </c>
      <c r="B126" s="24" t="s">
        <v>252</v>
      </c>
      <c r="C126" s="24">
        <v>3</v>
      </c>
      <c r="D126" s="25">
        <v>325351938</v>
      </c>
      <c r="E126" s="25">
        <v>10612669</v>
      </c>
      <c r="F126" s="26">
        <f t="shared" si="1"/>
        <v>0.03261904344334964</v>
      </c>
      <c r="G126" s="25">
        <v>335964607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2.75">
      <c r="A127" s="23" t="s">
        <v>253</v>
      </c>
      <c r="B127" s="24" t="s">
        <v>254</v>
      </c>
      <c r="C127" s="24">
        <v>3</v>
      </c>
      <c r="D127" s="25">
        <v>1148597034</v>
      </c>
      <c r="E127" s="25">
        <v>39988299</v>
      </c>
      <c r="F127" s="26">
        <f t="shared" si="1"/>
        <v>0.03481490707035902</v>
      </c>
      <c r="G127" s="25">
        <v>1188585333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2.75">
      <c r="A128" s="23" t="s">
        <v>255</v>
      </c>
      <c r="B128" s="24" t="s">
        <v>256</v>
      </c>
      <c r="C128" s="24">
        <v>3</v>
      </c>
      <c r="D128" s="25">
        <v>546826309</v>
      </c>
      <c r="E128" s="25">
        <v>-777334</v>
      </c>
      <c r="F128" s="26">
        <f t="shared" si="1"/>
        <v>-0.001421537309390869</v>
      </c>
      <c r="G128" s="25">
        <v>546048975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>
      <c r="A129" s="23" t="s">
        <v>257</v>
      </c>
      <c r="B129" s="24" t="s">
        <v>258</v>
      </c>
      <c r="C129" s="24">
        <v>3</v>
      </c>
      <c r="D129" s="25">
        <v>633029146</v>
      </c>
      <c r="E129" s="25">
        <v>8185150</v>
      </c>
      <c r="F129" s="26">
        <f t="shared" si="1"/>
        <v>0.012930131340271654</v>
      </c>
      <c r="G129" s="25">
        <v>641214296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2.75">
      <c r="A130" s="23" t="s">
        <v>259</v>
      </c>
      <c r="B130" s="24" t="s">
        <v>260</v>
      </c>
      <c r="C130" s="24">
        <v>3</v>
      </c>
      <c r="D130" s="25">
        <v>584419351</v>
      </c>
      <c r="E130" s="25">
        <v>4008699</v>
      </c>
      <c r="F130" s="26">
        <f t="shared" si="1"/>
        <v>0.006859285191602083</v>
      </c>
      <c r="G130" s="25">
        <v>588428050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2.75">
      <c r="A131" s="23" t="s">
        <v>261</v>
      </c>
      <c r="B131" s="24" t="s">
        <v>262</v>
      </c>
      <c r="C131" s="24">
        <v>3</v>
      </c>
      <c r="D131" s="25">
        <v>167715426</v>
      </c>
      <c r="E131" s="25">
        <v>3469780</v>
      </c>
      <c r="F131" s="26">
        <f t="shared" si="1"/>
        <v>0.020688496477360405</v>
      </c>
      <c r="G131" s="25">
        <v>171185206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2.75">
      <c r="A132" s="23" t="s">
        <v>263</v>
      </c>
      <c r="B132" s="24" t="s">
        <v>264</v>
      </c>
      <c r="C132" s="24">
        <v>3</v>
      </c>
      <c r="D132" s="25">
        <v>1163689076</v>
      </c>
      <c r="E132" s="25">
        <v>-26689699</v>
      </c>
      <c r="F132" s="26">
        <f t="shared" si="1"/>
        <v>-0.022935421110716003</v>
      </c>
      <c r="G132" s="25">
        <v>1136999377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>
      <c r="A133" s="23" t="s">
        <v>265</v>
      </c>
      <c r="B133" s="24" t="s">
        <v>266</v>
      </c>
      <c r="C133" s="24">
        <v>3</v>
      </c>
      <c r="D133" s="25">
        <v>874161358</v>
      </c>
      <c r="E133" s="25">
        <v>-4365206</v>
      </c>
      <c r="F133" s="26">
        <f t="shared" si="1"/>
        <v>-0.004993592956324661</v>
      </c>
      <c r="G133" s="25">
        <v>869796152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2.75">
      <c r="A134" s="23" t="s">
        <v>267</v>
      </c>
      <c r="B134" s="24" t="s">
        <v>268</v>
      </c>
      <c r="C134" s="24">
        <v>3</v>
      </c>
      <c r="D134" s="25">
        <v>431596462</v>
      </c>
      <c r="E134" s="25">
        <v>-8185621</v>
      </c>
      <c r="F134" s="26">
        <f t="shared" si="1"/>
        <v>-0.018965913117239594</v>
      </c>
      <c r="G134" s="25">
        <v>423410841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>
      <c r="A135" s="23" t="s">
        <v>269</v>
      </c>
      <c r="B135" s="24" t="s">
        <v>270</v>
      </c>
      <c r="C135" s="24">
        <v>3</v>
      </c>
      <c r="D135" s="25">
        <v>311176067</v>
      </c>
      <c r="E135" s="25">
        <v>4266892</v>
      </c>
      <c r="F135" s="26">
        <f t="shared" si="1"/>
        <v>0.013712147084884906</v>
      </c>
      <c r="G135" s="25">
        <v>315442959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>
      <c r="A136" s="23" t="s">
        <v>271</v>
      </c>
      <c r="B136" s="24" t="s">
        <v>272</v>
      </c>
      <c r="C136" s="24">
        <v>3</v>
      </c>
      <c r="D136" s="25">
        <v>723706953</v>
      </c>
      <c r="E136" s="25">
        <v>6236761</v>
      </c>
      <c r="F136" s="26">
        <f aca="true" t="shared" si="2" ref="F136:F199">+E136/D136</f>
        <v>0.008617798922818972</v>
      </c>
      <c r="G136" s="25">
        <v>729943714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>
      <c r="A137" s="23" t="s">
        <v>273</v>
      </c>
      <c r="B137" s="24" t="s">
        <v>274</v>
      </c>
      <c r="C137" s="24">
        <v>3</v>
      </c>
      <c r="D137" s="25">
        <v>753943353</v>
      </c>
      <c r="E137" s="25">
        <v>8654554</v>
      </c>
      <c r="F137" s="26">
        <f t="shared" si="2"/>
        <v>0.011479050734465458</v>
      </c>
      <c r="G137" s="25">
        <v>762597907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2.75">
      <c r="A138" s="23" t="s">
        <v>275</v>
      </c>
      <c r="B138" s="24" t="s">
        <v>276</v>
      </c>
      <c r="C138" s="24">
        <v>3</v>
      </c>
      <c r="D138" s="25">
        <v>549536350</v>
      </c>
      <c r="E138" s="25">
        <v>11448835</v>
      </c>
      <c r="F138" s="26">
        <f t="shared" si="2"/>
        <v>0.020833626383404847</v>
      </c>
      <c r="G138" s="25">
        <v>560985185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2.75">
      <c r="A139" s="23" t="s">
        <v>277</v>
      </c>
      <c r="B139" s="24" t="s">
        <v>278</v>
      </c>
      <c r="C139" s="24">
        <v>3</v>
      </c>
      <c r="D139" s="25">
        <v>1314371779</v>
      </c>
      <c r="E139" s="25">
        <v>17624957</v>
      </c>
      <c r="F139" s="26">
        <f t="shared" si="2"/>
        <v>0.013409415267124357</v>
      </c>
      <c r="G139" s="25">
        <v>1331996736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2.75">
      <c r="A140" s="23" t="s">
        <v>279</v>
      </c>
      <c r="B140" s="24" t="s">
        <v>280</v>
      </c>
      <c r="C140" s="24">
        <v>3</v>
      </c>
      <c r="D140" s="25">
        <v>1097333933</v>
      </c>
      <c r="E140" s="25">
        <v>28003491</v>
      </c>
      <c r="F140" s="26">
        <f t="shared" si="2"/>
        <v>0.025519570805070512</v>
      </c>
      <c r="G140" s="25">
        <v>1125337424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2.75">
      <c r="A141" s="23" t="s">
        <v>281</v>
      </c>
      <c r="B141" s="24" t="s">
        <v>282</v>
      </c>
      <c r="C141" s="24">
        <v>3</v>
      </c>
      <c r="D141" s="25">
        <v>480634786</v>
      </c>
      <c r="E141" s="25">
        <v>9419402</v>
      </c>
      <c r="F141" s="26">
        <f t="shared" si="2"/>
        <v>0.01959783659936757</v>
      </c>
      <c r="G141" s="25">
        <v>490054188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2.75">
      <c r="A142" s="23" t="s">
        <v>283</v>
      </c>
      <c r="B142" s="24" t="s">
        <v>284</v>
      </c>
      <c r="C142" s="24">
        <v>3</v>
      </c>
      <c r="D142" s="25">
        <v>500248919</v>
      </c>
      <c r="E142" s="25">
        <v>-16415845</v>
      </c>
      <c r="F142" s="26">
        <f t="shared" si="2"/>
        <v>-0.03281535327015869</v>
      </c>
      <c r="G142" s="25">
        <v>483833074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>
      <c r="A143" s="23" t="s">
        <v>285</v>
      </c>
      <c r="B143" s="24" t="s">
        <v>286</v>
      </c>
      <c r="C143" s="24">
        <v>3</v>
      </c>
      <c r="D143" s="25">
        <v>578881845</v>
      </c>
      <c r="E143" s="25">
        <v>-8849161</v>
      </c>
      <c r="F143" s="26">
        <f t="shared" si="2"/>
        <v>-0.015286644548336111</v>
      </c>
      <c r="G143" s="25">
        <v>570032684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2.75">
      <c r="A144" s="23" t="s">
        <v>287</v>
      </c>
      <c r="B144" s="24" t="s">
        <v>288</v>
      </c>
      <c r="C144" s="24">
        <v>3</v>
      </c>
      <c r="D144" s="25">
        <v>510452374</v>
      </c>
      <c r="E144" s="25">
        <v>10407038</v>
      </c>
      <c r="F144" s="26">
        <f t="shared" si="2"/>
        <v>0.02038787265979098</v>
      </c>
      <c r="G144" s="25">
        <v>520859412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2.75">
      <c r="A145" s="23" t="s">
        <v>289</v>
      </c>
      <c r="B145" s="24" t="s">
        <v>290</v>
      </c>
      <c r="C145" s="24">
        <v>3</v>
      </c>
      <c r="D145" s="25">
        <v>585615177</v>
      </c>
      <c r="E145" s="25">
        <v>7485697</v>
      </c>
      <c r="F145" s="26">
        <f t="shared" si="2"/>
        <v>0.01278262124002295</v>
      </c>
      <c r="G145" s="25">
        <v>593100874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2.75">
      <c r="A146" s="23" t="s">
        <v>291</v>
      </c>
      <c r="B146" s="24" t="s">
        <v>292</v>
      </c>
      <c r="C146" s="24">
        <v>3</v>
      </c>
      <c r="D146" s="25">
        <v>194589785</v>
      </c>
      <c r="E146" s="25">
        <v>4359340</v>
      </c>
      <c r="F146" s="26">
        <f t="shared" si="2"/>
        <v>0.02240271759383464</v>
      </c>
      <c r="G146" s="25">
        <v>198949125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>
      <c r="A147" s="23" t="s">
        <v>293</v>
      </c>
      <c r="B147" s="24" t="s">
        <v>294</v>
      </c>
      <c r="C147" s="24">
        <v>3</v>
      </c>
      <c r="D147" s="25">
        <v>6933493</v>
      </c>
      <c r="E147" s="25">
        <v>163621</v>
      </c>
      <c r="F147" s="26">
        <f t="shared" si="2"/>
        <v>0.023598639242875127</v>
      </c>
      <c r="G147" s="25">
        <v>7097114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>
      <c r="A148" s="23" t="s">
        <v>295</v>
      </c>
      <c r="B148" s="24" t="s">
        <v>296</v>
      </c>
      <c r="C148" s="24">
        <v>3</v>
      </c>
      <c r="D148" s="25">
        <v>376808899</v>
      </c>
      <c r="E148" s="25">
        <v>6661804</v>
      </c>
      <c r="F148" s="26">
        <f t="shared" si="2"/>
        <v>0.01767952937863073</v>
      </c>
      <c r="G148" s="25">
        <v>383470703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2.75">
      <c r="A149" s="23" t="s">
        <v>297</v>
      </c>
      <c r="B149" s="24" t="s">
        <v>298</v>
      </c>
      <c r="C149" s="24">
        <v>3</v>
      </c>
      <c r="D149" s="25">
        <v>643193008</v>
      </c>
      <c r="E149" s="25">
        <v>13709836</v>
      </c>
      <c r="F149" s="26">
        <f t="shared" si="2"/>
        <v>0.0213152752431662</v>
      </c>
      <c r="G149" s="25">
        <v>656902844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>
      <c r="A150" s="23" t="s">
        <v>299</v>
      </c>
      <c r="B150" s="24" t="s">
        <v>300</v>
      </c>
      <c r="C150" s="24">
        <v>4</v>
      </c>
      <c r="D150" s="25">
        <v>23987934131</v>
      </c>
      <c r="E150" s="25">
        <v>-496469331</v>
      </c>
      <c r="F150" s="26">
        <f t="shared" si="2"/>
        <v>-0.02069662724137651</v>
      </c>
      <c r="G150" s="25">
        <v>23491464800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>
      <c r="A151" s="23" t="s">
        <v>301</v>
      </c>
      <c r="B151" s="24" t="s">
        <v>302</v>
      </c>
      <c r="C151" s="24">
        <v>3</v>
      </c>
      <c r="D151" s="25">
        <v>1844361718</v>
      </c>
      <c r="E151" s="25">
        <v>-17930522</v>
      </c>
      <c r="F151" s="26">
        <f t="shared" si="2"/>
        <v>-0.009721803388677796</v>
      </c>
      <c r="G151" s="25">
        <v>1826431196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>
      <c r="A152" s="23" t="s">
        <v>303</v>
      </c>
      <c r="B152" s="24" t="s">
        <v>304</v>
      </c>
      <c r="C152" s="24">
        <v>3</v>
      </c>
      <c r="D152" s="25">
        <v>391093719</v>
      </c>
      <c r="E152" s="25">
        <v>-6671198</v>
      </c>
      <c r="F152" s="26">
        <f t="shared" si="2"/>
        <v>-0.01705779887505685</v>
      </c>
      <c r="G152" s="25">
        <v>384422521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>
      <c r="A153" s="23" t="s">
        <v>305</v>
      </c>
      <c r="B153" s="24" t="s">
        <v>306</v>
      </c>
      <c r="C153" s="24">
        <v>3</v>
      </c>
      <c r="D153" s="25">
        <v>1622446537</v>
      </c>
      <c r="E153" s="25">
        <v>-25946071</v>
      </c>
      <c r="F153" s="26">
        <f t="shared" si="2"/>
        <v>-0.015991942050661234</v>
      </c>
      <c r="G153" s="25">
        <v>1596500466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2.75">
      <c r="A154" s="23" t="s">
        <v>307</v>
      </c>
      <c r="B154" s="24" t="s">
        <v>308</v>
      </c>
      <c r="C154" s="24">
        <v>3</v>
      </c>
      <c r="D154" s="25">
        <v>758401139</v>
      </c>
      <c r="E154" s="25">
        <v>-1967822</v>
      </c>
      <c r="F154" s="26">
        <f t="shared" si="2"/>
        <v>-0.0025946981073824574</v>
      </c>
      <c r="G154" s="25">
        <v>756433317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>
      <c r="A155" s="23" t="s">
        <v>309</v>
      </c>
      <c r="B155" s="24" t="s">
        <v>310</v>
      </c>
      <c r="C155" s="24">
        <v>3</v>
      </c>
      <c r="D155" s="25">
        <v>2446190777</v>
      </c>
      <c r="E155" s="25">
        <v>8787409</v>
      </c>
      <c r="F155" s="26">
        <f t="shared" si="2"/>
        <v>0.0035922827780328925</v>
      </c>
      <c r="G155" s="25">
        <v>2454978186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>
      <c r="A156" s="23" t="s">
        <v>311</v>
      </c>
      <c r="B156" s="24" t="s">
        <v>312</v>
      </c>
      <c r="C156" s="24">
        <v>3</v>
      </c>
      <c r="D156" s="25">
        <v>309090825</v>
      </c>
      <c r="E156" s="25">
        <v>2593574</v>
      </c>
      <c r="F156" s="26">
        <f t="shared" si="2"/>
        <v>0.00839097698872168</v>
      </c>
      <c r="G156" s="25">
        <v>311684399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>
      <c r="A157" s="23" t="s">
        <v>313</v>
      </c>
      <c r="B157" s="24" t="s">
        <v>314</v>
      </c>
      <c r="C157" s="24">
        <v>3</v>
      </c>
      <c r="D157" s="25">
        <v>283611302</v>
      </c>
      <c r="E157" s="25">
        <v>2576998</v>
      </c>
      <c r="F157" s="26">
        <f t="shared" si="2"/>
        <v>0.00908637272854521</v>
      </c>
      <c r="G157" s="25">
        <v>286188300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>
      <c r="A158" s="23" t="s">
        <v>315</v>
      </c>
      <c r="B158" s="24" t="s">
        <v>316</v>
      </c>
      <c r="C158" s="24">
        <v>3</v>
      </c>
      <c r="D158" s="25">
        <v>549977712</v>
      </c>
      <c r="E158" s="25">
        <v>4613091</v>
      </c>
      <c r="F158" s="26">
        <f t="shared" si="2"/>
        <v>0.008387778085087201</v>
      </c>
      <c r="G158" s="25">
        <v>554590803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>
      <c r="A159" s="23" t="s">
        <v>317</v>
      </c>
      <c r="B159" s="24" t="s">
        <v>318</v>
      </c>
      <c r="C159" s="24">
        <v>3</v>
      </c>
      <c r="D159" s="25">
        <v>415717036</v>
      </c>
      <c r="E159" s="25">
        <v>3634015</v>
      </c>
      <c r="F159" s="26">
        <f t="shared" si="2"/>
        <v>0.008741559006015812</v>
      </c>
      <c r="G159" s="25">
        <v>419351051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2.75">
      <c r="A160" s="23" t="s">
        <v>319</v>
      </c>
      <c r="B160" s="24" t="s">
        <v>320</v>
      </c>
      <c r="C160" s="24">
        <v>3</v>
      </c>
      <c r="D160" s="25">
        <v>512999974</v>
      </c>
      <c r="E160" s="25">
        <v>4299411</v>
      </c>
      <c r="F160" s="26">
        <f t="shared" si="2"/>
        <v>0.008380918553418874</v>
      </c>
      <c r="G160" s="25">
        <v>517299385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2.75">
      <c r="A161" s="23" t="s">
        <v>321</v>
      </c>
      <c r="B161" s="24" t="s">
        <v>322</v>
      </c>
      <c r="C161" s="24">
        <v>3</v>
      </c>
      <c r="D161" s="25">
        <v>351908073</v>
      </c>
      <c r="E161" s="25">
        <v>-7939382</v>
      </c>
      <c r="F161" s="26">
        <f t="shared" si="2"/>
        <v>-0.022560954434256472</v>
      </c>
      <c r="G161" s="25">
        <v>343968691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2.75">
      <c r="A162" s="23" t="s">
        <v>323</v>
      </c>
      <c r="B162" s="24" t="s">
        <v>324</v>
      </c>
      <c r="C162" s="24">
        <v>3</v>
      </c>
      <c r="D162" s="25">
        <v>316162367</v>
      </c>
      <c r="E162" s="25">
        <v>-10054718</v>
      </c>
      <c r="F162" s="26">
        <f t="shared" si="2"/>
        <v>-0.0318023871576088</v>
      </c>
      <c r="G162" s="25">
        <v>306107649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>
      <c r="A163" s="23" t="s">
        <v>325</v>
      </c>
      <c r="B163" s="24" t="s">
        <v>326</v>
      </c>
      <c r="C163" s="24">
        <v>3</v>
      </c>
      <c r="D163" s="25">
        <v>784866202</v>
      </c>
      <c r="E163" s="25">
        <v>11953355</v>
      </c>
      <c r="F163" s="26">
        <f t="shared" si="2"/>
        <v>0.015229799639149196</v>
      </c>
      <c r="G163" s="25">
        <v>796819557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2.75">
      <c r="A164" s="23" t="s">
        <v>327</v>
      </c>
      <c r="B164" s="24" t="s">
        <v>328</v>
      </c>
      <c r="C164" s="24">
        <v>3</v>
      </c>
      <c r="D164" s="25">
        <v>2594686224</v>
      </c>
      <c r="E164" s="25">
        <v>67154044</v>
      </c>
      <c r="F164" s="26">
        <f t="shared" si="2"/>
        <v>0.02588137377801101</v>
      </c>
      <c r="G164" s="25">
        <v>2661840268</v>
      </c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2.75">
      <c r="A165" s="23" t="s">
        <v>329</v>
      </c>
      <c r="B165" s="24" t="s">
        <v>330</v>
      </c>
      <c r="C165" s="24">
        <v>3</v>
      </c>
      <c r="D165" s="25">
        <v>627685136</v>
      </c>
      <c r="E165" s="25">
        <v>13120485</v>
      </c>
      <c r="F165" s="26">
        <f t="shared" si="2"/>
        <v>0.020902972282587237</v>
      </c>
      <c r="G165" s="25">
        <v>640805621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>
      <c r="A166" s="23" t="s">
        <v>331</v>
      </c>
      <c r="B166" s="24" t="s">
        <v>332</v>
      </c>
      <c r="C166" s="24">
        <v>3</v>
      </c>
      <c r="D166" s="25">
        <v>623800715</v>
      </c>
      <c r="E166" s="25">
        <v>7117412</v>
      </c>
      <c r="F166" s="26">
        <f t="shared" si="2"/>
        <v>0.01140975287275841</v>
      </c>
      <c r="G166" s="25">
        <v>630918127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>
      <c r="A167" s="23" t="s">
        <v>333</v>
      </c>
      <c r="B167" s="24" t="s">
        <v>334</v>
      </c>
      <c r="C167" s="24">
        <v>3</v>
      </c>
      <c r="D167" s="25">
        <v>689442545</v>
      </c>
      <c r="E167" s="25">
        <v>11846592</v>
      </c>
      <c r="F167" s="26">
        <f t="shared" si="2"/>
        <v>0.01718285604205061</v>
      </c>
      <c r="G167" s="25">
        <v>701289137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>
      <c r="A168" s="23" t="s">
        <v>335</v>
      </c>
      <c r="B168" s="24" t="s">
        <v>336</v>
      </c>
      <c r="C168" s="24">
        <v>3</v>
      </c>
      <c r="D168" s="25">
        <v>289495999</v>
      </c>
      <c r="E168" s="25">
        <v>-10302393</v>
      </c>
      <c r="F168" s="26">
        <f t="shared" si="2"/>
        <v>-0.03558734157151512</v>
      </c>
      <c r="G168" s="25">
        <v>279193606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2.75">
      <c r="A169" s="23" t="s">
        <v>337</v>
      </c>
      <c r="B169" s="24" t="s">
        <v>338</v>
      </c>
      <c r="C169" s="24">
        <v>3</v>
      </c>
      <c r="D169" s="25">
        <v>985072996</v>
      </c>
      <c r="E169" s="25">
        <v>12916994</v>
      </c>
      <c r="F169" s="26">
        <f t="shared" si="2"/>
        <v>0.013112727739417192</v>
      </c>
      <c r="G169" s="25">
        <v>997989990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>
      <c r="A170" s="23" t="s">
        <v>339</v>
      </c>
      <c r="B170" s="24" t="s">
        <v>340</v>
      </c>
      <c r="C170" s="24">
        <v>3</v>
      </c>
      <c r="D170" s="25">
        <v>307084487</v>
      </c>
      <c r="E170" s="25">
        <v>3471077</v>
      </c>
      <c r="F170" s="26">
        <f t="shared" si="2"/>
        <v>0.011303329041170354</v>
      </c>
      <c r="G170" s="25">
        <v>310555564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>
      <c r="A171" s="23" t="s">
        <v>341</v>
      </c>
      <c r="B171" s="24" t="s">
        <v>342</v>
      </c>
      <c r="C171" s="24">
        <v>3</v>
      </c>
      <c r="D171" s="25">
        <v>307767069</v>
      </c>
      <c r="E171" s="25">
        <v>5842116</v>
      </c>
      <c r="F171" s="26">
        <f t="shared" si="2"/>
        <v>0.018982264798447297</v>
      </c>
      <c r="G171" s="25">
        <v>313609185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>
      <c r="A172" s="23" t="s">
        <v>343</v>
      </c>
      <c r="B172" s="24" t="s">
        <v>344</v>
      </c>
      <c r="C172" s="24">
        <v>3</v>
      </c>
      <c r="D172" s="25">
        <v>611139747</v>
      </c>
      <c r="E172" s="25">
        <v>12394748</v>
      </c>
      <c r="F172" s="26">
        <f t="shared" si="2"/>
        <v>0.020281364550160736</v>
      </c>
      <c r="G172" s="25">
        <v>623534495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>
      <c r="A173" s="23" t="s">
        <v>345</v>
      </c>
      <c r="B173" s="24" t="s">
        <v>346</v>
      </c>
      <c r="C173" s="24">
        <v>3</v>
      </c>
      <c r="D173" s="25">
        <v>538365230</v>
      </c>
      <c r="E173" s="25">
        <v>334590</v>
      </c>
      <c r="F173" s="26">
        <f t="shared" si="2"/>
        <v>0.0006214925878478445</v>
      </c>
      <c r="G173" s="25">
        <v>538699820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>
      <c r="A174" s="23" t="s">
        <v>347</v>
      </c>
      <c r="B174" s="24" t="s">
        <v>348</v>
      </c>
      <c r="C174" s="24">
        <v>3</v>
      </c>
      <c r="D174" s="25">
        <v>957641434</v>
      </c>
      <c r="E174" s="25">
        <v>-828066</v>
      </c>
      <c r="F174" s="26">
        <f t="shared" si="2"/>
        <v>-0.0008646931623887945</v>
      </c>
      <c r="G174" s="25">
        <v>956813368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>
      <c r="A175" s="23" t="s">
        <v>349</v>
      </c>
      <c r="B175" s="24" t="s">
        <v>350</v>
      </c>
      <c r="C175" s="24">
        <v>3</v>
      </c>
      <c r="D175" s="25">
        <v>457586015</v>
      </c>
      <c r="E175" s="25">
        <v>11103686</v>
      </c>
      <c r="F175" s="26">
        <f t="shared" si="2"/>
        <v>0.024265789678908783</v>
      </c>
      <c r="G175" s="25">
        <v>468689701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>
      <c r="A176" s="23" t="s">
        <v>351</v>
      </c>
      <c r="B176" s="24" t="s">
        <v>352</v>
      </c>
      <c r="C176" s="24">
        <v>3</v>
      </c>
      <c r="D176" s="25">
        <v>619813350</v>
      </c>
      <c r="E176" s="25">
        <v>13041925</v>
      </c>
      <c r="F176" s="26">
        <f t="shared" si="2"/>
        <v>0.021041697472311625</v>
      </c>
      <c r="G176" s="25">
        <v>632855275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>
      <c r="A177" s="23" t="s">
        <v>353</v>
      </c>
      <c r="B177" s="24" t="s">
        <v>354</v>
      </c>
      <c r="C177" s="24">
        <v>3</v>
      </c>
      <c r="D177" s="25">
        <v>501134430</v>
      </c>
      <c r="E177" s="25">
        <v>-1577072</v>
      </c>
      <c r="F177" s="26">
        <f t="shared" si="2"/>
        <v>-0.003147003888756955</v>
      </c>
      <c r="G177" s="25">
        <v>499557358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2.75">
      <c r="A178" s="23" t="s">
        <v>355</v>
      </c>
      <c r="B178" s="24" t="s">
        <v>356</v>
      </c>
      <c r="C178" s="24">
        <v>3</v>
      </c>
      <c r="D178" s="25">
        <v>1471679305</v>
      </c>
      <c r="E178" s="25">
        <v>-24821904</v>
      </c>
      <c r="F178" s="26">
        <f t="shared" si="2"/>
        <v>-0.016866381089730688</v>
      </c>
      <c r="G178" s="25">
        <v>1446857401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2.75">
      <c r="A179" s="23" t="s">
        <v>357</v>
      </c>
      <c r="B179" s="24" t="s">
        <v>358</v>
      </c>
      <c r="C179" s="24">
        <v>3</v>
      </c>
      <c r="D179" s="25">
        <v>853396756</v>
      </c>
      <c r="E179" s="25">
        <v>-3593157</v>
      </c>
      <c r="F179" s="26">
        <f t="shared" si="2"/>
        <v>-0.00421041792664138</v>
      </c>
      <c r="G179" s="25">
        <v>849803599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2.75">
      <c r="A180" s="23" t="s">
        <v>359</v>
      </c>
      <c r="B180" s="24" t="s">
        <v>360</v>
      </c>
      <c r="C180" s="24">
        <v>3</v>
      </c>
      <c r="D180" s="25">
        <v>943541860</v>
      </c>
      <c r="E180" s="25">
        <v>-34426</v>
      </c>
      <c r="F180" s="26">
        <f t="shared" si="2"/>
        <v>-3.648592760897752E-05</v>
      </c>
      <c r="G180" s="25">
        <v>943507434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2.75">
      <c r="A181" s="23" t="s">
        <v>361</v>
      </c>
      <c r="B181" s="24" t="s">
        <v>362</v>
      </c>
      <c r="C181" s="24">
        <v>3</v>
      </c>
      <c r="D181" s="25">
        <v>585294493</v>
      </c>
      <c r="E181" s="25">
        <v>-6576316</v>
      </c>
      <c r="F181" s="26">
        <f t="shared" si="2"/>
        <v>-0.011235909578257385</v>
      </c>
      <c r="G181" s="25">
        <v>578718177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2.75">
      <c r="A182" s="23" t="s">
        <v>363</v>
      </c>
      <c r="B182" s="24" t="s">
        <v>364</v>
      </c>
      <c r="C182" s="24">
        <v>3</v>
      </c>
      <c r="D182" s="25">
        <v>326848787</v>
      </c>
      <c r="E182" s="25">
        <v>-2580798</v>
      </c>
      <c r="F182" s="26">
        <f t="shared" si="2"/>
        <v>-0.00789599993222554</v>
      </c>
      <c r="G182" s="25">
        <v>324267989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2.75">
      <c r="A183" s="23" t="s">
        <v>365</v>
      </c>
      <c r="B183" s="24" t="s">
        <v>366</v>
      </c>
      <c r="C183" s="24">
        <v>3</v>
      </c>
      <c r="D183" s="25">
        <v>434857040</v>
      </c>
      <c r="E183" s="25">
        <v>1850335</v>
      </c>
      <c r="F183" s="26">
        <f t="shared" si="2"/>
        <v>0.004255042070837809</v>
      </c>
      <c r="G183" s="25">
        <v>436707375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2.75">
      <c r="A184" s="23" t="s">
        <v>367</v>
      </c>
      <c r="B184" s="24" t="s">
        <v>368</v>
      </c>
      <c r="C184" s="24">
        <v>3</v>
      </c>
      <c r="D184" s="25">
        <v>1099172909</v>
      </c>
      <c r="E184" s="25">
        <v>776380</v>
      </c>
      <c r="F184" s="26">
        <f t="shared" si="2"/>
        <v>0.0007063310909894341</v>
      </c>
      <c r="G184" s="25">
        <v>1099949289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2.75">
      <c r="A185" s="23" t="s">
        <v>369</v>
      </c>
      <c r="B185" s="24" t="s">
        <v>370</v>
      </c>
      <c r="C185" s="24">
        <v>3</v>
      </c>
      <c r="D185" s="25">
        <v>1122250182</v>
      </c>
      <c r="E185" s="25">
        <v>29807839</v>
      </c>
      <c r="F185" s="26">
        <f t="shared" si="2"/>
        <v>0.026560778940466236</v>
      </c>
      <c r="G185" s="25">
        <v>1152058021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2.75">
      <c r="A186" s="23" t="s">
        <v>371</v>
      </c>
      <c r="B186" s="24" t="s">
        <v>372</v>
      </c>
      <c r="C186" s="24">
        <v>3</v>
      </c>
      <c r="D186" s="25">
        <v>577391359</v>
      </c>
      <c r="E186" s="25">
        <v>14124631</v>
      </c>
      <c r="F186" s="26">
        <f t="shared" si="2"/>
        <v>0.02446283751884136</v>
      </c>
      <c r="G186" s="25">
        <v>591515990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2.75">
      <c r="A187" s="23" t="s">
        <v>373</v>
      </c>
      <c r="B187" s="24" t="s">
        <v>374</v>
      </c>
      <c r="C187" s="24">
        <v>3</v>
      </c>
      <c r="D187" s="25">
        <v>503902668</v>
      </c>
      <c r="E187" s="25">
        <v>17421037</v>
      </c>
      <c r="F187" s="26">
        <f t="shared" si="2"/>
        <v>0.034572226158564416</v>
      </c>
      <c r="G187" s="25">
        <v>521323705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2.75">
      <c r="A188" s="23" t="s">
        <v>375</v>
      </c>
      <c r="B188" s="24" t="s">
        <v>376</v>
      </c>
      <c r="C188" s="24">
        <v>3</v>
      </c>
      <c r="D188" s="25">
        <v>801283087</v>
      </c>
      <c r="E188" s="25">
        <v>16994140</v>
      </c>
      <c r="F188" s="26">
        <f t="shared" si="2"/>
        <v>0.02120865930619599</v>
      </c>
      <c r="G188" s="25">
        <v>818277227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2.75">
      <c r="A189" s="23" t="s">
        <v>377</v>
      </c>
      <c r="B189" s="24" t="s">
        <v>378</v>
      </c>
      <c r="C189" s="24">
        <v>3</v>
      </c>
      <c r="D189" s="25">
        <v>715003192</v>
      </c>
      <c r="E189" s="25">
        <v>12260830</v>
      </c>
      <c r="F189" s="26">
        <f t="shared" si="2"/>
        <v>0.01714793743186534</v>
      </c>
      <c r="G189" s="25">
        <v>727264022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2.75">
      <c r="A190" s="23" t="s">
        <v>379</v>
      </c>
      <c r="B190" s="24" t="s">
        <v>380</v>
      </c>
      <c r="C190" s="24">
        <v>3</v>
      </c>
      <c r="D190" s="25">
        <v>389746033</v>
      </c>
      <c r="E190" s="25">
        <v>8635413</v>
      </c>
      <c r="F190" s="26">
        <f t="shared" si="2"/>
        <v>0.022156512879760344</v>
      </c>
      <c r="G190" s="25">
        <v>398381446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2.75">
      <c r="A191" s="23" t="s">
        <v>381</v>
      </c>
      <c r="B191" s="24" t="s">
        <v>382</v>
      </c>
      <c r="C191" s="24">
        <v>3</v>
      </c>
      <c r="D191" s="25">
        <v>2008732111</v>
      </c>
      <c r="E191" s="25">
        <v>-4207388</v>
      </c>
      <c r="F191" s="26">
        <f t="shared" si="2"/>
        <v>-0.002094549082458512</v>
      </c>
      <c r="G191" s="25">
        <v>2004524723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2.75">
      <c r="A192" s="23" t="s">
        <v>383</v>
      </c>
      <c r="B192" s="24" t="s">
        <v>384</v>
      </c>
      <c r="C192" s="24">
        <v>3</v>
      </c>
      <c r="D192" s="25">
        <v>1536007923</v>
      </c>
      <c r="E192" s="25">
        <v>-2465341</v>
      </c>
      <c r="F192" s="26">
        <f t="shared" si="2"/>
        <v>-0.0016050314344635058</v>
      </c>
      <c r="G192" s="25">
        <v>1533542582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2.75">
      <c r="A193" s="23" t="s">
        <v>385</v>
      </c>
      <c r="B193" s="24" t="s">
        <v>386</v>
      </c>
      <c r="C193" s="24">
        <v>3</v>
      </c>
      <c r="D193" s="25">
        <v>923996441</v>
      </c>
      <c r="E193" s="25">
        <v>-59328</v>
      </c>
      <c r="F193" s="26">
        <f t="shared" si="2"/>
        <v>-6.420803951992712E-05</v>
      </c>
      <c r="G193" s="25">
        <v>923937113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2.75">
      <c r="A194" s="23" t="s">
        <v>387</v>
      </c>
      <c r="B194" s="24" t="s">
        <v>388</v>
      </c>
      <c r="C194" s="24">
        <v>3</v>
      </c>
      <c r="D194" s="25">
        <v>798543782</v>
      </c>
      <c r="E194" s="25">
        <v>-14778954</v>
      </c>
      <c r="F194" s="26">
        <f t="shared" si="2"/>
        <v>-0.018507380976638798</v>
      </c>
      <c r="G194" s="25">
        <v>783764828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2.75">
      <c r="A195" s="23" t="s">
        <v>389</v>
      </c>
      <c r="B195" s="24" t="s">
        <v>390</v>
      </c>
      <c r="C195" s="24">
        <v>3</v>
      </c>
      <c r="D195" s="25">
        <v>502653384</v>
      </c>
      <c r="E195" s="25">
        <v>-13363458</v>
      </c>
      <c r="F195" s="26">
        <f t="shared" si="2"/>
        <v>-0.026585831161936434</v>
      </c>
      <c r="G195" s="25">
        <v>489289926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2.75">
      <c r="A196" s="23" t="s">
        <v>391</v>
      </c>
      <c r="B196" s="24" t="s">
        <v>392</v>
      </c>
      <c r="C196" s="24">
        <v>3</v>
      </c>
      <c r="D196" s="25">
        <v>758950862</v>
      </c>
      <c r="E196" s="25">
        <v>-9974595</v>
      </c>
      <c r="F196" s="26">
        <f t="shared" si="2"/>
        <v>-0.013142609751723294</v>
      </c>
      <c r="G196" s="25">
        <v>748976267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2.75">
      <c r="A197" s="23" t="s">
        <v>393</v>
      </c>
      <c r="B197" s="24" t="s">
        <v>394</v>
      </c>
      <c r="C197" s="24">
        <v>3</v>
      </c>
      <c r="D197" s="25">
        <v>840326931</v>
      </c>
      <c r="E197" s="25">
        <v>-3492095</v>
      </c>
      <c r="F197" s="26">
        <f t="shared" si="2"/>
        <v>-0.004155638563010662</v>
      </c>
      <c r="G197" s="25">
        <v>836834836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2.75">
      <c r="A198" s="23" t="s">
        <v>395</v>
      </c>
      <c r="B198" s="24" t="s">
        <v>396</v>
      </c>
      <c r="C198" s="24">
        <v>3</v>
      </c>
      <c r="D198" s="25">
        <v>774085821</v>
      </c>
      <c r="E198" s="25">
        <v>13094390</v>
      </c>
      <c r="F198" s="26">
        <f t="shared" si="2"/>
        <v>0.01691594090056327</v>
      </c>
      <c r="G198" s="25">
        <v>787180211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2.75">
      <c r="A199" s="23" t="s">
        <v>397</v>
      </c>
      <c r="B199" s="24" t="s">
        <v>398</v>
      </c>
      <c r="C199" s="24">
        <v>3</v>
      </c>
      <c r="D199" s="25">
        <v>678744571</v>
      </c>
      <c r="E199" s="25">
        <v>15504924</v>
      </c>
      <c r="F199" s="26">
        <f t="shared" si="2"/>
        <v>0.022843532990851723</v>
      </c>
      <c r="G199" s="25">
        <v>694249495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2.75">
      <c r="A200" s="23" t="s">
        <v>399</v>
      </c>
      <c r="B200" s="24" t="s">
        <v>400</v>
      </c>
      <c r="C200" s="24">
        <v>3</v>
      </c>
      <c r="D200" s="25">
        <v>877609747</v>
      </c>
      <c r="E200" s="25">
        <v>32145704</v>
      </c>
      <c r="F200" s="26">
        <f aca="true" t="shared" si="3" ref="F200:F251">+E200/D200</f>
        <v>0.03662869984054541</v>
      </c>
      <c r="G200" s="25">
        <v>909755451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2.75">
      <c r="A201" s="23" t="s">
        <v>401</v>
      </c>
      <c r="B201" s="24" t="s">
        <v>402</v>
      </c>
      <c r="C201" s="24">
        <v>3</v>
      </c>
      <c r="D201" s="25">
        <v>809417695</v>
      </c>
      <c r="E201" s="25">
        <v>21820148</v>
      </c>
      <c r="F201" s="26">
        <f t="shared" si="3"/>
        <v>0.02695783417485085</v>
      </c>
      <c r="G201" s="25">
        <v>831237843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2.75">
      <c r="A202" s="23" t="s">
        <v>403</v>
      </c>
      <c r="B202" s="24" t="s">
        <v>404</v>
      </c>
      <c r="C202" s="24">
        <v>3</v>
      </c>
      <c r="D202" s="25">
        <v>680089093</v>
      </c>
      <c r="E202" s="25">
        <v>-20915464</v>
      </c>
      <c r="F202" s="26">
        <f t="shared" si="3"/>
        <v>-0.030754005931396402</v>
      </c>
      <c r="G202" s="25">
        <v>659173629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2.75">
      <c r="A203" s="23" t="s">
        <v>405</v>
      </c>
      <c r="B203" s="24" t="s">
        <v>406</v>
      </c>
      <c r="C203" s="24">
        <v>3</v>
      </c>
      <c r="D203" s="25">
        <v>1127590432</v>
      </c>
      <c r="E203" s="25">
        <v>-1756586</v>
      </c>
      <c r="F203" s="26">
        <f t="shared" si="3"/>
        <v>-0.0015578227254769753</v>
      </c>
      <c r="G203" s="25">
        <v>1125833846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3" t="s">
        <v>407</v>
      </c>
      <c r="B204" s="24" t="s">
        <v>408</v>
      </c>
      <c r="C204" s="24">
        <v>3</v>
      </c>
      <c r="D204" s="25">
        <v>394953447</v>
      </c>
      <c r="E204" s="25">
        <v>-2093993</v>
      </c>
      <c r="F204" s="26">
        <f t="shared" si="3"/>
        <v>-0.005301872957194371</v>
      </c>
      <c r="G204" s="25">
        <v>392859454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ht="12.75">
      <c r="A205" s="23" t="s">
        <v>409</v>
      </c>
      <c r="B205" s="24" t="s">
        <v>410</v>
      </c>
      <c r="C205" s="24">
        <v>3</v>
      </c>
      <c r="D205" s="25">
        <v>454756579</v>
      </c>
      <c r="E205" s="25">
        <v>-2047162</v>
      </c>
      <c r="F205" s="26">
        <f t="shared" si="3"/>
        <v>-0.004501665494321524</v>
      </c>
      <c r="G205" s="25">
        <v>452709417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2.75">
      <c r="A206" s="23" t="s">
        <v>411</v>
      </c>
      <c r="B206" s="24" t="s">
        <v>412</v>
      </c>
      <c r="C206" s="24">
        <v>3</v>
      </c>
      <c r="D206" s="25">
        <v>670515821</v>
      </c>
      <c r="E206" s="25">
        <v>1555378</v>
      </c>
      <c r="F206" s="26">
        <f t="shared" si="3"/>
        <v>0.0023196738261601737</v>
      </c>
      <c r="G206" s="25">
        <v>672071199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2.75">
      <c r="A207" s="23" t="s">
        <v>413</v>
      </c>
      <c r="B207" s="24" t="s">
        <v>414</v>
      </c>
      <c r="C207" s="24">
        <v>3</v>
      </c>
      <c r="D207" s="25">
        <v>3247381760</v>
      </c>
      <c r="E207" s="25">
        <v>8247783</v>
      </c>
      <c r="F207" s="26">
        <f t="shared" si="3"/>
        <v>0.002539825499297009</v>
      </c>
      <c r="G207" s="25">
        <v>3255629543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ht="12.75">
      <c r="A208" s="23" t="s">
        <v>415</v>
      </c>
      <c r="B208" s="24" t="s">
        <v>416</v>
      </c>
      <c r="C208" s="24">
        <v>3</v>
      </c>
      <c r="D208" s="25">
        <v>6209434652</v>
      </c>
      <c r="E208" s="25">
        <v>20187926</v>
      </c>
      <c r="F208" s="26">
        <f t="shared" si="3"/>
        <v>0.003251169733060587</v>
      </c>
      <c r="G208" s="25">
        <v>6229622578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2.75">
      <c r="A209" s="23" t="s">
        <v>417</v>
      </c>
      <c r="B209" s="24" t="s">
        <v>418</v>
      </c>
      <c r="C209" s="24">
        <v>3</v>
      </c>
      <c r="D209" s="25">
        <v>2922053324</v>
      </c>
      <c r="E209" s="25">
        <v>13644897</v>
      </c>
      <c r="F209" s="26">
        <f t="shared" si="3"/>
        <v>0.0046696262822888855</v>
      </c>
      <c r="G209" s="25">
        <v>2935698221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2.75">
      <c r="A210" s="23" t="s">
        <v>419</v>
      </c>
      <c r="B210" s="24" t="s">
        <v>420</v>
      </c>
      <c r="C210" s="24">
        <v>3</v>
      </c>
      <c r="D210" s="25">
        <v>1711823582</v>
      </c>
      <c r="E210" s="25">
        <v>10886817</v>
      </c>
      <c r="F210" s="26">
        <f t="shared" si="3"/>
        <v>0.006359777441131197</v>
      </c>
      <c r="G210" s="25">
        <v>1722710399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2.75">
      <c r="A211" s="23" t="s">
        <v>421</v>
      </c>
      <c r="B211" s="24" t="s">
        <v>422</v>
      </c>
      <c r="C211" s="24">
        <v>3</v>
      </c>
      <c r="D211" s="25">
        <v>913817254</v>
      </c>
      <c r="E211" s="25">
        <v>18095180</v>
      </c>
      <c r="F211" s="26">
        <f t="shared" si="3"/>
        <v>0.019801749114270937</v>
      </c>
      <c r="G211" s="25">
        <v>931912434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2.75">
      <c r="A212" s="23" t="s">
        <v>423</v>
      </c>
      <c r="B212" s="24" t="s">
        <v>424</v>
      </c>
      <c r="C212" s="24">
        <v>3</v>
      </c>
      <c r="D212" s="25">
        <v>330811750</v>
      </c>
      <c r="E212" s="25">
        <v>6108016</v>
      </c>
      <c r="F212" s="26">
        <f t="shared" si="3"/>
        <v>0.018463721436738568</v>
      </c>
      <c r="G212" s="25">
        <v>336919766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2.75">
      <c r="A213" s="23" t="s">
        <v>425</v>
      </c>
      <c r="B213" s="24" t="s">
        <v>426</v>
      </c>
      <c r="C213" s="24">
        <v>3</v>
      </c>
      <c r="D213" s="25">
        <v>1044863068</v>
      </c>
      <c r="E213" s="25">
        <v>15101027</v>
      </c>
      <c r="F213" s="26">
        <f t="shared" si="3"/>
        <v>0.014452637347882604</v>
      </c>
      <c r="G213" s="25">
        <v>1059964095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2.75">
      <c r="A214" s="23" t="s">
        <v>427</v>
      </c>
      <c r="B214" s="24" t="s">
        <v>428</v>
      </c>
      <c r="C214" s="24">
        <v>3</v>
      </c>
      <c r="D214" s="25">
        <v>437749825</v>
      </c>
      <c r="E214" s="25">
        <v>3263941</v>
      </c>
      <c r="F214" s="26">
        <f t="shared" si="3"/>
        <v>0.007456178880254264</v>
      </c>
      <c r="G214" s="25">
        <v>441013766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2.75">
      <c r="A215" s="23" t="s">
        <v>429</v>
      </c>
      <c r="B215" s="24" t="s">
        <v>430</v>
      </c>
      <c r="C215" s="24">
        <v>3</v>
      </c>
      <c r="D215" s="25">
        <v>310659628</v>
      </c>
      <c r="E215" s="25">
        <v>2764339</v>
      </c>
      <c r="F215" s="26">
        <f t="shared" si="3"/>
        <v>0.008898288515300739</v>
      </c>
      <c r="G215" s="25">
        <v>313423967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2.75">
      <c r="A216" s="23" t="s">
        <v>431</v>
      </c>
      <c r="B216" s="24" t="s">
        <v>432</v>
      </c>
      <c r="C216" s="24">
        <v>3</v>
      </c>
      <c r="D216" s="25">
        <v>48983127</v>
      </c>
      <c r="E216" s="25">
        <v>741256</v>
      </c>
      <c r="F216" s="26">
        <f t="shared" si="3"/>
        <v>0.015132884431816694</v>
      </c>
      <c r="G216" s="25">
        <v>49724383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2.75">
      <c r="A217" s="23" t="s">
        <v>433</v>
      </c>
      <c r="B217" s="24" t="s">
        <v>434</v>
      </c>
      <c r="C217" s="24">
        <v>3</v>
      </c>
      <c r="D217" s="25">
        <v>386234660</v>
      </c>
      <c r="E217" s="25">
        <v>1975623</v>
      </c>
      <c r="F217" s="26">
        <f t="shared" si="3"/>
        <v>0.00511508470006291</v>
      </c>
      <c r="G217" s="25">
        <v>388210283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2.75">
      <c r="A218" s="23" t="s">
        <v>435</v>
      </c>
      <c r="B218" s="24" t="s">
        <v>436</v>
      </c>
      <c r="C218" s="24">
        <v>3</v>
      </c>
      <c r="D218" s="25">
        <v>783596479</v>
      </c>
      <c r="E218" s="25">
        <v>19483625</v>
      </c>
      <c r="F218" s="26">
        <f t="shared" si="3"/>
        <v>0.02486436006560974</v>
      </c>
      <c r="G218" s="25">
        <v>803080104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2.75">
      <c r="A219" s="23" t="s">
        <v>437</v>
      </c>
      <c r="B219" s="24" t="s">
        <v>438</v>
      </c>
      <c r="C219" s="24">
        <v>3</v>
      </c>
      <c r="D219" s="25">
        <v>308533603</v>
      </c>
      <c r="E219" s="25">
        <v>4020140</v>
      </c>
      <c r="F219" s="26">
        <f t="shared" si="3"/>
        <v>0.013029828715285836</v>
      </c>
      <c r="G219" s="25">
        <v>312553743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2.75">
      <c r="A220" s="23" t="s">
        <v>439</v>
      </c>
      <c r="B220" s="24" t="s">
        <v>440</v>
      </c>
      <c r="C220" s="24">
        <v>3</v>
      </c>
      <c r="D220" s="25">
        <v>1569858513</v>
      </c>
      <c r="E220" s="25">
        <v>30225295</v>
      </c>
      <c r="F220" s="26">
        <f t="shared" si="3"/>
        <v>0.01925351536441297</v>
      </c>
      <c r="G220" s="25">
        <v>1600083808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2.75">
      <c r="A221" s="23" t="s">
        <v>441</v>
      </c>
      <c r="B221" s="24" t="s">
        <v>442</v>
      </c>
      <c r="C221" s="24">
        <v>3</v>
      </c>
      <c r="D221" s="25">
        <v>671192402</v>
      </c>
      <c r="E221" s="25">
        <v>2304933</v>
      </c>
      <c r="F221" s="26">
        <f t="shared" si="3"/>
        <v>0.003434086847723285</v>
      </c>
      <c r="G221" s="25">
        <v>673497335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2.75">
      <c r="A222" s="23" t="s">
        <v>443</v>
      </c>
      <c r="B222" s="24" t="s">
        <v>444</v>
      </c>
      <c r="C222" s="24">
        <v>3</v>
      </c>
      <c r="D222" s="25">
        <v>1611210672</v>
      </c>
      <c r="E222" s="25">
        <v>12159015</v>
      </c>
      <c r="F222" s="26">
        <f t="shared" si="3"/>
        <v>0.007546508480425458</v>
      </c>
      <c r="G222" s="25">
        <v>1623369687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2.75">
      <c r="A223" s="23" t="s">
        <v>445</v>
      </c>
      <c r="B223" s="24" t="s">
        <v>446</v>
      </c>
      <c r="C223" s="24">
        <v>3</v>
      </c>
      <c r="D223" s="25">
        <v>1557354788</v>
      </c>
      <c r="E223" s="25">
        <v>-8649393</v>
      </c>
      <c r="F223" s="26">
        <f t="shared" si="3"/>
        <v>-0.0055539001559868064</v>
      </c>
      <c r="G223" s="25">
        <v>1548705395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2.75">
      <c r="A224" s="23" t="s">
        <v>447</v>
      </c>
      <c r="B224" s="24" t="s">
        <v>448</v>
      </c>
      <c r="C224" s="24">
        <v>3</v>
      </c>
      <c r="D224" s="25">
        <v>173786573</v>
      </c>
      <c r="E224" s="25">
        <v>4957727</v>
      </c>
      <c r="F224" s="26">
        <f t="shared" si="3"/>
        <v>0.02852767572555792</v>
      </c>
      <c r="G224" s="25">
        <v>178744300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2.75">
      <c r="A225" s="23" t="s">
        <v>449</v>
      </c>
      <c r="B225" s="24" t="s">
        <v>450</v>
      </c>
      <c r="C225" s="24">
        <v>3</v>
      </c>
      <c r="D225" s="25">
        <v>918848642</v>
      </c>
      <c r="E225" s="25">
        <v>30511061</v>
      </c>
      <c r="F225" s="26">
        <f t="shared" si="3"/>
        <v>0.03320575294489035</v>
      </c>
      <c r="G225" s="25">
        <v>949359703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2.75">
      <c r="A226" s="23" t="s">
        <v>451</v>
      </c>
      <c r="B226" s="24" t="s">
        <v>452</v>
      </c>
      <c r="C226" s="24">
        <v>3</v>
      </c>
      <c r="D226" s="25">
        <v>630098534</v>
      </c>
      <c r="E226" s="25">
        <v>7055826</v>
      </c>
      <c r="F226" s="26">
        <f t="shared" si="3"/>
        <v>0.011197972411089597</v>
      </c>
      <c r="G226" s="25">
        <v>637154360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2.75">
      <c r="A227" s="23" t="s">
        <v>453</v>
      </c>
      <c r="B227" s="24" t="s">
        <v>454</v>
      </c>
      <c r="C227" s="24">
        <v>3</v>
      </c>
      <c r="D227" s="25">
        <v>274802851</v>
      </c>
      <c r="E227" s="25">
        <v>713613</v>
      </c>
      <c r="F227" s="26">
        <f t="shared" si="3"/>
        <v>0.002596818036651301</v>
      </c>
      <c r="G227" s="25">
        <v>275516464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2.75">
      <c r="A228" s="23" t="s">
        <v>455</v>
      </c>
      <c r="B228" s="24" t="s">
        <v>456</v>
      </c>
      <c r="C228" s="24">
        <v>3</v>
      </c>
      <c r="D228" s="25">
        <v>539185685</v>
      </c>
      <c r="E228" s="25">
        <v>-16649220</v>
      </c>
      <c r="F228" s="26">
        <f t="shared" si="3"/>
        <v>-0.030878453310569622</v>
      </c>
      <c r="G228" s="25">
        <v>522536465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2.75">
      <c r="A229" s="23" t="s">
        <v>457</v>
      </c>
      <c r="B229" s="24" t="s">
        <v>458</v>
      </c>
      <c r="C229" s="24">
        <v>3</v>
      </c>
      <c r="D229" s="25">
        <v>591282917</v>
      </c>
      <c r="E229" s="25">
        <v>4812873</v>
      </c>
      <c r="F229" s="26">
        <f t="shared" si="3"/>
        <v>0.008139712583646316</v>
      </c>
      <c r="G229" s="25">
        <v>596095790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2.75">
      <c r="A230" s="23" t="s">
        <v>459</v>
      </c>
      <c r="B230" s="24" t="s">
        <v>460</v>
      </c>
      <c r="C230" s="24">
        <v>3</v>
      </c>
      <c r="D230" s="25">
        <v>522064919</v>
      </c>
      <c r="E230" s="25">
        <v>-14751494</v>
      </c>
      <c r="F230" s="26">
        <f t="shared" si="3"/>
        <v>-0.02825605296034074</v>
      </c>
      <c r="G230" s="25">
        <v>507313425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>
      <c r="A231" s="23" t="s">
        <v>461</v>
      </c>
      <c r="B231" s="24" t="s">
        <v>462</v>
      </c>
      <c r="C231" s="24">
        <v>3</v>
      </c>
      <c r="D231" s="25">
        <v>830051400</v>
      </c>
      <c r="E231" s="25">
        <v>-24300078</v>
      </c>
      <c r="F231" s="26">
        <f t="shared" si="3"/>
        <v>-0.029275389451785757</v>
      </c>
      <c r="G231" s="25">
        <v>805751322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>
      <c r="A232" s="23" t="s">
        <v>463</v>
      </c>
      <c r="B232" s="24" t="s">
        <v>464</v>
      </c>
      <c r="C232" s="24">
        <v>3</v>
      </c>
      <c r="D232" s="25">
        <v>878957903</v>
      </c>
      <c r="E232" s="25">
        <v>-15649688</v>
      </c>
      <c r="F232" s="26">
        <f t="shared" si="3"/>
        <v>-0.01780482085272291</v>
      </c>
      <c r="G232" s="25">
        <v>863308215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>
      <c r="A233" s="23" t="s">
        <v>465</v>
      </c>
      <c r="B233" s="24" t="s">
        <v>466</v>
      </c>
      <c r="C233" s="24">
        <v>3</v>
      </c>
      <c r="D233" s="25">
        <v>291210881</v>
      </c>
      <c r="E233" s="25">
        <v>-2674263</v>
      </c>
      <c r="F233" s="26">
        <f t="shared" si="3"/>
        <v>-0.009183252324970645</v>
      </c>
      <c r="G233" s="25">
        <v>288536618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>
      <c r="A234" s="23" t="s">
        <v>467</v>
      </c>
      <c r="B234" s="24" t="s">
        <v>468</v>
      </c>
      <c r="C234" s="24">
        <v>3</v>
      </c>
      <c r="D234" s="25">
        <v>605473605</v>
      </c>
      <c r="E234" s="25">
        <v>13547042</v>
      </c>
      <c r="F234" s="26">
        <f t="shared" si="3"/>
        <v>0.02237428995769353</v>
      </c>
      <c r="G234" s="25">
        <v>619020647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>
      <c r="A235" s="23" t="s">
        <v>469</v>
      </c>
      <c r="B235" s="24" t="s">
        <v>470</v>
      </c>
      <c r="C235" s="24">
        <v>3</v>
      </c>
      <c r="D235" s="25">
        <v>170974010</v>
      </c>
      <c r="E235" s="25">
        <v>6139074</v>
      </c>
      <c r="F235" s="26">
        <f t="shared" si="3"/>
        <v>0.035906474908086905</v>
      </c>
      <c r="G235" s="25">
        <v>177113084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>
      <c r="A236" s="23" t="s">
        <v>471</v>
      </c>
      <c r="B236" s="24" t="s">
        <v>472</v>
      </c>
      <c r="C236" s="24">
        <v>3</v>
      </c>
      <c r="D236" s="25">
        <v>19077238</v>
      </c>
      <c r="E236" s="25">
        <v>754156</v>
      </c>
      <c r="F236" s="26">
        <f t="shared" si="3"/>
        <v>0.03953171837558456</v>
      </c>
      <c r="G236" s="25">
        <v>19831394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>
      <c r="A237" s="23" t="s">
        <v>473</v>
      </c>
      <c r="B237" s="24" t="s">
        <v>474</v>
      </c>
      <c r="C237" s="24">
        <v>3</v>
      </c>
      <c r="D237" s="25">
        <v>104690706</v>
      </c>
      <c r="E237" s="25">
        <v>3517740</v>
      </c>
      <c r="F237" s="26">
        <f t="shared" si="3"/>
        <v>0.03360126351617115</v>
      </c>
      <c r="G237" s="25">
        <v>108208446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>
      <c r="A238" s="23" t="s">
        <v>475</v>
      </c>
      <c r="B238" s="24" t="s">
        <v>476</v>
      </c>
      <c r="C238" s="24">
        <v>3</v>
      </c>
      <c r="D238" s="25">
        <v>769773548</v>
      </c>
      <c r="E238" s="25">
        <v>-11751358</v>
      </c>
      <c r="F238" s="26">
        <f t="shared" si="3"/>
        <v>-0.015265993525669968</v>
      </c>
      <c r="G238" s="25">
        <v>758022190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>
      <c r="A239" s="23" t="s">
        <v>477</v>
      </c>
      <c r="B239" s="24" t="s">
        <v>478</v>
      </c>
      <c r="C239" s="24">
        <v>3</v>
      </c>
      <c r="D239" s="25">
        <v>167359201</v>
      </c>
      <c r="E239" s="25">
        <v>-1957083</v>
      </c>
      <c r="F239" s="26">
        <f t="shared" si="3"/>
        <v>-0.011693907405784042</v>
      </c>
      <c r="G239" s="25">
        <v>165402118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>
      <c r="A240" s="23" t="s">
        <v>479</v>
      </c>
      <c r="B240" s="24" t="s">
        <v>480</v>
      </c>
      <c r="C240" s="24">
        <v>3</v>
      </c>
      <c r="D240" s="25">
        <v>1821805735</v>
      </c>
      <c r="E240" s="25">
        <v>83430</v>
      </c>
      <c r="F240" s="26">
        <f t="shared" si="3"/>
        <v>4.579522305653517E-05</v>
      </c>
      <c r="G240" s="25">
        <v>1821889165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>
      <c r="A241" s="23" t="s">
        <v>481</v>
      </c>
      <c r="B241" s="24" t="s">
        <v>482</v>
      </c>
      <c r="C241" s="24">
        <v>3</v>
      </c>
      <c r="D241" s="25">
        <v>439192834</v>
      </c>
      <c r="E241" s="25">
        <v>1062605</v>
      </c>
      <c r="F241" s="26">
        <f t="shared" si="3"/>
        <v>0.0024194497672518946</v>
      </c>
      <c r="G241" s="25">
        <v>440255439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>
      <c r="A242" s="23" t="s">
        <v>483</v>
      </c>
      <c r="B242" s="24" t="s">
        <v>484</v>
      </c>
      <c r="C242" s="24">
        <v>3</v>
      </c>
      <c r="D242" s="25">
        <v>708983675</v>
      </c>
      <c r="E242" s="25">
        <v>113875</v>
      </c>
      <c r="F242" s="26">
        <f t="shared" si="3"/>
        <v>0.00016061723847167567</v>
      </c>
      <c r="G242" s="25">
        <v>709097550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>
      <c r="A243" s="23" t="s">
        <v>485</v>
      </c>
      <c r="B243" s="24" t="s">
        <v>486</v>
      </c>
      <c r="C243" s="24">
        <v>3</v>
      </c>
      <c r="D243" s="25">
        <v>940972248</v>
      </c>
      <c r="E243" s="25">
        <v>16516663</v>
      </c>
      <c r="F243" s="26">
        <f t="shared" si="3"/>
        <v>0.017552763150141277</v>
      </c>
      <c r="G243" s="25">
        <v>957488911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>
      <c r="A244" s="23" t="s">
        <v>487</v>
      </c>
      <c r="B244" s="24" t="s">
        <v>488</v>
      </c>
      <c r="C244" s="24">
        <v>3</v>
      </c>
      <c r="D244" s="25">
        <v>503518452</v>
      </c>
      <c r="E244" s="25">
        <v>1765757</v>
      </c>
      <c r="F244" s="26">
        <f t="shared" si="3"/>
        <v>0.003506836726611163</v>
      </c>
      <c r="G244" s="25">
        <v>505284209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>
      <c r="A245" s="23" t="s">
        <v>489</v>
      </c>
      <c r="B245" s="24" t="s">
        <v>490</v>
      </c>
      <c r="C245" s="24">
        <v>3</v>
      </c>
      <c r="D245" s="25">
        <v>405489102</v>
      </c>
      <c r="E245" s="25">
        <v>9848850</v>
      </c>
      <c r="F245" s="26">
        <f t="shared" si="3"/>
        <v>0.02428881553517066</v>
      </c>
      <c r="G245" s="25">
        <v>415337952</v>
      </c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>
      <c r="A246" s="23" t="s">
        <v>491</v>
      </c>
      <c r="B246" s="24" t="s">
        <v>492</v>
      </c>
      <c r="C246" s="24">
        <v>3</v>
      </c>
      <c r="D246" s="25">
        <v>358780980</v>
      </c>
      <c r="E246" s="25">
        <v>8117548</v>
      </c>
      <c r="F246" s="26">
        <f t="shared" si="3"/>
        <v>0.022625357676429782</v>
      </c>
      <c r="G246" s="25">
        <v>366898528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>
      <c r="A247" s="23" t="s">
        <v>493</v>
      </c>
      <c r="B247" s="24" t="s">
        <v>494</v>
      </c>
      <c r="C247" s="24">
        <v>3</v>
      </c>
      <c r="D247" s="25">
        <v>353152246</v>
      </c>
      <c r="E247" s="25">
        <v>6233483</v>
      </c>
      <c r="F247" s="26">
        <f t="shared" si="3"/>
        <v>0.017650979345604955</v>
      </c>
      <c r="G247" s="25">
        <v>359385729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>
      <c r="A248" s="23" t="s">
        <v>495</v>
      </c>
      <c r="B248" s="24" t="s">
        <v>496</v>
      </c>
      <c r="C248" s="24">
        <v>3</v>
      </c>
      <c r="D248" s="25">
        <v>569454176</v>
      </c>
      <c r="E248" s="25">
        <v>-18096031</v>
      </c>
      <c r="F248" s="26">
        <f t="shared" si="3"/>
        <v>-0.03177785283288536</v>
      </c>
      <c r="G248" s="25">
        <v>551358145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>
      <c r="A249" s="23" t="s">
        <v>497</v>
      </c>
      <c r="B249" s="24" t="s">
        <v>498</v>
      </c>
      <c r="C249" s="24">
        <v>3</v>
      </c>
      <c r="D249" s="25">
        <v>1158119405</v>
      </c>
      <c r="E249" s="25">
        <v>-19319648</v>
      </c>
      <c r="F249" s="26">
        <f t="shared" si="3"/>
        <v>-0.01668191372719465</v>
      </c>
      <c r="G249" s="25">
        <v>1138799757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>
      <c r="A250" s="23" t="s">
        <v>499</v>
      </c>
      <c r="B250" s="24" t="s">
        <v>500</v>
      </c>
      <c r="C250" s="24">
        <v>3</v>
      </c>
      <c r="D250" s="25">
        <v>349142060</v>
      </c>
      <c r="E250" s="25">
        <v>-1778064</v>
      </c>
      <c r="F250" s="26">
        <f t="shared" si="3"/>
        <v>-0.005092666291766738</v>
      </c>
      <c r="G250" s="25">
        <v>347363996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>
      <c r="A251" s="23" t="s">
        <v>501</v>
      </c>
      <c r="B251" s="24" t="s">
        <v>502</v>
      </c>
      <c r="C251" s="24">
        <v>3</v>
      </c>
      <c r="D251" s="25">
        <v>790177776</v>
      </c>
      <c r="E251" s="25">
        <v>-4658168</v>
      </c>
      <c r="F251" s="26">
        <f t="shared" si="3"/>
        <v>-0.005895088600922636</v>
      </c>
      <c r="G251" s="25">
        <v>785519608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7" ht="13.5" thickBot="1">
      <c r="A252" s="28" t="s">
        <v>503</v>
      </c>
      <c r="B252" s="29"/>
      <c r="C252" s="30"/>
      <c r="D252" s="31">
        <f>SUM(D8:D251)</f>
        <v>254466642014</v>
      </c>
      <c r="E252" s="31">
        <f>SUM(E8:E251)</f>
        <v>1255220936</v>
      </c>
      <c r="F252" s="32">
        <f>+E252/D252</f>
        <v>0.004932752387760677</v>
      </c>
      <c r="G252" s="31">
        <f>SUM(G8:G251)</f>
        <v>255721862950</v>
      </c>
    </row>
    <row r="253" ht="13.5" thickTop="1"/>
    <row r="254" spans="4:7" ht="12.75">
      <c r="D254" s="33"/>
      <c r="E254" s="33"/>
      <c r="F254" s="33"/>
      <c r="G254" s="33"/>
    </row>
  </sheetData>
  <sheetProtection/>
  <hyperlinks>
    <hyperlink ref="A3" r:id="rId1" display="Certified to Dept. of Education October 7, 2011, pursuant to Neb. Rev. Stat. § 79-1016"/>
  </hyperlinks>
  <printOptions horizontalCentered="1"/>
  <pageMargins left="0.5" right="0.5" top="0.5" bottom="0.5" header="0" footer="0.3"/>
  <pageSetup fitToHeight="5" fitToWidth="1" horizontalDpi="300" verticalDpi="300" orientation="portrait" scale="87" r:id="rId2"/>
  <headerFooter alignWithMargins="0">
    <oddFooter>&amp;L&amp;8Note: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8"/>
  <sheetViews>
    <sheetView zoomScalePageLayoutView="0" workbookViewId="0" topLeftCell="A1">
      <selection activeCell="L235" sqref="L235"/>
    </sheetView>
  </sheetViews>
  <sheetFormatPr defaultColWidth="9.140625" defaultRowHeight="12.75"/>
  <cols>
    <col min="1" max="1" width="7.8515625" style="22" customWidth="1"/>
    <col min="2" max="2" width="33.140625" style="22" customWidth="1"/>
    <col min="3" max="3" width="4.421875" style="36" bestFit="1" customWidth="1"/>
    <col min="4" max="4" width="3.57421875" style="36" bestFit="1" customWidth="1"/>
    <col min="5" max="5" width="7.140625" style="36" bestFit="1" customWidth="1"/>
    <col min="6" max="6" width="14.00390625" style="22" bestFit="1" customWidth="1"/>
    <col min="7" max="7" width="7.7109375" style="22" bestFit="1" customWidth="1"/>
    <col min="8" max="8" width="15.57421875" style="22" bestFit="1" customWidth="1"/>
    <col min="9" max="9" width="9.28125" style="22" customWidth="1"/>
    <col min="10" max="10" width="17.28125" style="22" bestFit="1" customWidth="1"/>
    <col min="11" max="12" width="16.7109375" style="22" customWidth="1"/>
    <col min="13" max="13" width="13.28125" style="38" customWidth="1"/>
    <col min="14" max="14" width="8.7109375" style="22" bestFit="1" customWidth="1"/>
    <col min="15" max="15" width="14.421875" style="22" bestFit="1" customWidth="1"/>
    <col min="16" max="16" width="16.57421875" style="22" bestFit="1" customWidth="1"/>
    <col min="17" max="17" width="14.421875" style="22" bestFit="1" customWidth="1"/>
    <col min="18" max="18" width="10.57421875" style="38" bestFit="1" customWidth="1"/>
    <col min="19" max="19" width="7.8515625" style="22" bestFit="1" customWidth="1"/>
    <col min="20" max="20" width="15.421875" style="22" bestFit="1" customWidth="1"/>
    <col min="21" max="21" width="16.7109375" style="22" customWidth="1"/>
    <col min="22" max="22" width="15.421875" style="22" bestFit="1" customWidth="1"/>
    <col min="23" max="23" width="11.8515625" style="38" bestFit="1" customWidth="1"/>
    <col min="24" max="24" width="7.8515625" style="22" bestFit="1" customWidth="1"/>
    <col min="25" max="25" width="15.140625" style="22" customWidth="1"/>
    <col min="26" max="26" width="16.57421875" style="22" bestFit="1" customWidth="1"/>
    <col min="27" max="27" width="15.28125" style="22" customWidth="1"/>
    <col min="28" max="28" width="9.00390625" style="38" bestFit="1" customWidth="1"/>
    <col min="29" max="29" width="11.140625" style="22" customWidth="1"/>
    <col min="30" max="30" width="17.57421875" style="22" bestFit="1" customWidth="1"/>
    <col min="31" max="31" width="8.7109375" style="22" bestFit="1" customWidth="1"/>
    <col min="32" max="32" width="11.140625" style="22" bestFit="1" customWidth="1"/>
    <col min="33" max="33" width="15.140625" style="22" bestFit="1" customWidth="1"/>
    <col min="34" max="35" width="18.28125" style="22" bestFit="1" customWidth="1"/>
    <col min="36" max="36" width="9.00390625" style="38" bestFit="1" customWidth="1"/>
    <col min="37" max="37" width="15.57421875" style="22" customWidth="1"/>
    <col min="38" max="38" width="16.00390625" style="22" customWidth="1"/>
    <col min="39" max="39" width="11.8515625" style="39" bestFit="1" customWidth="1"/>
    <col min="40" max="16384" width="9.140625" style="39" customWidth="1"/>
  </cols>
  <sheetData>
    <row r="1" spans="1:12" ht="12.75">
      <c r="A1" s="34" t="s">
        <v>504</v>
      </c>
      <c r="B1" s="35"/>
      <c r="I1" s="37" t="s">
        <v>505</v>
      </c>
      <c r="J1" s="37"/>
      <c r="K1" s="37"/>
      <c r="L1" s="37"/>
    </row>
    <row r="2" spans="1:2" ht="12.75">
      <c r="A2" s="35" t="s">
        <v>506</v>
      </c>
      <c r="B2" s="35"/>
    </row>
    <row r="3" spans="1:38" ht="12.75">
      <c r="A3" s="38" t="s">
        <v>507</v>
      </c>
      <c r="F3" s="40">
        <v>2019</v>
      </c>
      <c r="G3" s="40"/>
      <c r="H3" s="40">
        <f>$F$3</f>
        <v>2019</v>
      </c>
      <c r="I3" s="40"/>
      <c r="J3" s="40">
        <f>$F$3</f>
        <v>2019</v>
      </c>
      <c r="K3" s="41" t="s">
        <v>508</v>
      </c>
      <c r="L3" s="42">
        <f>$F$3</f>
        <v>2019</v>
      </c>
      <c r="M3" s="43" t="s">
        <v>509</v>
      </c>
      <c r="N3" s="44"/>
      <c r="O3" s="40">
        <f>$F$3</f>
        <v>2019</v>
      </c>
      <c r="P3" s="41" t="str">
        <f>$K$3</f>
        <v>2019 Adj Amnt</v>
      </c>
      <c r="Q3" s="42">
        <f>$F$3</f>
        <v>2019</v>
      </c>
      <c r="R3" s="43" t="s">
        <v>509</v>
      </c>
      <c r="S3" s="44"/>
      <c r="T3" s="40">
        <f>$F$3</f>
        <v>2019</v>
      </c>
      <c r="U3" s="41" t="str">
        <f>$K$3</f>
        <v>2019 Adj Amnt</v>
      </c>
      <c r="V3" s="42">
        <f>$F$3</f>
        <v>2019</v>
      </c>
      <c r="W3" s="43" t="s">
        <v>509</v>
      </c>
      <c r="X3" s="44"/>
      <c r="Y3" s="40">
        <f>$F$3</f>
        <v>2019</v>
      </c>
      <c r="Z3" s="41" t="str">
        <f>$K$3</f>
        <v>2019 Adj Amnt</v>
      </c>
      <c r="AA3" s="42">
        <f>$F$3</f>
        <v>2019</v>
      </c>
      <c r="AB3" s="43" t="s">
        <v>509</v>
      </c>
      <c r="AC3" s="44"/>
      <c r="AD3" s="40">
        <f>$F$3</f>
        <v>2019</v>
      </c>
      <c r="AE3" s="40"/>
      <c r="AF3" s="40">
        <f>$F$3</f>
        <v>2019</v>
      </c>
      <c r="AG3" s="45">
        <f>$F$3</f>
        <v>2019</v>
      </c>
      <c r="AH3" s="41">
        <f>$F$3</f>
        <v>2019</v>
      </c>
      <c r="AI3" s="42">
        <f>$F$3</f>
        <v>2019</v>
      </c>
      <c r="AJ3" s="43" t="s">
        <v>509</v>
      </c>
      <c r="AK3" s="46" t="s">
        <v>510</v>
      </c>
      <c r="AL3" s="40"/>
    </row>
    <row r="4" spans="1:38" ht="12.75">
      <c r="A4" s="38"/>
      <c r="E4" s="47" t="s">
        <v>511</v>
      </c>
      <c r="F4" s="40" t="s">
        <v>14</v>
      </c>
      <c r="G4" s="47" t="s">
        <v>512</v>
      </c>
      <c r="H4" s="40" t="s">
        <v>14</v>
      </c>
      <c r="I4" s="47" t="s">
        <v>513</v>
      </c>
      <c r="J4" s="40" t="s">
        <v>14</v>
      </c>
      <c r="K4" s="48" t="s">
        <v>514</v>
      </c>
      <c r="L4" s="42" t="s">
        <v>515</v>
      </c>
      <c r="M4" s="43" t="s">
        <v>516</v>
      </c>
      <c r="N4" s="47" t="s">
        <v>517</v>
      </c>
      <c r="O4" s="40" t="s">
        <v>14</v>
      </c>
      <c r="P4" s="48" t="s">
        <v>514</v>
      </c>
      <c r="Q4" s="42" t="s">
        <v>515</v>
      </c>
      <c r="R4" s="43" t="s">
        <v>516</v>
      </c>
      <c r="S4" s="47" t="s">
        <v>518</v>
      </c>
      <c r="T4" s="40" t="s">
        <v>14</v>
      </c>
      <c r="U4" s="48" t="s">
        <v>514</v>
      </c>
      <c r="V4" s="42" t="s">
        <v>515</v>
      </c>
      <c r="W4" s="43" t="s">
        <v>516</v>
      </c>
      <c r="X4" s="47" t="s">
        <v>519</v>
      </c>
      <c r="Y4" s="40" t="s">
        <v>14</v>
      </c>
      <c r="Z4" s="48" t="s">
        <v>520</v>
      </c>
      <c r="AA4" s="42" t="s">
        <v>515</v>
      </c>
      <c r="AB4" s="43" t="s">
        <v>516</v>
      </c>
      <c r="AC4" s="47" t="s">
        <v>521</v>
      </c>
      <c r="AD4" s="40" t="s">
        <v>14</v>
      </c>
      <c r="AE4" s="47" t="s">
        <v>522</v>
      </c>
      <c r="AF4" s="40" t="s">
        <v>14</v>
      </c>
      <c r="AG4" s="45" t="s">
        <v>523</v>
      </c>
      <c r="AH4" s="41" t="s">
        <v>524</v>
      </c>
      <c r="AI4" s="42" t="s">
        <v>525</v>
      </c>
      <c r="AJ4" s="43" t="s">
        <v>516</v>
      </c>
      <c r="AK4" s="46" t="s">
        <v>526</v>
      </c>
      <c r="AL4" s="40"/>
    </row>
    <row r="5" spans="1:40" ht="12.75">
      <c r="A5" s="49" t="s">
        <v>527</v>
      </c>
      <c r="B5" s="50" t="s">
        <v>9</v>
      </c>
      <c r="C5" s="51" t="s">
        <v>11</v>
      </c>
      <c r="D5" s="51" t="s">
        <v>528</v>
      </c>
      <c r="E5" s="52" t="s">
        <v>529</v>
      </c>
      <c r="F5" s="49" t="s">
        <v>530</v>
      </c>
      <c r="G5" s="52" t="s">
        <v>529</v>
      </c>
      <c r="H5" s="49" t="s">
        <v>531</v>
      </c>
      <c r="I5" s="52" t="s">
        <v>529</v>
      </c>
      <c r="J5" s="49" t="s">
        <v>532</v>
      </c>
      <c r="K5" s="53" t="s">
        <v>533</v>
      </c>
      <c r="L5" s="54" t="s">
        <v>533</v>
      </c>
      <c r="M5" s="55" t="s">
        <v>533</v>
      </c>
      <c r="N5" s="52" t="s">
        <v>529</v>
      </c>
      <c r="O5" s="49" t="s">
        <v>534</v>
      </c>
      <c r="P5" s="53" t="s">
        <v>534</v>
      </c>
      <c r="Q5" s="54" t="s">
        <v>534</v>
      </c>
      <c r="R5" s="55" t="s">
        <v>534</v>
      </c>
      <c r="S5" s="52" t="s">
        <v>529</v>
      </c>
      <c r="T5" s="49" t="s">
        <v>535</v>
      </c>
      <c r="U5" s="53" t="s">
        <v>535</v>
      </c>
      <c r="V5" s="54" t="s">
        <v>535</v>
      </c>
      <c r="W5" s="55" t="s">
        <v>535</v>
      </c>
      <c r="X5" s="52" t="s">
        <v>529</v>
      </c>
      <c r="Y5" s="49" t="s">
        <v>536</v>
      </c>
      <c r="Z5" s="53" t="s">
        <v>536</v>
      </c>
      <c r="AA5" s="54" t="s">
        <v>536</v>
      </c>
      <c r="AB5" s="55" t="s">
        <v>536</v>
      </c>
      <c r="AC5" s="52" t="s">
        <v>529</v>
      </c>
      <c r="AD5" s="56" t="s">
        <v>537</v>
      </c>
      <c r="AE5" s="52" t="s">
        <v>529</v>
      </c>
      <c r="AF5" s="49" t="s">
        <v>538</v>
      </c>
      <c r="AG5" s="57" t="s">
        <v>539</v>
      </c>
      <c r="AH5" s="53" t="s">
        <v>13</v>
      </c>
      <c r="AI5" s="54" t="s">
        <v>540</v>
      </c>
      <c r="AJ5" s="55" t="s">
        <v>541</v>
      </c>
      <c r="AK5" s="49" t="s">
        <v>542</v>
      </c>
      <c r="AL5" s="49" t="s">
        <v>543</v>
      </c>
      <c r="AM5" s="49" t="s">
        <v>544</v>
      </c>
      <c r="AN5" s="58"/>
    </row>
    <row r="6" spans="1:40" ht="12.75">
      <c r="A6" s="59" t="s">
        <v>16</v>
      </c>
      <c r="B6" s="60" t="s">
        <v>15</v>
      </c>
      <c r="C6" s="24">
        <v>3</v>
      </c>
      <c r="D6" s="24"/>
      <c r="E6" s="61">
        <f aca="true" t="shared" si="0" ref="E6:E69">+F6/$AG6</f>
        <v>0.02771333381993869</v>
      </c>
      <c r="F6" s="62">
        <v>12572428</v>
      </c>
      <c r="G6" s="63">
        <f aca="true" t="shared" si="1" ref="G6:G69">+H6/$AG6</f>
        <v>0.019411202477232003</v>
      </c>
      <c r="H6" s="62">
        <v>8806084</v>
      </c>
      <c r="I6" s="63">
        <f aca="true" t="shared" si="2" ref="I6:I69">+J6/$AG6</f>
        <v>0.07193657109087477</v>
      </c>
      <c r="J6" s="62">
        <v>32634737</v>
      </c>
      <c r="K6" s="64">
        <v>109146</v>
      </c>
      <c r="L6" s="65">
        <f aca="true" t="shared" si="3" ref="L6:L69">+J6+K6</f>
        <v>32743883</v>
      </c>
      <c r="M6" s="66">
        <f aca="true" t="shared" si="4" ref="M6:M69">+K6/J6</f>
        <v>0.003344473099323583</v>
      </c>
      <c r="N6" s="67">
        <f aca="true" t="shared" si="5" ref="N6:N69">+O6/$AG6</f>
        <v>0.15019206756367184</v>
      </c>
      <c r="O6" s="62">
        <v>68136117</v>
      </c>
      <c r="P6" s="64">
        <v>2160024</v>
      </c>
      <c r="Q6" s="65">
        <f aca="true" t="shared" si="6" ref="Q6:Q69">+O6+P6</f>
        <v>70296141</v>
      </c>
      <c r="R6" s="66">
        <f aca="true" t="shared" si="7" ref="R6:R69">+P6/O6</f>
        <v>0.03170160107597561</v>
      </c>
      <c r="S6" s="67">
        <f aca="true" t="shared" si="8" ref="S6:S69">+T6/$AG6</f>
        <v>0.034902717463290135</v>
      </c>
      <c r="T6" s="62">
        <v>15833963</v>
      </c>
      <c r="U6" s="64">
        <v>165755</v>
      </c>
      <c r="V6" s="65">
        <f aca="true" t="shared" si="9" ref="V6:V69">+T6+U6</f>
        <v>15999718</v>
      </c>
      <c r="W6" s="66">
        <f aca="true" t="shared" si="10" ref="W6:W69">+U6/T6</f>
        <v>0.010468320533526572</v>
      </c>
      <c r="X6" s="67">
        <f aca="true" t="shared" si="11" ref="X6:X69">+Y6/$AG6</f>
        <v>0.6752897116928506</v>
      </c>
      <c r="Y6" s="62">
        <v>306351857</v>
      </c>
      <c r="Z6" s="64">
        <v>3594723</v>
      </c>
      <c r="AA6" s="65">
        <f aca="true" t="shared" si="12" ref="AA6:AA69">+Y6+Z6</f>
        <v>309946580</v>
      </c>
      <c r="AB6" s="66">
        <f aca="true" t="shared" si="13" ref="AB6:AB69">+Z6/Y6</f>
        <v>0.011733968369579689</v>
      </c>
      <c r="AC6" s="67">
        <f aca="true" t="shared" si="14" ref="AC6:AC69">+AD6/$AG6</f>
        <v>0.020554395892142027</v>
      </c>
      <c r="AD6" s="62">
        <v>9324705</v>
      </c>
      <c r="AE6" s="67">
        <f aca="true" t="shared" si="15" ref="AE6:AE69">AF6/$AG6</f>
        <v>0</v>
      </c>
      <c r="AF6" s="62">
        <v>0</v>
      </c>
      <c r="AG6" s="62">
        <v>453659891</v>
      </c>
      <c r="AH6" s="64">
        <v>6029648</v>
      </c>
      <c r="AI6" s="65">
        <v>459689539</v>
      </c>
      <c r="AJ6" s="66">
        <f aca="true" t="shared" si="16" ref="AJ6:AJ69">+AH6/AG6</f>
        <v>0.013291119888753842</v>
      </c>
      <c r="AK6" s="62">
        <v>4740</v>
      </c>
      <c r="AL6" s="62">
        <v>76330</v>
      </c>
      <c r="AM6" s="25">
        <v>0</v>
      </c>
      <c r="AN6" s="68"/>
    </row>
    <row r="7" spans="1:40" ht="12.75">
      <c r="A7" s="59" t="s">
        <v>18</v>
      </c>
      <c r="B7" s="60" t="s">
        <v>17</v>
      </c>
      <c r="C7" s="24">
        <v>3</v>
      </c>
      <c r="D7" s="24"/>
      <c r="E7" s="61">
        <f t="shared" si="0"/>
        <v>0.03797696882851369</v>
      </c>
      <c r="F7" s="62">
        <v>45034707</v>
      </c>
      <c r="G7" s="63">
        <f t="shared" si="1"/>
        <v>0.010528503636437115</v>
      </c>
      <c r="H7" s="62">
        <v>12485148</v>
      </c>
      <c r="I7" s="63">
        <f t="shared" si="2"/>
        <v>0.014980251324891699</v>
      </c>
      <c r="J7" s="62">
        <v>17764220</v>
      </c>
      <c r="K7" s="64">
        <v>59412</v>
      </c>
      <c r="L7" s="65">
        <f t="shared" si="3"/>
        <v>17823632</v>
      </c>
      <c r="M7" s="66">
        <f t="shared" si="4"/>
        <v>0.0033444755806897237</v>
      </c>
      <c r="N7" s="67">
        <f t="shared" si="5"/>
        <v>0.6631051498379817</v>
      </c>
      <c r="O7" s="62">
        <v>786338327</v>
      </c>
      <c r="P7" s="64">
        <v>25362992</v>
      </c>
      <c r="Q7" s="65">
        <f t="shared" si="6"/>
        <v>811701319</v>
      </c>
      <c r="R7" s="66">
        <f t="shared" si="7"/>
        <v>0.03225455396122387</v>
      </c>
      <c r="S7" s="67">
        <f t="shared" si="8"/>
        <v>0.2702494279114219</v>
      </c>
      <c r="T7" s="62">
        <v>320473281</v>
      </c>
      <c r="U7" s="64">
        <v>3346028</v>
      </c>
      <c r="V7" s="65">
        <f t="shared" si="9"/>
        <v>323819309</v>
      </c>
      <c r="W7" s="66">
        <f t="shared" si="10"/>
        <v>0.010440895383100597</v>
      </c>
      <c r="X7" s="67">
        <f t="shared" si="11"/>
        <v>0.0028670753052765213</v>
      </c>
      <c r="Y7" s="62">
        <v>3399900</v>
      </c>
      <c r="Z7" s="64">
        <v>47886</v>
      </c>
      <c r="AA7" s="65">
        <f t="shared" si="12"/>
        <v>3447786</v>
      </c>
      <c r="AB7" s="66">
        <f t="shared" si="13"/>
        <v>0.014084531897997</v>
      </c>
      <c r="AC7" s="67">
        <f t="shared" si="14"/>
        <v>0.0002926231554773609</v>
      </c>
      <c r="AD7" s="62">
        <v>347005</v>
      </c>
      <c r="AE7" s="67">
        <f t="shared" si="15"/>
        <v>0</v>
      </c>
      <c r="AF7" s="62">
        <v>0</v>
      </c>
      <c r="AG7" s="62">
        <v>1185842588</v>
      </c>
      <c r="AH7" s="64">
        <v>28816318</v>
      </c>
      <c r="AI7" s="65">
        <v>1214658906</v>
      </c>
      <c r="AJ7" s="66">
        <f t="shared" si="16"/>
        <v>0.024300289339920383</v>
      </c>
      <c r="AK7" s="62">
        <v>85470</v>
      </c>
      <c r="AL7" s="62">
        <v>2600740</v>
      </c>
      <c r="AM7" s="25">
        <v>0</v>
      </c>
      <c r="AN7" s="68"/>
    </row>
    <row r="8" spans="1:40" ht="12.75">
      <c r="A8" s="59" t="s">
        <v>20</v>
      </c>
      <c r="B8" s="60" t="s">
        <v>19</v>
      </c>
      <c r="C8" s="24">
        <v>3</v>
      </c>
      <c r="D8" s="24"/>
      <c r="E8" s="61">
        <f t="shared" si="0"/>
        <v>0.09553872827854079</v>
      </c>
      <c r="F8" s="62">
        <v>170184312</v>
      </c>
      <c r="G8" s="63">
        <f t="shared" si="1"/>
        <v>0.013794906694581397</v>
      </c>
      <c r="H8" s="62">
        <v>24573037</v>
      </c>
      <c r="I8" s="63">
        <f t="shared" si="2"/>
        <v>0.03418572977440763</v>
      </c>
      <c r="J8" s="62">
        <v>60895461</v>
      </c>
      <c r="K8" s="64">
        <v>203663</v>
      </c>
      <c r="L8" s="65">
        <f t="shared" si="3"/>
        <v>61099124</v>
      </c>
      <c r="M8" s="66">
        <f t="shared" si="4"/>
        <v>0.0033444693028927067</v>
      </c>
      <c r="N8" s="67">
        <f t="shared" si="5"/>
        <v>0.26675973576698514</v>
      </c>
      <c r="O8" s="62">
        <v>475182399</v>
      </c>
      <c r="P8" s="64">
        <v>15110626</v>
      </c>
      <c r="Q8" s="65">
        <f t="shared" si="6"/>
        <v>490293025</v>
      </c>
      <c r="R8" s="66">
        <f t="shared" si="7"/>
        <v>0.03179963321831708</v>
      </c>
      <c r="S8" s="67">
        <f t="shared" si="8"/>
        <v>0.09789463689450228</v>
      </c>
      <c r="T8" s="62">
        <v>174380921</v>
      </c>
      <c r="U8" s="64">
        <v>721031</v>
      </c>
      <c r="V8" s="65">
        <f t="shared" si="9"/>
        <v>175101952</v>
      </c>
      <c r="W8" s="66">
        <f t="shared" si="10"/>
        <v>0.004134804403286756</v>
      </c>
      <c r="X8" s="67">
        <f t="shared" si="11"/>
        <v>0.47599862194181375</v>
      </c>
      <c r="Y8" s="62">
        <v>847902201</v>
      </c>
      <c r="Z8" s="64">
        <v>9685986</v>
      </c>
      <c r="AA8" s="65">
        <f t="shared" si="12"/>
        <v>857588187</v>
      </c>
      <c r="AB8" s="66">
        <f t="shared" si="13"/>
        <v>0.011423470759453777</v>
      </c>
      <c r="AC8" s="67">
        <f t="shared" si="14"/>
        <v>0.015827640649168997</v>
      </c>
      <c r="AD8" s="62">
        <v>28193971</v>
      </c>
      <c r="AE8" s="67">
        <f t="shared" si="15"/>
        <v>0</v>
      </c>
      <c r="AF8" s="62">
        <v>0</v>
      </c>
      <c r="AG8" s="62">
        <v>1781312302</v>
      </c>
      <c r="AH8" s="64">
        <v>25721306</v>
      </c>
      <c r="AI8" s="65">
        <v>1807033608</v>
      </c>
      <c r="AJ8" s="66">
        <f t="shared" si="16"/>
        <v>0.014439526393614947</v>
      </c>
      <c r="AK8" s="62">
        <v>437390</v>
      </c>
      <c r="AL8" s="62">
        <v>6005</v>
      </c>
      <c r="AM8" s="25">
        <v>0</v>
      </c>
      <c r="AN8" s="68"/>
    </row>
    <row r="9" spans="1:40" ht="12.75">
      <c r="A9" s="59" t="s">
        <v>22</v>
      </c>
      <c r="B9" s="60" t="s">
        <v>21</v>
      </c>
      <c r="C9" s="24">
        <v>3</v>
      </c>
      <c r="D9" s="24"/>
      <c r="E9" s="61">
        <f t="shared" si="0"/>
        <v>0.03528310104079608</v>
      </c>
      <c r="F9" s="62">
        <v>26875000</v>
      </c>
      <c r="G9" s="63">
        <f t="shared" si="1"/>
        <v>0.021750932271757884</v>
      </c>
      <c r="H9" s="62">
        <v>16567600</v>
      </c>
      <c r="I9" s="63">
        <f t="shared" si="2"/>
        <v>0.004896383299918409</v>
      </c>
      <c r="J9" s="62">
        <v>3729556</v>
      </c>
      <c r="K9" s="64">
        <v>12473</v>
      </c>
      <c r="L9" s="65">
        <f t="shared" si="3"/>
        <v>3742029</v>
      </c>
      <c r="M9" s="66">
        <f t="shared" si="4"/>
        <v>0.003344365924522919</v>
      </c>
      <c r="N9" s="67">
        <f t="shared" si="5"/>
        <v>0.08045761169835182</v>
      </c>
      <c r="O9" s="62">
        <v>61284248</v>
      </c>
      <c r="P9" s="64">
        <v>1739325</v>
      </c>
      <c r="Q9" s="65">
        <f t="shared" si="6"/>
        <v>63023573</v>
      </c>
      <c r="R9" s="66">
        <f t="shared" si="7"/>
        <v>0.02838127343913888</v>
      </c>
      <c r="S9" s="67">
        <f t="shared" si="8"/>
        <v>0.024418202111625133</v>
      </c>
      <c r="T9" s="62">
        <v>18599249</v>
      </c>
      <c r="U9" s="64">
        <v>48070</v>
      </c>
      <c r="V9" s="65">
        <f t="shared" si="9"/>
        <v>18647319</v>
      </c>
      <c r="W9" s="66">
        <f t="shared" si="10"/>
        <v>0.002584512955334917</v>
      </c>
      <c r="X9" s="67">
        <f t="shared" si="11"/>
        <v>0.8135599887885469</v>
      </c>
      <c r="Y9" s="62">
        <v>619685460</v>
      </c>
      <c r="Z9" s="64">
        <v>11782577</v>
      </c>
      <c r="AA9" s="65">
        <f t="shared" si="12"/>
        <v>631468037</v>
      </c>
      <c r="AB9" s="66">
        <f t="shared" si="13"/>
        <v>0.01901380258300719</v>
      </c>
      <c r="AC9" s="67">
        <f t="shared" si="14"/>
        <v>0.019633780789003845</v>
      </c>
      <c r="AD9" s="62">
        <v>14954974</v>
      </c>
      <c r="AE9" s="67">
        <f t="shared" si="15"/>
        <v>0</v>
      </c>
      <c r="AF9" s="62">
        <v>0</v>
      </c>
      <c r="AG9" s="62">
        <v>761696087</v>
      </c>
      <c r="AH9" s="64">
        <v>13582445</v>
      </c>
      <c r="AI9" s="65">
        <v>775278532</v>
      </c>
      <c r="AJ9" s="66">
        <f t="shared" si="16"/>
        <v>0.01783184295129509</v>
      </c>
      <c r="AK9" s="62">
        <v>297855</v>
      </c>
      <c r="AL9" s="62">
        <v>350320</v>
      </c>
      <c r="AM9" s="25">
        <v>0</v>
      </c>
      <c r="AN9" s="68"/>
    </row>
    <row r="10" spans="1:40" ht="12.75">
      <c r="A10" s="59" t="s">
        <v>24</v>
      </c>
      <c r="B10" s="60" t="s">
        <v>23</v>
      </c>
      <c r="C10" s="24">
        <v>3</v>
      </c>
      <c r="D10" s="24"/>
      <c r="E10" s="61">
        <f t="shared" si="0"/>
        <v>0.046511897576915595</v>
      </c>
      <c r="F10" s="62">
        <v>25630904</v>
      </c>
      <c r="G10" s="63">
        <f t="shared" si="1"/>
        <v>0.003679249871249791</v>
      </c>
      <c r="H10" s="62">
        <v>2027492</v>
      </c>
      <c r="I10" s="63">
        <f t="shared" si="2"/>
        <v>0.0013012437577695653</v>
      </c>
      <c r="J10" s="62">
        <v>717065</v>
      </c>
      <c r="K10" s="64">
        <v>2398</v>
      </c>
      <c r="L10" s="65">
        <f t="shared" si="3"/>
        <v>719463</v>
      </c>
      <c r="M10" s="66">
        <f t="shared" si="4"/>
        <v>0.00334418776540481</v>
      </c>
      <c r="N10" s="67">
        <f t="shared" si="5"/>
        <v>0.15521102490312869</v>
      </c>
      <c r="O10" s="62">
        <v>85530780</v>
      </c>
      <c r="P10" s="64">
        <v>773</v>
      </c>
      <c r="Q10" s="65">
        <f t="shared" si="6"/>
        <v>85531553</v>
      </c>
      <c r="R10" s="66">
        <f t="shared" si="7"/>
        <v>9.037682106956116E-06</v>
      </c>
      <c r="S10" s="67">
        <f t="shared" si="8"/>
        <v>0.09002324298834147</v>
      </c>
      <c r="T10" s="62">
        <v>49608320</v>
      </c>
      <c r="U10" s="64">
        <v>0</v>
      </c>
      <c r="V10" s="65">
        <f t="shared" si="9"/>
        <v>49608320</v>
      </c>
      <c r="W10" s="66">
        <f t="shared" si="10"/>
        <v>0</v>
      </c>
      <c r="X10" s="67">
        <f t="shared" si="11"/>
        <v>0.6802442489327606</v>
      </c>
      <c r="Y10" s="62">
        <v>374856240</v>
      </c>
      <c r="Z10" s="64">
        <v>5296703</v>
      </c>
      <c r="AA10" s="65">
        <f t="shared" si="12"/>
        <v>380152943</v>
      </c>
      <c r="AB10" s="66">
        <f t="shared" si="13"/>
        <v>0.014129958194106626</v>
      </c>
      <c r="AC10" s="67">
        <f t="shared" si="14"/>
        <v>0.023029091969834256</v>
      </c>
      <c r="AD10" s="62">
        <v>12690440</v>
      </c>
      <c r="AE10" s="67">
        <f t="shared" si="15"/>
        <v>0</v>
      </c>
      <c r="AF10" s="62">
        <v>0</v>
      </c>
      <c r="AG10" s="62">
        <v>551061241</v>
      </c>
      <c r="AH10" s="64">
        <v>5299874</v>
      </c>
      <c r="AI10" s="65">
        <v>556361115</v>
      </c>
      <c r="AJ10" s="66">
        <f t="shared" si="16"/>
        <v>0.009617577150558481</v>
      </c>
      <c r="AK10" s="62">
        <v>9600</v>
      </c>
      <c r="AL10" s="62">
        <v>299560</v>
      </c>
      <c r="AM10" s="25">
        <v>0</v>
      </c>
      <c r="AN10" s="68"/>
    </row>
    <row r="11" spans="1:40" ht="12.75">
      <c r="A11" s="59" t="s">
        <v>26</v>
      </c>
      <c r="B11" s="60" t="s">
        <v>25</v>
      </c>
      <c r="C11" s="24">
        <v>3</v>
      </c>
      <c r="D11" s="24"/>
      <c r="E11" s="61">
        <f t="shared" si="0"/>
        <v>0.04659413515957355</v>
      </c>
      <c r="F11" s="62">
        <v>32625688</v>
      </c>
      <c r="G11" s="63">
        <f t="shared" si="1"/>
        <v>0.003951940516260842</v>
      </c>
      <c r="H11" s="62">
        <v>2767189</v>
      </c>
      <c r="I11" s="63">
        <f t="shared" si="2"/>
        <v>0.001028745390214511</v>
      </c>
      <c r="J11" s="62">
        <v>720338</v>
      </c>
      <c r="K11" s="64">
        <v>2409</v>
      </c>
      <c r="L11" s="65">
        <f t="shared" si="3"/>
        <v>722747</v>
      </c>
      <c r="M11" s="66">
        <f t="shared" si="4"/>
        <v>0.0033442633874653286</v>
      </c>
      <c r="N11" s="67">
        <f t="shared" si="5"/>
        <v>0.08737804920675354</v>
      </c>
      <c r="O11" s="62">
        <v>61183000</v>
      </c>
      <c r="P11" s="64">
        <v>0</v>
      </c>
      <c r="Q11" s="65">
        <f t="shared" si="6"/>
        <v>61183000</v>
      </c>
      <c r="R11" s="66">
        <f t="shared" si="7"/>
        <v>0</v>
      </c>
      <c r="S11" s="67">
        <f t="shared" si="8"/>
        <v>0.048494731621191715</v>
      </c>
      <c r="T11" s="62">
        <v>33956505</v>
      </c>
      <c r="U11" s="64">
        <v>0</v>
      </c>
      <c r="V11" s="65">
        <f t="shared" si="9"/>
        <v>33956505</v>
      </c>
      <c r="W11" s="66">
        <f t="shared" si="10"/>
        <v>0</v>
      </c>
      <c r="X11" s="67">
        <f t="shared" si="11"/>
        <v>0.7804812993401403</v>
      </c>
      <c r="Y11" s="62">
        <v>546500955</v>
      </c>
      <c r="Z11" s="64">
        <v>7289774</v>
      </c>
      <c r="AA11" s="65">
        <f t="shared" si="12"/>
        <v>553790729</v>
      </c>
      <c r="AB11" s="66">
        <f t="shared" si="13"/>
        <v>0.013338995903492978</v>
      </c>
      <c r="AC11" s="67">
        <f t="shared" si="14"/>
        <v>0.032071098765865565</v>
      </c>
      <c r="AD11" s="62">
        <v>22456510</v>
      </c>
      <c r="AE11" s="67">
        <f t="shared" si="15"/>
        <v>0</v>
      </c>
      <c r="AF11" s="62">
        <v>0</v>
      </c>
      <c r="AG11" s="62">
        <v>700210185</v>
      </c>
      <c r="AH11" s="64">
        <v>7292183</v>
      </c>
      <c r="AI11" s="65">
        <v>707502368</v>
      </c>
      <c r="AJ11" s="66">
        <f t="shared" si="16"/>
        <v>0.010414277250194526</v>
      </c>
      <c r="AK11" s="62">
        <v>0</v>
      </c>
      <c r="AL11" s="62">
        <v>0</v>
      </c>
      <c r="AM11" s="25">
        <v>0</v>
      </c>
      <c r="AN11" s="68"/>
    </row>
    <row r="12" spans="1:40" ht="12.75">
      <c r="A12" s="59" t="s">
        <v>28</v>
      </c>
      <c r="B12" s="60" t="s">
        <v>27</v>
      </c>
      <c r="C12" s="24">
        <v>3</v>
      </c>
      <c r="D12" s="24" t="s">
        <v>545</v>
      </c>
      <c r="E12" s="61">
        <f t="shared" si="0"/>
        <v>0.04647202019483498</v>
      </c>
      <c r="F12" s="62">
        <v>50997668</v>
      </c>
      <c r="G12" s="63">
        <f t="shared" si="1"/>
        <v>0.004946851087654059</v>
      </c>
      <c r="H12" s="62">
        <v>5428597</v>
      </c>
      <c r="I12" s="63">
        <f t="shared" si="2"/>
        <v>0.00881092202410536</v>
      </c>
      <c r="J12" s="62">
        <v>9668968</v>
      </c>
      <c r="K12" s="64">
        <v>32337</v>
      </c>
      <c r="L12" s="65">
        <f t="shared" si="3"/>
        <v>9701305</v>
      </c>
      <c r="M12" s="66">
        <f t="shared" si="4"/>
        <v>0.003344410696157025</v>
      </c>
      <c r="N12" s="67">
        <f t="shared" si="5"/>
        <v>0.10220570147966854</v>
      </c>
      <c r="O12" s="62">
        <v>112158938</v>
      </c>
      <c r="P12" s="64">
        <v>519606</v>
      </c>
      <c r="Q12" s="65">
        <f t="shared" si="6"/>
        <v>112678544</v>
      </c>
      <c r="R12" s="66">
        <f t="shared" si="7"/>
        <v>0.004632764978569965</v>
      </c>
      <c r="S12" s="67">
        <f t="shared" si="8"/>
        <v>0.06356960763565905</v>
      </c>
      <c r="T12" s="62">
        <v>69760293</v>
      </c>
      <c r="U12" s="64">
        <v>-5094</v>
      </c>
      <c r="V12" s="65">
        <f t="shared" si="9"/>
        <v>69755199</v>
      </c>
      <c r="W12" s="66">
        <f t="shared" si="10"/>
        <v>-7.302148229222603E-05</v>
      </c>
      <c r="X12" s="67">
        <f t="shared" si="11"/>
        <v>0.7448938795106226</v>
      </c>
      <c r="Y12" s="62">
        <v>817434891</v>
      </c>
      <c r="Z12" s="64">
        <v>18077885</v>
      </c>
      <c r="AA12" s="65">
        <f t="shared" si="12"/>
        <v>835512776</v>
      </c>
      <c r="AB12" s="66">
        <f t="shared" si="13"/>
        <v>0.022115382153414832</v>
      </c>
      <c r="AC12" s="67">
        <f t="shared" si="14"/>
        <v>0.029101018067455468</v>
      </c>
      <c r="AD12" s="62">
        <v>31935002</v>
      </c>
      <c r="AE12" s="67">
        <f t="shared" si="15"/>
        <v>0</v>
      </c>
      <c r="AF12" s="62">
        <v>0</v>
      </c>
      <c r="AG12" s="62">
        <v>1097384357</v>
      </c>
      <c r="AH12" s="64">
        <v>18624734</v>
      </c>
      <c r="AI12" s="65">
        <v>1116009091</v>
      </c>
      <c r="AJ12" s="66">
        <f t="shared" si="16"/>
        <v>0.01697193319842448</v>
      </c>
      <c r="AK12" s="62">
        <v>0</v>
      </c>
      <c r="AL12" s="62">
        <v>385565</v>
      </c>
      <c r="AM12" s="25">
        <v>0</v>
      </c>
      <c r="AN12" s="68"/>
    </row>
    <row r="13" spans="1:40" ht="12.75">
      <c r="A13" s="59" t="s">
        <v>30</v>
      </c>
      <c r="B13" s="60" t="s">
        <v>29</v>
      </c>
      <c r="C13" s="24">
        <v>3</v>
      </c>
      <c r="D13" s="24"/>
      <c r="E13" s="61">
        <f t="shared" si="0"/>
        <v>0.025611201242389116</v>
      </c>
      <c r="F13" s="62">
        <v>6119597</v>
      </c>
      <c r="G13" s="63">
        <f t="shared" si="1"/>
        <v>0.006368510638486647</v>
      </c>
      <c r="H13" s="62">
        <v>1521706</v>
      </c>
      <c r="I13" s="63">
        <f t="shared" si="2"/>
        <v>0.001065801647460286</v>
      </c>
      <c r="J13" s="62">
        <v>254665</v>
      </c>
      <c r="K13" s="64">
        <v>851</v>
      </c>
      <c r="L13" s="65">
        <f t="shared" si="3"/>
        <v>255516</v>
      </c>
      <c r="M13" s="66">
        <f t="shared" si="4"/>
        <v>0.0033416449060530502</v>
      </c>
      <c r="N13" s="67">
        <f t="shared" si="5"/>
        <v>0.05400722230704748</v>
      </c>
      <c r="O13" s="62">
        <v>12904605</v>
      </c>
      <c r="P13" s="64">
        <v>0</v>
      </c>
      <c r="Q13" s="65">
        <f t="shared" si="6"/>
        <v>12904605</v>
      </c>
      <c r="R13" s="66">
        <f t="shared" si="7"/>
        <v>0</v>
      </c>
      <c r="S13" s="67">
        <f t="shared" si="8"/>
        <v>0.021110518820054935</v>
      </c>
      <c r="T13" s="62">
        <v>5044194</v>
      </c>
      <c r="U13" s="64">
        <v>0</v>
      </c>
      <c r="V13" s="65">
        <f t="shared" si="9"/>
        <v>5044194</v>
      </c>
      <c r="W13" s="66">
        <f t="shared" si="10"/>
        <v>0</v>
      </c>
      <c r="X13" s="67">
        <f t="shared" si="11"/>
        <v>0.8790071870474756</v>
      </c>
      <c r="Y13" s="62">
        <v>210031919</v>
      </c>
      <c r="Z13" s="64">
        <v>-8323536</v>
      </c>
      <c r="AA13" s="65">
        <f t="shared" si="12"/>
        <v>201708383</v>
      </c>
      <c r="AB13" s="66">
        <f t="shared" si="13"/>
        <v>-0.039629862163950424</v>
      </c>
      <c r="AC13" s="67">
        <f t="shared" si="14"/>
        <v>0.01282955829708597</v>
      </c>
      <c r="AD13" s="62">
        <v>3065523</v>
      </c>
      <c r="AE13" s="67">
        <f t="shared" si="15"/>
        <v>0</v>
      </c>
      <c r="AF13" s="62">
        <v>0</v>
      </c>
      <c r="AG13" s="62">
        <v>238942209</v>
      </c>
      <c r="AH13" s="64">
        <v>-8322685</v>
      </c>
      <c r="AI13" s="65">
        <v>230619524</v>
      </c>
      <c r="AJ13" s="66">
        <f t="shared" si="16"/>
        <v>-0.03483137213316714</v>
      </c>
      <c r="AK13" s="62">
        <v>0</v>
      </c>
      <c r="AL13" s="62">
        <v>0</v>
      </c>
      <c r="AM13" s="25">
        <v>0</v>
      </c>
      <c r="AN13" s="68"/>
    </row>
    <row r="14" spans="1:40" ht="12.75">
      <c r="A14" s="59" t="s">
        <v>32</v>
      </c>
      <c r="B14" s="60" t="s">
        <v>31</v>
      </c>
      <c r="C14" s="24">
        <v>3</v>
      </c>
      <c r="D14" s="24"/>
      <c r="E14" s="61">
        <f t="shared" si="0"/>
        <v>0.034465061157541284</v>
      </c>
      <c r="F14" s="62">
        <v>10619957</v>
      </c>
      <c r="G14" s="63">
        <f t="shared" si="1"/>
        <v>0.02020379273177402</v>
      </c>
      <c r="H14" s="62">
        <v>6225534</v>
      </c>
      <c r="I14" s="63">
        <f t="shared" si="2"/>
        <v>0.0035390990518087808</v>
      </c>
      <c r="J14" s="62">
        <v>1090527</v>
      </c>
      <c r="K14" s="64">
        <v>3647</v>
      </c>
      <c r="L14" s="65">
        <f t="shared" si="3"/>
        <v>1094174</v>
      </c>
      <c r="M14" s="66">
        <f t="shared" si="4"/>
        <v>0.0033442546585274826</v>
      </c>
      <c r="N14" s="67">
        <f t="shared" si="5"/>
        <v>0.0905715877316698</v>
      </c>
      <c r="O14" s="62">
        <v>27908448</v>
      </c>
      <c r="P14" s="64">
        <v>11347</v>
      </c>
      <c r="Q14" s="65">
        <f t="shared" si="6"/>
        <v>27919795</v>
      </c>
      <c r="R14" s="66">
        <f t="shared" si="7"/>
        <v>0.0004065793984674461</v>
      </c>
      <c r="S14" s="67">
        <f t="shared" si="8"/>
        <v>0.0005723559940957022</v>
      </c>
      <c r="T14" s="62">
        <v>176364</v>
      </c>
      <c r="U14" s="64">
        <v>0</v>
      </c>
      <c r="V14" s="65">
        <f t="shared" si="9"/>
        <v>176364</v>
      </c>
      <c r="W14" s="66">
        <f t="shared" si="10"/>
        <v>0</v>
      </c>
      <c r="X14" s="67">
        <f t="shared" si="11"/>
        <v>0.7920548411312132</v>
      </c>
      <c r="Y14" s="62">
        <v>244061321</v>
      </c>
      <c r="Z14" s="64">
        <v>1345719</v>
      </c>
      <c r="AA14" s="65">
        <f t="shared" si="12"/>
        <v>245407040</v>
      </c>
      <c r="AB14" s="66">
        <f t="shared" si="13"/>
        <v>0.005513856085372905</v>
      </c>
      <c r="AC14" s="67">
        <f t="shared" si="14"/>
        <v>0.02587877037004108</v>
      </c>
      <c r="AD14" s="62">
        <v>7974204</v>
      </c>
      <c r="AE14" s="67">
        <f t="shared" si="15"/>
        <v>0.03271449183185615</v>
      </c>
      <c r="AF14" s="62">
        <v>10080542</v>
      </c>
      <c r="AG14" s="62">
        <v>308136897</v>
      </c>
      <c r="AH14" s="64">
        <v>1360713</v>
      </c>
      <c r="AI14" s="65">
        <v>309497610</v>
      </c>
      <c r="AJ14" s="66">
        <f t="shared" si="16"/>
        <v>0.004415936595869595</v>
      </c>
      <c r="AK14" s="62">
        <v>0</v>
      </c>
      <c r="AL14" s="62">
        <v>0</v>
      </c>
      <c r="AM14" s="25">
        <v>0</v>
      </c>
      <c r="AN14" s="68"/>
    </row>
    <row r="15" spans="1:40" ht="12.75">
      <c r="A15" s="59" t="s">
        <v>34</v>
      </c>
      <c r="B15" s="60" t="s">
        <v>33</v>
      </c>
      <c r="C15" s="24">
        <v>3</v>
      </c>
      <c r="D15" s="24"/>
      <c r="E15" s="61">
        <f t="shared" si="0"/>
        <v>0.021031124452106382</v>
      </c>
      <c r="F15" s="62">
        <v>8774695</v>
      </c>
      <c r="G15" s="63">
        <f t="shared" si="1"/>
        <v>0.019721545711519104</v>
      </c>
      <c r="H15" s="62">
        <v>8228307</v>
      </c>
      <c r="I15" s="63">
        <f t="shared" si="2"/>
        <v>0.08834942007828289</v>
      </c>
      <c r="J15" s="62">
        <v>36861520</v>
      </c>
      <c r="K15" s="64">
        <v>123283</v>
      </c>
      <c r="L15" s="65">
        <f t="shared" si="3"/>
        <v>36984803</v>
      </c>
      <c r="M15" s="66">
        <f t="shared" si="4"/>
        <v>0.0033444904062556293</v>
      </c>
      <c r="N15" s="67">
        <f t="shared" si="5"/>
        <v>0.04877570345600531</v>
      </c>
      <c r="O15" s="62">
        <v>20350406</v>
      </c>
      <c r="P15" s="64">
        <v>0</v>
      </c>
      <c r="Q15" s="65">
        <f t="shared" si="6"/>
        <v>20350406</v>
      </c>
      <c r="R15" s="66">
        <f t="shared" si="7"/>
        <v>0</v>
      </c>
      <c r="S15" s="67">
        <f t="shared" si="8"/>
        <v>0.002144084417107842</v>
      </c>
      <c r="T15" s="62">
        <v>894564</v>
      </c>
      <c r="U15" s="64">
        <v>0</v>
      </c>
      <c r="V15" s="65">
        <f t="shared" si="9"/>
        <v>894564</v>
      </c>
      <c r="W15" s="66">
        <f t="shared" si="10"/>
        <v>0</v>
      </c>
      <c r="X15" s="67">
        <f t="shared" si="11"/>
        <v>0.7938919939657197</v>
      </c>
      <c r="Y15" s="62">
        <v>331230987</v>
      </c>
      <c r="Z15" s="64">
        <v>-12003401</v>
      </c>
      <c r="AA15" s="65">
        <f t="shared" si="12"/>
        <v>319227586</v>
      </c>
      <c r="AB15" s="66">
        <f t="shared" si="13"/>
        <v>-0.03623876228705619</v>
      </c>
      <c r="AC15" s="67">
        <f t="shared" si="14"/>
        <v>0.02608612791925869</v>
      </c>
      <c r="AD15" s="62">
        <v>10883765</v>
      </c>
      <c r="AE15" s="67">
        <f t="shared" si="15"/>
        <v>0</v>
      </c>
      <c r="AF15" s="62">
        <v>0</v>
      </c>
      <c r="AG15" s="62">
        <v>417224244</v>
      </c>
      <c r="AH15" s="64">
        <v>-11880118</v>
      </c>
      <c r="AI15" s="65">
        <v>405344126</v>
      </c>
      <c r="AJ15" s="66">
        <f t="shared" si="16"/>
        <v>-0.028474179463070702</v>
      </c>
      <c r="AK15" s="62">
        <v>0</v>
      </c>
      <c r="AL15" s="62">
        <v>0</v>
      </c>
      <c r="AM15" s="25">
        <v>0</v>
      </c>
      <c r="AN15" s="68"/>
    </row>
    <row r="16" spans="1:40" ht="12.75">
      <c r="A16" s="59" t="s">
        <v>36</v>
      </c>
      <c r="B16" s="60" t="s">
        <v>35</v>
      </c>
      <c r="C16" s="24">
        <v>3</v>
      </c>
      <c r="D16" s="24"/>
      <c r="E16" s="61">
        <f t="shared" si="0"/>
        <v>0.04234948433282657</v>
      </c>
      <c r="F16" s="62">
        <v>62296575</v>
      </c>
      <c r="G16" s="63">
        <f t="shared" si="1"/>
        <v>0.003924276133660847</v>
      </c>
      <c r="H16" s="62">
        <v>5772655</v>
      </c>
      <c r="I16" s="63">
        <f t="shared" si="2"/>
        <v>0.0056226878315094085</v>
      </c>
      <c r="J16" s="62">
        <v>8271038</v>
      </c>
      <c r="K16" s="64">
        <v>27662</v>
      </c>
      <c r="L16" s="65">
        <f t="shared" si="3"/>
        <v>8298700</v>
      </c>
      <c r="M16" s="66">
        <f t="shared" si="4"/>
        <v>0.0033444411692945914</v>
      </c>
      <c r="N16" s="67">
        <f t="shared" si="5"/>
        <v>0.14123063047495665</v>
      </c>
      <c r="O16" s="62">
        <v>207751870</v>
      </c>
      <c r="P16" s="64">
        <v>0</v>
      </c>
      <c r="Q16" s="65">
        <f t="shared" si="6"/>
        <v>207751870</v>
      </c>
      <c r="R16" s="66">
        <f t="shared" si="7"/>
        <v>0</v>
      </c>
      <c r="S16" s="67">
        <f t="shared" si="8"/>
        <v>0.07204869296262661</v>
      </c>
      <c r="T16" s="62">
        <v>105984450</v>
      </c>
      <c r="U16" s="64">
        <v>0</v>
      </c>
      <c r="V16" s="65">
        <f t="shared" si="9"/>
        <v>105984450</v>
      </c>
      <c r="W16" s="66">
        <f t="shared" si="10"/>
        <v>0</v>
      </c>
      <c r="X16" s="67">
        <f t="shared" si="11"/>
        <v>0.6990734656554515</v>
      </c>
      <c r="Y16" s="62">
        <v>1028345050</v>
      </c>
      <c r="Z16" s="64">
        <v>29325204</v>
      </c>
      <c r="AA16" s="65">
        <f t="shared" si="12"/>
        <v>1057670254</v>
      </c>
      <c r="AB16" s="66">
        <f t="shared" si="13"/>
        <v>0.02851689129052549</v>
      </c>
      <c r="AC16" s="67">
        <f t="shared" si="14"/>
        <v>0.03575076260896841</v>
      </c>
      <c r="AD16" s="62">
        <v>52589780</v>
      </c>
      <c r="AE16" s="67">
        <f t="shared" si="15"/>
        <v>0</v>
      </c>
      <c r="AF16" s="62">
        <v>0</v>
      </c>
      <c r="AG16" s="62">
        <v>1471011418</v>
      </c>
      <c r="AH16" s="64">
        <v>29352866</v>
      </c>
      <c r="AI16" s="65">
        <v>1500364284</v>
      </c>
      <c r="AJ16" s="66">
        <f t="shared" si="16"/>
        <v>0.019954206772853207</v>
      </c>
      <c r="AK16" s="62">
        <v>484095</v>
      </c>
      <c r="AL16" s="62">
        <v>4433135</v>
      </c>
      <c r="AM16" s="25">
        <v>0</v>
      </c>
      <c r="AN16" s="68"/>
    </row>
    <row r="17" spans="1:40" ht="12.75">
      <c r="A17" s="59" t="s">
        <v>38</v>
      </c>
      <c r="B17" s="60" t="s">
        <v>37</v>
      </c>
      <c r="C17" s="24">
        <v>3</v>
      </c>
      <c r="D17" s="24"/>
      <c r="E17" s="61">
        <f t="shared" si="0"/>
        <v>0.030170088473155734</v>
      </c>
      <c r="F17" s="62">
        <v>13775051</v>
      </c>
      <c r="G17" s="63">
        <f t="shared" si="1"/>
        <v>0.005878933720087248</v>
      </c>
      <c r="H17" s="62">
        <v>2684202</v>
      </c>
      <c r="I17" s="63">
        <f t="shared" si="2"/>
        <v>0.012588659897487565</v>
      </c>
      <c r="J17" s="62">
        <v>5747727</v>
      </c>
      <c r="K17" s="64">
        <v>19223</v>
      </c>
      <c r="L17" s="65">
        <f t="shared" si="3"/>
        <v>5766950</v>
      </c>
      <c r="M17" s="66">
        <f t="shared" si="4"/>
        <v>0.0033444525114014636</v>
      </c>
      <c r="N17" s="67">
        <f t="shared" si="5"/>
        <v>0.08585716140029737</v>
      </c>
      <c r="O17" s="62">
        <v>39200640</v>
      </c>
      <c r="P17" s="64">
        <v>0</v>
      </c>
      <c r="Q17" s="65">
        <f t="shared" si="6"/>
        <v>39200640</v>
      </c>
      <c r="R17" s="66">
        <f t="shared" si="7"/>
        <v>0</v>
      </c>
      <c r="S17" s="67">
        <f t="shared" si="8"/>
        <v>0.009191406622547539</v>
      </c>
      <c r="T17" s="62">
        <v>4196610</v>
      </c>
      <c r="U17" s="64">
        <v>0</v>
      </c>
      <c r="V17" s="65">
        <f t="shared" si="9"/>
        <v>4196610</v>
      </c>
      <c r="W17" s="66">
        <f t="shared" si="10"/>
        <v>0</v>
      </c>
      <c r="X17" s="67">
        <f t="shared" si="11"/>
        <v>0.7937718917813994</v>
      </c>
      <c r="Y17" s="62">
        <v>362420160</v>
      </c>
      <c r="Z17" s="64">
        <v>5223393</v>
      </c>
      <c r="AA17" s="65">
        <f t="shared" si="12"/>
        <v>367643553</v>
      </c>
      <c r="AB17" s="66">
        <f t="shared" si="13"/>
        <v>0.014412534335838272</v>
      </c>
      <c r="AC17" s="67">
        <f t="shared" si="14"/>
        <v>0.06254185810502519</v>
      </c>
      <c r="AD17" s="62">
        <v>28555345</v>
      </c>
      <c r="AE17" s="67">
        <f t="shared" si="15"/>
        <v>0</v>
      </c>
      <c r="AF17" s="62">
        <v>0</v>
      </c>
      <c r="AG17" s="62">
        <v>456579735</v>
      </c>
      <c r="AH17" s="64">
        <v>5242616</v>
      </c>
      <c r="AI17" s="65">
        <v>461822351</v>
      </c>
      <c r="AJ17" s="66">
        <f t="shared" si="16"/>
        <v>0.01148236682033205</v>
      </c>
      <c r="AK17" s="62">
        <v>18560</v>
      </c>
      <c r="AL17" s="62">
        <v>831420</v>
      </c>
      <c r="AM17" s="25">
        <v>0</v>
      </c>
      <c r="AN17" s="68"/>
    </row>
    <row r="18" spans="1:40" ht="12.75">
      <c r="A18" s="59" t="s">
        <v>40</v>
      </c>
      <c r="B18" s="60" t="s">
        <v>39</v>
      </c>
      <c r="C18" s="24">
        <v>3</v>
      </c>
      <c r="D18" s="24"/>
      <c r="E18" s="61">
        <f t="shared" si="0"/>
        <v>0.033658472625517105</v>
      </c>
      <c r="F18" s="62">
        <v>27688124</v>
      </c>
      <c r="G18" s="63">
        <f t="shared" si="1"/>
        <v>0.006020979997392234</v>
      </c>
      <c r="H18" s="62">
        <v>4952977</v>
      </c>
      <c r="I18" s="63">
        <f t="shared" si="2"/>
        <v>0.018129237939269485</v>
      </c>
      <c r="J18" s="62">
        <v>14913469</v>
      </c>
      <c r="K18" s="64">
        <v>49877</v>
      </c>
      <c r="L18" s="65">
        <f t="shared" si="3"/>
        <v>14963346</v>
      </c>
      <c r="M18" s="66">
        <f t="shared" si="4"/>
        <v>0.0033444264376048254</v>
      </c>
      <c r="N18" s="67">
        <f t="shared" si="5"/>
        <v>0.07604018838643478</v>
      </c>
      <c r="O18" s="62">
        <v>62552160</v>
      </c>
      <c r="P18" s="64">
        <v>586005</v>
      </c>
      <c r="Q18" s="65">
        <f t="shared" si="6"/>
        <v>63138165</v>
      </c>
      <c r="R18" s="66">
        <f t="shared" si="7"/>
        <v>0.009368261623579425</v>
      </c>
      <c r="S18" s="67">
        <f t="shared" si="8"/>
        <v>0.019262520979620546</v>
      </c>
      <c r="T18" s="62">
        <v>15845730</v>
      </c>
      <c r="U18" s="64">
        <v>0</v>
      </c>
      <c r="V18" s="65">
        <f t="shared" si="9"/>
        <v>15845730</v>
      </c>
      <c r="W18" s="66">
        <f t="shared" si="10"/>
        <v>0</v>
      </c>
      <c r="X18" s="67">
        <f t="shared" si="11"/>
        <v>0.8045852267051117</v>
      </c>
      <c r="Y18" s="62">
        <v>661867690</v>
      </c>
      <c r="Z18" s="64">
        <v>12144465</v>
      </c>
      <c r="AA18" s="65">
        <f t="shared" si="12"/>
        <v>674012155</v>
      </c>
      <c r="AB18" s="66">
        <f t="shared" si="13"/>
        <v>0.018348780554615078</v>
      </c>
      <c r="AC18" s="67">
        <f t="shared" si="14"/>
        <v>0.0423033733666542</v>
      </c>
      <c r="AD18" s="62">
        <v>34799590</v>
      </c>
      <c r="AE18" s="67">
        <f t="shared" si="15"/>
        <v>0</v>
      </c>
      <c r="AF18" s="62">
        <v>0</v>
      </c>
      <c r="AG18" s="62">
        <v>822619740</v>
      </c>
      <c r="AH18" s="64">
        <v>12780347</v>
      </c>
      <c r="AI18" s="65">
        <v>835400087</v>
      </c>
      <c r="AJ18" s="66">
        <f t="shared" si="16"/>
        <v>0.015536154043665424</v>
      </c>
      <c r="AK18" s="62">
        <v>186400</v>
      </c>
      <c r="AL18" s="62">
        <v>627535</v>
      </c>
      <c r="AM18" s="25">
        <v>0</v>
      </c>
      <c r="AN18" s="68"/>
    </row>
    <row r="19" spans="1:40" ht="12.75">
      <c r="A19" s="59" t="s">
        <v>42</v>
      </c>
      <c r="B19" s="60" t="s">
        <v>41</v>
      </c>
      <c r="C19" s="24">
        <v>3</v>
      </c>
      <c r="D19" s="24"/>
      <c r="E19" s="61">
        <f t="shared" si="0"/>
        <v>0.032210155159528006</v>
      </c>
      <c r="F19" s="62">
        <v>35054066</v>
      </c>
      <c r="G19" s="63">
        <f t="shared" si="1"/>
        <v>0.02686616104879839</v>
      </c>
      <c r="H19" s="62">
        <v>29238238</v>
      </c>
      <c r="I19" s="63">
        <f t="shared" si="2"/>
        <v>0.11797001696695719</v>
      </c>
      <c r="J19" s="62">
        <v>128385869</v>
      </c>
      <c r="K19" s="64">
        <v>429384</v>
      </c>
      <c r="L19" s="65">
        <f t="shared" si="3"/>
        <v>128815253</v>
      </c>
      <c r="M19" s="66">
        <f t="shared" si="4"/>
        <v>0.0033444802246889024</v>
      </c>
      <c r="N19" s="67">
        <f t="shared" si="5"/>
        <v>0.3456458874529624</v>
      </c>
      <c r="O19" s="62">
        <v>376163781</v>
      </c>
      <c r="P19" s="64">
        <v>-7537800</v>
      </c>
      <c r="Q19" s="65">
        <f t="shared" si="6"/>
        <v>368625981</v>
      </c>
      <c r="R19" s="66">
        <f t="shared" si="7"/>
        <v>-0.02003861185136269</v>
      </c>
      <c r="S19" s="67">
        <f t="shared" si="8"/>
        <v>0.11518831685419696</v>
      </c>
      <c r="T19" s="62">
        <v>125358566</v>
      </c>
      <c r="U19" s="64">
        <v>0</v>
      </c>
      <c r="V19" s="65">
        <f t="shared" si="9"/>
        <v>125358566</v>
      </c>
      <c r="W19" s="66">
        <f t="shared" si="10"/>
        <v>0</v>
      </c>
      <c r="X19" s="67">
        <f t="shared" si="11"/>
        <v>0.35083019101979973</v>
      </c>
      <c r="Y19" s="62">
        <v>381805819</v>
      </c>
      <c r="Z19" s="64">
        <v>12727350</v>
      </c>
      <c r="AA19" s="65">
        <f t="shared" si="12"/>
        <v>394533169</v>
      </c>
      <c r="AB19" s="66">
        <f t="shared" si="13"/>
        <v>0.03333461504943695</v>
      </c>
      <c r="AC19" s="67">
        <f t="shared" si="14"/>
        <v>0.011289271497757367</v>
      </c>
      <c r="AD19" s="62">
        <v>12286028</v>
      </c>
      <c r="AE19" s="67">
        <f t="shared" si="15"/>
        <v>0</v>
      </c>
      <c r="AF19" s="62">
        <v>0</v>
      </c>
      <c r="AG19" s="62">
        <v>1088292367</v>
      </c>
      <c r="AH19" s="64">
        <v>5618934</v>
      </c>
      <c r="AI19" s="65">
        <v>1093911301</v>
      </c>
      <c r="AJ19" s="66">
        <f t="shared" si="16"/>
        <v>0.0051630739775279525</v>
      </c>
      <c r="AK19" s="62">
        <v>0</v>
      </c>
      <c r="AL19" s="62">
        <v>424566</v>
      </c>
      <c r="AM19" s="25">
        <v>0</v>
      </c>
      <c r="AN19" s="68"/>
    </row>
    <row r="20" spans="1:40" ht="12.75">
      <c r="A20" s="59" t="s">
        <v>44</v>
      </c>
      <c r="B20" s="69" t="s">
        <v>43</v>
      </c>
      <c r="C20" s="24">
        <v>3</v>
      </c>
      <c r="D20" s="24"/>
      <c r="E20" s="61">
        <f t="shared" si="0"/>
        <v>0.046716922676743815</v>
      </c>
      <c r="F20" s="62">
        <v>30296362</v>
      </c>
      <c r="G20" s="63">
        <f t="shared" si="1"/>
        <v>0.015676641698104198</v>
      </c>
      <c r="H20" s="62">
        <v>10166449</v>
      </c>
      <c r="I20" s="63">
        <f t="shared" si="2"/>
        <v>0.07403474085203962</v>
      </c>
      <c r="J20" s="62">
        <v>48012223</v>
      </c>
      <c r="K20" s="64">
        <v>160577</v>
      </c>
      <c r="L20" s="65">
        <f t="shared" si="3"/>
        <v>48172800</v>
      </c>
      <c r="M20" s="66">
        <f t="shared" si="4"/>
        <v>0.0033445025030396946</v>
      </c>
      <c r="N20" s="67">
        <f t="shared" si="5"/>
        <v>0.13063666028645557</v>
      </c>
      <c r="O20" s="62">
        <v>84719098</v>
      </c>
      <c r="P20" s="64">
        <v>-1836649</v>
      </c>
      <c r="Q20" s="65">
        <f t="shared" si="6"/>
        <v>82882449</v>
      </c>
      <c r="R20" s="66">
        <f t="shared" si="7"/>
        <v>-0.02167927944653046</v>
      </c>
      <c r="S20" s="67">
        <f t="shared" si="8"/>
        <v>0.04514257996038694</v>
      </c>
      <c r="T20" s="62">
        <v>29275386</v>
      </c>
      <c r="U20" s="64">
        <v>0</v>
      </c>
      <c r="V20" s="65">
        <f t="shared" si="9"/>
        <v>29275386</v>
      </c>
      <c r="W20" s="66">
        <f t="shared" si="10"/>
        <v>0</v>
      </c>
      <c r="X20" s="67">
        <f t="shared" si="11"/>
        <v>0.6616028374782089</v>
      </c>
      <c r="Y20" s="62">
        <v>429055638</v>
      </c>
      <c r="Z20" s="64">
        <v>13768758</v>
      </c>
      <c r="AA20" s="65">
        <f t="shared" si="12"/>
        <v>442824396</v>
      </c>
      <c r="AB20" s="66">
        <f t="shared" si="13"/>
        <v>0.03209084505725572</v>
      </c>
      <c r="AC20" s="67">
        <f t="shared" si="14"/>
        <v>0.0261896170480609</v>
      </c>
      <c r="AD20" s="62">
        <v>16984212</v>
      </c>
      <c r="AE20" s="67">
        <f t="shared" si="15"/>
        <v>0</v>
      </c>
      <c r="AF20" s="62">
        <v>0</v>
      </c>
      <c r="AG20" s="62">
        <v>648509368</v>
      </c>
      <c r="AH20" s="64">
        <v>12092686</v>
      </c>
      <c r="AI20" s="65">
        <v>660602054</v>
      </c>
      <c r="AJ20" s="66">
        <f t="shared" si="16"/>
        <v>0.018646894858733946</v>
      </c>
      <c r="AK20" s="62">
        <v>0</v>
      </c>
      <c r="AL20" s="62">
        <v>0</v>
      </c>
      <c r="AM20" s="25">
        <v>0</v>
      </c>
      <c r="AN20" s="68"/>
    </row>
    <row r="21" spans="1:40" ht="12.75">
      <c r="A21" s="59" t="s">
        <v>46</v>
      </c>
      <c r="B21" s="60" t="s">
        <v>45</v>
      </c>
      <c r="C21" s="24">
        <v>3</v>
      </c>
      <c r="D21" s="24"/>
      <c r="E21" s="61">
        <f t="shared" si="0"/>
        <v>0.04387373333620164</v>
      </c>
      <c r="F21" s="62">
        <v>29074704</v>
      </c>
      <c r="G21" s="63">
        <f t="shared" si="1"/>
        <v>0.001271866830952119</v>
      </c>
      <c r="H21" s="62">
        <v>842854</v>
      </c>
      <c r="I21" s="63">
        <f t="shared" si="2"/>
        <v>0.0004502765973171232</v>
      </c>
      <c r="J21" s="62">
        <v>298394</v>
      </c>
      <c r="K21" s="64">
        <v>998</v>
      </c>
      <c r="L21" s="65">
        <f t="shared" si="3"/>
        <v>299392</v>
      </c>
      <c r="M21" s="66">
        <f t="shared" si="4"/>
        <v>0.0033445712715403125</v>
      </c>
      <c r="N21" s="67">
        <f t="shared" si="5"/>
        <v>0.08558724087720666</v>
      </c>
      <c r="O21" s="62">
        <v>56717847</v>
      </c>
      <c r="P21" s="64">
        <v>-1362693</v>
      </c>
      <c r="Q21" s="65">
        <f t="shared" si="6"/>
        <v>55355154</v>
      </c>
      <c r="R21" s="66">
        <f t="shared" si="7"/>
        <v>-0.024025823829314254</v>
      </c>
      <c r="S21" s="67">
        <f t="shared" si="8"/>
        <v>0.013413042283657603</v>
      </c>
      <c r="T21" s="62">
        <v>8888695</v>
      </c>
      <c r="U21" s="64">
        <v>-5210</v>
      </c>
      <c r="V21" s="65">
        <f t="shared" si="9"/>
        <v>8883485</v>
      </c>
      <c r="W21" s="66">
        <f t="shared" si="10"/>
        <v>-0.0005861377851304381</v>
      </c>
      <c r="X21" s="67">
        <f t="shared" si="11"/>
        <v>0.8333161126233707</v>
      </c>
      <c r="Y21" s="62">
        <v>552230628</v>
      </c>
      <c r="Z21" s="64">
        <v>9722929</v>
      </c>
      <c r="AA21" s="65">
        <f t="shared" si="12"/>
        <v>561953557</v>
      </c>
      <c r="AB21" s="66">
        <f t="shared" si="13"/>
        <v>0.0176066456784791</v>
      </c>
      <c r="AC21" s="67">
        <f t="shared" si="14"/>
        <v>0.02208772745129412</v>
      </c>
      <c r="AD21" s="62">
        <v>14637326</v>
      </c>
      <c r="AE21" s="67">
        <f t="shared" si="15"/>
        <v>0</v>
      </c>
      <c r="AF21" s="62">
        <v>0</v>
      </c>
      <c r="AG21" s="62">
        <v>662690448</v>
      </c>
      <c r="AH21" s="64">
        <v>8356024</v>
      </c>
      <c r="AI21" s="65">
        <v>671046472</v>
      </c>
      <c r="AJ21" s="66">
        <f t="shared" si="16"/>
        <v>0.012609241653050053</v>
      </c>
      <c r="AK21" s="62">
        <v>0</v>
      </c>
      <c r="AL21" s="62">
        <v>0</v>
      </c>
      <c r="AM21" s="25">
        <v>0</v>
      </c>
      <c r="AN21" s="68"/>
    </row>
    <row r="22" spans="1:40" ht="12.75">
      <c r="A22" s="59" t="s">
        <v>48</v>
      </c>
      <c r="B22" s="60" t="s">
        <v>47</v>
      </c>
      <c r="C22" s="24">
        <v>3</v>
      </c>
      <c r="D22" s="24"/>
      <c r="E22" s="61">
        <f t="shared" si="0"/>
        <v>0.06648115389027243</v>
      </c>
      <c r="F22" s="62">
        <v>55617564</v>
      </c>
      <c r="G22" s="63">
        <f t="shared" si="1"/>
        <v>0.002757765500243538</v>
      </c>
      <c r="H22" s="62">
        <v>2307123</v>
      </c>
      <c r="I22" s="63">
        <f t="shared" si="2"/>
        <v>0.001078017250943984</v>
      </c>
      <c r="J22" s="62">
        <v>901860</v>
      </c>
      <c r="K22" s="64">
        <v>3016</v>
      </c>
      <c r="L22" s="65">
        <f t="shared" si="3"/>
        <v>904876</v>
      </c>
      <c r="M22" s="66">
        <f t="shared" si="4"/>
        <v>0.0033441997649302554</v>
      </c>
      <c r="N22" s="67">
        <f t="shared" si="5"/>
        <v>0.14607457444735306</v>
      </c>
      <c r="O22" s="62">
        <v>122204738</v>
      </c>
      <c r="P22" s="64">
        <v>4841</v>
      </c>
      <c r="Q22" s="65">
        <f t="shared" si="6"/>
        <v>122209579</v>
      </c>
      <c r="R22" s="66">
        <f t="shared" si="7"/>
        <v>3.96138486872743E-05</v>
      </c>
      <c r="S22" s="67">
        <f t="shared" si="8"/>
        <v>0.058166664044120096</v>
      </c>
      <c r="T22" s="62">
        <v>48661733</v>
      </c>
      <c r="U22" s="64">
        <v>0</v>
      </c>
      <c r="V22" s="65">
        <f t="shared" si="9"/>
        <v>48661733</v>
      </c>
      <c r="W22" s="66">
        <f t="shared" si="10"/>
        <v>0</v>
      </c>
      <c r="X22" s="67">
        <f t="shared" si="11"/>
        <v>0.7007581368547502</v>
      </c>
      <c r="Y22" s="62">
        <v>586248256</v>
      </c>
      <c r="Z22" s="64">
        <v>8046089</v>
      </c>
      <c r="AA22" s="65">
        <f t="shared" si="12"/>
        <v>594294345</v>
      </c>
      <c r="AB22" s="66">
        <f t="shared" si="13"/>
        <v>0.013724712897056363</v>
      </c>
      <c r="AC22" s="67">
        <f t="shared" si="14"/>
        <v>0.024683688012316685</v>
      </c>
      <c r="AD22" s="62">
        <v>20650162</v>
      </c>
      <c r="AE22" s="67">
        <f t="shared" si="15"/>
        <v>0</v>
      </c>
      <c r="AF22" s="62">
        <v>0</v>
      </c>
      <c r="AG22" s="62">
        <v>836591436</v>
      </c>
      <c r="AH22" s="64">
        <v>8053946</v>
      </c>
      <c r="AI22" s="65">
        <v>844645382</v>
      </c>
      <c r="AJ22" s="66">
        <f t="shared" si="16"/>
        <v>0.00962709591973399</v>
      </c>
      <c r="AK22" s="62">
        <v>0</v>
      </c>
      <c r="AL22" s="62">
        <v>38705</v>
      </c>
      <c r="AM22" s="25">
        <v>0</v>
      </c>
      <c r="AN22" s="68"/>
    </row>
    <row r="23" spans="1:40" ht="12.75">
      <c r="A23" s="59" t="s">
        <v>50</v>
      </c>
      <c r="B23" s="60" t="s">
        <v>49</v>
      </c>
      <c r="C23" s="24">
        <v>3</v>
      </c>
      <c r="D23" s="24"/>
      <c r="E23" s="61">
        <f t="shared" si="0"/>
        <v>0.030517425038553685</v>
      </c>
      <c r="F23" s="62">
        <v>18528382</v>
      </c>
      <c r="G23" s="63">
        <f t="shared" si="1"/>
        <v>0.016076436812665813</v>
      </c>
      <c r="H23" s="62">
        <v>9760665</v>
      </c>
      <c r="I23" s="63">
        <f t="shared" si="2"/>
        <v>0.06325394885534896</v>
      </c>
      <c r="J23" s="62">
        <v>38404070</v>
      </c>
      <c r="K23" s="64">
        <v>128441</v>
      </c>
      <c r="L23" s="65">
        <f t="shared" si="3"/>
        <v>38532511</v>
      </c>
      <c r="M23" s="66">
        <f t="shared" si="4"/>
        <v>0.0033444632300691046</v>
      </c>
      <c r="N23" s="67">
        <f t="shared" si="5"/>
        <v>0.25870899456056723</v>
      </c>
      <c r="O23" s="62">
        <v>157072855</v>
      </c>
      <c r="P23" s="64">
        <v>267656</v>
      </c>
      <c r="Q23" s="65">
        <f t="shared" si="6"/>
        <v>157340511</v>
      </c>
      <c r="R23" s="66">
        <f t="shared" si="7"/>
        <v>0.0017040245432605144</v>
      </c>
      <c r="S23" s="67">
        <f t="shared" si="8"/>
        <v>0.04874660372792737</v>
      </c>
      <c r="T23" s="62">
        <v>29596065</v>
      </c>
      <c r="U23" s="64">
        <v>310241</v>
      </c>
      <c r="V23" s="65">
        <f t="shared" si="9"/>
        <v>29906306</v>
      </c>
      <c r="W23" s="66">
        <f t="shared" si="10"/>
        <v>0.010482508401032367</v>
      </c>
      <c r="X23" s="67">
        <f t="shared" si="11"/>
        <v>0.5681250433352748</v>
      </c>
      <c r="Y23" s="62">
        <v>344932045</v>
      </c>
      <c r="Z23" s="64">
        <v>4858199</v>
      </c>
      <c r="AA23" s="65">
        <f t="shared" si="12"/>
        <v>349790244</v>
      </c>
      <c r="AB23" s="66">
        <f t="shared" si="13"/>
        <v>0.014084510472200402</v>
      </c>
      <c r="AC23" s="67">
        <f t="shared" si="14"/>
        <v>0.014565124121310674</v>
      </c>
      <c r="AD23" s="62">
        <v>8843085</v>
      </c>
      <c r="AE23" s="67">
        <f t="shared" si="15"/>
        <v>6.423548351408092E-06</v>
      </c>
      <c r="AF23" s="62">
        <v>3900</v>
      </c>
      <c r="AG23" s="62">
        <v>607141067</v>
      </c>
      <c r="AH23" s="64">
        <v>5564537</v>
      </c>
      <c r="AI23" s="65">
        <v>612705604</v>
      </c>
      <c r="AJ23" s="66">
        <f t="shared" si="16"/>
        <v>0.009165146787871623</v>
      </c>
      <c r="AK23" s="62">
        <v>0</v>
      </c>
      <c r="AL23" s="62">
        <v>0</v>
      </c>
      <c r="AM23" s="25">
        <v>0</v>
      </c>
      <c r="AN23" s="68"/>
    </row>
    <row r="24" spans="1:40" ht="12.75">
      <c r="A24" s="59" t="s">
        <v>52</v>
      </c>
      <c r="B24" s="60" t="s">
        <v>51</v>
      </c>
      <c r="C24" s="24">
        <v>3</v>
      </c>
      <c r="D24" s="24"/>
      <c r="E24" s="61">
        <f t="shared" si="0"/>
        <v>0.040387599304021825</v>
      </c>
      <c r="F24" s="62">
        <v>160210050</v>
      </c>
      <c r="G24" s="63">
        <f t="shared" si="1"/>
        <v>0.008380169627672547</v>
      </c>
      <c r="H24" s="62">
        <v>33242565</v>
      </c>
      <c r="I24" s="63">
        <f t="shared" si="2"/>
        <v>0.01749317517975543</v>
      </c>
      <c r="J24" s="62">
        <v>69392153</v>
      </c>
      <c r="K24" s="64">
        <v>232081</v>
      </c>
      <c r="L24" s="65">
        <f t="shared" si="3"/>
        <v>69624234</v>
      </c>
      <c r="M24" s="66">
        <f t="shared" si="4"/>
        <v>0.003344484786341764</v>
      </c>
      <c r="N24" s="67">
        <f t="shared" si="5"/>
        <v>0.5757918057714334</v>
      </c>
      <c r="O24" s="62">
        <v>2284058364</v>
      </c>
      <c r="P24" s="64">
        <v>859465</v>
      </c>
      <c r="Q24" s="65">
        <f t="shared" si="6"/>
        <v>2284917829</v>
      </c>
      <c r="R24" s="66">
        <f t="shared" si="7"/>
        <v>0.00037628854566345047</v>
      </c>
      <c r="S24" s="67">
        <f t="shared" si="8"/>
        <v>0.25857928527025853</v>
      </c>
      <c r="T24" s="62">
        <v>1025735645</v>
      </c>
      <c r="U24" s="64">
        <v>10651613</v>
      </c>
      <c r="V24" s="65">
        <f t="shared" si="9"/>
        <v>1036387258</v>
      </c>
      <c r="W24" s="66">
        <f t="shared" si="10"/>
        <v>0.010384364677119123</v>
      </c>
      <c r="X24" s="67">
        <f t="shared" si="11"/>
        <v>0.09596417915452267</v>
      </c>
      <c r="Y24" s="62">
        <v>380671944</v>
      </c>
      <c r="Z24" s="64">
        <v>6048585</v>
      </c>
      <c r="AA24" s="65">
        <f t="shared" si="12"/>
        <v>386720529</v>
      </c>
      <c r="AB24" s="66">
        <f t="shared" si="13"/>
        <v>0.01588923243578991</v>
      </c>
      <c r="AC24" s="67">
        <f t="shared" si="14"/>
        <v>0.003402373979674023</v>
      </c>
      <c r="AD24" s="62">
        <v>13496581</v>
      </c>
      <c r="AE24" s="67">
        <f t="shared" si="15"/>
        <v>1.4117126616121912E-06</v>
      </c>
      <c r="AF24" s="62">
        <v>5600</v>
      </c>
      <c r="AG24" s="62">
        <v>3966812902</v>
      </c>
      <c r="AH24" s="64">
        <v>17791744</v>
      </c>
      <c r="AI24" s="65">
        <v>3984604646</v>
      </c>
      <c r="AJ24" s="66">
        <f t="shared" si="16"/>
        <v>0.004485148263743345</v>
      </c>
      <c r="AK24" s="62">
        <v>386665</v>
      </c>
      <c r="AL24" s="62">
        <v>12481750</v>
      </c>
      <c r="AM24" s="25">
        <v>0</v>
      </c>
      <c r="AN24" s="68"/>
    </row>
    <row r="25" spans="1:40" ht="12.75">
      <c r="A25" s="59" t="s">
        <v>54</v>
      </c>
      <c r="B25" s="60" t="s">
        <v>53</v>
      </c>
      <c r="C25" s="24">
        <v>3</v>
      </c>
      <c r="D25" s="24"/>
      <c r="E25" s="61">
        <f t="shared" si="0"/>
        <v>0.03004384729816706</v>
      </c>
      <c r="F25" s="62">
        <v>12409545</v>
      </c>
      <c r="G25" s="63">
        <f t="shared" si="1"/>
        <v>0.018455563783309252</v>
      </c>
      <c r="H25" s="62">
        <v>7623030</v>
      </c>
      <c r="I25" s="63">
        <f t="shared" si="2"/>
        <v>0.07849314795646689</v>
      </c>
      <c r="J25" s="62">
        <v>32421422</v>
      </c>
      <c r="K25" s="64">
        <v>108433</v>
      </c>
      <c r="L25" s="65">
        <f t="shared" si="3"/>
        <v>32529855</v>
      </c>
      <c r="M25" s="66">
        <f t="shared" si="4"/>
        <v>0.003344486247395318</v>
      </c>
      <c r="N25" s="67">
        <f t="shared" si="5"/>
        <v>0.23673189697834462</v>
      </c>
      <c r="O25" s="62">
        <v>97781589</v>
      </c>
      <c r="P25" s="64">
        <v>304280</v>
      </c>
      <c r="Q25" s="65">
        <f t="shared" si="6"/>
        <v>98085869</v>
      </c>
      <c r="R25" s="66">
        <f t="shared" si="7"/>
        <v>0.0031118332511450597</v>
      </c>
      <c r="S25" s="67">
        <f t="shared" si="8"/>
        <v>0.04949525224319135</v>
      </c>
      <c r="T25" s="62">
        <v>20443905</v>
      </c>
      <c r="U25" s="64">
        <v>187674</v>
      </c>
      <c r="V25" s="65">
        <f t="shared" si="9"/>
        <v>20631579</v>
      </c>
      <c r="W25" s="66">
        <f t="shared" si="10"/>
        <v>0.00917994874266927</v>
      </c>
      <c r="X25" s="67">
        <f t="shared" si="11"/>
        <v>0.5744780375890588</v>
      </c>
      <c r="Y25" s="62">
        <v>237286889</v>
      </c>
      <c r="Z25" s="64">
        <v>5591616</v>
      </c>
      <c r="AA25" s="65">
        <f t="shared" si="12"/>
        <v>242878505</v>
      </c>
      <c r="AB25" s="66">
        <f t="shared" si="13"/>
        <v>0.023564791226202135</v>
      </c>
      <c r="AC25" s="67">
        <f t="shared" si="14"/>
        <v>0.012298138405042076</v>
      </c>
      <c r="AD25" s="62">
        <v>5079719</v>
      </c>
      <c r="AE25" s="67">
        <f t="shared" si="15"/>
        <v>4.115746419944002E-06</v>
      </c>
      <c r="AF25" s="62">
        <v>1700</v>
      </c>
      <c r="AG25" s="62">
        <v>413047799</v>
      </c>
      <c r="AH25" s="64">
        <v>6192003</v>
      </c>
      <c r="AI25" s="65">
        <v>419239802</v>
      </c>
      <c r="AJ25" s="66">
        <f t="shared" si="16"/>
        <v>0.014991008340901484</v>
      </c>
      <c r="AK25" s="62">
        <v>0</v>
      </c>
      <c r="AL25" s="62">
        <v>0</v>
      </c>
      <c r="AM25" s="25">
        <v>0</v>
      </c>
      <c r="AN25" s="68"/>
    </row>
    <row r="26" spans="1:40" ht="12.75">
      <c r="A26" s="59" t="s">
        <v>56</v>
      </c>
      <c r="B26" s="60" t="s">
        <v>55</v>
      </c>
      <c r="C26" s="24">
        <v>3</v>
      </c>
      <c r="D26" s="24"/>
      <c r="E26" s="61">
        <f t="shared" si="0"/>
        <v>0.04011331777972347</v>
      </c>
      <c r="F26" s="62">
        <v>14639708</v>
      </c>
      <c r="G26" s="63">
        <f t="shared" si="1"/>
        <v>0.02079182682082091</v>
      </c>
      <c r="H26" s="62">
        <v>7588160</v>
      </c>
      <c r="I26" s="63">
        <f t="shared" si="2"/>
        <v>0.08856869517476922</v>
      </c>
      <c r="J26" s="62">
        <v>32323924</v>
      </c>
      <c r="K26" s="64">
        <v>108106</v>
      </c>
      <c r="L26" s="65">
        <f t="shared" si="3"/>
        <v>32432030</v>
      </c>
      <c r="M26" s="66">
        <f t="shared" si="4"/>
        <v>0.003344457807783486</v>
      </c>
      <c r="N26" s="67">
        <f t="shared" si="5"/>
        <v>0.21092377464905682</v>
      </c>
      <c r="O26" s="62">
        <v>76978486</v>
      </c>
      <c r="P26" s="64">
        <v>259788</v>
      </c>
      <c r="Q26" s="65">
        <f t="shared" si="6"/>
        <v>77238274</v>
      </c>
      <c r="R26" s="66">
        <f t="shared" si="7"/>
        <v>0.0033748130614052346</v>
      </c>
      <c r="S26" s="67">
        <f t="shared" si="8"/>
        <v>0.023204211504514186</v>
      </c>
      <c r="T26" s="62">
        <v>8468581</v>
      </c>
      <c r="U26" s="64">
        <v>113092</v>
      </c>
      <c r="V26" s="65">
        <f t="shared" si="9"/>
        <v>8581673</v>
      </c>
      <c r="W26" s="66">
        <f t="shared" si="10"/>
        <v>0.013354303395102438</v>
      </c>
      <c r="X26" s="67">
        <f t="shared" si="11"/>
        <v>0.6015924833508327</v>
      </c>
      <c r="Y26" s="62">
        <v>219556466</v>
      </c>
      <c r="Z26" s="64">
        <v>527668</v>
      </c>
      <c r="AA26" s="65">
        <f t="shared" si="12"/>
        <v>220084134</v>
      </c>
      <c r="AB26" s="66">
        <f t="shared" si="13"/>
        <v>0.0024033361877850595</v>
      </c>
      <c r="AC26" s="67">
        <f t="shared" si="14"/>
        <v>0.01480329318933081</v>
      </c>
      <c r="AD26" s="62">
        <v>5402592</v>
      </c>
      <c r="AE26" s="67">
        <f t="shared" si="15"/>
        <v>2.397530951932787E-06</v>
      </c>
      <c r="AF26" s="62">
        <v>875</v>
      </c>
      <c r="AG26" s="62">
        <v>364958792</v>
      </c>
      <c r="AH26" s="64">
        <v>1008654</v>
      </c>
      <c r="AI26" s="65">
        <v>365967446</v>
      </c>
      <c r="AJ26" s="66">
        <f t="shared" si="16"/>
        <v>0.0027637476397609296</v>
      </c>
      <c r="AK26" s="62">
        <v>0</v>
      </c>
      <c r="AL26" s="62">
        <v>0</v>
      </c>
      <c r="AM26" s="25">
        <v>0</v>
      </c>
      <c r="AN26" s="68"/>
    </row>
    <row r="27" spans="1:40" ht="12.75">
      <c r="A27" s="59" t="s">
        <v>58</v>
      </c>
      <c r="B27" s="60" t="s">
        <v>57</v>
      </c>
      <c r="C27" s="24">
        <v>3</v>
      </c>
      <c r="D27" s="24"/>
      <c r="E27" s="61">
        <f t="shared" si="0"/>
        <v>0.15722555433822277</v>
      </c>
      <c r="F27" s="62">
        <v>115524097</v>
      </c>
      <c r="G27" s="63">
        <f t="shared" si="1"/>
        <v>0.011706079427908727</v>
      </c>
      <c r="H27" s="62">
        <v>8601237</v>
      </c>
      <c r="I27" s="63">
        <f t="shared" si="2"/>
        <v>0.04559558478611993</v>
      </c>
      <c r="J27" s="62">
        <v>33502116</v>
      </c>
      <c r="K27" s="64">
        <v>112047</v>
      </c>
      <c r="L27" s="65">
        <f t="shared" si="3"/>
        <v>33614163</v>
      </c>
      <c r="M27" s="66">
        <f t="shared" si="4"/>
        <v>0.003344475316126301</v>
      </c>
      <c r="N27" s="67">
        <f t="shared" si="5"/>
        <v>0.15783886196144417</v>
      </c>
      <c r="O27" s="62">
        <v>115974735</v>
      </c>
      <c r="P27" s="64">
        <v>190902</v>
      </c>
      <c r="Q27" s="65">
        <f t="shared" si="6"/>
        <v>116165637</v>
      </c>
      <c r="R27" s="66">
        <f t="shared" si="7"/>
        <v>0.0016460654124365965</v>
      </c>
      <c r="S27" s="67">
        <f t="shared" si="8"/>
        <v>0.018530780662655805</v>
      </c>
      <c r="T27" s="62">
        <v>13615800</v>
      </c>
      <c r="U27" s="64">
        <v>136043</v>
      </c>
      <c r="V27" s="65">
        <f t="shared" si="9"/>
        <v>13751843</v>
      </c>
      <c r="W27" s="66">
        <f t="shared" si="10"/>
        <v>0.009991553929993097</v>
      </c>
      <c r="X27" s="67">
        <f t="shared" si="11"/>
        <v>0.5896392456124881</v>
      </c>
      <c r="Y27" s="62">
        <v>433247265</v>
      </c>
      <c r="Z27" s="64">
        <v>6102076</v>
      </c>
      <c r="AA27" s="65">
        <f t="shared" si="12"/>
        <v>439349341</v>
      </c>
      <c r="AB27" s="66">
        <f t="shared" si="13"/>
        <v>0.014084511300954202</v>
      </c>
      <c r="AC27" s="67">
        <f t="shared" si="14"/>
        <v>0.01945922506256306</v>
      </c>
      <c r="AD27" s="62">
        <v>14297990</v>
      </c>
      <c r="AE27" s="67">
        <f t="shared" si="15"/>
        <v>4.668148597431617E-06</v>
      </c>
      <c r="AF27" s="62">
        <v>3430</v>
      </c>
      <c r="AG27" s="62">
        <v>734766670</v>
      </c>
      <c r="AH27" s="64">
        <v>6541068</v>
      </c>
      <c r="AI27" s="65">
        <v>741307738</v>
      </c>
      <c r="AJ27" s="66">
        <f t="shared" si="16"/>
        <v>0.008902238311925608</v>
      </c>
      <c r="AK27" s="62">
        <v>0</v>
      </c>
      <c r="AL27" s="62">
        <v>362765</v>
      </c>
      <c r="AM27" s="25">
        <v>0</v>
      </c>
      <c r="AN27" s="68"/>
    </row>
    <row r="28" spans="1:40" ht="12.75">
      <c r="A28" s="59" t="s">
        <v>60</v>
      </c>
      <c r="B28" s="60" t="s">
        <v>59</v>
      </c>
      <c r="C28" s="24">
        <v>3</v>
      </c>
      <c r="D28" s="24"/>
      <c r="E28" s="61">
        <f t="shared" si="0"/>
        <v>0.035575195363747654</v>
      </c>
      <c r="F28" s="62">
        <v>14068030</v>
      </c>
      <c r="G28" s="63">
        <f t="shared" si="1"/>
        <v>0.00221331713581385</v>
      </c>
      <c r="H28" s="62">
        <v>875245</v>
      </c>
      <c r="I28" s="63">
        <f t="shared" si="2"/>
        <v>0.000735771257059441</v>
      </c>
      <c r="J28" s="62">
        <v>290957</v>
      </c>
      <c r="K28" s="64">
        <v>973</v>
      </c>
      <c r="L28" s="65">
        <f t="shared" si="3"/>
        <v>291930</v>
      </c>
      <c r="M28" s="66">
        <f t="shared" si="4"/>
        <v>0.0033441367624769294</v>
      </c>
      <c r="N28" s="67">
        <f t="shared" si="5"/>
        <v>0.24029040990670275</v>
      </c>
      <c r="O28" s="62">
        <v>95021620</v>
      </c>
      <c r="P28" s="64">
        <v>1770</v>
      </c>
      <c r="Q28" s="65">
        <f t="shared" si="6"/>
        <v>95023390</v>
      </c>
      <c r="R28" s="66">
        <f t="shared" si="7"/>
        <v>1.862733975699425E-05</v>
      </c>
      <c r="S28" s="67">
        <f t="shared" si="8"/>
        <v>0.01434689087616836</v>
      </c>
      <c r="T28" s="62">
        <v>5673405</v>
      </c>
      <c r="U28" s="64">
        <v>59720</v>
      </c>
      <c r="V28" s="65">
        <f t="shared" si="9"/>
        <v>5733125</v>
      </c>
      <c r="W28" s="66">
        <f t="shared" si="10"/>
        <v>0.010526306512579306</v>
      </c>
      <c r="X28" s="67">
        <f t="shared" si="11"/>
        <v>0.6929720087029467</v>
      </c>
      <c r="Y28" s="62">
        <v>274032255</v>
      </c>
      <c r="Z28" s="64">
        <v>3859610</v>
      </c>
      <c r="AA28" s="65">
        <f t="shared" si="12"/>
        <v>277891865</v>
      </c>
      <c r="AB28" s="66">
        <f t="shared" si="13"/>
        <v>0.014084509869102818</v>
      </c>
      <c r="AC28" s="67">
        <f t="shared" si="14"/>
        <v>0.013836048546756874</v>
      </c>
      <c r="AD28" s="62">
        <v>5471395</v>
      </c>
      <c r="AE28" s="67">
        <f t="shared" si="15"/>
        <v>3.0358210804340807E-05</v>
      </c>
      <c r="AF28" s="62">
        <v>12005</v>
      </c>
      <c r="AG28" s="62">
        <v>395444912</v>
      </c>
      <c r="AH28" s="64">
        <v>3922073</v>
      </c>
      <c r="AI28" s="65">
        <v>399366985</v>
      </c>
      <c r="AJ28" s="66">
        <f t="shared" si="16"/>
        <v>0.009918127357268918</v>
      </c>
      <c r="AK28" s="62">
        <v>0</v>
      </c>
      <c r="AL28" s="62">
        <v>0</v>
      </c>
      <c r="AM28" s="25">
        <v>0</v>
      </c>
      <c r="AN28" s="68"/>
    </row>
    <row r="29" spans="1:40" ht="12.75">
      <c r="A29" s="59" t="s">
        <v>62</v>
      </c>
      <c r="B29" s="60" t="s">
        <v>61</v>
      </c>
      <c r="C29" s="24">
        <v>3</v>
      </c>
      <c r="D29" s="24"/>
      <c r="E29" s="61">
        <f t="shared" si="0"/>
        <v>0.02393892904968531</v>
      </c>
      <c r="F29" s="62">
        <v>8769469</v>
      </c>
      <c r="G29" s="63">
        <f t="shared" si="1"/>
        <v>0.002042291729727976</v>
      </c>
      <c r="H29" s="62">
        <v>748146</v>
      </c>
      <c r="I29" s="63">
        <f t="shared" si="2"/>
        <v>0.0004245663717036409</v>
      </c>
      <c r="J29" s="62">
        <v>155530</v>
      </c>
      <c r="K29" s="64">
        <v>520</v>
      </c>
      <c r="L29" s="65">
        <f t="shared" si="3"/>
        <v>156050</v>
      </c>
      <c r="M29" s="66">
        <f t="shared" si="4"/>
        <v>0.0033434064167684693</v>
      </c>
      <c r="N29" s="67">
        <f t="shared" si="5"/>
        <v>0.23947435118059437</v>
      </c>
      <c r="O29" s="62">
        <v>87725850</v>
      </c>
      <c r="P29" s="64">
        <v>0</v>
      </c>
      <c r="Q29" s="65">
        <f t="shared" si="6"/>
        <v>87725850</v>
      </c>
      <c r="R29" s="66">
        <f t="shared" si="7"/>
        <v>0</v>
      </c>
      <c r="S29" s="67">
        <f t="shared" si="8"/>
        <v>0.01037485104996645</v>
      </c>
      <c r="T29" s="62">
        <v>3800585</v>
      </c>
      <c r="U29" s="64">
        <v>40006</v>
      </c>
      <c r="V29" s="65">
        <f t="shared" si="9"/>
        <v>3840591</v>
      </c>
      <c r="W29" s="66">
        <f t="shared" si="10"/>
        <v>0.010526274244622867</v>
      </c>
      <c r="X29" s="67">
        <f t="shared" si="11"/>
        <v>0.7084827053490408</v>
      </c>
      <c r="Y29" s="62">
        <v>259536135</v>
      </c>
      <c r="Z29" s="64">
        <v>3655439</v>
      </c>
      <c r="AA29" s="65">
        <f t="shared" si="12"/>
        <v>263191574</v>
      </c>
      <c r="AB29" s="66">
        <f t="shared" si="13"/>
        <v>0.01408450888736553</v>
      </c>
      <c r="AC29" s="67">
        <f t="shared" si="14"/>
        <v>0.015238337592668818</v>
      </c>
      <c r="AD29" s="62">
        <v>5582210</v>
      </c>
      <c r="AE29" s="67">
        <f t="shared" si="15"/>
        <v>2.3967676612601856E-05</v>
      </c>
      <c r="AF29" s="62">
        <v>8780</v>
      </c>
      <c r="AG29" s="62">
        <v>366326705</v>
      </c>
      <c r="AH29" s="64">
        <v>3695965</v>
      </c>
      <c r="AI29" s="65">
        <v>370022670</v>
      </c>
      <c r="AJ29" s="66">
        <f t="shared" si="16"/>
        <v>0.010089258985363898</v>
      </c>
      <c r="AK29" s="62">
        <v>0</v>
      </c>
      <c r="AL29" s="62">
        <v>0</v>
      </c>
      <c r="AM29" s="25">
        <v>0</v>
      </c>
      <c r="AN29" s="68"/>
    </row>
    <row r="30" spans="1:40" ht="12.75">
      <c r="A30" s="59" t="s">
        <v>64</v>
      </c>
      <c r="B30" s="60" t="s">
        <v>63</v>
      </c>
      <c r="C30" s="24">
        <v>3</v>
      </c>
      <c r="D30" s="24"/>
      <c r="E30" s="61">
        <f t="shared" si="0"/>
        <v>0.031602923741268454</v>
      </c>
      <c r="F30" s="62">
        <v>28003974</v>
      </c>
      <c r="G30" s="63">
        <f t="shared" si="1"/>
        <v>0.00460277646320121</v>
      </c>
      <c r="H30" s="62">
        <v>4078611</v>
      </c>
      <c r="I30" s="63">
        <f t="shared" si="2"/>
        <v>0.0012097575230359222</v>
      </c>
      <c r="J30" s="62">
        <v>1071990</v>
      </c>
      <c r="K30" s="64">
        <v>3586</v>
      </c>
      <c r="L30" s="65">
        <f t="shared" si="3"/>
        <v>1075576</v>
      </c>
      <c r="M30" s="66">
        <f t="shared" si="4"/>
        <v>0.0033451804587729364</v>
      </c>
      <c r="N30" s="67">
        <f t="shared" si="5"/>
        <v>0.19050918494284455</v>
      </c>
      <c r="O30" s="62">
        <v>168813946</v>
      </c>
      <c r="P30" s="64">
        <v>-2664489</v>
      </c>
      <c r="Q30" s="65">
        <f t="shared" si="6"/>
        <v>166149457</v>
      </c>
      <c r="R30" s="66">
        <f t="shared" si="7"/>
        <v>-0.015783583425032905</v>
      </c>
      <c r="S30" s="67">
        <f t="shared" si="8"/>
        <v>0.017646439427741346</v>
      </c>
      <c r="T30" s="62">
        <v>15636858</v>
      </c>
      <c r="U30" s="64">
        <v>0</v>
      </c>
      <c r="V30" s="65">
        <f t="shared" si="9"/>
        <v>15636858</v>
      </c>
      <c r="W30" s="66">
        <f t="shared" si="10"/>
        <v>0</v>
      </c>
      <c r="X30" s="67">
        <f t="shared" si="11"/>
        <v>0.7168488131223424</v>
      </c>
      <c r="Y30" s="62">
        <v>635213871</v>
      </c>
      <c r="Z30" s="64">
        <v>7462909</v>
      </c>
      <c r="AA30" s="65">
        <f t="shared" si="12"/>
        <v>642676780</v>
      </c>
      <c r="AB30" s="66">
        <f t="shared" si="13"/>
        <v>0.0117486555957151</v>
      </c>
      <c r="AC30" s="67">
        <f t="shared" si="14"/>
        <v>0.037580104779566116</v>
      </c>
      <c r="AD30" s="62">
        <v>33300472</v>
      </c>
      <c r="AE30" s="67">
        <f t="shared" si="15"/>
        <v>0</v>
      </c>
      <c r="AF30" s="62">
        <v>0</v>
      </c>
      <c r="AG30" s="62">
        <v>886119722</v>
      </c>
      <c r="AH30" s="64">
        <v>4802006</v>
      </c>
      <c r="AI30" s="65">
        <v>890921728</v>
      </c>
      <c r="AJ30" s="66">
        <f t="shared" si="16"/>
        <v>0.00541913906301704</v>
      </c>
      <c r="AK30" s="62">
        <v>0</v>
      </c>
      <c r="AL30" s="62">
        <v>13415</v>
      </c>
      <c r="AM30" s="25">
        <v>0</v>
      </c>
      <c r="AN30" s="68"/>
    </row>
    <row r="31" spans="1:40" ht="12.75">
      <c r="A31" s="59" t="s">
        <v>66</v>
      </c>
      <c r="B31" s="60" t="s">
        <v>65</v>
      </c>
      <c r="C31" s="24">
        <v>3</v>
      </c>
      <c r="D31" s="24"/>
      <c r="E31" s="61">
        <f t="shared" si="0"/>
        <v>0.029106794498311623</v>
      </c>
      <c r="F31" s="62">
        <v>16770374</v>
      </c>
      <c r="G31" s="63">
        <f t="shared" si="1"/>
        <v>0.0067455878381257614</v>
      </c>
      <c r="H31" s="62">
        <v>3886585</v>
      </c>
      <c r="I31" s="63">
        <f t="shared" si="2"/>
        <v>0.013718094266921757</v>
      </c>
      <c r="J31" s="62">
        <v>7903913</v>
      </c>
      <c r="K31" s="64">
        <v>26435</v>
      </c>
      <c r="L31" s="65">
        <f t="shared" si="3"/>
        <v>7930348</v>
      </c>
      <c r="M31" s="66">
        <f t="shared" si="4"/>
        <v>0.0033445459230130696</v>
      </c>
      <c r="N31" s="67">
        <f t="shared" si="5"/>
        <v>0.14457811938769474</v>
      </c>
      <c r="O31" s="62">
        <v>83301139</v>
      </c>
      <c r="P31" s="64">
        <v>-1629197</v>
      </c>
      <c r="Q31" s="65">
        <f t="shared" si="6"/>
        <v>81671942</v>
      </c>
      <c r="R31" s="66">
        <f t="shared" si="7"/>
        <v>-0.019557919850291604</v>
      </c>
      <c r="S31" s="67">
        <f t="shared" si="8"/>
        <v>0.05309712782848383</v>
      </c>
      <c r="T31" s="62">
        <v>30592812</v>
      </c>
      <c r="U31" s="64">
        <v>0</v>
      </c>
      <c r="V31" s="65">
        <f t="shared" si="9"/>
        <v>30592812</v>
      </c>
      <c r="W31" s="66">
        <f t="shared" si="10"/>
        <v>0</v>
      </c>
      <c r="X31" s="67">
        <f t="shared" si="11"/>
        <v>0.7298166602340408</v>
      </c>
      <c r="Y31" s="62">
        <v>420496264</v>
      </c>
      <c r="Z31" s="64">
        <v>5295642</v>
      </c>
      <c r="AA31" s="65">
        <f t="shared" si="12"/>
        <v>425791906</v>
      </c>
      <c r="AB31" s="66">
        <f t="shared" si="13"/>
        <v>0.012593790845190482</v>
      </c>
      <c r="AC31" s="67">
        <f t="shared" si="14"/>
        <v>0.022937615946421533</v>
      </c>
      <c r="AD31" s="62">
        <v>13215897</v>
      </c>
      <c r="AE31" s="67">
        <f t="shared" si="15"/>
        <v>0</v>
      </c>
      <c r="AF31" s="62">
        <v>0</v>
      </c>
      <c r="AG31" s="62">
        <v>576166984</v>
      </c>
      <c r="AH31" s="64">
        <v>3692880</v>
      </c>
      <c r="AI31" s="65">
        <v>579859864</v>
      </c>
      <c r="AJ31" s="66">
        <f t="shared" si="16"/>
        <v>0.006409391899484473</v>
      </c>
      <c r="AK31" s="62">
        <v>0</v>
      </c>
      <c r="AL31" s="62">
        <v>0</v>
      </c>
      <c r="AM31" s="25">
        <v>0</v>
      </c>
      <c r="AN31" s="68"/>
    </row>
    <row r="32" spans="1:40" ht="12.75">
      <c r="A32" s="59" t="s">
        <v>68</v>
      </c>
      <c r="B32" s="60" t="s">
        <v>67</v>
      </c>
      <c r="C32" s="24">
        <v>3</v>
      </c>
      <c r="D32" s="24"/>
      <c r="E32" s="61">
        <f t="shared" si="0"/>
        <v>0.027899546977602403</v>
      </c>
      <c r="F32" s="62">
        <v>13856404</v>
      </c>
      <c r="G32" s="63">
        <f t="shared" si="1"/>
        <v>0.006924582041846574</v>
      </c>
      <c r="H32" s="62">
        <v>3439117</v>
      </c>
      <c r="I32" s="63">
        <f t="shared" si="2"/>
        <v>0.013973365395614583</v>
      </c>
      <c r="J32" s="62">
        <v>6939919</v>
      </c>
      <c r="K32" s="64">
        <v>23211</v>
      </c>
      <c r="L32" s="65">
        <f t="shared" si="3"/>
        <v>6963130</v>
      </c>
      <c r="M32" s="66">
        <f t="shared" si="4"/>
        <v>0.003344563531649289</v>
      </c>
      <c r="N32" s="67">
        <f t="shared" si="5"/>
        <v>0.15405716295463204</v>
      </c>
      <c r="O32" s="62">
        <v>76513009</v>
      </c>
      <c r="P32" s="64">
        <v>-1476109</v>
      </c>
      <c r="Q32" s="65">
        <f t="shared" si="6"/>
        <v>75036900</v>
      </c>
      <c r="R32" s="66">
        <f t="shared" si="7"/>
        <v>-0.019292261790410048</v>
      </c>
      <c r="S32" s="67">
        <f t="shared" si="8"/>
        <v>0.023071938529425337</v>
      </c>
      <c r="T32" s="62">
        <v>11458756</v>
      </c>
      <c r="U32" s="64">
        <v>0</v>
      </c>
      <c r="V32" s="65">
        <f t="shared" si="9"/>
        <v>11458756</v>
      </c>
      <c r="W32" s="66">
        <f t="shared" si="10"/>
        <v>0</v>
      </c>
      <c r="X32" s="67">
        <f t="shared" si="11"/>
        <v>0.7300171822654041</v>
      </c>
      <c r="Y32" s="62">
        <v>362565493</v>
      </c>
      <c r="Z32" s="64">
        <v>5760244</v>
      </c>
      <c r="AA32" s="65">
        <f t="shared" si="12"/>
        <v>368325737</v>
      </c>
      <c r="AB32" s="66">
        <f t="shared" si="13"/>
        <v>0.01588745788336785</v>
      </c>
      <c r="AC32" s="67">
        <f t="shared" si="14"/>
        <v>0.04405622183547495</v>
      </c>
      <c r="AD32" s="62">
        <v>21880671</v>
      </c>
      <c r="AE32" s="67">
        <f t="shared" si="15"/>
        <v>0</v>
      </c>
      <c r="AF32" s="62">
        <v>0</v>
      </c>
      <c r="AG32" s="62">
        <v>496653369</v>
      </c>
      <c r="AH32" s="64">
        <v>4307346</v>
      </c>
      <c r="AI32" s="65">
        <v>500960715</v>
      </c>
      <c r="AJ32" s="66">
        <f t="shared" si="16"/>
        <v>0.008672740927284438</v>
      </c>
      <c r="AK32" s="62">
        <v>0</v>
      </c>
      <c r="AL32" s="62">
        <v>0</v>
      </c>
      <c r="AM32" s="25">
        <v>0</v>
      </c>
      <c r="AN32" s="68"/>
    </row>
    <row r="33" spans="1:40" ht="12.75">
      <c r="A33" s="59" t="s">
        <v>70</v>
      </c>
      <c r="B33" s="60" t="s">
        <v>69</v>
      </c>
      <c r="C33" s="24">
        <v>3</v>
      </c>
      <c r="D33" s="24"/>
      <c r="E33" s="61">
        <f t="shared" si="0"/>
        <v>0.04295203635163091</v>
      </c>
      <c r="F33" s="62">
        <v>56915117</v>
      </c>
      <c r="G33" s="63">
        <f t="shared" si="1"/>
        <v>0.0351082310643224</v>
      </c>
      <c r="H33" s="62">
        <v>46521405</v>
      </c>
      <c r="I33" s="63">
        <f t="shared" si="2"/>
        <v>0.014941023986833295</v>
      </c>
      <c r="J33" s="62">
        <v>19798133</v>
      </c>
      <c r="K33" s="64">
        <v>66215</v>
      </c>
      <c r="L33" s="65">
        <f t="shared" si="3"/>
        <v>19864348</v>
      </c>
      <c r="M33" s="66">
        <f t="shared" si="4"/>
        <v>0.003344507282580635</v>
      </c>
      <c r="N33" s="67">
        <f t="shared" si="5"/>
        <v>0.18869220715301255</v>
      </c>
      <c r="O33" s="62">
        <v>250033292</v>
      </c>
      <c r="P33" s="64">
        <v>8055106</v>
      </c>
      <c r="Q33" s="65">
        <f t="shared" si="6"/>
        <v>258088398</v>
      </c>
      <c r="R33" s="66">
        <f t="shared" si="7"/>
        <v>0.032216133841888546</v>
      </c>
      <c r="S33" s="67">
        <f t="shared" si="8"/>
        <v>0.04449555420622367</v>
      </c>
      <c r="T33" s="62">
        <v>58960410</v>
      </c>
      <c r="U33" s="64">
        <v>0</v>
      </c>
      <c r="V33" s="65">
        <f t="shared" si="9"/>
        <v>58960410</v>
      </c>
      <c r="W33" s="66">
        <f t="shared" si="10"/>
        <v>0</v>
      </c>
      <c r="X33" s="67">
        <f t="shared" si="11"/>
        <v>0.6517663140201927</v>
      </c>
      <c r="Y33" s="62">
        <v>863646038</v>
      </c>
      <c r="Z33" s="64">
        <v>-10505</v>
      </c>
      <c r="AA33" s="65">
        <f t="shared" si="12"/>
        <v>863635533</v>
      </c>
      <c r="AB33" s="66">
        <f t="shared" si="13"/>
        <v>-1.2163547955742489E-05</v>
      </c>
      <c r="AC33" s="67">
        <f t="shared" si="14"/>
        <v>0.02204463321778448</v>
      </c>
      <c r="AD33" s="62">
        <v>29211022</v>
      </c>
      <c r="AE33" s="67">
        <f t="shared" si="15"/>
        <v>0</v>
      </c>
      <c r="AF33" s="62">
        <v>0</v>
      </c>
      <c r="AG33" s="62">
        <v>1325085417</v>
      </c>
      <c r="AH33" s="64">
        <v>8110816</v>
      </c>
      <c r="AI33" s="65">
        <v>1333196233</v>
      </c>
      <c r="AJ33" s="66">
        <f t="shared" si="16"/>
        <v>0.006120975973279465</v>
      </c>
      <c r="AK33" s="62">
        <v>297240</v>
      </c>
      <c r="AL33" s="62">
        <v>5354935</v>
      </c>
      <c r="AM33" s="25">
        <v>0</v>
      </c>
      <c r="AN33" s="68"/>
    </row>
    <row r="34" spans="1:40" ht="12.75">
      <c r="A34" s="59" t="s">
        <v>72</v>
      </c>
      <c r="B34" s="60" t="s">
        <v>71</v>
      </c>
      <c r="C34" s="24">
        <v>3</v>
      </c>
      <c r="D34" s="24"/>
      <c r="E34" s="61">
        <f t="shared" si="0"/>
        <v>0.026837329813650865</v>
      </c>
      <c r="F34" s="62">
        <v>24070214</v>
      </c>
      <c r="G34" s="63">
        <f t="shared" si="1"/>
        <v>0.010546955662141684</v>
      </c>
      <c r="H34" s="62">
        <v>9459491</v>
      </c>
      <c r="I34" s="63">
        <f t="shared" si="2"/>
        <v>0.010505765688703737</v>
      </c>
      <c r="J34" s="62">
        <v>9422548</v>
      </c>
      <c r="K34" s="64">
        <v>31513</v>
      </c>
      <c r="L34" s="65">
        <f t="shared" si="3"/>
        <v>9454061</v>
      </c>
      <c r="M34" s="66">
        <f t="shared" si="4"/>
        <v>0.003344424459286384</v>
      </c>
      <c r="N34" s="67">
        <f t="shared" si="5"/>
        <v>0.14878326827622523</v>
      </c>
      <c r="O34" s="62">
        <v>133442676</v>
      </c>
      <c r="P34" s="64">
        <v>4304603</v>
      </c>
      <c r="Q34" s="65">
        <f t="shared" si="6"/>
        <v>137747279</v>
      </c>
      <c r="R34" s="66">
        <f t="shared" si="7"/>
        <v>0.032258068625662155</v>
      </c>
      <c r="S34" s="67">
        <f t="shared" si="8"/>
        <v>0.018195599130022447</v>
      </c>
      <c r="T34" s="62">
        <v>16319506</v>
      </c>
      <c r="U34" s="64">
        <v>66262</v>
      </c>
      <c r="V34" s="65">
        <f t="shared" si="9"/>
        <v>16385768</v>
      </c>
      <c r="W34" s="66">
        <f t="shared" si="10"/>
        <v>0.00406029447214885</v>
      </c>
      <c r="X34" s="67">
        <f t="shared" si="11"/>
        <v>0.7590417616670335</v>
      </c>
      <c r="Y34" s="62">
        <v>680779264</v>
      </c>
      <c r="Z34" s="64">
        <v>-888202</v>
      </c>
      <c r="AA34" s="65">
        <f t="shared" si="12"/>
        <v>679891062</v>
      </c>
      <c r="AB34" s="66">
        <f t="shared" si="13"/>
        <v>-0.001304684274284829</v>
      </c>
      <c r="AC34" s="67">
        <f t="shared" si="14"/>
        <v>0.026089319762222524</v>
      </c>
      <c r="AD34" s="62">
        <v>23399329</v>
      </c>
      <c r="AE34" s="67">
        <f t="shared" si="15"/>
        <v>0</v>
      </c>
      <c r="AF34" s="62">
        <v>0</v>
      </c>
      <c r="AG34" s="62">
        <v>896893028</v>
      </c>
      <c r="AH34" s="64">
        <v>3514176</v>
      </c>
      <c r="AI34" s="65">
        <v>900407204</v>
      </c>
      <c r="AJ34" s="66">
        <f t="shared" si="16"/>
        <v>0.003918166258730244</v>
      </c>
      <c r="AK34" s="62">
        <v>0</v>
      </c>
      <c r="AL34" s="62">
        <v>0</v>
      </c>
      <c r="AM34" s="25">
        <v>0</v>
      </c>
      <c r="AN34" s="68"/>
    </row>
    <row r="35" spans="1:40" ht="12.75">
      <c r="A35" s="59" t="s">
        <v>74</v>
      </c>
      <c r="B35" s="60" t="s">
        <v>73</v>
      </c>
      <c r="C35" s="24">
        <v>3</v>
      </c>
      <c r="D35" s="24"/>
      <c r="E35" s="61">
        <f t="shared" si="0"/>
        <v>0.013653486895335224</v>
      </c>
      <c r="F35" s="62">
        <v>10846273</v>
      </c>
      <c r="G35" s="63">
        <f t="shared" si="1"/>
        <v>0.015015933631051078</v>
      </c>
      <c r="H35" s="62">
        <v>11928595</v>
      </c>
      <c r="I35" s="63">
        <f t="shared" si="2"/>
        <v>0.02386462816082319</v>
      </c>
      <c r="J35" s="62">
        <v>18957961</v>
      </c>
      <c r="K35" s="64">
        <v>63405</v>
      </c>
      <c r="L35" s="65">
        <f t="shared" si="3"/>
        <v>19021366</v>
      </c>
      <c r="M35" s="66">
        <f t="shared" si="4"/>
        <v>0.003344505245052461</v>
      </c>
      <c r="N35" s="67">
        <f t="shared" si="5"/>
        <v>0.7159577006639509</v>
      </c>
      <c r="O35" s="62">
        <v>568753809</v>
      </c>
      <c r="P35" s="64">
        <v>5986562</v>
      </c>
      <c r="Q35" s="65">
        <f t="shared" si="6"/>
        <v>574740371</v>
      </c>
      <c r="R35" s="66">
        <f t="shared" si="7"/>
        <v>0.010525752804233087</v>
      </c>
      <c r="S35" s="67">
        <f t="shared" si="8"/>
        <v>0.10623597863667526</v>
      </c>
      <c r="T35" s="62">
        <v>84393418</v>
      </c>
      <c r="U35" s="64">
        <v>-2530740</v>
      </c>
      <c r="V35" s="65">
        <f t="shared" si="9"/>
        <v>81862678</v>
      </c>
      <c r="W35" s="66">
        <f t="shared" si="10"/>
        <v>-0.029987409681641285</v>
      </c>
      <c r="X35" s="67">
        <f t="shared" si="11"/>
        <v>0.1181363256558702</v>
      </c>
      <c r="Y35" s="62">
        <v>93847004</v>
      </c>
      <c r="Z35" s="64">
        <v>2681343</v>
      </c>
      <c r="AA35" s="65">
        <f t="shared" si="12"/>
        <v>96528347</v>
      </c>
      <c r="AB35" s="66">
        <f t="shared" si="13"/>
        <v>0.028571428875875462</v>
      </c>
      <c r="AC35" s="67">
        <f t="shared" si="14"/>
        <v>0.0070238888692247484</v>
      </c>
      <c r="AD35" s="62">
        <v>5579748</v>
      </c>
      <c r="AE35" s="67">
        <f t="shared" si="15"/>
        <v>0.00011205748706942475</v>
      </c>
      <c r="AF35" s="62">
        <v>89018</v>
      </c>
      <c r="AG35" s="62">
        <v>794395826</v>
      </c>
      <c r="AH35" s="64">
        <v>6200570</v>
      </c>
      <c r="AI35" s="65">
        <v>800596396</v>
      </c>
      <c r="AJ35" s="66">
        <f t="shared" si="16"/>
        <v>0.0078053909613568385</v>
      </c>
      <c r="AK35" s="62">
        <v>30622</v>
      </c>
      <c r="AL35" s="62">
        <v>879013</v>
      </c>
      <c r="AM35" s="25">
        <v>0</v>
      </c>
      <c r="AN35" s="68"/>
    </row>
    <row r="36" spans="1:40" ht="12.75">
      <c r="A36" s="59" t="s">
        <v>76</v>
      </c>
      <c r="B36" s="60" t="s">
        <v>75</v>
      </c>
      <c r="C36" s="24">
        <v>3</v>
      </c>
      <c r="D36" s="24"/>
      <c r="E36" s="61">
        <f t="shared" si="0"/>
        <v>0.06281121366991957</v>
      </c>
      <c r="F36" s="62">
        <v>23740062</v>
      </c>
      <c r="G36" s="63">
        <f t="shared" si="1"/>
        <v>0.014822251502766268</v>
      </c>
      <c r="H36" s="62">
        <v>5602203</v>
      </c>
      <c r="I36" s="63">
        <f t="shared" si="2"/>
        <v>0.025891320543740704</v>
      </c>
      <c r="J36" s="62">
        <v>9785857</v>
      </c>
      <c r="K36" s="64">
        <v>32729</v>
      </c>
      <c r="L36" s="65">
        <f t="shared" si="3"/>
        <v>9818586</v>
      </c>
      <c r="M36" s="66">
        <f t="shared" si="4"/>
        <v>0.003344520566773048</v>
      </c>
      <c r="N36" s="67">
        <f t="shared" si="5"/>
        <v>0.28819135122220246</v>
      </c>
      <c r="O36" s="62">
        <v>108924508</v>
      </c>
      <c r="P36" s="64">
        <v>1146574</v>
      </c>
      <c r="Q36" s="65">
        <f t="shared" si="6"/>
        <v>110071082</v>
      </c>
      <c r="R36" s="66">
        <f t="shared" si="7"/>
        <v>0.010526317915523657</v>
      </c>
      <c r="S36" s="67">
        <f t="shared" si="8"/>
        <v>0.055674920655939125</v>
      </c>
      <c r="T36" s="62">
        <v>21042836</v>
      </c>
      <c r="U36" s="64">
        <v>-637662</v>
      </c>
      <c r="V36" s="65">
        <f t="shared" si="9"/>
        <v>20405174</v>
      </c>
      <c r="W36" s="66">
        <f t="shared" si="10"/>
        <v>-0.030303044703670172</v>
      </c>
      <c r="X36" s="67">
        <f t="shared" si="11"/>
        <v>0.535922747869864</v>
      </c>
      <c r="Y36" s="62">
        <v>202556813</v>
      </c>
      <c r="Z36" s="64">
        <v>5787338</v>
      </c>
      <c r="AA36" s="65">
        <f t="shared" si="12"/>
        <v>208344151</v>
      </c>
      <c r="AB36" s="66">
        <f t="shared" si="13"/>
        <v>0.02857143096934488</v>
      </c>
      <c r="AC36" s="67">
        <f t="shared" si="14"/>
        <v>0.016686194535567796</v>
      </c>
      <c r="AD36" s="62">
        <v>6306697</v>
      </c>
      <c r="AE36" s="67">
        <f t="shared" si="15"/>
        <v>0</v>
      </c>
      <c r="AF36" s="62">
        <v>0</v>
      </c>
      <c r="AG36" s="62">
        <v>377958976</v>
      </c>
      <c r="AH36" s="64">
        <v>6328979</v>
      </c>
      <c r="AI36" s="65">
        <v>384287955</v>
      </c>
      <c r="AJ36" s="66">
        <f t="shared" si="16"/>
        <v>0.016745148023683924</v>
      </c>
      <c r="AK36" s="62">
        <v>0</v>
      </c>
      <c r="AL36" s="62">
        <v>0</v>
      </c>
      <c r="AM36" s="25">
        <v>0</v>
      </c>
      <c r="AN36" s="68"/>
    </row>
    <row r="37" spans="1:40" ht="12.75">
      <c r="A37" s="59" t="s">
        <v>78</v>
      </c>
      <c r="B37" s="60" t="s">
        <v>77</v>
      </c>
      <c r="C37" s="24">
        <v>3</v>
      </c>
      <c r="D37" s="24"/>
      <c r="E37" s="61">
        <f t="shared" si="0"/>
        <v>0.08464832719305039</v>
      </c>
      <c r="F37" s="62">
        <v>47836715</v>
      </c>
      <c r="G37" s="63">
        <f t="shared" si="1"/>
        <v>0.008908395463039929</v>
      </c>
      <c r="H37" s="62">
        <v>5034339</v>
      </c>
      <c r="I37" s="63">
        <f t="shared" si="2"/>
        <v>0.03078545836025734</v>
      </c>
      <c r="J37" s="62">
        <v>17397570</v>
      </c>
      <c r="K37" s="64">
        <v>58186</v>
      </c>
      <c r="L37" s="65">
        <f t="shared" si="3"/>
        <v>17455756</v>
      </c>
      <c r="M37" s="66">
        <f t="shared" si="4"/>
        <v>0.003344490063842249</v>
      </c>
      <c r="N37" s="67">
        <f t="shared" si="5"/>
        <v>0.5604426711501934</v>
      </c>
      <c r="O37" s="62">
        <v>316719033</v>
      </c>
      <c r="P37" s="64">
        <v>3297892</v>
      </c>
      <c r="Q37" s="65">
        <f t="shared" si="6"/>
        <v>320016925</v>
      </c>
      <c r="R37" s="66">
        <f t="shared" si="7"/>
        <v>0.01041267387299708</v>
      </c>
      <c r="S37" s="67">
        <f t="shared" si="8"/>
        <v>0.08293226886131534</v>
      </c>
      <c r="T37" s="62">
        <v>46866931</v>
      </c>
      <c r="U37" s="64">
        <v>-1412788</v>
      </c>
      <c r="V37" s="65">
        <f t="shared" si="9"/>
        <v>45454143</v>
      </c>
      <c r="W37" s="66">
        <f t="shared" si="10"/>
        <v>-0.030144666396013854</v>
      </c>
      <c r="X37" s="67">
        <f t="shared" si="11"/>
        <v>0.22125250999127213</v>
      </c>
      <c r="Y37" s="62">
        <v>125034878</v>
      </c>
      <c r="Z37" s="64">
        <v>3572425</v>
      </c>
      <c r="AA37" s="65">
        <f t="shared" si="12"/>
        <v>128607303</v>
      </c>
      <c r="AB37" s="66">
        <f t="shared" si="13"/>
        <v>0.028571427885905564</v>
      </c>
      <c r="AC37" s="67">
        <f t="shared" si="14"/>
        <v>0.01103036898087144</v>
      </c>
      <c r="AD37" s="62">
        <v>6233515</v>
      </c>
      <c r="AE37" s="67">
        <f t="shared" si="15"/>
        <v>0</v>
      </c>
      <c r="AF37" s="62">
        <v>0</v>
      </c>
      <c r="AG37" s="62">
        <v>565122981</v>
      </c>
      <c r="AH37" s="64">
        <v>5515715</v>
      </c>
      <c r="AI37" s="65">
        <v>570638696</v>
      </c>
      <c r="AJ37" s="66">
        <f t="shared" si="16"/>
        <v>0.009760202974297376</v>
      </c>
      <c r="AK37" s="62">
        <v>405852</v>
      </c>
      <c r="AL37" s="62">
        <v>244916</v>
      </c>
      <c r="AM37" s="25">
        <v>0</v>
      </c>
      <c r="AN37" s="68"/>
    </row>
    <row r="38" spans="1:40" ht="12.75">
      <c r="A38" s="59" t="s">
        <v>80</v>
      </c>
      <c r="B38" s="60" t="s">
        <v>79</v>
      </c>
      <c r="C38" s="24">
        <v>3</v>
      </c>
      <c r="D38" s="24"/>
      <c r="E38" s="61">
        <f t="shared" si="0"/>
        <v>0.01814472678051632</v>
      </c>
      <c r="F38" s="62">
        <v>13757594</v>
      </c>
      <c r="G38" s="63">
        <f t="shared" si="1"/>
        <v>0.008964652438276934</v>
      </c>
      <c r="H38" s="62">
        <v>6797129</v>
      </c>
      <c r="I38" s="63">
        <f t="shared" si="2"/>
        <v>0.01544285792876371</v>
      </c>
      <c r="J38" s="62">
        <v>11708998</v>
      </c>
      <c r="K38" s="64">
        <v>39160</v>
      </c>
      <c r="L38" s="65">
        <f t="shared" si="3"/>
        <v>11748158</v>
      </c>
      <c r="M38" s="66">
        <f t="shared" si="4"/>
        <v>0.0033444364752645787</v>
      </c>
      <c r="N38" s="67">
        <f t="shared" si="5"/>
        <v>0.5693043058446178</v>
      </c>
      <c r="O38" s="62">
        <v>431654750</v>
      </c>
      <c r="P38" s="64">
        <v>4543736</v>
      </c>
      <c r="Q38" s="65">
        <f t="shared" si="6"/>
        <v>436198486</v>
      </c>
      <c r="R38" s="66">
        <f t="shared" si="7"/>
        <v>0.01052631993508701</v>
      </c>
      <c r="S38" s="67">
        <f t="shared" si="8"/>
        <v>0.019656020851768312</v>
      </c>
      <c r="T38" s="62">
        <v>14903479</v>
      </c>
      <c r="U38" s="64">
        <v>-451621</v>
      </c>
      <c r="V38" s="65">
        <f t="shared" si="9"/>
        <v>14451858</v>
      </c>
      <c r="W38" s="66">
        <f t="shared" si="10"/>
        <v>-0.030303058769029702</v>
      </c>
      <c r="X38" s="67">
        <f t="shared" si="11"/>
        <v>0.35310836361166253</v>
      </c>
      <c r="Y38" s="62">
        <v>267731863</v>
      </c>
      <c r="Z38" s="64">
        <v>7106804</v>
      </c>
      <c r="AA38" s="65">
        <f t="shared" si="12"/>
        <v>274838667</v>
      </c>
      <c r="AB38" s="66">
        <f t="shared" si="13"/>
        <v>0.026544483425941724</v>
      </c>
      <c r="AC38" s="67">
        <f t="shared" si="14"/>
        <v>0.014683409198237804</v>
      </c>
      <c r="AD38" s="62">
        <v>11133173</v>
      </c>
      <c r="AE38" s="67">
        <f t="shared" si="15"/>
        <v>0.0006956633461566536</v>
      </c>
      <c r="AF38" s="62">
        <v>527462</v>
      </c>
      <c r="AG38" s="62">
        <v>758214448</v>
      </c>
      <c r="AH38" s="64">
        <v>11238079</v>
      </c>
      <c r="AI38" s="65">
        <v>769452527</v>
      </c>
      <c r="AJ38" s="66">
        <f t="shared" si="16"/>
        <v>0.01482176847149713</v>
      </c>
      <c r="AK38" s="62">
        <v>0</v>
      </c>
      <c r="AL38" s="62">
        <v>0</v>
      </c>
      <c r="AM38" s="25">
        <v>0</v>
      </c>
      <c r="AN38" s="68"/>
    </row>
    <row r="39" spans="1:40" ht="12.75">
      <c r="A39" s="59" t="s">
        <v>82</v>
      </c>
      <c r="B39" s="60" t="s">
        <v>81</v>
      </c>
      <c r="C39" s="24">
        <v>3</v>
      </c>
      <c r="D39" s="24"/>
      <c r="E39" s="61">
        <f t="shared" si="0"/>
        <v>0.03059855550022018</v>
      </c>
      <c r="F39" s="62">
        <v>14275727</v>
      </c>
      <c r="G39" s="63">
        <f t="shared" si="1"/>
        <v>0.009590517867306771</v>
      </c>
      <c r="H39" s="62">
        <v>4474447</v>
      </c>
      <c r="I39" s="63">
        <f t="shared" si="2"/>
        <v>0.002823951736693066</v>
      </c>
      <c r="J39" s="62">
        <v>1317512</v>
      </c>
      <c r="K39" s="64">
        <v>4407</v>
      </c>
      <c r="L39" s="65">
        <f t="shared" si="3"/>
        <v>1321919</v>
      </c>
      <c r="M39" s="66">
        <f t="shared" si="4"/>
        <v>0.0033449410707454656</v>
      </c>
      <c r="N39" s="67">
        <f t="shared" si="5"/>
        <v>0.29724527142430146</v>
      </c>
      <c r="O39" s="62">
        <v>138679499</v>
      </c>
      <c r="P39" s="64">
        <v>1459562</v>
      </c>
      <c r="Q39" s="65">
        <f t="shared" si="6"/>
        <v>140139061</v>
      </c>
      <c r="R39" s="66">
        <f t="shared" si="7"/>
        <v>0.010524713533901648</v>
      </c>
      <c r="S39" s="67">
        <f t="shared" si="8"/>
        <v>0.01630751579067624</v>
      </c>
      <c r="T39" s="62">
        <v>7608256</v>
      </c>
      <c r="U39" s="64">
        <v>-230553</v>
      </c>
      <c r="V39" s="65">
        <f t="shared" si="9"/>
        <v>7377703</v>
      </c>
      <c r="W39" s="66">
        <f t="shared" si="10"/>
        <v>-0.030303002422631415</v>
      </c>
      <c r="X39" s="67">
        <f t="shared" si="11"/>
        <v>0.6190102541201188</v>
      </c>
      <c r="Y39" s="62">
        <v>288798646</v>
      </c>
      <c r="Z39" s="64">
        <v>7800684</v>
      </c>
      <c r="AA39" s="65">
        <f t="shared" si="12"/>
        <v>296599330</v>
      </c>
      <c r="AB39" s="66">
        <f t="shared" si="13"/>
        <v>0.027010805306891917</v>
      </c>
      <c r="AC39" s="67">
        <f t="shared" si="14"/>
        <v>0.02442393356068349</v>
      </c>
      <c r="AD39" s="62">
        <v>11394963</v>
      </c>
      <c r="AE39" s="67">
        <f t="shared" si="15"/>
        <v>0</v>
      </c>
      <c r="AF39" s="62">
        <v>0</v>
      </c>
      <c r="AG39" s="62">
        <v>466549050</v>
      </c>
      <c r="AH39" s="64">
        <v>9034100</v>
      </c>
      <c r="AI39" s="65">
        <v>475583150</v>
      </c>
      <c r="AJ39" s="66">
        <f t="shared" si="16"/>
        <v>0.019363666049689737</v>
      </c>
      <c r="AK39" s="62">
        <v>21163</v>
      </c>
      <c r="AL39" s="62">
        <v>0</v>
      </c>
      <c r="AM39" s="25">
        <v>0</v>
      </c>
      <c r="AN39" s="68"/>
    </row>
    <row r="40" spans="1:40" ht="12.75">
      <c r="A40" s="59" t="s">
        <v>84</v>
      </c>
      <c r="B40" s="60" t="s">
        <v>83</v>
      </c>
      <c r="C40" s="24">
        <v>3</v>
      </c>
      <c r="D40" s="24"/>
      <c r="E40" s="61">
        <f t="shared" si="0"/>
        <v>0.04101521292510895</v>
      </c>
      <c r="F40" s="62">
        <v>45998231</v>
      </c>
      <c r="G40" s="63">
        <f t="shared" si="1"/>
        <v>0.035941734675692685</v>
      </c>
      <c r="H40" s="62">
        <v>40308366</v>
      </c>
      <c r="I40" s="63">
        <f t="shared" si="2"/>
        <v>0.003031479636652264</v>
      </c>
      <c r="J40" s="62">
        <v>3399780</v>
      </c>
      <c r="K40" s="64">
        <v>11371</v>
      </c>
      <c r="L40" s="65">
        <f t="shared" si="3"/>
        <v>3411151</v>
      </c>
      <c r="M40" s="66">
        <f t="shared" si="4"/>
        <v>0.00334462818182353</v>
      </c>
      <c r="N40" s="67">
        <f t="shared" si="5"/>
        <v>0.17070341477895606</v>
      </c>
      <c r="O40" s="62">
        <v>191442505</v>
      </c>
      <c r="P40" s="64">
        <v>3460387</v>
      </c>
      <c r="Q40" s="65">
        <f t="shared" si="6"/>
        <v>194902892</v>
      </c>
      <c r="R40" s="66">
        <f t="shared" si="7"/>
        <v>0.018075332852544944</v>
      </c>
      <c r="S40" s="67">
        <f t="shared" si="8"/>
        <v>0.029419524668240885</v>
      </c>
      <c r="T40" s="62">
        <v>32993760</v>
      </c>
      <c r="U40" s="64">
        <v>0</v>
      </c>
      <c r="V40" s="65">
        <f t="shared" si="9"/>
        <v>32993760</v>
      </c>
      <c r="W40" s="66">
        <f t="shared" si="10"/>
        <v>0</v>
      </c>
      <c r="X40" s="67">
        <f t="shared" si="11"/>
        <v>0.6876695611261486</v>
      </c>
      <c r="Y40" s="62">
        <v>771215875</v>
      </c>
      <c r="Z40" s="64">
        <v>-5784866</v>
      </c>
      <c r="AA40" s="65">
        <f t="shared" si="12"/>
        <v>765431009</v>
      </c>
      <c r="AB40" s="66">
        <f t="shared" si="13"/>
        <v>-0.007500968519352639</v>
      </c>
      <c r="AC40" s="67">
        <f t="shared" si="14"/>
        <v>0.03221907218920048</v>
      </c>
      <c r="AD40" s="62">
        <v>36133430</v>
      </c>
      <c r="AE40" s="67">
        <f t="shared" si="15"/>
        <v>0</v>
      </c>
      <c r="AF40" s="62">
        <v>0</v>
      </c>
      <c r="AG40" s="62">
        <v>1121491947</v>
      </c>
      <c r="AH40" s="64">
        <v>-2313108</v>
      </c>
      <c r="AI40" s="65">
        <v>1119178839</v>
      </c>
      <c r="AJ40" s="66">
        <f t="shared" si="16"/>
        <v>-0.0020625275163032447</v>
      </c>
      <c r="AK40" s="62">
        <v>328330</v>
      </c>
      <c r="AL40" s="62">
        <v>9110</v>
      </c>
      <c r="AM40" s="25">
        <v>0</v>
      </c>
      <c r="AN40" s="68"/>
    </row>
    <row r="41" spans="1:40" ht="12.75">
      <c r="A41" s="59" t="s">
        <v>86</v>
      </c>
      <c r="B41" s="60" t="s">
        <v>85</v>
      </c>
      <c r="C41" s="24">
        <v>3</v>
      </c>
      <c r="D41" s="24"/>
      <c r="E41" s="61">
        <f t="shared" si="0"/>
        <v>0.0319545843321158</v>
      </c>
      <c r="F41" s="62">
        <v>22668901</v>
      </c>
      <c r="G41" s="63">
        <f t="shared" si="1"/>
        <v>0.033006120146499944</v>
      </c>
      <c r="H41" s="62">
        <v>23414871</v>
      </c>
      <c r="I41" s="63">
        <f t="shared" si="2"/>
        <v>0.010977263120794075</v>
      </c>
      <c r="J41" s="62">
        <v>7787380</v>
      </c>
      <c r="K41" s="64">
        <v>26044</v>
      </c>
      <c r="L41" s="65">
        <f t="shared" si="3"/>
        <v>7813424</v>
      </c>
      <c r="M41" s="66">
        <f t="shared" si="4"/>
        <v>0.0033443854030495495</v>
      </c>
      <c r="N41" s="67">
        <f t="shared" si="5"/>
        <v>0.10144671928839614</v>
      </c>
      <c r="O41" s="62">
        <v>71967315</v>
      </c>
      <c r="P41" s="64">
        <v>1257186</v>
      </c>
      <c r="Q41" s="65">
        <f t="shared" si="6"/>
        <v>73224501</v>
      </c>
      <c r="R41" s="66">
        <f t="shared" si="7"/>
        <v>0.01746884679524309</v>
      </c>
      <c r="S41" s="67">
        <f t="shared" si="8"/>
        <v>0.061154174996458574</v>
      </c>
      <c r="T41" s="62">
        <v>43383382</v>
      </c>
      <c r="U41" s="64">
        <v>0</v>
      </c>
      <c r="V41" s="65">
        <f t="shared" si="9"/>
        <v>43383382</v>
      </c>
      <c r="W41" s="66">
        <f t="shared" si="10"/>
        <v>0</v>
      </c>
      <c r="X41" s="67">
        <f t="shared" si="11"/>
        <v>0.7334681783493773</v>
      </c>
      <c r="Y41" s="62">
        <v>520329645</v>
      </c>
      <c r="Z41" s="64">
        <v>7185761</v>
      </c>
      <c r="AA41" s="65">
        <f t="shared" si="12"/>
        <v>527515406</v>
      </c>
      <c r="AB41" s="66">
        <f t="shared" si="13"/>
        <v>0.01381001653288465</v>
      </c>
      <c r="AC41" s="67">
        <f t="shared" si="14"/>
        <v>0.02799295976635818</v>
      </c>
      <c r="AD41" s="62">
        <v>19858485</v>
      </c>
      <c r="AE41" s="67">
        <f t="shared" si="15"/>
        <v>0</v>
      </c>
      <c r="AF41" s="62">
        <v>0</v>
      </c>
      <c r="AG41" s="62">
        <v>709409979</v>
      </c>
      <c r="AH41" s="64">
        <v>8468991</v>
      </c>
      <c r="AI41" s="65">
        <v>717878970</v>
      </c>
      <c r="AJ41" s="66">
        <f t="shared" si="16"/>
        <v>0.011938077065025329</v>
      </c>
      <c r="AK41" s="62">
        <v>10740</v>
      </c>
      <c r="AL41" s="62">
        <v>0</v>
      </c>
      <c r="AM41" s="25">
        <v>0</v>
      </c>
      <c r="AN41" s="68"/>
    </row>
    <row r="42" spans="1:40" ht="12.75">
      <c r="A42" s="59" t="s">
        <v>88</v>
      </c>
      <c r="B42" s="60" t="s">
        <v>87</v>
      </c>
      <c r="C42" s="24">
        <v>3</v>
      </c>
      <c r="D42" s="24"/>
      <c r="E42" s="61">
        <f t="shared" si="0"/>
        <v>0.029294916905918702</v>
      </c>
      <c r="F42" s="62">
        <v>28704744</v>
      </c>
      <c r="G42" s="63">
        <f t="shared" si="1"/>
        <v>0.009031305921432168</v>
      </c>
      <c r="H42" s="62">
        <v>8849362</v>
      </c>
      <c r="I42" s="63">
        <f t="shared" si="2"/>
        <v>0.005342253586665406</v>
      </c>
      <c r="J42" s="62">
        <v>5234629</v>
      </c>
      <c r="K42" s="64">
        <v>17507</v>
      </c>
      <c r="L42" s="65">
        <f t="shared" si="3"/>
        <v>5252136</v>
      </c>
      <c r="M42" s="66">
        <f t="shared" si="4"/>
        <v>0.003344458604420676</v>
      </c>
      <c r="N42" s="67">
        <f t="shared" si="5"/>
        <v>0.11010797082098199</v>
      </c>
      <c r="O42" s="62">
        <v>107889745</v>
      </c>
      <c r="P42" s="64">
        <v>1930155</v>
      </c>
      <c r="Q42" s="65">
        <f t="shared" si="6"/>
        <v>109819900</v>
      </c>
      <c r="R42" s="66">
        <f t="shared" si="7"/>
        <v>0.017890069162736458</v>
      </c>
      <c r="S42" s="67">
        <f t="shared" si="8"/>
        <v>0.014874265692324995</v>
      </c>
      <c r="T42" s="62">
        <v>14574610</v>
      </c>
      <c r="U42" s="64">
        <v>0</v>
      </c>
      <c r="V42" s="65">
        <f t="shared" si="9"/>
        <v>14574610</v>
      </c>
      <c r="W42" s="66">
        <f t="shared" si="10"/>
        <v>0</v>
      </c>
      <c r="X42" s="67">
        <f t="shared" si="11"/>
        <v>0.805451533122914</v>
      </c>
      <c r="Y42" s="62">
        <v>789224975</v>
      </c>
      <c r="Z42" s="64">
        <v>-3675449</v>
      </c>
      <c r="AA42" s="65">
        <f t="shared" si="12"/>
        <v>785549526</v>
      </c>
      <c r="AB42" s="66">
        <f t="shared" si="13"/>
        <v>-0.004657035847097971</v>
      </c>
      <c r="AC42" s="67">
        <f t="shared" si="14"/>
        <v>0.025897753949762837</v>
      </c>
      <c r="AD42" s="62">
        <v>25376020</v>
      </c>
      <c r="AE42" s="67">
        <f t="shared" si="15"/>
        <v>0</v>
      </c>
      <c r="AF42" s="62">
        <v>0</v>
      </c>
      <c r="AG42" s="62">
        <v>979854085</v>
      </c>
      <c r="AH42" s="64">
        <v>-1727787</v>
      </c>
      <c r="AI42" s="65">
        <v>978126298</v>
      </c>
      <c r="AJ42" s="66">
        <f t="shared" si="16"/>
        <v>-0.001763310503522573</v>
      </c>
      <c r="AK42" s="62">
        <v>0</v>
      </c>
      <c r="AL42" s="62">
        <v>570495</v>
      </c>
      <c r="AM42" s="25">
        <v>0</v>
      </c>
      <c r="AN42" s="68"/>
    </row>
    <row r="43" spans="1:40" ht="12.75">
      <c r="A43" s="59" t="s">
        <v>90</v>
      </c>
      <c r="B43" s="60" t="s">
        <v>89</v>
      </c>
      <c r="C43" s="24">
        <v>3</v>
      </c>
      <c r="D43" s="24"/>
      <c r="E43" s="61">
        <f t="shared" si="0"/>
        <v>0.0412972756992392</v>
      </c>
      <c r="F43" s="62">
        <v>7466425</v>
      </c>
      <c r="G43" s="63">
        <f t="shared" si="1"/>
        <v>0.0059421494384573285</v>
      </c>
      <c r="H43" s="62">
        <v>1074323</v>
      </c>
      <c r="I43" s="63">
        <f t="shared" si="2"/>
        <v>0.0014405490665264505</v>
      </c>
      <c r="J43" s="62">
        <v>260447</v>
      </c>
      <c r="K43" s="64">
        <v>871</v>
      </c>
      <c r="L43" s="65">
        <f t="shared" si="3"/>
        <v>261318</v>
      </c>
      <c r="M43" s="66">
        <f t="shared" si="4"/>
        <v>0.0033442504617062206</v>
      </c>
      <c r="N43" s="67">
        <f t="shared" si="5"/>
        <v>0.24365131319769706</v>
      </c>
      <c r="O43" s="62">
        <v>44051435</v>
      </c>
      <c r="P43" s="64">
        <v>937265</v>
      </c>
      <c r="Q43" s="65">
        <f t="shared" si="6"/>
        <v>44988700</v>
      </c>
      <c r="R43" s="66">
        <f t="shared" si="7"/>
        <v>0.021276605404568546</v>
      </c>
      <c r="S43" s="67">
        <f t="shared" si="8"/>
        <v>0.017398708999846153</v>
      </c>
      <c r="T43" s="62">
        <v>3145635</v>
      </c>
      <c r="U43" s="64">
        <v>0</v>
      </c>
      <c r="V43" s="65">
        <f t="shared" si="9"/>
        <v>3145635</v>
      </c>
      <c r="W43" s="66">
        <f t="shared" si="10"/>
        <v>0</v>
      </c>
      <c r="X43" s="67">
        <f t="shared" si="11"/>
        <v>0.658228797833991</v>
      </c>
      <c r="Y43" s="62">
        <v>119005815</v>
      </c>
      <c r="Z43" s="64">
        <v>-60325</v>
      </c>
      <c r="AA43" s="65">
        <f t="shared" si="12"/>
        <v>118945490</v>
      </c>
      <c r="AB43" s="66">
        <f t="shared" si="13"/>
        <v>-0.0005069080027728057</v>
      </c>
      <c r="AC43" s="67">
        <f t="shared" si="14"/>
        <v>0.03204120576424276</v>
      </c>
      <c r="AD43" s="62">
        <v>5792955</v>
      </c>
      <c r="AE43" s="67">
        <f t="shared" si="15"/>
        <v>0</v>
      </c>
      <c r="AF43" s="62">
        <v>0</v>
      </c>
      <c r="AG43" s="62">
        <v>180797035</v>
      </c>
      <c r="AH43" s="64">
        <v>877811</v>
      </c>
      <c r="AI43" s="65">
        <v>181674846</v>
      </c>
      <c r="AJ43" s="66">
        <f t="shared" si="16"/>
        <v>0.004855228958815613</v>
      </c>
      <c r="AK43" s="62">
        <v>0</v>
      </c>
      <c r="AL43" s="62">
        <v>0</v>
      </c>
      <c r="AM43" s="25">
        <v>0</v>
      </c>
      <c r="AN43" s="68"/>
    </row>
    <row r="44" spans="1:40" ht="12.75">
      <c r="A44" s="59" t="s">
        <v>92</v>
      </c>
      <c r="B44" s="60" t="s">
        <v>91</v>
      </c>
      <c r="C44" s="24">
        <v>3</v>
      </c>
      <c r="D44" s="24"/>
      <c r="E44" s="61">
        <f t="shared" si="0"/>
        <v>0.05306619042927796</v>
      </c>
      <c r="F44" s="62">
        <v>67152380</v>
      </c>
      <c r="G44" s="63">
        <f t="shared" si="1"/>
        <v>0.006706389152217507</v>
      </c>
      <c r="H44" s="62">
        <v>8486571</v>
      </c>
      <c r="I44" s="63">
        <f t="shared" si="2"/>
        <v>0.004026593309574552</v>
      </c>
      <c r="J44" s="62">
        <v>5095435</v>
      </c>
      <c r="K44" s="64">
        <v>17042</v>
      </c>
      <c r="L44" s="65">
        <f t="shared" si="3"/>
        <v>5112477</v>
      </c>
      <c r="M44" s="66">
        <f t="shared" si="4"/>
        <v>0.003344562338642334</v>
      </c>
      <c r="N44" s="67">
        <f t="shared" si="5"/>
        <v>0.14736170973278456</v>
      </c>
      <c r="O44" s="62">
        <v>186478235</v>
      </c>
      <c r="P44" s="64">
        <v>8095419</v>
      </c>
      <c r="Q44" s="65">
        <f t="shared" si="6"/>
        <v>194573654</v>
      </c>
      <c r="R44" s="66">
        <f t="shared" si="7"/>
        <v>0.04341213868739159</v>
      </c>
      <c r="S44" s="67">
        <f t="shared" si="8"/>
        <v>0.060136049951724</v>
      </c>
      <c r="T44" s="62">
        <v>76098903</v>
      </c>
      <c r="U44" s="64">
        <v>0</v>
      </c>
      <c r="V44" s="65">
        <f t="shared" si="9"/>
        <v>76098903</v>
      </c>
      <c r="W44" s="66">
        <f t="shared" si="10"/>
        <v>0</v>
      </c>
      <c r="X44" s="67">
        <f t="shared" si="11"/>
        <v>0.697315511660302</v>
      </c>
      <c r="Y44" s="62">
        <v>882414883</v>
      </c>
      <c r="Z44" s="64">
        <v>-8191248</v>
      </c>
      <c r="AA44" s="65">
        <f t="shared" si="12"/>
        <v>874223635</v>
      </c>
      <c r="AB44" s="66">
        <f t="shared" si="13"/>
        <v>-0.009282762743248065</v>
      </c>
      <c r="AC44" s="67">
        <f t="shared" si="14"/>
        <v>0.02869256369400164</v>
      </c>
      <c r="AD44" s="62">
        <v>36308880</v>
      </c>
      <c r="AE44" s="67">
        <f t="shared" si="15"/>
        <v>0.0026949920701177673</v>
      </c>
      <c r="AF44" s="62">
        <v>3410366</v>
      </c>
      <c r="AG44" s="62">
        <v>1265445653</v>
      </c>
      <c r="AH44" s="64">
        <v>-78787</v>
      </c>
      <c r="AI44" s="65">
        <v>1265366866</v>
      </c>
      <c r="AJ44" s="66">
        <f t="shared" si="16"/>
        <v>-6.226027946219513E-05</v>
      </c>
      <c r="AK44" s="62">
        <v>23889</v>
      </c>
      <c r="AL44" s="62">
        <v>205567</v>
      </c>
      <c r="AM44" s="25">
        <v>0</v>
      </c>
      <c r="AN44" s="68"/>
    </row>
    <row r="45" spans="1:40" ht="12.75">
      <c r="A45" s="59" t="s">
        <v>94</v>
      </c>
      <c r="B45" s="60" t="s">
        <v>93</v>
      </c>
      <c r="C45" s="24">
        <v>3</v>
      </c>
      <c r="D45" s="24"/>
      <c r="E45" s="61">
        <f t="shared" si="0"/>
        <v>0.028873431256108</v>
      </c>
      <c r="F45" s="62">
        <v>11179797</v>
      </c>
      <c r="G45" s="63">
        <f t="shared" si="1"/>
        <v>0.013326531407646423</v>
      </c>
      <c r="H45" s="62">
        <v>5160035</v>
      </c>
      <c r="I45" s="63">
        <f t="shared" si="2"/>
        <v>0.032006944997255725</v>
      </c>
      <c r="J45" s="62">
        <v>12393094</v>
      </c>
      <c r="K45" s="64">
        <v>41449</v>
      </c>
      <c r="L45" s="65">
        <f t="shared" si="3"/>
        <v>12434543</v>
      </c>
      <c r="M45" s="66">
        <f t="shared" si="4"/>
        <v>0.0033445239744005813</v>
      </c>
      <c r="N45" s="67">
        <f t="shared" si="5"/>
        <v>0.1150336735533263</v>
      </c>
      <c r="O45" s="62">
        <v>44541056</v>
      </c>
      <c r="P45" s="64">
        <v>1208196</v>
      </c>
      <c r="Q45" s="65">
        <f t="shared" si="6"/>
        <v>45749252</v>
      </c>
      <c r="R45" s="66">
        <f t="shared" si="7"/>
        <v>0.027125445790957447</v>
      </c>
      <c r="S45" s="67">
        <f t="shared" si="8"/>
        <v>0.020305691873009152</v>
      </c>
      <c r="T45" s="62">
        <v>7862367</v>
      </c>
      <c r="U45" s="64">
        <v>0</v>
      </c>
      <c r="V45" s="65">
        <f t="shared" si="9"/>
        <v>7862367</v>
      </c>
      <c r="W45" s="66">
        <f t="shared" si="10"/>
        <v>0</v>
      </c>
      <c r="X45" s="67">
        <f t="shared" si="11"/>
        <v>0.7562241975663682</v>
      </c>
      <c r="Y45" s="62">
        <v>292810125</v>
      </c>
      <c r="Z45" s="64">
        <v>-1393637</v>
      </c>
      <c r="AA45" s="65">
        <f t="shared" si="12"/>
        <v>291416488</v>
      </c>
      <c r="AB45" s="66">
        <f t="shared" si="13"/>
        <v>-0.004759524623678912</v>
      </c>
      <c r="AC45" s="67">
        <f t="shared" si="14"/>
        <v>0.023197483085705288</v>
      </c>
      <c r="AD45" s="62">
        <v>8982069</v>
      </c>
      <c r="AE45" s="67">
        <f t="shared" si="15"/>
        <v>0.011032046260580894</v>
      </c>
      <c r="AF45" s="62">
        <v>4271610</v>
      </c>
      <c r="AG45" s="62">
        <v>387200153</v>
      </c>
      <c r="AH45" s="64">
        <v>-143992</v>
      </c>
      <c r="AI45" s="65">
        <v>387056161</v>
      </c>
      <c r="AJ45" s="66">
        <f t="shared" si="16"/>
        <v>-0.00037188001834286466</v>
      </c>
      <c r="AK45" s="62">
        <v>0</v>
      </c>
      <c r="AL45" s="62">
        <v>0</v>
      </c>
      <c r="AM45" s="25">
        <v>0</v>
      </c>
      <c r="AN45" s="68"/>
    </row>
    <row r="46" spans="1:40" ht="12.75">
      <c r="A46" s="59" t="s">
        <v>96</v>
      </c>
      <c r="B46" s="60" t="s">
        <v>95</v>
      </c>
      <c r="C46" s="24">
        <v>3</v>
      </c>
      <c r="D46" s="24"/>
      <c r="E46" s="61">
        <f t="shared" si="0"/>
        <v>0.034882064207172075</v>
      </c>
      <c r="F46" s="62">
        <v>46442359</v>
      </c>
      <c r="G46" s="63">
        <f t="shared" si="1"/>
        <v>0.003911380151829421</v>
      </c>
      <c r="H46" s="62">
        <v>5207654</v>
      </c>
      <c r="I46" s="63">
        <f t="shared" si="2"/>
        <v>0.00121806352372264</v>
      </c>
      <c r="J46" s="62">
        <v>1621743</v>
      </c>
      <c r="K46" s="64">
        <v>5424</v>
      </c>
      <c r="L46" s="65">
        <f t="shared" si="3"/>
        <v>1627167</v>
      </c>
      <c r="M46" s="66">
        <f t="shared" si="4"/>
        <v>0.0033445496604579145</v>
      </c>
      <c r="N46" s="67">
        <f t="shared" si="5"/>
        <v>0.170587281007879</v>
      </c>
      <c r="O46" s="62">
        <v>227121758</v>
      </c>
      <c r="P46" s="64">
        <v>-4635137</v>
      </c>
      <c r="Q46" s="65">
        <f t="shared" si="6"/>
        <v>222486621</v>
      </c>
      <c r="R46" s="66">
        <f t="shared" si="7"/>
        <v>-0.02040815922180384</v>
      </c>
      <c r="S46" s="67">
        <f t="shared" si="8"/>
        <v>0.05718948106790149</v>
      </c>
      <c r="T46" s="62">
        <v>76142696</v>
      </c>
      <c r="U46" s="64">
        <v>0</v>
      </c>
      <c r="V46" s="65">
        <f t="shared" si="9"/>
        <v>76142696</v>
      </c>
      <c r="W46" s="66">
        <f t="shared" si="10"/>
        <v>0</v>
      </c>
      <c r="X46" s="67">
        <f t="shared" si="11"/>
        <v>0.7193256288731015</v>
      </c>
      <c r="Y46" s="62">
        <v>957717952</v>
      </c>
      <c r="Z46" s="64">
        <v>41600890</v>
      </c>
      <c r="AA46" s="65">
        <f t="shared" si="12"/>
        <v>999318842</v>
      </c>
      <c r="AB46" s="66">
        <f t="shared" si="13"/>
        <v>0.04343751718668838</v>
      </c>
      <c r="AC46" s="67">
        <f t="shared" si="14"/>
        <v>0.012886101168393883</v>
      </c>
      <c r="AD46" s="62">
        <v>17156695</v>
      </c>
      <c r="AE46" s="67">
        <f t="shared" si="15"/>
        <v>0</v>
      </c>
      <c r="AF46" s="62">
        <v>0</v>
      </c>
      <c r="AG46" s="62">
        <v>1331410857</v>
      </c>
      <c r="AH46" s="64">
        <v>36971177</v>
      </c>
      <c r="AI46" s="65">
        <v>1368382034</v>
      </c>
      <c r="AJ46" s="66">
        <f t="shared" si="16"/>
        <v>0.02776842084892207</v>
      </c>
      <c r="AK46" s="62">
        <v>0</v>
      </c>
      <c r="AL46" s="62">
        <v>458062</v>
      </c>
      <c r="AM46" s="25">
        <v>0</v>
      </c>
      <c r="AN46" s="68"/>
    </row>
    <row r="47" spans="1:40" ht="12.75">
      <c r="A47" s="59" t="s">
        <v>98</v>
      </c>
      <c r="B47" s="60" t="s">
        <v>97</v>
      </c>
      <c r="C47" s="24">
        <v>3</v>
      </c>
      <c r="D47" s="24"/>
      <c r="E47" s="61">
        <f t="shared" si="0"/>
        <v>0.049053141733989745</v>
      </c>
      <c r="F47" s="62">
        <v>9426353</v>
      </c>
      <c r="G47" s="63">
        <f t="shared" si="1"/>
        <v>0.011177525747485735</v>
      </c>
      <c r="H47" s="62">
        <v>2147942</v>
      </c>
      <c r="I47" s="63">
        <f t="shared" si="2"/>
        <v>0.0032795735681679034</v>
      </c>
      <c r="J47" s="62">
        <v>630223</v>
      </c>
      <c r="K47" s="64">
        <v>2108</v>
      </c>
      <c r="L47" s="65">
        <f t="shared" si="3"/>
        <v>632331</v>
      </c>
      <c r="M47" s="66">
        <f t="shared" si="4"/>
        <v>0.0033448477761046486</v>
      </c>
      <c r="N47" s="67">
        <f t="shared" si="5"/>
        <v>0.09250849194859727</v>
      </c>
      <c r="O47" s="62">
        <v>17777000</v>
      </c>
      <c r="P47" s="64">
        <v>-362796</v>
      </c>
      <c r="Q47" s="65">
        <f t="shared" si="6"/>
        <v>17414204</v>
      </c>
      <c r="R47" s="66">
        <f t="shared" si="7"/>
        <v>-0.02040816785734376</v>
      </c>
      <c r="S47" s="67">
        <f t="shared" si="8"/>
        <v>0.004754854265638533</v>
      </c>
      <c r="T47" s="62">
        <v>913722</v>
      </c>
      <c r="U47" s="64">
        <v>0</v>
      </c>
      <c r="V47" s="65">
        <f t="shared" si="9"/>
        <v>913722</v>
      </c>
      <c r="W47" s="66">
        <f t="shared" si="10"/>
        <v>0</v>
      </c>
      <c r="X47" s="67">
        <f t="shared" si="11"/>
        <v>0.7871615021547345</v>
      </c>
      <c r="Y47" s="62">
        <v>151265789</v>
      </c>
      <c r="Z47" s="64">
        <v>6576773</v>
      </c>
      <c r="AA47" s="65">
        <f t="shared" si="12"/>
        <v>157842562</v>
      </c>
      <c r="AB47" s="66">
        <f t="shared" si="13"/>
        <v>0.043478257995269505</v>
      </c>
      <c r="AC47" s="67">
        <f t="shared" si="14"/>
        <v>0.05206491058138639</v>
      </c>
      <c r="AD47" s="62">
        <v>10005113</v>
      </c>
      <c r="AE47" s="67">
        <f t="shared" si="15"/>
        <v>0</v>
      </c>
      <c r="AF47" s="62">
        <v>0</v>
      </c>
      <c r="AG47" s="62">
        <v>192166142</v>
      </c>
      <c r="AH47" s="64">
        <v>6216085</v>
      </c>
      <c r="AI47" s="65">
        <v>198382227</v>
      </c>
      <c r="AJ47" s="66">
        <f t="shared" si="16"/>
        <v>0.03234745171706679</v>
      </c>
      <c r="AK47" s="62">
        <v>0</v>
      </c>
      <c r="AL47" s="62">
        <v>0</v>
      </c>
      <c r="AM47" s="25">
        <v>0</v>
      </c>
      <c r="AN47" s="68"/>
    </row>
    <row r="48" spans="1:40" ht="12.75">
      <c r="A48" s="59" t="s">
        <v>100</v>
      </c>
      <c r="B48" s="60" t="s">
        <v>99</v>
      </c>
      <c r="C48" s="24">
        <v>3</v>
      </c>
      <c r="D48" s="24"/>
      <c r="E48" s="61">
        <f t="shared" si="0"/>
        <v>0.06616848501775391</v>
      </c>
      <c r="F48" s="62">
        <v>44144550</v>
      </c>
      <c r="G48" s="63">
        <f t="shared" si="1"/>
        <v>0.039524037358791196</v>
      </c>
      <c r="H48" s="62">
        <v>26368608</v>
      </c>
      <c r="I48" s="63">
        <f t="shared" si="2"/>
        <v>0.09581876324014604</v>
      </c>
      <c r="J48" s="62">
        <v>63925843</v>
      </c>
      <c r="K48" s="64">
        <v>213799</v>
      </c>
      <c r="L48" s="65">
        <f t="shared" si="3"/>
        <v>64139642</v>
      </c>
      <c r="M48" s="66">
        <f t="shared" si="4"/>
        <v>0.003344484639803655</v>
      </c>
      <c r="N48" s="67">
        <f t="shared" si="5"/>
        <v>0.4201157131846915</v>
      </c>
      <c r="O48" s="62">
        <v>280281755</v>
      </c>
      <c r="P48" s="64">
        <v>9001576</v>
      </c>
      <c r="Q48" s="65">
        <f t="shared" si="6"/>
        <v>289283331</v>
      </c>
      <c r="R48" s="66">
        <f t="shared" si="7"/>
        <v>0.03211616824648469</v>
      </c>
      <c r="S48" s="67">
        <f t="shared" si="8"/>
        <v>0.2135740875281895</v>
      </c>
      <c r="T48" s="62">
        <v>142486744</v>
      </c>
      <c r="U48" s="64">
        <v>0</v>
      </c>
      <c r="V48" s="65">
        <f t="shared" si="9"/>
        <v>142486744</v>
      </c>
      <c r="W48" s="66">
        <f t="shared" si="10"/>
        <v>0</v>
      </c>
      <c r="X48" s="67">
        <f t="shared" si="11"/>
        <v>0.15108282857983554</v>
      </c>
      <c r="Y48" s="62">
        <v>100795469</v>
      </c>
      <c r="Z48" s="64">
        <v>-1380760</v>
      </c>
      <c r="AA48" s="65">
        <f t="shared" si="12"/>
        <v>99414709</v>
      </c>
      <c r="AB48" s="66">
        <f t="shared" si="13"/>
        <v>-0.013698631631943695</v>
      </c>
      <c r="AC48" s="67">
        <f t="shared" si="14"/>
        <v>0.009431288387386999</v>
      </c>
      <c r="AD48" s="62">
        <v>6292119</v>
      </c>
      <c r="AE48" s="67">
        <f t="shared" si="15"/>
        <v>0.0042847967032053035</v>
      </c>
      <c r="AF48" s="62">
        <v>2858618</v>
      </c>
      <c r="AG48" s="62">
        <v>667153706</v>
      </c>
      <c r="AH48" s="64">
        <v>7834615</v>
      </c>
      <c r="AI48" s="65">
        <v>674988321</v>
      </c>
      <c r="AJ48" s="66">
        <f t="shared" si="16"/>
        <v>0.011743343294865847</v>
      </c>
      <c r="AK48" s="62">
        <v>1232859</v>
      </c>
      <c r="AL48" s="62">
        <v>13603117</v>
      </c>
      <c r="AM48" s="25">
        <v>0</v>
      </c>
      <c r="AN48" s="68"/>
    </row>
    <row r="49" spans="1:40" ht="12.75">
      <c r="A49" s="59" t="s">
        <v>102</v>
      </c>
      <c r="B49" s="60" t="s">
        <v>101</v>
      </c>
      <c r="C49" s="24">
        <v>3</v>
      </c>
      <c r="D49" s="24"/>
      <c r="E49" s="61">
        <f t="shared" si="0"/>
        <v>0.053488400285189766</v>
      </c>
      <c r="F49" s="62">
        <v>23137977</v>
      </c>
      <c r="G49" s="63">
        <f t="shared" si="1"/>
        <v>0.04185492288256336</v>
      </c>
      <c r="H49" s="62">
        <v>18105575</v>
      </c>
      <c r="I49" s="63">
        <f t="shared" si="2"/>
        <v>0.09390229041496855</v>
      </c>
      <c r="J49" s="62">
        <v>40620191</v>
      </c>
      <c r="K49" s="64">
        <v>135853</v>
      </c>
      <c r="L49" s="65">
        <f t="shared" si="3"/>
        <v>40756044</v>
      </c>
      <c r="M49" s="66">
        <f t="shared" si="4"/>
        <v>0.003344469749046724</v>
      </c>
      <c r="N49" s="67">
        <f t="shared" si="5"/>
        <v>0.12173268551506558</v>
      </c>
      <c r="O49" s="62">
        <v>52659045</v>
      </c>
      <c r="P49" s="64">
        <v>1513652</v>
      </c>
      <c r="Q49" s="65">
        <f t="shared" si="6"/>
        <v>54172697</v>
      </c>
      <c r="R49" s="66">
        <f t="shared" si="7"/>
        <v>0.02874438759761025</v>
      </c>
      <c r="S49" s="67">
        <f t="shared" si="8"/>
        <v>0.06048358869619807</v>
      </c>
      <c r="T49" s="62">
        <v>26163951</v>
      </c>
      <c r="U49" s="64">
        <v>0</v>
      </c>
      <c r="V49" s="65">
        <f t="shared" si="9"/>
        <v>26163951</v>
      </c>
      <c r="W49" s="66">
        <f t="shared" si="10"/>
        <v>0</v>
      </c>
      <c r="X49" s="67">
        <f t="shared" si="11"/>
        <v>0.5959515722782712</v>
      </c>
      <c r="Y49" s="62">
        <v>257796339</v>
      </c>
      <c r="Z49" s="64">
        <v>-785600</v>
      </c>
      <c r="AA49" s="65">
        <f t="shared" si="12"/>
        <v>257010739</v>
      </c>
      <c r="AB49" s="66">
        <f t="shared" si="13"/>
        <v>-0.003047366782039523</v>
      </c>
      <c r="AC49" s="67">
        <f t="shared" si="14"/>
        <v>0.024116923734189784</v>
      </c>
      <c r="AD49" s="62">
        <v>10432483</v>
      </c>
      <c r="AE49" s="67">
        <f t="shared" si="15"/>
        <v>0.00846961619355369</v>
      </c>
      <c r="AF49" s="62">
        <v>3663781</v>
      </c>
      <c r="AG49" s="62">
        <v>432579342</v>
      </c>
      <c r="AH49" s="64">
        <v>863905</v>
      </c>
      <c r="AI49" s="65">
        <v>433443247</v>
      </c>
      <c r="AJ49" s="66">
        <f t="shared" si="16"/>
        <v>0.0019971018403370728</v>
      </c>
      <c r="AK49" s="62">
        <v>0</v>
      </c>
      <c r="AL49" s="62">
        <v>0</v>
      </c>
      <c r="AM49" s="25">
        <v>0</v>
      </c>
      <c r="AN49" s="68"/>
    </row>
    <row r="50" spans="1:40" ht="12.75">
      <c r="A50" s="59" t="s">
        <v>104</v>
      </c>
      <c r="B50" s="60" t="s">
        <v>103</v>
      </c>
      <c r="C50" s="24">
        <v>3</v>
      </c>
      <c r="D50" s="24"/>
      <c r="E50" s="61">
        <f t="shared" si="0"/>
        <v>0.05361477704462901</v>
      </c>
      <c r="F50" s="62">
        <v>18373713</v>
      </c>
      <c r="G50" s="63">
        <f t="shared" si="1"/>
        <v>0.04453669698179223</v>
      </c>
      <c r="H50" s="62">
        <v>15262667</v>
      </c>
      <c r="I50" s="63">
        <f t="shared" si="2"/>
        <v>0.1564884578456233</v>
      </c>
      <c r="J50" s="62">
        <v>53628387</v>
      </c>
      <c r="K50" s="64">
        <v>179359</v>
      </c>
      <c r="L50" s="65">
        <f t="shared" si="3"/>
        <v>53807746</v>
      </c>
      <c r="M50" s="66">
        <f t="shared" si="4"/>
        <v>0.003344478736606417</v>
      </c>
      <c r="N50" s="67">
        <f t="shared" si="5"/>
        <v>0.13088321724874838</v>
      </c>
      <c r="O50" s="62">
        <v>44853505</v>
      </c>
      <c r="P50" s="64">
        <v>824059</v>
      </c>
      <c r="Q50" s="65">
        <f t="shared" si="6"/>
        <v>45677564</v>
      </c>
      <c r="R50" s="66">
        <f t="shared" si="7"/>
        <v>0.018372232002827872</v>
      </c>
      <c r="S50" s="67">
        <f t="shared" si="8"/>
        <v>0.015192626628021327</v>
      </c>
      <c r="T50" s="62">
        <v>5206493</v>
      </c>
      <c r="U50" s="64">
        <v>0</v>
      </c>
      <c r="V50" s="65">
        <f t="shared" si="9"/>
        <v>5206493</v>
      </c>
      <c r="W50" s="66">
        <f t="shared" si="10"/>
        <v>0</v>
      </c>
      <c r="X50" s="67">
        <f t="shared" si="11"/>
        <v>0.5645338505161535</v>
      </c>
      <c r="Y50" s="62">
        <v>193465002</v>
      </c>
      <c r="Z50" s="64">
        <v>-4445359</v>
      </c>
      <c r="AA50" s="65">
        <f t="shared" si="12"/>
        <v>189019643</v>
      </c>
      <c r="AB50" s="66">
        <f t="shared" si="13"/>
        <v>-0.022977587439820254</v>
      </c>
      <c r="AC50" s="67">
        <f t="shared" si="14"/>
        <v>0.018157528674884807</v>
      </c>
      <c r="AD50" s="62">
        <v>6222561</v>
      </c>
      <c r="AE50" s="67">
        <f t="shared" si="15"/>
        <v>0.016592845060147503</v>
      </c>
      <c r="AF50" s="62">
        <v>5686346</v>
      </c>
      <c r="AG50" s="62">
        <v>342698674</v>
      </c>
      <c r="AH50" s="64">
        <v>-3441941</v>
      </c>
      <c r="AI50" s="65">
        <v>339256733</v>
      </c>
      <c r="AJ50" s="66">
        <f t="shared" si="16"/>
        <v>-0.010043636760613787</v>
      </c>
      <c r="AK50" s="62">
        <v>0</v>
      </c>
      <c r="AL50" s="62">
        <v>64878</v>
      </c>
      <c r="AM50" s="25">
        <v>0</v>
      </c>
      <c r="AN50" s="68"/>
    </row>
    <row r="51" spans="1:40" ht="12.75">
      <c r="A51" s="59" t="s">
        <v>106</v>
      </c>
      <c r="B51" s="60" t="s">
        <v>105</v>
      </c>
      <c r="C51" s="24">
        <v>3</v>
      </c>
      <c r="D51" s="24"/>
      <c r="E51" s="61">
        <f t="shared" si="0"/>
        <v>0.035331475891980144</v>
      </c>
      <c r="F51" s="62">
        <v>26940459</v>
      </c>
      <c r="G51" s="63">
        <f t="shared" si="1"/>
        <v>0.00896239747808904</v>
      </c>
      <c r="H51" s="62">
        <v>6833881</v>
      </c>
      <c r="I51" s="63">
        <f t="shared" si="2"/>
        <v>0.01576267792968764</v>
      </c>
      <c r="J51" s="62">
        <v>12019135</v>
      </c>
      <c r="K51" s="64">
        <v>40198</v>
      </c>
      <c r="L51" s="65">
        <f t="shared" si="3"/>
        <v>12059333</v>
      </c>
      <c r="M51" s="66">
        <f t="shared" si="4"/>
        <v>0.003344500248977984</v>
      </c>
      <c r="N51" s="67">
        <f t="shared" si="5"/>
        <v>0.13401797196573842</v>
      </c>
      <c r="O51" s="62">
        <v>102189495</v>
      </c>
      <c r="P51" s="64">
        <v>-966860</v>
      </c>
      <c r="Q51" s="65">
        <f t="shared" si="6"/>
        <v>101222635</v>
      </c>
      <c r="R51" s="66">
        <f t="shared" si="7"/>
        <v>-0.009461442196186604</v>
      </c>
      <c r="S51" s="67">
        <f t="shared" si="8"/>
        <v>0.03845342023941441</v>
      </c>
      <c r="T51" s="62">
        <v>29320960</v>
      </c>
      <c r="U51" s="64">
        <v>-842053</v>
      </c>
      <c r="V51" s="65">
        <f t="shared" si="9"/>
        <v>28478907</v>
      </c>
      <c r="W51" s="66">
        <f t="shared" si="10"/>
        <v>-0.0287184662439429</v>
      </c>
      <c r="X51" s="67">
        <f t="shared" si="11"/>
        <v>0.7426505280637794</v>
      </c>
      <c r="Y51" s="62">
        <v>566275413</v>
      </c>
      <c r="Z51" s="64">
        <v>-7841824</v>
      </c>
      <c r="AA51" s="65">
        <f t="shared" si="12"/>
        <v>558433589</v>
      </c>
      <c r="AB51" s="66">
        <f t="shared" si="13"/>
        <v>-0.013848074311501143</v>
      </c>
      <c r="AC51" s="67">
        <f t="shared" si="14"/>
        <v>0.02482152843131097</v>
      </c>
      <c r="AD51" s="62">
        <v>18926562</v>
      </c>
      <c r="AE51" s="67">
        <f t="shared" si="15"/>
        <v>0</v>
      </c>
      <c r="AF51" s="62">
        <v>0</v>
      </c>
      <c r="AG51" s="62">
        <v>762505905</v>
      </c>
      <c r="AH51" s="64">
        <v>-9610539</v>
      </c>
      <c r="AI51" s="65">
        <v>752895366</v>
      </c>
      <c r="AJ51" s="66">
        <f t="shared" si="16"/>
        <v>-0.012603887965956146</v>
      </c>
      <c r="AK51" s="62">
        <v>0</v>
      </c>
      <c r="AL51" s="62">
        <v>0</v>
      </c>
      <c r="AM51" s="25">
        <v>0</v>
      </c>
      <c r="AN51" s="68"/>
    </row>
    <row r="52" spans="1:40" ht="12.75">
      <c r="A52" s="59" t="s">
        <v>108</v>
      </c>
      <c r="B52" s="60" t="s">
        <v>107</v>
      </c>
      <c r="C52" s="24">
        <v>3</v>
      </c>
      <c r="D52" s="24"/>
      <c r="E52" s="61">
        <f t="shared" si="0"/>
        <v>0.02238266705589936</v>
      </c>
      <c r="F52" s="62">
        <v>8090896</v>
      </c>
      <c r="G52" s="63">
        <f t="shared" si="1"/>
        <v>0.006376591484863945</v>
      </c>
      <c r="H52" s="62">
        <v>2305013</v>
      </c>
      <c r="I52" s="63">
        <f t="shared" si="2"/>
        <v>0.01674859987231674</v>
      </c>
      <c r="J52" s="62">
        <v>6054291</v>
      </c>
      <c r="K52" s="64">
        <v>20248</v>
      </c>
      <c r="L52" s="65">
        <f t="shared" si="3"/>
        <v>6074539</v>
      </c>
      <c r="M52" s="66">
        <f t="shared" si="4"/>
        <v>0.0033444048196560093</v>
      </c>
      <c r="N52" s="67">
        <f t="shared" si="5"/>
        <v>0.08871037760896734</v>
      </c>
      <c r="O52" s="62">
        <v>32067065</v>
      </c>
      <c r="P52" s="64">
        <v>-257840</v>
      </c>
      <c r="Q52" s="65">
        <f t="shared" si="6"/>
        <v>31809225</v>
      </c>
      <c r="R52" s="66">
        <f t="shared" si="7"/>
        <v>-0.008040648559511136</v>
      </c>
      <c r="S52" s="67">
        <f t="shared" si="8"/>
        <v>0.01252467543712775</v>
      </c>
      <c r="T52" s="62">
        <v>4527425</v>
      </c>
      <c r="U52" s="64">
        <v>-137195</v>
      </c>
      <c r="V52" s="65">
        <f t="shared" si="9"/>
        <v>4390230</v>
      </c>
      <c r="W52" s="66">
        <f t="shared" si="10"/>
        <v>-0.030303097235183356</v>
      </c>
      <c r="X52" s="67">
        <f t="shared" si="11"/>
        <v>0.8396817199714203</v>
      </c>
      <c r="Y52" s="62">
        <v>303528505</v>
      </c>
      <c r="Z52" s="64">
        <v>-7875635</v>
      </c>
      <c r="AA52" s="65">
        <f t="shared" si="12"/>
        <v>295652870</v>
      </c>
      <c r="AB52" s="66">
        <f t="shared" si="13"/>
        <v>-0.02594693701008411</v>
      </c>
      <c r="AC52" s="67">
        <f t="shared" si="14"/>
        <v>0.013575368569404554</v>
      </c>
      <c r="AD52" s="62">
        <v>4907230</v>
      </c>
      <c r="AE52" s="67">
        <f t="shared" si="15"/>
        <v>0</v>
      </c>
      <c r="AF52" s="62">
        <v>0</v>
      </c>
      <c r="AG52" s="62">
        <v>361480425</v>
      </c>
      <c r="AH52" s="64">
        <v>-8250422</v>
      </c>
      <c r="AI52" s="65">
        <v>353230003</v>
      </c>
      <c r="AJ52" s="66">
        <f t="shared" si="16"/>
        <v>-0.022823980026027688</v>
      </c>
      <c r="AK52" s="62">
        <v>0</v>
      </c>
      <c r="AL52" s="62">
        <v>0</v>
      </c>
      <c r="AM52" s="25">
        <v>0</v>
      </c>
      <c r="AN52" s="68"/>
    </row>
    <row r="53" spans="1:40" ht="12.75">
      <c r="A53" s="59" t="s">
        <v>110</v>
      </c>
      <c r="B53" s="60" t="s">
        <v>109</v>
      </c>
      <c r="C53" s="24">
        <v>3</v>
      </c>
      <c r="D53" s="24"/>
      <c r="E53" s="61">
        <f t="shared" si="0"/>
        <v>0.05100939732762285</v>
      </c>
      <c r="F53" s="62">
        <v>23132593</v>
      </c>
      <c r="G53" s="63">
        <f t="shared" si="1"/>
        <v>0.037569019273972964</v>
      </c>
      <c r="H53" s="62">
        <v>17037426</v>
      </c>
      <c r="I53" s="63">
        <f t="shared" si="2"/>
        <v>0.001963760736839596</v>
      </c>
      <c r="J53" s="62">
        <v>890559</v>
      </c>
      <c r="K53" s="64">
        <v>2979</v>
      </c>
      <c r="L53" s="65">
        <f t="shared" si="3"/>
        <v>893538</v>
      </c>
      <c r="M53" s="66">
        <f t="shared" si="4"/>
        <v>0.003345089994037453</v>
      </c>
      <c r="N53" s="67">
        <f t="shared" si="5"/>
        <v>0.10949719318019371</v>
      </c>
      <c r="O53" s="62">
        <v>49656615</v>
      </c>
      <c r="P53" s="64">
        <v>1084304</v>
      </c>
      <c r="Q53" s="65">
        <f t="shared" si="6"/>
        <v>50740919</v>
      </c>
      <c r="R53" s="66">
        <f t="shared" si="7"/>
        <v>0.02183604339522539</v>
      </c>
      <c r="S53" s="67">
        <f t="shared" si="8"/>
        <v>0.019909384432931245</v>
      </c>
      <c r="T53" s="62">
        <v>9028840</v>
      </c>
      <c r="U53" s="64">
        <v>-8313</v>
      </c>
      <c r="V53" s="65">
        <f t="shared" si="9"/>
        <v>9020527</v>
      </c>
      <c r="W53" s="66">
        <f t="shared" si="10"/>
        <v>-0.000920716282490331</v>
      </c>
      <c r="X53" s="67">
        <f t="shared" si="11"/>
        <v>0.7157886044386216</v>
      </c>
      <c r="Y53" s="62">
        <v>324607765</v>
      </c>
      <c r="Z53" s="64">
        <v>-1248379</v>
      </c>
      <c r="AA53" s="65">
        <f t="shared" si="12"/>
        <v>323359386</v>
      </c>
      <c r="AB53" s="66">
        <f t="shared" si="13"/>
        <v>-0.003845807570253287</v>
      </c>
      <c r="AC53" s="67">
        <f t="shared" si="14"/>
        <v>0.06426264060981808</v>
      </c>
      <c r="AD53" s="62">
        <v>29142895</v>
      </c>
      <c r="AE53" s="67">
        <f t="shared" si="15"/>
        <v>0</v>
      </c>
      <c r="AF53" s="62">
        <v>0</v>
      </c>
      <c r="AG53" s="62">
        <v>453496693</v>
      </c>
      <c r="AH53" s="64">
        <v>-169409</v>
      </c>
      <c r="AI53" s="65">
        <v>453327284</v>
      </c>
      <c r="AJ53" s="66">
        <f t="shared" si="16"/>
        <v>-0.00037356170974327257</v>
      </c>
      <c r="AK53" s="62">
        <v>0</v>
      </c>
      <c r="AL53" s="62">
        <v>0</v>
      </c>
      <c r="AM53" s="25">
        <v>0</v>
      </c>
      <c r="AN53" s="68"/>
    </row>
    <row r="54" spans="1:40" ht="12.75">
      <c r="A54" s="59" t="s">
        <v>112</v>
      </c>
      <c r="B54" s="60" t="s">
        <v>111</v>
      </c>
      <c r="C54" s="24">
        <v>3</v>
      </c>
      <c r="D54" s="24"/>
      <c r="E54" s="61">
        <f t="shared" si="0"/>
        <v>0.040469477927534844</v>
      </c>
      <c r="F54" s="62">
        <v>16179908</v>
      </c>
      <c r="G54" s="63">
        <f t="shared" si="1"/>
        <v>0.007750984593854977</v>
      </c>
      <c r="H54" s="62">
        <v>3098884</v>
      </c>
      <c r="I54" s="63">
        <f t="shared" si="2"/>
        <v>0.0005680741421659373</v>
      </c>
      <c r="J54" s="62">
        <v>227119</v>
      </c>
      <c r="K54" s="64">
        <v>759</v>
      </c>
      <c r="L54" s="65">
        <f t="shared" si="3"/>
        <v>227878</v>
      </c>
      <c r="M54" s="66">
        <f t="shared" si="4"/>
        <v>0.0033418604343978266</v>
      </c>
      <c r="N54" s="67">
        <f t="shared" si="5"/>
        <v>0.12914971865286387</v>
      </c>
      <c r="O54" s="62">
        <v>51634730</v>
      </c>
      <c r="P54" s="64">
        <v>1793930</v>
      </c>
      <c r="Q54" s="65">
        <f t="shared" si="6"/>
        <v>53428660</v>
      </c>
      <c r="R54" s="66">
        <f t="shared" si="7"/>
        <v>0.03474270127877109</v>
      </c>
      <c r="S54" s="67">
        <f t="shared" si="8"/>
        <v>0.01787294381085937</v>
      </c>
      <c r="T54" s="62">
        <v>7145696</v>
      </c>
      <c r="U54" s="64">
        <v>0</v>
      </c>
      <c r="V54" s="65">
        <f t="shared" si="9"/>
        <v>7145696</v>
      </c>
      <c r="W54" s="66">
        <f t="shared" si="10"/>
        <v>0</v>
      </c>
      <c r="X54" s="67">
        <f t="shared" si="11"/>
        <v>0.7636650790293484</v>
      </c>
      <c r="Y54" s="62">
        <v>305317275</v>
      </c>
      <c r="Z54" s="64">
        <v>-2444755</v>
      </c>
      <c r="AA54" s="65">
        <f t="shared" si="12"/>
        <v>302872520</v>
      </c>
      <c r="AB54" s="66">
        <f t="shared" si="13"/>
        <v>-0.008007260643866287</v>
      </c>
      <c r="AC54" s="67">
        <f t="shared" si="14"/>
        <v>0.04052372184337259</v>
      </c>
      <c r="AD54" s="62">
        <v>16201595</v>
      </c>
      <c r="AE54" s="67">
        <f t="shared" si="15"/>
        <v>0</v>
      </c>
      <c r="AF54" s="62">
        <v>0</v>
      </c>
      <c r="AG54" s="62">
        <v>399805207</v>
      </c>
      <c r="AH54" s="64">
        <v>-650066</v>
      </c>
      <c r="AI54" s="65">
        <v>399155141</v>
      </c>
      <c r="AJ54" s="66">
        <f t="shared" si="16"/>
        <v>-0.0016259568125134498</v>
      </c>
      <c r="AK54" s="62">
        <v>0</v>
      </c>
      <c r="AL54" s="62">
        <v>0</v>
      </c>
      <c r="AM54" s="25">
        <v>0</v>
      </c>
      <c r="AN54" s="68"/>
    </row>
    <row r="55" spans="1:40" ht="12.75">
      <c r="A55" s="59" t="s">
        <v>114</v>
      </c>
      <c r="B55" s="60" t="s">
        <v>113</v>
      </c>
      <c r="C55" s="24">
        <v>3</v>
      </c>
      <c r="D55" s="24"/>
      <c r="E55" s="61">
        <f t="shared" si="0"/>
        <v>0.04529313095947743</v>
      </c>
      <c r="F55" s="62">
        <v>32392777</v>
      </c>
      <c r="G55" s="63">
        <f t="shared" si="1"/>
        <v>0.00228948125012967</v>
      </c>
      <c r="H55" s="62">
        <v>1637393</v>
      </c>
      <c r="I55" s="63">
        <f t="shared" si="2"/>
        <v>0.0007908713587839593</v>
      </c>
      <c r="J55" s="62">
        <v>565616</v>
      </c>
      <c r="K55" s="64">
        <v>1892</v>
      </c>
      <c r="L55" s="65">
        <f t="shared" si="3"/>
        <v>567508</v>
      </c>
      <c r="M55" s="66">
        <f t="shared" si="4"/>
        <v>0.0033450256004073434</v>
      </c>
      <c r="N55" s="67">
        <f t="shared" si="5"/>
        <v>0.12842205607016965</v>
      </c>
      <c r="O55" s="62">
        <v>91844987</v>
      </c>
      <c r="P55" s="64">
        <v>3174057</v>
      </c>
      <c r="Q55" s="65">
        <f t="shared" si="6"/>
        <v>95019044</v>
      </c>
      <c r="R55" s="66">
        <f t="shared" si="7"/>
        <v>0.03455884859562341</v>
      </c>
      <c r="S55" s="67">
        <f t="shared" si="8"/>
        <v>0.02358109911526622</v>
      </c>
      <c r="T55" s="62">
        <v>16864749</v>
      </c>
      <c r="U55" s="64">
        <v>3410</v>
      </c>
      <c r="V55" s="65">
        <f t="shared" si="9"/>
        <v>16868159</v>
      </c>
      <c r="W55" s="66">
        <f t="shared" si="10"/>
        <v>0.00020219690195211326</v>
      </c>
      <c r="X55" s="67">
        <f t="shared" si="11"/>
        <v>0.746130159598555</v>
      </c>
      <c r="Y55" s="62">
        <v>533617954</v>
      </c>
      <c r="Z55" s="64">
        <v>-8474400</v>
      </c>
      <c r="AA55" s="65">
        <f t="shared" si="12"/>
        <v>525143554</v>
      </c>
      <c r="AB55" s="66">
        <f t="shared" si="13"/>
        <v>-0.015881024872712583</v>
      </c>
      <c r="AC55" s="67">
        <f t="shared" si="14"/>
        <v>0.05349320164761809</v>
      </c>
      <c r="AD55" s="62">
        <v>38257310</v>
      </c>
      <c r="AE55" s="67">
        <f t="shared" si="15"/>
        <v>0</v>
      </c>
      <c r="AF55" s="62">
        <v>0</v>
      </c>
      <c r="AG55" s="62">
        <v>715180786</v>
      </c>
      <c r="AH55" s="64">
        <v>-5295041</v>
      </c>
      <c r="AI55" s="65">
        <v>709885745</v>
      </c>
      <c r="AJ55" s="66">
        <f t="shared" si="16"/>
        <v>-0.0074037797206705155</v>
      </c>
      <c r="AK55" s="62">
        <v>0</v>
      </c>
      <c r="AL55" s="62">
        <v>0</v>
      </c>
      <c r="AM55" s="25">
        <v>0</v>
      </c>
      <c r="AN55" s="68"/>
    </row>
    <row r="56" spans="1:40" ht="12.75">
      <c r="A56" s="59" t="s">
        <v>116</v>
      </c>
      <c r="B56" s="60" t="s">
        <v>115</v>
      </c>
      <c r="C56" s="24">
        <v>3</v>
      </c>
      <c r="D56" s="24"/>
      <c r="E56" s="61">
        <f t="shared" si="0"/>
        <v>0.04116586612051912</v>
      </c>
      <c r="F56" s="62">
        <v>57199849</v>
      </c>
      <c r="G56" s="63">
        <f t="shared" si="1"/>
        <v>0.020003739669723384</v>
      </c>
      <c r="H56" s="62">
        <v>27795137</v>
      </c>
      <c r="I56" s="63">
        <f t="shared" si="2"/>
        <v>0.03455999381163128</v>
      </c>
      <c r="J56" s="62">
        <v>48021009</v>
      </c>
      <c r="K56" s="64">
        <v>160605</v>
      </c>
      <c r="L56" s="65">
        <f t="shared" si="3"/>
        <v>48181614</v>
      </c>
      <c r="M56" s="66">
        <f t="shared" si="4"/>
        <v>0.0033444736656824516</v>
      </c>
      <c r="N56" s="67">
        <f t="shared" si="5"/>
        <v>0.19619234063901067</v>
      </c>
      <c r="O56" s="62">
        <v>272608676</v>
      </c>
      <c r="P56" s="64">
        <v>8793827</v>
      </c>
      <c r="Q56" s="65">
        <f t="shared" si="6"/>
        <v>281402503</v>
      </c>
      <c r="R56" s="66">
        <f t="shared" si="7"/>
        <v>0.032258059901218994</v>
      </c>
      <c r="S56" s="67">
        <f t="shared" si="8"/>
        <v>0.055671504105553556</v>
      </c>
      <c r="T56" s="62">
        <v>77355390</v>
      </c>
      <c r="U56" s="64">
        <v>0</v>
      </c>
      <c r="V56" s="65">
        <f t="shared" si="9"/>
        <v>77355390</v>
      </c>
      <c r="W56" s="66">
        <f t="shared" si="10"/>
        <v>0</v>
      </c>
      <c r="X56" s="67">
        <f t="shared" si="11"/>
        <v>0.6253789219127353</v>
      </c>
      <c r="Y56" s="62">
        <v>868962159</v>
      </c>
      <c r="Z56" s="64">
        <v>-10441549</v>
      </c>
      <c r="AA56" s="65">
        <f t="shared" si="12"/>
        <v>858520610</v>
      </c>
      <c r="AB56" s="66">
        <f t="shared" si="13"/>
        <v>-0.012016114731642762</v>
      </c>
      <c r="AC56" s="67">
        <f t="shared" si="14"/>
        <v>0.027027633740826753</v>
      </c>
      <c r="AD56" s="62">
        <v>37554817</v>
      </c>
      <c r="AE56" s="67">
        <f t="shared" si="15"/>
        <v>0</v>
      </c>
      <c r="AF56" s="62">
        <v>0</v>
      </c>
      <c r="AG56" s="62">
        <v>1389497037</v>
      </c>
      <c r="AH56" s="64">
        <v>-1487117</v>
      </c>
      <c r="AI56" s="65">
        <v>1388009920</v>
      </c>
      <c r="AJ56" s="66">
        <f t="shared" si="16"/>
        <v>-0.0010702556107717702</v>
      </c>
      <c r="AK56" s="62">
        <v>0</v>
      </c>
      <c r="AL56" s="62">
        <v>15000</v>
      </c>
      <c r="AM56" s="25">
        <v>0</v>
      </c>
      <c r="AN56" s="68"/>
    </row>
    <row r="57" spans="1:40" ht="12.75">
      <c r="A57" s="59" t="s">
        <v>118</v>
      </c>
      <c r="B57" s="60" t="s">
        <v>117</v>
      </c>
      <c r="C57" s="24">
        <v>3</v>
      </c>
      <c r="D57" s="24"/>
      <c r="E57" s="61">
        <f t="shared" si="0"/>
        <v>0.03692020847377444</v>
      </c>
      <c r="F57" s="62">
        <v>50617396</v>
      </c>
      <c r="G57" s="63">
        <f t="shared" si="1"/>
        <v>0.0027808284489045042</v>
      </c>
      <c r="H57" s="62">
        <v>3812500</v>
      </c>
      <c r="I57" s="63">
        <f t="shared" si="2"/>
        <v>0.0011022839272644483</v>
      </c>
      <c r="J57" s="62">
        <v>1511225</v>
      </c>
      <c r="K57" s="64">
        <v>5054</v>
      </c>
      <c r="L57" s="65">
        <f t="shared" si="3"/>
        <v>1516279</v>
      </c>
      <c r="M57" s="66">
        <f t="shared" si="4"/>
        <v>0.003344306770997039</v>
      </c>
      <c r="N57" s="67">
        <f t="shared" si="5"/>
        <v>0.2024028338842487</v>
      </c>
      <c r="O57" s="62">
        <v>277493135</v>
      </c>
      <c r="P57" s="64">
        <v>2920982</v>
      </c>
      <c r="Q57" s="65">
        <f t="shared" si="6"/>
        <v>280414117</v>
      </c>
      <c r="R57" s="66">
        <f t="shared" si="7"/>
        <v>0.010526321669182916</v>
      </c>
      <c r="S57" s="67">
        <f t="shared" si="8"/>
        <v>0.058200522066788406</v>
      </c>
      <c r="T57" s="62">
        <v>79792585</v>
      </c>
      <c r="U57" s="64">
        <v>2546964</v>
      </c>
      <c r="V57" s="65">
        <f t="shared" si="9"/>
        <v>82339549</v>
      </c>
      <c r="W57" s="66">
        <f t="shared" si="10"/>
        <v>0.03191980808743068</v>
      </c>
      <c r="X57" s="67">
        <f t="shared" si="11"/>
        <v>0.664654772598886</v>
      </c>
      <c r="Y57" s="62">
        <v>911237916</v>
      </c>
      <c r="Z57" s="64">
        <v>-12495744</v>
      </c>
      <c r="AA57" s="65">
        <f t="shared" si="12"/>
        <v>898742172</v>
      </c>
      <c r="AB57" s="66">
        <f t="shared" si="13"/>
        <v>-0.013712932463183412</v>
      </c>
      <c r="AC57" s="67">
        <f t="shared" si="14"/>
        <v>0.033938550600133524</v>
      </c>
      <c r="AD57" s="62">
        <v>46529560</v>
      </c>
      <c r="AE57" s="67">
        <f t="shared" si="15"/>
        <v>0</v>
      </c>
      <c r="AF57" s="62">
        <v>0</v>
      </c>
      <c r="AG57" s="62">
        <v>1370994317</v>
      </c>
      <c r="AH57" s="64">
        <v>-7022744</v>
      </c>
      <c r="AI57" s="65">
        <v>1363971573</v>
      </c>
      <c r="AJ57" s="66">
        <f t="shared" si="16"/>
        <v>-0.005122372801199583</v>
      </c>
      <c r="AK57" s="62">
        <v>0</v>
      </c>
      <c r="AL57" s="62">
        <v>836705</v>
      </c>
      <c r="AM57" s="25">
        <v>0</v>
      </c>
      <c r="AN57" s="68"/>
    </row>
    <row r="58" spans="1:40" ht="12.75">
      <c r="A58" s="59" t="s">
        <v>120</v>
      </c>
      <c r="B58" s="60" t="s">
        <v>119</v>
      </c>
      <c r="C58" s="24">
        <v>3</v>
      </c>
      <c r="D58" s="24"/>
      <c r="E58" s="61">
        <f t="shared" si="0"/>
        <v>0.02818294061745646</v>
      </c>
      <c r="F58" s="62">
        <v>11614708</v>
      </c>
      <c r="G58" s="63">
        <f t="shared" si="1"/>
        <v>0.00858926978327048</v>
      </c>
      <c r="H58" s="62">
        <v>3539796</v>
      </c>
      <c r="I58" s="63">
        <f t="shared" si="2"/>
        <v>0.01125411570451021</v>
      </c>
      <c r="J58" s="62">
        <v>4638028</v>
      </c>
      <c r="K58" s="64">
        <v>15512</v>
      </c>
      <c r="L58" s="65">
        <f t="shared" si="3"/>
        <v>4653540</v>
      </c>
      <c r="M58" s="66">
        <f t="shared" si="4"/>
        <v>0.003344524871346184</v>
      </c>
      <c r="N58" s="67">
        <f t="shared" si="5"/>
        <v>0.09008577452790471</v>
      </c>
      <c r="O58" s="62">
        <v>37126004</v>
      </c>
      <c r="P58" s="64">
        <v>427266</v>
      </c>
      <c r="Q58" s="65">
        <f t="shared" si="6"/>
        <v>37553270</v>
      </c>
      <c r="R58" s="66">
        <f t="shared" si="7"/>
        <v>0.011508537250602031</v>
      </c>
      <c r="S58" s="67">
        <f t="shared" si="8"/>
        <v>0.010701900594165677</v>
      </c>
      <c r="T58" s="62">
        <v>4410450</v>
      </c>
      <c r="U58" s="64">
        <v>132668</v>
      </c>
      <c r="V58" s="65">
        <f t="shared" si="9"/>
        <v>4543118</v>
      </c>
      <c r="W58" s="66">
        <f t="shared" si="10"/>
        <v>0.03008037728576449</v>
      </c>
      <c r="X58" s="67">
        <f t="shared" si="11"/>
        <v>0.8222072091682898</v>
      </c>
      <c r="Y58" s="62">
        <v>338846708</v>
      </c>
      <c r="Z58" s="64">
        <v>2724010</v>
      </c>
      <c r="AA58" s="65">
        <f t="shared" si="12"/>
        <v>341570718</v>
      </c>
      <c r="AB58" s="66">
        <f t="shared" si="13"/>
        <v>0.0080390629027448</v>
      </c>
      <c r="AC58" s="67">
        <f t="shared" si="14"/>
        <v>0.028978789604402654</v>
      </c>
      <c r="AD58" s="62">
        <v>11942692</v>
      </c>
      <c r="AE58" s="67">
        <f t="shared" si="15"/>
        <v>0</v>
      </c>
      <c r="AF58" s="62">
        <v>0</v>
      </c>
      <c r="AG58" s="62">
        <v>412118386</v>
      </c>
      <c r="AH58" s="64">
        <v>3299456</v>
      </c>
      <c r="AI58" s="65">
        <v>415417842</v>
      </c>
      <c r="AJ58" s="66">
        <f t="shared" si="16"/>
        <v>0.008006087842923854</v>
      </c>
      <c r="AK58" s="62">
        <v>0</v>
      </c>
      <c r="AL58" s="62">
        <v>0</v>
      </c>
      <c r="AM58" s="25">
        <v>0</v>
      </c>
      <c r="AN58" s="68"/>
    </row>
    <row r="59" spans="1:40" ht="12.75">
      <c r="A59" s="59" t="s">
        <v>122</v>
      </c>
      <c r="B59" s="60" t="s">
        <v>121</v>
      </c>
      <c r="C59" s="24">
        <v>3</v>
      </c>
      <c r="D59" s="24"/>
      <c r="E59" s="61">
        <f t="shared" si="0"/>
        <v>0.03693617856759206</v>
      </c>
      <c r="F59" s="62">
        <v>32983593</v>
      </c>
      <c r="G59" s="63">
        <f t="shared" si="1"/>
        <v>0.004655036096483806</v>
      </c>
      <c r="H59" s="62">
        <v>4156895</v>
      </c>
      <c r="I59" s="63">
        <f t="shared" si="2"/>
        <v>0.001340191532238727</v>
      </c>
      <c r="J59" s="62">
        <v>1196776</v>
      </c>
      <c r="K59" s="64">
        <v>4002</v>
      </c>
      <c r="L59" s="65">
        <f t="shared" si="3"/>
        <v>1200778</v>
      </c>
      <c r="M59" s="66">
        <f t="shared" si="4"/>
        <v>0.003343984170805564</v>
      </c>
      <c r="N59" s="67">
        <f t="shared" si="5"/>
        <v>0.14219830975054168</v>
      </c>
      <c r="O59" s="62">
        <v>126981495</v>
      </c>
      <c r="P59" s="64">
        <v>2618094</v>
      </c>
      <c r="Q59" s="65">
        <f t="shared" si="6"/>
        <v>129599589</v>
      </c>
      <c r="R59" s="66">
        <f t="shared" si="7"/>
        <v>0.020617917595000753</v>
      </c>
      <c r="S59" s="67">
        <f t="shared" si="8"/>
        <v>0.03140355249637465</v>
      </c>
      <c r="T59" s="62">
        <v>28043020</v>
      </c>
      <c r="U59" s="64">
        <v>506216</v>
      </c>
      <c r="V59" s="65">
        <f t="shared" si="9"/>
        <v>28549236</v>
      </c>
      <c r="W59" s="66">
        <f t="shared" si="10"/>
        <v>0.01805140815789455</v>
      </c>
      <c r="X59" s="67">
        <f t="shared" si="11"/>
        <v>0.7326656564852535</v>
      </c>
      <c r="Y59" s="62">
        <v>654262210</v>
      </c>
      <c r="Z59" s="64">
        <v>-5603468</v>
      </c>
      <c r="AA59" s="65">
        <f t="shared" si="12"/>
        <v>648658742</v>
      </c>
      <c r="AB59" s="66">
        <f t="shared" si="13"/>
        <v>-0.008564560071412347</v>
      </c>
      <c r="AC59" s="67">
        <f t="shared" si="14"/>
        <v>0.05080107507151554</v>
      </c>
      <c r="AD59" s="62">
        <v>45364790</v>
      </c>
      <c r="AE59" s="67">
        <f t="shared" si="15"/>
        <v>0</v>
      </c>
      <c r="AF59" s="62">
        <v>0</v>
      </c>
      <c r="AG59" s="62">
        <v>892988779</v>
      </c>
      <c r="AH59" s="64">
        <v>-2475156</v>
      </c>
      <c r="AI59" s="65">
        <v>890513623</v>
      </c>
      <c r="AJ59" s="66">
        <f t="shared" si="16"/>
        <v>-0.002771766071654076</v>
      </c>
      <c r="AK59" s="62">
        <v>0</v>
      </c>
      <c r="AL59" s="62">
        <v>0</v>
      </c>
      <c r="AM59" s="25">
        <v>0</v>
      </c>
      <c r="AN59" s="68"/>
    </row>
    <row r="60" spans="1:40" ht="12.75">
      <c r="A60" s="59" t="s">
        <v>124</v>
      </c>
      <c r="B60" s="60" t="s">
        <v>123</v>
      </c>
      <c r="C60" s="24">
        <v>3</v>
      </c>
      <c r="D60" s="24"/>
      <c r="E60" s="61">
        <f t="shared" si="0"/>
        <v>0.033978160467385866</v>
      </c>
      <c r="F60" s="62">
        <v>22448818</v>
      </c>
      <c r="G60" s="63">
        <f t="shared" si="1"/>
        <v>0.012039020436852406</v>
      </c>
      <c r="H60" s="62">
        <v>7953985</v>
      </c>
      <c r="I60" s="63">
        <f t="shared" si="2"/>
        <v>0.05613106086813071</v>
      </c>
      <c r="J60" s="62">
        <v>37084879</v>
      </c>
      <c r="K60" s="64">
        <v>124030</v>
      </c>
      <c r="L60" s="65">
        <f t="shared" si="3"/>
        <v>37208909</v>
      </c>
      <c r="M60" s="66">
        <f t="shared" si="4"/>
        <v>0.003344489812141493</v>
      </c>
      <c r="N60" s="67">
        <f t="shared" si="5"/>
        <v>0.07345295238204562</v>
      </c>
      <c r="O60" s="62">
        <v>48529171</v>
      </c>
      <c r="P60" s="64">
        <v>0</v>
      </c>
      <c r="Q60" s="65">
        <f t="shared" si="6"/>
        <v>48529171</v>
      </c>
      <c r="R60" s="66">
        <f t="shared" si="7"/>
        <v>0</v>
      </c>
      <c r="S60" s="67">
        <f t="shared" si="8"/>
        <v>0.02249670181074353</v>
      </c>
      <c r="T60" s="62">
        <v>14863205</v>
      </c>
      <c r="U60" s="64">
        <v>0</v>
      </c>
      <c r="V60" s="65">
        <f t="shared" si="9"/>
        <v>14863205</v>
      </c>
      <c r="W60" s="66">
        <f t="shared" si="10"/>
        <v>0</v>
      </c>
      <c r="X60" s="67">
        <f t="shared" si="11"/>
        <v>0.7547142359199833</v>
      </c>
      <c r="Y60" s="62">
        <v>498627421</v>
      </c>
      <c r="Z60" s="64">
        <v>-7168889</v>
      </c>
      <c r="AA60" s="65">
        <f t="shared" si="12"/>
        <v>491458532</v>
      </c>
      <c r="AB60" s="66">
        <f t="shared" si="13"/>
        <v>-0.014377245811357013</v>
      </c>
      <c r="AC60" s="67">
        <f t="shared" si="14"/>
        <v>0.04718786811485851</v>
      </c>
      <c r="AD60" s="62">
        <v>31176257</v>
      </c>
      <c r="AE60" s="67">
        <f t="shared" si="15"/>
        <v>0</v>
      </c>
      <c r="AF60" s="62">
        <v>0</v>
      </c>
      <c r="AG60" s="62">
        <v>660683736</v>
      </c>
      <c r="AH60" s="64">
        <v>-7044859</v>
      </c>
      <c r="AI60" s="65">
        <v>653638877</v>
      </c>
      <c r="AJ60" s="66">
        <f t="shared" si="16"/>
        <v>-0.010662982325933932</v>
      </c>
      <c r="AK60" s="62">
        <v>0</v>
      </c>
      <c r="AL60" s="62">
        <v>228649</v>
      </c>
      <c r="AM60" s="25">
        <v>0</v>
      </c>
      <c r="AN60" s="68"/>
    </row>
    <row r="61" spans="1:40" ht="12.75">
      <c r="A61" s="59" t="s">
        <v>126</v>
      </c>
      <c r="B61" s="60" t="s">
        <v>125</v>
      </c>
      <c r="C61" s="24">
        <v>3</v>
      </c>
      <c r="D61" s="24"/>
      <c r="E61" s="61">
        <f t="shared" si="0"/>
        <v>0.052656598843247845</v>
      </c>
      <c r="F61" s="62">
        <v>52587145</v>
      </c>
      <c r="G61" s="63">
        <f t="shared" si="1"/>
        <v>0.008770309002493053</v>
      </c>
      <c r="H61" s="62">
        <v>8758741</v>
      </c>
      <c r="I61" s="63">
        <f t="shared" si="2"/>
        <v>0.03554567660525963</v>
      </c>
      <c r="J61" s="62">
        <v>35498792</v>
      </c>
      <c r="K61" s="64">
        <v>118725</v>
      </c>
      <c r="L61" s="65">
        <f t="shared" si="3"/>
        <v>35617517</v>
      </c>
      <c r="M61" s="66">
        <f t="shared" si="4"/>
        <v>0.0033444800037139293</v>
      </c>
      <c r="N61" s="67">
        <f t="shared" si="5"/>
        <v>0.2238798185851946</v>
      </c>
      <c r="O61" s="62">
        <v>223584522</v>
      </c>
      <c r="P61" s="64">
        <v>0</v>
      </c>
      <c r="Q61" s="65">
        <f t="shared" si="6"/>
        <v>223584522</v>
      </c>
      <c r="R61" s="66">
        <f t="shared" si="7"/>
        <v>0</v>
      </c>
      <c r="S61" s="67">
        <f t="shared" si="8"/>
        <v>0.12051429487288015</v>
      </c>
      <c r="T61" s="62">
        <v>120355337</v>
      </c>
      <c r="U61" s="64">
        <v>0</v>
      </c>
      <c r="V61" s="65">
        <f t="shared" si="9"/>
        <v>120355337</v>
      </c>
      <c r="W61" s="66">
        <f t="shared" si="10"/>
        <v>0</v>
      </c>
      <c r="X61" s="67">
        <f t="shared" si="11"/>
        <v>0.5131579022203971</v>
      </c>
      <c r="Y61" s="62">
        <v>512481049</v>
      </c>
      <c r="Z61" s="64">
        <v>-7020288</v>
      </c>
      <c r="AA61" s="65">
        <f t="shared" si="12"/>
        <v>505460761</v>
      </c>
      <c r="AB61" s="66">
        <f t="shared" si="13"/>
        <v>-0.013698629468735731</v>
      </c>
      <c r="AC61" s="67">
        <f t="shared" si="14"/>
        <v>0.04547539987052763</v>
      </c>
      <c r="AD61" s="62">
        <v>45415418</v>
      </c>
      <c r="AE61" s="67">
        <f t="shared" si="15"/>
        <v>0</v>
      </c>
      <c r="AF61" s="62">
        <v>0</v>
      </c>
      <c r="AG61" s="62">
        <v>998681004</v>
      </c>
      <c r="AH61" s="64">
        <v>-6901563</v>
      </c>
      <c r="AI61" s="65">
        <v>991779441</v>
      </c>
      <c r="AJ61" s="66">
        <f t="shared" si="16"/>
        <v>-0.006910678156846167</v>
      </c>
      <c r="AK61" s="62">
        <v>95049</v>
      </c>
      <c r="AL61" s="62">
        <v>1982388</v>
      </c>
      <c r="AM61" s="25">
        <v>0</v>
      </c>
      <c r="AN61" s="68"/>
    </row>
    <row r="62" spans="1:40" ht="12.75">
      <c r="A62" s="59" t="s">
        <v>128</v>
      </c>
      <c r="B62" s="60" t="s">
        <v>127</v>
      </c>
      <c r="C62" s="24">
        <v>3</v>
      </c>
      <c r="D62" s="24"/>
      <c r="E62" s="61">
        <f t="shared" si="0"/>
        <v>0.02522568193318288</v>
      </c>
      <c r="F62" s="62">
        <v>9917091</v>
      </c>
      <c r="G62" s="63">
        <f t="shared" si="1"/>
        <v>0.01390219165184664</v>
      </c>
      <c r="H62" s="62">
        <v>5465434</v>
      </c>
      <c r="I62" s="63">
        <f t="shared" si="2"/>
        <v>0.053693016122026205</v>
      </c>
      <c r="J62" s="62">
        <v>21108588</v>
      </c>
      <c r="K62" s="64">
        <v>70597</v>
      </c>
      <c r="L62" s="65">
        <f t="shared" si="3"/>
        <v>21179185</v>
      </c>
      <c r="M62" s="66">
        <f t="shared" si="4"/>
        <v>0.0033444681378024905</v>
      </c>
      <c r="N62" s="67">
        <f t="shared" si="5"/>
        <v>0.10531002625502123</v>
      </c>
      <c r="O62" s="62">
        <v>41401026</v>
      </c>
      <c r="P62" s="64">
        <v>0</v>
      </c>
      <c r="Q62" s="65">
        <f t="shared" si="6"/>
        <v>41401026</v>
      </c>
      <c r="R62" s="66">
        <f t="shared" si="7"/>
        <v>0</v>
      </c>
      <c r="S62" s="67">
        <f t="shared" si="8"/>
        <v>0.010510565355736185</v>
      </c>
      <c r="T62" s="62">
        <v>4132068</v>
      </c>
      <c r="U62" s="64">
        <v>0</v>
      </c>
      <c r="V62" s="65">
        <f t="shared" si="9"/>
        <v>4132068</v>
      </c>
      <c r="W62" s="66">
        <f t="shared" si="10"/>
        <v>0</v>
      </c>
      <c r="X62" s="67">
        <f t="shared" si="11"/>
        <v>0.7635478347391076</v>
      </c>
      <c r="Y62" s="62">
        <v>300177152</v>
      </c>
      <c r="Z62" s="64">
        <v>-3984015</v>
      </c>
      <c r="AA62" s="65">
        <f t="shared" si="12"/>
        <v>296193137</v>
      </c>
      <c r="AB62" s="66">
        <f t="shared" si="13"/>
        <v>-0.013272212669936985</v>
      </c>
      <c r="AC62" s="67">
        <f t="shared" si="14"/>
        <v>0.02780889066461047</v>
      </c>
      <c r="AD62" s="62">
        <v>10932640</v>
      </c>
      <c r="AE62" s="67">
        <f t="shared" si="15"/>
        <v>1.7932784687459187E-06</v>
      </c>
      <c r="AF62" s="62">
        <v>705</v>
      </c>
      <c r="AG62" s="62">
        <v>393134704</v>
      </c>
      <c r="AH62" s="64">
        <v>-3913418</v>
      </c>
      <c r="AI62" s="65">
        <v>389221286</v>
      </c>
      <c r="AJ62" s="66">
        <f t="shared" si="16"/>
        <v>-0.009954394664684703</v>
      </c>
      <c r="AK62" s="62">
        <v>0</v>
      </c>
      <c r="AL62" s="62">
        <v>0</v>
      </c>
      <c r="AM62" s="25">
        <v>0</v>
      </c>
      <c r="AN62" s="68"/>
    </row>
    <row r="63" spans="1:40" ht="12.75">
      <c r="A63" s="59" t="s">
        <v>130</v>
      </c>
      <c r="B63" s="60" t="s">
        <v>129</v>
      </c>
      <c r="C63" s="24">
        <v>3</v>
      </c>
      <c r="D63" s="24"/>
      <c r="E63" s="61">
        <f t="shared" si="0"/>
        <v>0.02055211353766976</v>
      </c>
      <c r="F63" s="62">
        <v>8190938</v>
      </c>
      <c r="G63" s="63">
        <f t="shared" si="1"/>
        <v>0.0029957159069803046</v>
      </c>
      <c r="H63" s="62">
        <v>1193927</v>
      </c>
      <c r="I63" s="63">
        <f t="shared" si="2"/>
        <v>0.000620459730950047</v>
      </c>
      <c r="J63" s="62">
        <v>247281</v>
      </c>
      <c r="K63" s="64">
        <v>827</v>
      </c>
      <c r="L63" s="65">
        <f t="shared" si="3"/>
        <v>248108</v>
      </c>
      <c r="M63" s="66">
        <f t="shared" si="4"/>
        <v>0.0033443734051544598</v>
      </c>
      <c r="N63" s="67">
        <f t="shared" si="5"/>
        <v>0.09104385481621174</v>
      </c>
      <c r="O63" s="62">
        <v>36285055</v>
      </c>
      <c r="P63" s="64">
        <v>0</v>
      </c>
      <c r="Q63" s="65">
        <f t="shared" si="6"/>
        <v>36285055</v>
      </c>
      <c r="R63" s="66">
        <f t="shared" si="7"/>
        <v>0</v>
      </c>
      <c r="S63" s="67">
        <f t="shared" si="8"/>
        <v>0.017025232754196686</v>
      </c>
      <c r="T63" s="62">
        <v>6785318</v>
      </c>
      <c r="U63" s="64">
        <v>0</v>
      </c>
      <c r="V63" s="65">
        <f t="shared" si="9"/>
        <v>6785318</v>
      </c>
      <c r="W63" s="66">
        <f t="shared" si="10"/>
        <v>0</v>
      </c>
      <c r="X63" s="67">
        <f t="shared" si="11"/>
        <v>0.8466189752152857</v>
      </c>
      <c r="Y63" s="62">
        <v>337415591</v>
      </c>
      <c r="Z63" s="64">
        <v>-4639950</v>
      </c>
      <c r="AA63" s="65">
        <f t="shared" si="12"/>
        <v>332775641</v>
      </c>
      <c r="AB63" s="66">
        <f t="shared" si="13"/>
        <v>-0.013751439245141462</v>
      </c>
      <c r="AC63" s="67">
        <f t="shared" si="14"/>
        <v>0.021143648038705692</v>
      </c>
      <c r="AD63" s="62">
        <v>8426691</v>
      </c>
      <c r="AE63" s="67">
        <f t="shared" si="15"/>
        <v>0</v>
      </c>
      <c r="AF63" s="62">
        <v>0</v>
      </c>
      <c r="AG63" s="62">
        <v>398544801</v>
      </c>
      <c r="AH63" s="64">
        <v>-4639123</v>
      </c>
      <c r="AI63" s="65">
        <v>393905678</v>
      </c>
      <c r="AJ63" s="66">
        <f t="shared" si="16"/>
        <v>-0.011640154352433768</v>
      </c>
      <c r="AK63" s="62">
        <v>0</v>
      </c>
      <c r="AL63" s="62">
        <v>0</v>
      </c>
      <c r="AM63" s="25">
        <v>0</v>
      </c>
      <c r="AN63" s="68"/>
    </row>
    <row r="64" spans="1:40" ht="12.75">
      <c r="A64" s="59" t="s">
        <v>132</v>
      </c>
      <c r="B64" s="60" t="s">
        <v>131</v>
      </c>
      <c r="C64" s="24">
        <v>3</v>
      </c>
      <c r="D64" s="24"/>
      <c r="E64" s="61">
        <f t="shared" si="0"/>
        <v>0.0343009639755532</v>
      </c>
      <c r="F64" s="62">
        <v>15174014</v>
      </c>
      <c r="G64" s="63">
        <f t="shared" si="1"/>
        <v>0.00679578462293137</v>
      </c>
      <c r="H64" s="62">
        <v>3006310</v>
      </c>
      <c r="I64" s="63">
        <f t="shared" si="2"/>
        <v>0.0018244867994826315</v>
      </c>
      <c r="J64" s="62">
        <v>807114</v>
      </c>
      <c r="K64" s="64">
        <v>2700</v>
      </c>
      <c r="L64" s="65">
        <f t="shared" si="3"/>
        <v>809814</v>
      </c>
      <c r="M64" s="66">
        <f t="shared" si="4"/>
        <v>0.003345252343535114</v>
      </c>
      <c r="N64" s="67">
        <f t="shared" si="5"/>
        <v>0.10712633719666478</v>
      </c>
      <c r="O64" s="62">
        <v>47390404</v>
      </c>
      <c r="P64" s="64">
        <v>0</v>
      </c>
      <c r="Q64" s="65">
        <f t="shared" si="6"/>
        <v>47390404</v>
      </c>
      <c r="R64" s="66">
        <f t="shared" si="7"/>
        <v>0</v>
      </c>
      <c r="S64" s="67">
        <f t="shared" si="8"/>
        <v>0.00934225021340655</v>
      </c>
      <c r="T64" s="62">
        <v>4132812</v>
      </c>
      <c r="U64" s="64">
        <v>0</v>
      </c>
      <c r="V64" s="65">
        <f t="shared" si="9"/>
        <v>4132812</v>
      </c>
      <c r="W64" s="66">
        <f t="shared" si="10"/>
        <v>0</v>
      </c>
      <c r="X64" s="67">
        <f t="shared" si="11"/>
        <v>0.8045112647684174</v>
      </c>
      <c r="Y64" s="62">
        <v>355898604</v>
      </c>
      <c r="Z64" s="64">
        <v>-5074873</v>
      </c>
      <c r="AA64" s="65">
        <f t="shared" si="12"/>
        <v>350823731</v>
      </c>
      <c r="AB64" s="66">
        <f t="shared" si="13"/>
        <v>-0.014259322579416468</v>
      </c>
      <c r="AC64" s="67">
        <f t="shared" si="14"/>
        <v>0.03609696838757448</v>
      </c>
      <c r="AD64" s="62">
        <v>15968528</v>
      </c>
      <c r="AE64" s="67">
        <f t="shared" si="15"/>
        <v>1.9440359695843006E-06</v>
      </c>
      <c r="AF64" s="62">
        <v>860</v>
      </c>
      <c r="AG64" s="62">
        <v>442378646</v>
      </c>
      <c r="AH64" s="64">
        <v>-5072173</v>
      </c>
      <c r="AI64" s="65">
        <v>437306473</v>
      </c>
      <c r="AJ64" s="66">
        <f t="shared" si="16"/>
        <v>-0.011465682274365476</v>
      </c>
      <c r="AK64" s="62">
        <v>0</v>
      </c>
      <c r="AL64" s="62">
        <v>21033</v>
      </c>
      <c r="AM64" s="25">
        <v>0</v>
      </c>
      <c r="AN64" s="68"/>
    </row>
    <row r="65" spans="1:40" ht="12.75">
      <c r="A65" s="59" t="s">
        <v>134</v>
      </c>
      <c r="B65" s="60" t="s">
        <v>133</v>
      </c>
      <c r="C65" s="24">
        <v>3</v>
      </c>
      <c r="D65" s="24"/>
      <c r="E65" s="61">
        <f t="shared" si="0"/>
        <v>0.030362901800542977</v>
      </c>
      <c r="F65" s="62">
        <v>15121091</v>
      </c>
      <c r="G65" s="63">
        <f t="shared" si="1"/>
        <v>0.005556554293100831</v>
      </c>
      <c r="H65" s="62">
        <v>2767231</v>
      </c>
      <c r="I65" s="63">
        <f t="shared" si="2"/>
        <v>0.001548440441253499</v>
      </c>
      <c r="J65" s="62">
        <v>771142</v>
      </c>
      <c r="K65" s="64">
        <v>2579</v>
      </c>
      <c r="L65" s="65">
        <f t="shared" si="3"/>
        <v>773721</v>
      </c>
      <c r="M65" s="66">
        <f t="shared" si="4"/>
        <v>0.0033443905272958806</v>
      </c>
      <c r="N65" s="67">
        <f t="shared" si="5"/>
        <v>0.122464020453995</v>
      </c>
      <c r="O65" s="62">
        <v>60988558</v>
      </c>
      <c r="P65" s="64">
        <v>-5432</v>
      </c>
      <c r="Q65" s="65">
        <f t="shared" si="6"/>
        <v>60983126</v>
      </c>
      <c r="R65" s="66">
        <f t="shared" si="7"/>
        <v>-8.906588675206913E-05</v>
      </c>
      <c r="S65" s="67">
        <f t="shared" si="8"/>
        <v>0.01823582779124355</v>
      </c>
      <c r="T65" s="62">
        <v>9081662</v>
      </c>
      <c r="U65" s="64">
        <v>0</v>
      </c>
      <c r="V65" s="65">
        <f t="shared" si="9"/>
        <v>9081662</v>
      </c>
      <c r="W65" s="66">
        <f t="shared" si="10"/>
        <v>0</v>
      </c>
      <c r="X65" s="67">
        <f t="shared" si="11"/>
        <v>0.7824804022664102</v>
      </c>
      <c r="Y65" s="62">
        <v>389684670</v>
      </c>
      <c r="Z65" s="64">
        <v>-5234663</v>
      </c>
      <c r="AA65" s="65">
        <f t="shared" si="12"/>
        <v>384450007</v>
      </c>
      <c r="AB65" s="66">
        <f t="shared" si="13"/>
        <v>-0.013433073977480305</v>
      </c>
      <c r="AC65" s="67">
        <f t="shared" si="14"/>
        <v>0.039351852953453934</v>
      </c>
      <c r="AD65" s="62">
        <v>19597697</v>
      </c>
      <c r="AE65" s="67">
        <f t="shared" si="15"/>
        <v>0</v>
      </c>
      <c r="AF65" s="62">
        <v>0</v>
      </c>
      <c r="AG65" s="62">
        <v>498012051</v>
      </c>
      <c r="AH65" s="64">
        <v>-5237516</v>
      </c>
      <c r="AI65" s="65">
        <v>492774535</v>
      </c>
      <c r="AJ65" s="66">
        <f t="shared" si="16"/>
        <v>-0.010516845906606384</v>
      </c>
      <c r="AK65" s="62">
        <v>0</v>
      </c>
      <c r="AL65" s="62">
        <v>0</v>
      </c>
      <c r="AM65" s="25">
        <v>0</v>
      </c>
      <c r="AN65" s="68"/>
    </row>
    <row r="66" spans="1:40" ht="12.75">
      <c r="A66" s="59" t="s">
        <v>136</v>
      </c>
      <c r="B66" s="60" t="s">
        <v>135</v>
      </c>
      <c r="C66" s="24">
        <v>3</v>
      </c>
      <c r="D66" s="24"/>
      <c r="E66" s="61">
        <f t="shared" si="0"/>
        <v>0.03997068408248988</v>
      </c>
      <c r="F66" s="62">
        <v>41238420</v>
      </c>
      <c r="G66" s="63">
        <f t="shared" si="1"/>
        <v>0.014433210999388714</v>
      </c>
      <c r="H66" s="62">
        <v>14890984</v>
      </c>
      <c r="I66" s="63">
        <f t="shared" si="2"/>
        <v>0.0138805515033259</v>
      </c>
      <c r="J66" s="62">
        <v>14320796</v>
      </c>
      <c r="K66" s="64">
        <v>47896</v>
      </c>
      <c r="L66" s="65">
        <f t="shared" si="3"/>
        <v>14368692</v>
      </c>
      <c r="M66" s="66">
        <f t="shared" si="4"/>
        <v>0.0033445068276930973</v>
      </c>
      <c r="N66" s="67">
        <f t="shared" si="5"/>
        <v>0.547687249046345</v>
      </c>
      <c r="O66" s="62">
        <v>565058050</v>
      </c>
      <c r="P66" s="64">
        <v>11909039</v>
      </c>
      <c r="Q66" s="65">
        <f t="shared" si="6"/>
        <v>576967089</v>
      </c>
      <c r="R66" s="66">
        <f t="shared" si="7"/>
        <v>0.021075779736258956</v>
      </c>
      <c r="S66" s="67">
        <f t="shared" si="8"/>
        <v>0.3451248367619868</v>
      </c>
      <c r="T66" s="62">
        <v>356071038</v>
      </c>
      <c r="U66" s="64">
        <v>-6322879</v>
      </c>
      <c r="V66" s="65">
        <f t="shared" si="9"/>
        <v>349748159</v>
      </c>
      <c r="W66" s="66">
        <f t="shared" si="10"/>
        <v>-0.017757352677473307</v>
      </c>
      <c r="X66" s="67">
        <f t="shared" si="11"/>
        <v>0.038343740278308176</v>
      </c>
      <c r="Y66" s="62">
        <v>39559875</v>
      </c>
      <c r="Z66" s="64">
        <v>-1582395</v>
      </c>
      <c r="AA66" s="65">
        <f t="shared" si="12"/>
        <v>37977480</v>
      </c>
      <c r="AB66" s="66">
        <f t="shared" si="13"/>
        <v>-0.04</v>
      </c>
      <c r="AC66" s="67">
        <f t="shared" si="14"/>
        <v>0.0005597273281555467</v>
      </c>
      <c r="AD66" s="62">
        <v>577480</v>
      </c>
      <c r="AE66" s="67">
        <f t="shared" si="15"/>
        <v>0</v>
      </c>
      <c r="AF66" s="62">
        <v>0</v>
      </c>
      <c r="AG66" s="62">
        <v>1031716643</v>
      </c>
      <c r="AH66" s="64">
        <v>4051661</v>
      </c>
      <c r="AI66" s="65">
        <v>1035768304</v>
      </c>
      <c r="AJ66" s="66">
        <f t="shared" si="16"/>
        <v>0.003927106369263057</v>
      </c>
      <c r="AK66" s="62">
        <v>5333310</v>
      </c>
      <c r="AL66" s="62">
        <v>46249940</v>
      </c>
      <c r="AM66" s="25">
        <v>0</v>
      </c>
      <c r="AN66" s="68"/>
    </row>
    <row r="67" spans="1:40" ht="12.75">
      <c r="A67" s="59" t="s">
        <v>138</v>
      </c>
      <c r="B67" s="60" t="s">
        <v>137</v>
      </c>
      <c r="C67" s="24">
        <v>3</v>
      </c>
      <c r="D67" s="24"/>
      <c r="E67" s="61">
        <f t="shared" si="0"/>
        <v>0.016826487784159228</v>
      </c>
      <c r="F67" s="62">
        <v>6482148</v>
      </c>
      <c r="G67" s="63">
        <f t="shared" si="1"/>
        <v>0.03478362898824699</v>
      </c>
      <c r="H67" s="62">
        <v>13399863</v>
      </c>
      <c r="I67" s="63">
        <f t="shared" si="2"/>
        <v>0.030276745976202286</v>
      </c>
      <c r="J67" s="62">
        <v>11663655</v>
      </c>
      <c r="K67" s="64">
        <v>39009</v>
      </c>
      <c r="L67" s="65">
        <f t="shared" si="3"/>
        <v>11702664</v>
      </c>
      <c r="M67" s="66">
        <f t="shared" si="4"/>
        <v>0.0033444919281305904</v>
      </c>
      <c r="N67" s="67">
        <f t="shared" si="5"/>
        <v>0.2418581068804432</v>
      </c>
      <c r="O67" s="62">
        <v>93172150</v>
      </c>
      <c r="P67" s="64">
        <v>1982387</v>
      </c>
      <c r="Q67" s="65">
        <f t="shared" si="6"/>
        <v>95154537</v>
      </c>
      <c r="R67" s="66">
        <f t="shared" si="7"/>
        <v>0.02127660465063863</v>
      </c>
      <c r="S67" s="67">
        <f t="shared" si="8"/>
        <v>0.026883049113005666</v>
      </c>
      <c r="T67" s="62">
        <v>10356285</v>
      </c>
      <c r="U67" s="64">
        <v>-206125</v>
      </c>
      <c r="V67" s="65">
        <f t="shared" si="9"/>
        <v>10150160</v>
      </c>
      <c r="W67" s="66">
        <f t="shared" si="10"/>
        <v>-0.019903372686248012</v>
      </c>
      <c r="X67" s="67">
        <f t="shared" si="11"/>
        <v>0.6385351346837571</v>
      </c>
      <c r="Y67" s="62">
        <v>245985930</v>
      </c>
      <c r="Z67" s="64">
        <v>-9671894</v>
      </c>
      <c r="AA67" s="65">
        <f t="shared" si="12"/>
        <v>236314036</v>
      </c>
      <c r="AB67" s="66">
        <f t="shared" si="13"/>
        <v>-0.039318891125195654</v>
      </c>
      <c r="AC67" s="67">
        <f t="shared" si="14"/>
        <v>0.010836846574185448</v>
      </c>
      <c r="AD67" s="62">
        <v>4174730</v>
      </c>
      <c r="AE67" s="67">
        <f t="shared" si="15"/>
        <v>0</v>
      </c>
      <c r="AF67" s="62">
        <v>0</v>
      </c>
      <c r="AG67" s="62">
        <v>385234761</v>
      </c>
      <c r="AH67" s="64">
        <v>-7856623</v>
      </c>
      <c r="AI67" s="65">
        <v>377378138</v>
      </c>
      <c r="AJ67" s="66">
        <f t="shared" si="16"/>
        <v>-0.02039437713150709</v>
      </c>
      <c r="AK67" s="62">
        <v>0</v>
      </c>
      <c r="AL67" s="62">
        <v>256140</v>
      </c>
      <c r="AM67" s="25">
        <v>0</v>
      </c>
      <c r="AN67" s="68"/>
    </row>
    <row r="68" spans="1:40" ht="12.75">
      <c r="A68" s="59" t="s">
        <v>140</v>
      </c>
      <c r="B68" s="60" t="s">
        <v>139</v>
      </c>
      <c r="C68" s="24">
        <v>3</v>
      </c>
      <c r="D68" s="24"/>
      <c r="E68" s="61">
        <f t="shared" si="0"/>
        <v>0.03023955798310886</v>
      </c>
      <c r="F68" s="62">
        <v>17091971</v>
      </c>
      <c r="G68" s="63">
        <f t="shared" si="1"/>
        <v>0.009066734339793703</v>
      </c>
      <c r="H68" s="62">
        <v>5124690</v>
      </c>
      <c r="I68" s="63">
        <f t="shared" si="2"/>
        <v>0.008524703673988505</v>
      </c>
      <c r="J68" s="62">
        <v>4818324</v>
      </c>
      <c r="K68" s="64">
        <v>16115</v>
      </c>
      <c r="L68" s="65">
        <f t="shared" si="3"/>
        <v>4834439</v>
      </c>
      <c r="M68" s="66">
        <f t="shared" si="4"/>
        <v>0.0033445239465008996</v>
      </c>
      <c r="N68" s="67">
        <f t="shared" si="5"/>
        <v>0.4799888828212893</v>
      </c>
      <c r="O68" s="62">
        <v>271298809</v>
      </c>
      <c r="P68" s="64">
        <v>-8190786</v>
      </c>
      <c r="Q68" s="65">
        <f t="shared" si="6"/>
        <v>263108023</v>
      </c>
      <c r="R68" s="66">
        <f t="shared" si="7"/>
        <v>-0.03019101348137507</v>
      </c>
      <c r="S68" s="67">
        <f t="shared" si="8"/>
        <v>0.1371322492990119</v>
      </c>
      <c r="T68" s="62">
        <v>77509745</v>
      </c>
      <c r="U68" s="64">
        <v>815497</v>
      </c>
      <c r="V68" s="65">
        <f t="shared" si="9"/>
        <v>78325242</v>
      </c>
      <c r="W68" s="66">
        <f t="shared" si="10"/>
        <v>0.010521218977046047</v>
      </c>
      <c r="X68" s="67">
        <f t="shared" si="11"/>
        <v>0.3196614042003189</v>
      </c>
      <c r="Y68" s="62">
        <v>180678681</v>
      </c>
      <c r="Z68" s="64">
        <v>7855595</v>
      </c>
      <c r="AA68" s="65">
        <f t="shared" si="12"/>
        <v>188534276</v>
      </c>
      <c r="AB68" s="66">
        <f t="shared" si="13"/>
        <v>0.04347826183211953</v>
      </c>
      <c r="AC68" s="67">
        <f t="shared" si="14"/>
        <v>0.015386467682488837</v>
      </c>
      <c r="AD68" s="62">
        <v>8696723</v>
      </c>
      <c r="AE68" s="67">
        <f t="shared" si="15"/>
        <v>0</v>
      </c>
      <c r="AF68" s="62">
        <v>0</v>
      </c>
      <c r="AG68" s="62">
        <v>565218943</v>
      </c>
      <c r="AH68" s="64">
        <v>496421</v>
      </c>
      <c r="AI68" s="65">
        <v>565715364</v>
      </c>
      <c r="AJ68" s="66">
        <f t="shared" si="16"/>
        <v>0.0008782808965410064</v>
      </c>
      <c r="AK68" s="62">
        <v>0</v>
      </c>
      <c r="AL68" s="62">
        <v>37595</v>
      </c>
      <c r="AM68" s="25">
        <v>0</v>
      </c>
      <c r="AN68" s="68"/>
    </row>
    <row r="69" spans="1:40" ht="12.75">
      <c r="A69" s="59" t="s">
        <v>142</v>
      </c>
      <c r="B69" s="60" t="s">
        <v>141</v>
      </c>
      <c r="C69" s="24">
        <v>3</v>
      </c>
      <c r="D69" s="24"/>
      <c r="E69" s="61">
        <f t="shared" si="0"/>
        <v>0.026438372201310668</v>
      </c>
      <c r="F69" s="62">
        <v>6413480</v>
      </c>
      <c r="G69" s="63">
        <f t="shared" si="1"/>
        <v>0.06125520548685471</v>
      </c>
      <c r="H69" s="62">
        <v>14859426</v>
      </c>
      <c r="I69" s="63">
        <f t="shared" si="2"/>
        <v>0.24568202446892065</v>
      </c>
      <c r="J69" s="62">
        <v>59598100</v>
      </c>
      <c r="K69" s="64">
        <v>199325</v>
      </c>
      <c r="L69" s="65">
        <f t="shared" si="3"/>
        <v>59797425</v>
      </c>
      <c r="M69" s="66">
        <f t="shared" si="4"/>
        <v>0.003344485814145082</v>
      </c>
      <c r="N69" s="67">
        <f t="shared" si="5"/>
        <v>0.23573596316238413</v>
      </c>
      <c r="O69" s="62">
        <v>57185362</v>
      </c>
      <c r="P69" s="64">
        <v>-1727558</v>
      </c>
      <c r="Q69" s="65">
        <f t="shared" si="6"/>
        <v>55457804</v>
      </c>
      <c r="R69" s="66">
        <f t="shared" si="7"/>
        <v>-0.030209793897955913</v>
      </c>
      <c r="S69" s="67">
        <f t="shared" si="8"/>
        <v>0.04669572762693852</v>
      </c>
      <c r="T69" s="62">
        <v>11327555</v>
      </c>
      <c r="U69" s="64">
        <v>119237</v>
      </c>
      <c r="V69" s="65">
        <f t="shared" si="9"/>
        <v>11446792</v>
      </c>
      <c r="W69" s="66">
        <f t="shared" si="10"/>
        <v>0.010526278618819331</v>
      </c>
      <c r="X69" s="67">
        <f t="shared" si="11"/>
        <v>0.362656894564222</v>
      </c>
      <c r="Y69" s="62">
        <v>87974128</v>
      </c>
      <c r="Z69" s="64">
        <v>3792720</v>
      </c>
      <c r="AA69" s="65">
        <f t="shared" si="12"/>
        <v>91766848</v>
      </c>
      <c r="AB69" s="66">
        <f t="shared" si="13"/>
        <v>0.04311176576822677</v>
      </c>
      <c r="AC69" s="67">
        <f t="shared" si="14"/>
        <v>0.021466627709709207</v>
      </c>
      <c r="AD69" s="62">
        <v>5207423</v>
      </c>
      <c r="AE69" s="67">
        <f t="shared" si="15"/>
        <v>6.918477966012164E-05</v>
      </c>
      <c r="AF69" s="62">
        <v>16783</v>
      </c>
      <c r="AG69" s="62">
        <v>242582257</v>
      </c>
      <c r="AH69" s="64">
        <v>2383724</v>
      </c>
      <c r="AI69" s="65">
        <v>244965981</v>
      </c>
      <c r="AJ69" s="66">
        <f t="shared" si="16"/>
        <v>0.009826456516149901</v>
      </c>
      <c r="AK69" s="62">
        <v>0</v>
      </c>
      <c r="AL69" s="62">
        <v>0</v>
      </c>
      <c r="AM69" s="25">
        <v>0</v>
      </c>
      <c r="AN69" s="68"/>
    </row>
    <row r="70" spans="1:40" ht="12.75">
      <c r="A70" s="59" t="s">
        <v>144</v>
      </c>
      <c r="B70" s="60" t="s">
        <v>143</v>
      </c>
      <c r="C70" s="24">
        <v>3</v>
      </c>
      <c r="D70" s="24"/>
      <c r="E70" s="61">
        <f aca="true" t="shared" si="17" ref="E70:E133">+F70/$AG70</f>
        <v>0.06442851030135083</v>
      </c>
      <c r="F70" s="62">
        <v>72179896</v>
      </c>
      <c r="G70" s="63">
        <f aca="true" t="shared" si="18" ref="G70:G133">+H70/$AG70</f>
        <v>0.013575776137721611</v>
      </c>
      <c r="H70" s="62">
        <v>15209076</v>
      </c>
      <c r="I70" s="63">
        <f aca="true" t="shared" si="19" ref="I70:I133">+J70/$AG70</f>
        <v>0.04541131374661548</v>
      </c>
      <c r="J70" s="62">
        <v>50874743</v>
      </c>
      <c r="K70" s="64">
        <v>170149</v>
      </c>
      <c r="L70" s="65">
        <f aca="true" t="shared" si="20" ref="L70:L133">+J70+K70</f>
        <v>51044892</v>
      </c>
      <c r="M70" s="66">
        <f aca="true" t="shared" si="21" ref="M70:M133">+K70/J70</f>
        <v>0.0033444689833617438</v>
      </c>
      <c r="N70" s="67">
        <f aca="true" t="shared" si="22" ref="N70:N133">+O70/$AG70</f>
        <v>0.2898928151012362</v>
      </c>
      <c r="O70" s="62">
        <v>324769782</v>
      </c>
      <c r="P70" s="64">
        <v>-3267020</v>
      </c>
      <c r="Q70" s="65">
        <f aca="true" t="shared" si="23" ref="Q70:Q133">+O70+P70</f>
        <v>321502762</v>
      </c>
      <c r="R70" s="66">
        <f aca="true" t="shared" si="24" ref="R70:R133">+P70/O70</f>
        <v>-0.010059495005603693</v>
      </c>
      <c r="S70" s="67">
        <f aca="true" t="shared" si="25" ref="S70:S133">+T70/$AG70</f>
        <v>0.1538291579989383</v>
      </c>
      <c r="T70" s="62">
        <v>172336324</v>
      </c>
      <c r="U70" s="64">
        <v>-3494629</v>
      </c>
      <c r="V70" s="65">
        <f aca="true" t="shared" si="26" ref="V70:V133">+T70+U70</f>
        <v>168841695</v>
      </c>
      <c r="W70" s="66">
        <f aca="true" t="shared" si="27" ref="W70:W133">+U70/T70</f>
        <v>-0.020277959508988946</v>
      </c>
      <c r="X70" s="67">
        <f aca="true" t="shared" si="28" ref="X70:X133">+Y70/$AG70</f>
        <v>0.4197512666741033</v>
      </c>
      <c r="Y70" s="62">
        <v>470251487</v>
      </c>
      <c r="Z70" s="64">
        <v>464326</v>
      </c>
      <c r="AA70" s="65">
        <f aca="true" t="shared" si="29" ref="AA70:AA133">+Y70+Z70</f>
        <v>470715813</v>
      </c>
      <c r="AB70" s="66">
        <f aca="true" t="shared" si="30" ref="AB70:AB133">+Z70/Y70</f>
        <v>0.0009873993232051173</v>
      </c>
      <c r="AC70" s="67">
        <f aca="true" t="shared" si="31" ref="AC70:AC133">+AD70/$AG70</f>
        <v>0.013111160040034282</v>
      </c>
      <c r="AD70" s="62">
        <v>14688562</v>
      </c>
      <c r="AE70" s="67">
        <f aca="true" t="shared" si="32" ref="AE70:AE133">AF70/$AG70</f>
        <v>0</v>
      </c>
      <c r="AF70" s="62">
        <v>0</v>
      </c>
      <c r="AG70" s="62">
        <v>1120309870</v>
      </c>
      <c r="AH70" s="64">
        <v>-6127174</v>
      </c>
      <c r="AI70" s="65">
        <v>1114182696</v>
      </c>
      <c r="AJ70" s="66">
        <f aca="true" t="shared" si="33" ref="AJ70:AJ133">+AH70/AG70</f>
        <v>-0.00546917791592785</v>
      </c>
      <c r="AK70" s="62">
        <v>505035</v>
      </c>
      <c r="AL70" s="62">
        <v>871635</v>
      </c>
      <c r="AM70" s="25">
        <v>0</v>
      </c>
      <c r="AN70" s="68"/>
    </row>
    <row r="71" spans="1:40" ht="12.75">
      <c r="A71" s="59" t="s">
        <v>146</v>
      </c>
      <c r="B71" s="60" t="s">
        <v>145</v>
      </c>
      <c r="C71" s="24">
        <v>3</v>
      </c>
      <c r="D71" s="24"/>
      <c r="E71" s="61">
        <f t="shared" si="17"/>
        <v>0.0343860219000117</v>
      </c>
      <c r="F71" s="62">
        <v>12003083</v>
      </c>
      <c r="G71" s="63">
        <f t="shared" si="18"/>
        <v>0.02128736433844169</v>
      </c>
      <c r="H71" s="62">
        <v>7430752</v>
      </c>
      <c r="I71" s="63">
        <f t="shared" si="19"/>
        <v>0.09660654107624989</v>
      </c>
      <c r="J71" s="62">
        <v>33722317</v>
      </c>
      <c r="K71" s="64">
        <v>112784</v>
      </c>
      <c r="L71" s="65">
        <f t="shared" si="20"/>
        <v>33835101</v>
      </c>
      <c r="M71" s="66">
        <f t="shared" si="21"/>
        <v>0.0033444914238840704</v>
      </c>
      <c r="N71" s="67">
        <f t="shared" si="22"/>
        <v>0.15537331004026622</v>
      </c>
      <c r="O71" s="62">
        <v>54235955</v>
      </c>
      <c r="P71" s="64">
        <v>-405429</v>
      </c>
      <c r="Q71" s="65">
        <f t="shared" si="23"/>
        <v>53830526</v>
      </c>
      <c r="R71" s="66">
        <f t="shared" si="24"/>
        <v>-0.007475280927569174</v>
      </c>
      <c r="S71" s="67">
        <f t="shared" si="25"/>
        <v>0.017525267922066635</v>
      </c>
      <c r="T71" s="62">
        <v>6117522</v>
      </c>
      <c r="U71" s="64">
        <v>-124847</v>
      </c>
      <c r="V71" s="65">
        <f t="shared" si="26"/>
        <v>5992675</v>
      </c>
      <c r="W71" s="66">
        <f t="shared" si="27"/>
        <v>-0.020408099880964873</v>
      </c>
      <c r="X71" s="67">
        <f t="shared" si="28"/>
        <v>0.6480950974597915</v>
      </c>
      <c r="Y71" s="62">
        <v>226229695</v>
      </c>
      <c r="Z71" s="64">
        <v>1185657</v>
      </c>
      <c r="AA71" s="65">
        <f t="shared" si="29"/>
        <v>227415352</v>
      </c>
      <c r="AB71" s="66">
        <f t="shared" si="30"/>
        <v>0.00524094328111966</v>
      </c>
      <c r="AC71" s="67">
        <f t="shared" si="31"/>
        <v>0.02672639726317233</v>
      </c>
      <c r="AD71" s="62">
        <v>9329348</v>
      </c>
      <c r="AE71" s="67">
        <f t="shared" si="32"/>
        <v>0</v>
      </c>
      <c r="AF71" s="62">
        <v>0</v>
      </c>
      <c r="AG71" s="62">
        <v>349068672</v>
      </c>
      <c r="AH71" s="64">
        <v>768165</v>
      </c>
      <c r="AI71" s="65">
        <v>349836837</v>
      </c>
      <c r="AJ71" s="66">
        <f t="shared" si="33"/>
        <v>0.002200612835287608</v>
      </c>
      <c r="AK71" s="62">
        <v>0</v>
      </c>
      <c r="AL71" s="62">
        <v>0</v>
      </c>
      <c r="AM71" s="25">
        <v>0</v>
      </c>
      <c r="AN71" s="68"/>
    </row>
    <row r="72" spans="1:40" ht="12.75">
      <c r="A72" s="59" t="s">
        <v>148</v>
      </c>
      <c r="B72" s="60" t="s">
        <v>147</v>
      </c>
      <c r="C72" s="24">
        <v>3</v>
      </c>
      <c r="D72" s="24"/>
      <c r="E72" s="61">
        <f t="shared" si="17"/>
        <v>0.04101062764246871</v>
      </c>
      <c r="F72" s="62">
        <v>34423514</v>
      </c>
      <c r="G72" s="63">
        <f t="shared" si="18"/>
        <v>0.02177650873365836</v>
      </c>
      <c r="H72" s="62">
        <v>18278773</v>
      </c>
      <c r="I72" s="63">
        <f t="shared" si="19"/>
        <v>0.06372183543410809</v>
      </c>
      <c r="J72" s="62">
        <v>53486855</v>
      </c>
      <c r="K72" s="64">
        <v>178885</v>
      </c>
      <c r="L72" s="65">
        <f t="shared" si="20"/>
        <v>53665740</v>
      </c>
      <c r="M72" s="66">
        <f t="shared" si="21"/>
        <v>0.0033444665983819763</v>
      </c>
      <c r="N72" s="67">
        <f t="shared" si="22"/>
        <v>0.23814102952896707</v>
      </c>
      <c r="O72" s="62">
        <v>199890895</v>
      </c>
      <c r="P72" s="64">
        <v>-2058228</v>
      </c>
      <c r="Q72" s="65">
        <f t="shared" si="23"/>
        <v>197832667</v>
      </c>
      <c r="R72" s="66">
        <f t="shared" si="24"/>
        <v>-0.010296757138437947</v>
      </c>
      <c r="S72" s="67">
        <f t="shared" si="25"/>
        <v>0.055388412808712886</v>
      </c>
      <c r="T72" s="62">
        <v>46491944</v>
      </c>
      <c r="U72" s="64">
        <v>-944243</v>
      </c>
      <c r="V72" s="65">
        <f t="shared" si="26"/>
        <v>45547701</v>
      </c>
      <c r="W72" s="66">
        <f t="shared" si="27"/>
        <v>-0.020309819696935023</v>
      </c>
      <c r="X72" s="67">
        <f t="shared" si="28"/>
        <v>0.564488834588196</v>
      </c>
      <c r="Y72" s="62">
        <v>473820822</v>
      </c>
      <c r="Z72" s="64">
        <v>-118264</v>
      </c>
      <c r="AA72" s="65">
        <f t="shared" si="29"/>
        <v>473702558</v>
      </c>
      <c r="AB72" s="66">
        <f t="shared" si="30"/>
        <v>-0.0002495964603260935</v>
      </c>
      <c r="AC72" s="67">
        <f t="shared" si="31"/>
        <v>0.015472751263888928</v>
      </c>
      <c r="AD72" s="62">
        <v>12987523</v>
      </c>
      <c r="AE72" s="67">
        <f t="shared" si="32"/>
        <v>0</v>
      </c>
      <c r="AF72" s="62">
        <v>0</v>
      </c>
      <c r="AG72" s="62">
        <v>839380326</v>
      </c>
      <c r="AH72" s="64">
        <v>-2941850</v>
      </c>
      <c r="AI72" s="65">
        <v>836438476</v>
      </c>
      <c r="AJ72" s="66">
        <f t="shared" si="33"/>
        <v>-0.0035047878880115663</v>
      </c>
      <c r="AK72" s="62">
        <v>19162</v>
      </c>
      <c r="AL72" s="62">
        <v>224032</v>
      </c>
      <c r="AM72" s="25">
        <v>0</v>
      </c>
      <c r="AN72" s="68"/>
    </row>
    <row r="73" spans="1:40" ht="12.75">
      <c r="A73" s="59" t="s">
        <v>150</v>
      </c>
      <c r="B73" s="60" t="s">
        <v>149</v>
      </c>
      <c r="C73" s="24">
        <v>3</v>
      </c>
      <c r="D73" s="24"/>
      <c r="E73" s="61">
        <f t="shared" si="17"/>
        <v>0.04473069666148993</v>
      </c>
      <c r="F73" s="62">
        <v>39626800</v>
      </c>
      <c r="G73" s="63">
        <f t="shared" si="18"/>
        <v>0.013669541648772567</v>
      </c>
      <c r="H73" s="62">
        <v>12109809</v>
      </c>
      <c r="I73" s="63">
        <f t="shared" si="19"/>
        <v>0.052197081949542264</v>
      </c>
      <c r="J73" s="62">
        <v>46241250</v>
      </c>
      <c r="K73" s="64">
        <v>154654</v>
      </c>
      <c r="L73" s="65">
        <f t="shared" si="20"/>
        <v>46395904</v>
      </c>
      <c r="M73" s="66">
        <f t="shared" si="21"/>
        <v>0.0033445030140837454</v>
      </c>
      <c r="N73" s="67">
        <f t="shared" si="22"/>
        <v>0.25320386713391485</v>
      </c>
      <c r="O73" s="62">
        <v>224312603</v>
      </c>
      <c r="P73" s="64">
        <v>-2176934</v>
      </c>
      <c r="Q73" s="65">
        <f t="shared" si="23"/>
        <v>222135669</v>
      </c>
      <c r="R73" s="66">
        <f t="shared" si="24"/>
        <v>-0.009704911676318071</v>
      </c>
      <c r="S73" s="67">
        <f t="shared" si="25"/>
        <v>0.08081165180397946</v>
      </c>
      <c r="T73" s="62">
        <v>71590818</v>
      </c>
      <c r="U73" s="64">
        <v>-1442683</v>
      </c>
      <c r="V73" s="65">
        <f t="shared" si="26"/>
        <v>70148135</v>
      </c>
      <c r="W73" s="66">
        <f t="shared" si="27"/>
        <v>-0.020151788180433977</v>
      </c>
      <c r="X73" s="67">
        <f t="shared" si="28"/>
        <v>0.5324624405866747</v>
      </c>
      <c r="Y73" s="62">
        <v>471706998</v>
      </c>
      <c r="Z73" s="64">
        <v>29033</v>
      </c>
      <c r="AA73" s="65">
        <f t="shared" si="29"/>
        <v>471736031</v>
      </c>
      <c r="AB73" s="66">
        <f t="shared" si="30"/>
        <v>6.154880068156207E-05</v>
      </c>
      <c r="AC73" s="67">
        <f t="shared" si="31"/>
        <v>0.022924720215626276</v>
      </c>
      <c r="AD73" s="62">
        <v>20308946</v>
      </c>
      <c r="AE73" s="67">
        <f t="shared" si="32"/>
        <v>0</v>
      </c>
      <c r="AF73" s="62">
        <v>0</v>
      </c>
      <c r="AG73" s="62">
        <v>885897224</v>
      </c>
      <c r="AH73" s="64">
        <v>-3435930</v>
      </c>
      <c r="AI73" s="65">
        <v>882461294</v>
      </c>
      <c r="AJ73" s="66">
        <f t="shared" si="33"/>
        <v>-0.0038784747337688914</v>
      </c>
      <c r="AK73" s="62">
        <v>45388</v>
      </c>
      <c r="AL73" s="62">
        <v>268627</v>
      </c>
      <c r="AM73" s="25">
        <v>0</v>
      </c>
      <c r="AN73" s="68"/>
    </row>
    <row r="74" spans="1:40" ht="12.75">
      <c r="A74" s="59" t="s">
        <v>152</v>
      </c>
      <c r="B74" s="60" t="s">
        <v>151</v>
      </c>
      <c r="C74" s="24">
        <v>3</v>
      </c>
      <c r="D74" s="24"/>
      <c r="E74" s="61">
        <f t="shared" si="17"/>
        <v>0.03160384365446256</v>
      </c>
      <c r="F74" s="62">
        <v>12976626</v>
      </c>
      <c r="G74" s="63">
        <f t="shared" si="18"/>
        <v>0.0036106307103455594</v>
      </c>
      <c r="H74" s="62">
        <v>1482535</v>
      </c>
      <c r="I74" s="63">
        <f t="shared" si="19"/>
        <v>0.0014766168971219187</v>
      </c>
      <c r="J74" s="62">
        <v>606303</v>
      </c>
      <c r="K74" s="64">
        <v>2028</v>
      </c>
      <c r="L74" s="65">
        <f t="shared" si="20"/>
        <v>608331</v>
      </c>
      <c r="M74" s="66">
        <f t="shared" si="21"/>
        <v>0.0033448622223541695</v>
      </c>
      <c r="N74" s="67">
        <f t="shared" si="22"/>
        <v>0.09656790485718536</v>
      </c>
      <c r="O74" s="62">
        <v>39651050</v>
      </c>
      <c r="P74" s="64">
        <v>-239273</v>
      </c>
      <c r="Q74" s="65">
        <f t="shared" si="23"/>
        <v>39411777</v>
      </c>
      <c r="R74" s="66">
        <f t="shared" si="24"/>
        <v>-0.006034468191888992</v>
      </c>
      <c r="S74" s="67">
        <f t="shared" si="25"/>
        <v>0.0045414646463984715</v>
      </c>
      <c r="T74" s="62">
        <v>1864738</v>
      </c>
      <c r="U74" s="64">
        <v>-18393</v>
      </c>
      <c r="V74" s="65">
        <f t="shared" si="26"/>
        <v>1846345</v>
      </c>
      <c r="W74" s="66">
        <f t="shared" si="27"/>
        <v>-0.009863584053094858</v>
      </c>
      <c r="X74" s="67">
        <f t="shared" si="28"/>
        <v>0.8038178153777615</v>
      </c>
      <c r="Y74" s="62">
        <v>330049828</v>
      </c>
      <c r="Z74" s="64">
        <v>130417</v>
      </c>
      <c r="AA74" s="65">
        <f t="shared" si="29"/>
        <v>330180245</v>
      </c>
      <c r="AB74" s="66">
        <f t="shared" si="30"/>
        <v>0.0003951433660495651</v>
      </c>
      <c r="AC74" s="67">
        <f t="shared" si="31"/>
        <v>0.05835927637099426</v>
      </c>
      <c r="AD74" s="62">
        <v>23962481</v>
      </c>
      <c r="AE74" s="67">
        <f t="shared" si="32"/>
        <v>2.2447485730357137E-05</v>
      </c>
      <c r="AF74" s="62">
        <v>9217</v>
      </c>
      <c r="AG74" s="62">
        <v>410602778</v>
      </c>
      <c r="AH74" s="64">
        <v>-125221</v>
      </c>
      <c r="AI74" s="65">
        <v>410477557</v>
      </c>
      <c r="AJ74" s="66">
        <f t="shared" si="33"/>
        <v>-0.00030496871114690804</v>
      </c>
      <c r="AK74" s="62">
        <v>0</v>
      </c>
      <c r="AL74" s="62">
        <v>0</v>
      </c>
      <c r="AM74" s="25">
        <v>0</v>
      </c>
      <c r="AN74" s="68"/>
    </row>
    <row r="75" spans="1:40" ht="12.75">
      <c r="A75" s="59" t="s">
        <v>154</v>
      </c>
      <c r="B75" s="60" t="s">
        <v>153</v>
      </c>
      <c r="C75" s="24">
        <v>3</v>
      </c>
      <c r="D75" s="24"/>
      <c r="E75" s="61">
        <f t="shared" si="17"/>
        <v>0.03066398615495515</v>
      </c>
      <c r="F75" s="62">
        <v>13778085</v>
      </c>
      <c r="G75" s="63">
        <f t="shared" si="18"/>
        <v>0.03651050708535013</v>
      </c>
      <c r="H75" s="62">
        <v>16405071</v>
      </c>
      <c r="I75" s="63">
        <f t="shared" si="19"/>
        <v>0.1621734444997237</v>
      </c>
      <c r="J75" s="62">
        <v>72868527</v>
      </c>
      <c r="K75" s="64">
        <v>243707</v>
      </c>
      <c r="L75" s="65">
        <f t="shared" si="20"/>
        <v>73112234</v>
      </c>
      <c r="M75" s="66">
        <f t="shared" si="21"/>
        <v>0.003344475455089136</v>
      </c>
      <c r="N75" s="67">
        <f t="shared" si="22"/>
        <v>0.16379018863320555</v>
      </c>
      <c r="O75" s="62">
        <v>73594970</v>
      </c>
      <c r="P75" s="64">
        <v>1350903</v>
      </c>
      <c r="Q75" s="65">
        <f t="shared" si="23"/>
        <v>74945873</v>
      </c>
      <c r="R75" s="66">
        <f t="shared" si="24"/>
        <v>0.01835591481319987</v>
      </c>
      <c r="S75" s="67">
        <f t="shared" si="25"/>
        <v>0.03698810829777414</v>
      </c>
      <c r="T75" s="62">
        <v>16619669</v>
      </c>
      <c r="U75" s="64">
        <v>0</v>
      </c>
      <c r="V75" s="65">
        <f t="shared" si="26"/>
        <v>16619669</v>
      </c>
      <c r="W75" s="66">
        <f t="shared" si="27"/>
        <v>0</v>
      </c>
      <c r="X75" s="67">
        <f t="shared" si="28"/>
        <v>0.545154850227393</v>
      </c>
      <c r="Y75" s="62">
        <v>244951515</v>
      </c>
      <c r="Z75" s="64">
        <v>-1540753</v>
      </c>
      <c r="AA75" s="65">
        <f t="shared" si="29"/>
        <v>243410762</v>
      </c>
      <c r="AB75" s="66">
        <f t="shared" si="30"/>
        <v>-0.006290032539704847</v>
      </c>
      <c r="AC75" s="67">
        <f t="shared" si="31"/>
        <v>0.024468695135369325</v>
      </c>
      <c r="AD75" s="62">
        <v>10994388</v>
      </c>
      <c r="AE75" s="67">
        <f t="shared" si="32"/>
        <v>0.0002502199662290955</v>
      </c>
      <c r="AF75" s="62">
        <v>112430</v>
      </c>
      <c r="AG75" s="62">
        <v>449324655</v>
      </c>
      <c r="AH75" s="64">
        <v>53857</v>
      </c>
      <c r="AI75" s="65">
        <v>449378512</v>
      </c>
      <c r="AJ75" s="66">
        <f t="shared" si="33"/>
        <v>0.0001198621072774206</v>
      </c>
      <c r="AK75" s="62">
        <v>0</v>
      </c>
      <c r="AL75" s="62">
        <v>0</v>
      </c>
      <c r="AM75" s="25">
        <v>0</v>
      </c>
      <c r="AN75" s="68"/>
    </row>
    <row r="76" spans="1:40" ht="12.75">
      <c r="A76" s="59" t="s">
        <v>156</v>
      </c>
      <c r="B76" s="60" t="s">
        <v>155</v>
      </c>
      <c r="C76" s="24">
        <v>3</v>
      </c>
      <c r="D76" s="24"/>
      <c r="E76" s="61">
        <f t="shared" si="17"/>
        <v>0.0402937408415698</v>
      </c>
      <c r="F76" s="62">
        <v>18013064</v>
      </c>
      <c r="G76" s="63">
        <f t="shared" si="18"/>
        <v>0.03691684074080226</v>
      </c>
      <c r="H76" s="62">
        <v>16503442</v>
      </c>
      <c r="I76" s="63">
        <f t="shared" si="19"/>
        <v>0.1258487970052594</v>
      </c>
      <c r="J76" s="62">
        <v>56259915</v>
      </c>
      <c r="K76" s="64">
        <v>188160</v>
      </c>
      <c r="L76" s="65">
        <f t="shared" si="20"/>
        <v>56448075</v>
      </c>
      <c r="M76" s="66">
        <f t="shared" si="21"/>
        <v>0.0033444771468282525</v>
      </c>
      <c r="N76" s="67">
        <f t="shared" si="22"/>
        <v>0.1367675969503878</v>
      </c>
      <c r="O76" s="62">
        <v>61141096</v>
      </c>
      <c r="P76" s="64">
        <v>1566046</v>
      </c>
      <c r="Q76" s="65">
        <f t="shared" si="23"/>
        <v>62707142</v>
      </c>
      <c r="R76" s="66">
        <f t="shared" si="24"/>
        <v>0.025613639637732367</v>
      </c>
      <c r="S76" s="67">
        <f t="shared" si="25"/>
        <v>0.04253898653873287</v>
      </c>
      <c r="T76" s="62">
        <v>19016787</v>
      </c>
      <c r="U76" s="64">
        <v>238141</v>
      </c>
      <c r="V76" s="65">
        <f t="shared" si="26"/>
        <v>19254928</v>
      </c>
      <c r="W76" s="66">
        <f t="shared" si="27"/>
        <v>0.012522672731203225</v>
      </c>
      <c r="X76" s="67">
        <f t="shared" si="28"/>
        <v>0.5940010141066179</v>
      </c>
      <c r="Y76" s="62">
        <v>265544426</v>
      </c>
      <c r="Z76" s="64">
        <v>4390110</v>
      </c>
      <c r="AA76" s="65">
        <f t="shared" si="29"/>
        <v>269934536</v>
      </c>
      <c r="AB76" s="66">
        <f t="shared" si="30"/>
        <v>0.01653248786325494</v>
      </c>
      <c r="AC76" s="67">
        <f t="shared" si="31"/>
        <v>0.023566285378460464</v>
      </c>
      <c r="AD76" s="62">
        <v>10535160</v>
      </c>
      <c r="AE76" s="67">
        <f t="shared" si="32"/>
        <v>6.673843816955489E-05</v>
      </c>
      <c r="AF76" s="62">
        <v>29835</v>
      </c>
      <c r="AG76" s="62">
        <v>447043725</v>
      </c>
      <c r="AH76" s="64">
        <v>6382457</v>
      </c>
      <c r="AI76" s="65">
        <v>453426182</v>
      </c>
      <c r="AJ76" s="66">
        <f t="shared" si="33"/>
        <v>0.014277030731166174</v>
      </c>
      <c r="AK76" s="62">
        <v>0</v>
      </c>
      <c r="AL76" s="62">
        <v>0</v>
      </c>
      <c r="AM76" s="25">
        <v>0</v>
      </c>
      <c r="AN76" s="68"/>
    </row>
    <row r="77" spans="1:40" ht="12.75">
      <c r="A77" s="59" t="s">
        <v>158</v>
      </c>
      <c r="B77" s="60" t="s">
        <v>157</v>
      </c>
      <c r="C77" s="24">
        <v>3</v>
      </c>
      <c r="D77" s="24"/>
      <c r="E77" s="61">
        <f t="shared" si="17"/>
        <v>0.058507345882309755</v>
      </c>
      <c r="F77" s="62">
        <v>22957106</v>
      </c>
      <c r="G77" s="63">
        <f t="shared" si="18"/>
        <v>0.008666728540377722</v>
      </c>
      <c r="H77" s="62">
        <v>3400650</v>
      </c>
      <c r="I77" s="63">
        <f t="shared" si="19"/>
        <v>0.016328053875727284</v>
      </c>
      <c r="J77" s="62">
        <v>6406800</v>
      </c>
      <c r="K77" s="64">
        <v>21428</v>
      </c>
      <c r="L77" s="65">
        <f t="shared" si="20"/>
        <v>6428228</v>
      </c>
      <c r="M77" s="66">
        <f t="shared" si="21"/>
        <v>0.003344571392895049</v>
      </c>
      <c r="N77" s="67">
        <f t="shared" si="22"/>
        <v>0.2574940951803262</v>
      </c>
      <c r="O77" s="62">
        <v>101035505</v>
      </c>
      <c r="P77" s="64">
        <v>735091</v>
      </c>
      <c r="Q77" s="65">
        <f t="shared" si="23"/>
        <v>101770596</v>
      </c>
      <c r="R77" s="66">
        <f t="shared" si="24"/>
        <v>0.007275571097506763</v>
      </c>
      <c r="S77" s="67">
        <f t="shared" si="25"/>
        <v>0.03624478554126516</v>
      </c>
      <c r="T77" s="62">
        <v>14221725</v>
      </c>
      <c r="U77" s="64">
        <v>-133730</v>
      </c>
      <c r="V77" s="65">
        <f t="shared" si="26"/>
        <v>14087995</v>
      </c>
      <c r="W77" s="66">
        <f t="shared" si="27"/>
        <v>-0.009403219370364707</v>
      </c>
      <c r="X77" s="67">
        <f t="shared" si="28"/>
        <v>0.6090336316444922</v>
      </c>
      <c r="Y77" s="62">
        <v>238972550</v>
      </c>
      <c r="Z77" s="64">
        <v>-7755119</v>
      </c>
      <c r="AA77" s="65">
        <f t="shared" si="29"/>
        <v>231217431</v>
      </c>
      <c r="AB77" s="66">
        <f t="shared" si="30"/>
        <v>-0.03245192387159111</v>
      </c>
      <c r="AC77" s="67">
        <f t="shared" si="31"/>
        <v>0.013725359335501727</v>
      </c>
      <c r="AD77" s="62">
        <v>5385555</v>
      </c>
      <c r="AE77" s="67">
        <f t="shared" si="32"/>
        <v>0</v>
      </c>
      <c r="AF77" s="62">
        <v>0</v>
      </c>
      <c r="AG77" s="62">
        <v>392379891</v>
      </c>
      <c r="AH77" s="64">
        <v>-7132330</v>
      </c>
      <c r="AI77" s="65">
        <v>385247561</v>
      </c>
      <c r="AJ77" s="66">
        <f t="shared" si="33"/>
        <v>-0.018177103780275018</v>
      </c>
      <c r="AK77" s="62">
        <v>986125</v>
      </c>
      <c r="AL77" s="62">
        <v>1893520</v>
      </c>
      <c r="AM77" s="25">
        <v>0</v>
      </c>
      <c r="AN77" s="68"/>
    </row>
    <row r="78" spans="1:40" ht="12.75">
      <c r="A78" s="59" t="s">
        <v>160</v>
      </c>
      <c r="B78" s="60" t="s">
        <v>159</v>
      </c>
      <c r="C78" s="24">
        <v>3</v>
      </c>
      <c r="D78" s="24"/>
      <c r="E78" s="61">
        <f t="shared" si="17"/>
        <v>0.024518216852492107</v>
      </c>
      <c r="F78" s="62">
        <v>8308409</v>
      </c>
      <c r="G78" s="63">
        <f t="shared" si="18"/>
        <v>0.0036990879707733634</v>
      </c>
      <c r="H78" s="62">
        <v>1253498</v>
      </c>
      <c r="I78" s="63">
        <f t="shared" si="19"/>
        <v>0.014824026476104302</v>
      </c>
      <c r="J78" s="62">
        <v>5023370</v>
      </c>
      <c r="K78" s="64">
        <v>16801</v>
      </c>
      <c r="L78" s="65">
        <f t="shared" si="20"/>
        <v>5040171</v>
      </c>
      <c r="M78" s="66">
        <f t="shared" si="21"/>
        <v>0.003344567491544521</v>
      </c>
      <c r="N78" s="67">
        <f t="shared" si="22"/>
        <v>0.10933059261413804</v>
      </c>
      <c r="O78" s="62">
        <v>37048505</v>
      </c>
      <c r="P78" s="64">
        <v>23821</v>
      </c>
      <c r="Q78" s="65">
        <f t="shared" si="23"/>
        <v>37072326</v>
      </c>
      <c r="R78" s="66">
        <f t="shared" si="24"/>
        <v>0.0006429679146297536</v>
      </c>
      <c r="S78" s="67">
        <f t="shared" si="25"/>
        <v>0.08577428476817432</v>
      </c>
      <c r="T78" s="62">
        <v>29066055</v>
      </c>
      <c r="U78" s="64">
        <v>0</v>
      </c>
      <c r="V78" s="65">
        <f t="shared" si="26"/>
        <v>29066055</v>
      </c>
      <c r="W78" s="66">
        <f t="shared" si="27"/>
        <v>0</v>
      </c>
      <c r="X78" s="67">
        <f t="shared" si="28"/>
        <v>0.7391929238786504</v>
      </c>
      <c r="Y78" s="62">
        <v>250487920</v>
      </c>
      <c r="Z78" s="64">
        <v>-6960996</v>
      </c>
      <c r="AA78" s="65">
        <f t="shared" si="29"/>
        <v>243526924</v>
      </c>
      <c r="AB78" s="66">
        <f t="shared" si="30"/>
        <v>-0.027789747305977868</v>
      </c>
      <c r="AC78" s="67">
        <f t="shared" si="31"/>
        <v>0.02266086743966741</v>
      </c>
      <c r="AD78" s="62">
        <v>7679015</v>
      </c>
      <c r="AE78" s="67">
        <f t="shared" si="32"/>
        <v>0</v>
      </c>
      <c r="AF78" s="62">
        <v>0</v>
      </c>
      <c r="AG78" s="62">
        <v>338866772</v>
      </c>
      <c r="AH78" s="64">
        <v>-6920374</v>
      </c>
      <c r="AI78" s="65">
        <v>331946398</v>
      </c>
      <c r="AJ78" s="66">
        <f t="shared" si="33"/>
        <v>-0.020422108544770508</v>
      </c>
      <c r="AK78" s="62">
        <v>383995</v>
      </c>
      <c r="AL78" s="62">
        <v>895</v>
      </c>
      <c r="AM78" s="25">
        <v>0</v>
      </c>
      <c r="AN78" s="68"/>
    </row>
    <row r="79" spans="1:40" ht="12.75">
      <c r="A79" s="59" t="s">
        <v>162</v>
      </c>
      <c r="B79" s="60" t="s">
        <v>161</v>
      </c>
      <c r="C79" s="24">
        <v>3</v>
      </c>
      <c r="D79" s="24"/>
      <c r="E79" s="61">
        <f t="shared" si="17"/>
        <v>0.028100486304098452</v>
      </c>
      <c r="F79" s="62">
        <v>12585803</v>
      </c>
      <c r="G79" s="63">
        <f t="shared" si="18"/>
        <v>0.0018683409585171877</v>
      </c>
      <c r="H79" s="62">
        <v>836803</v>
      </c>
      <c r="I79" s="63">
        <f t="shared" si="19"/>
        <v>0.001699067820430947</v>
      </c>
      <c r="J79" s="62">
        <v>760988</v>
      </c>
      <c r="K79" s="64">
        <v>2544</v>
      </c>
      <c r="L79" s="65">
        <f t="shared" si="20"/>
        <v>763532</v>
      </c>
      <c r="M79" s="66">
        <f t="shared" si="21"/>
        <v>0.0033430224918132743</v>
      </c>
      <c r="N79" s="67">
        <f t="shared" si="22"/>
        <v>0.1540343246672944</v>
      </c>
      <c r="O79" s="62">
        <v>68989755</v>
      </c>
      <c r="P79" s="64">
        <v>1115131</v>
      </c>
      <c r="Q79" s="65">
        <f t="shared" si="23"/>
        <v>70104886</v>
      </c>
      <c r="R79" s="66">
        <f t="shared" si="24"/>
        <v>0.016163718801436532</v>
      </c>
      <c r="S79" s="67">
        <f t="shared" si="25"/>
        <v>0.022148669510455386</v>
      </c>
      <c r="T79" s="62">
        <v>9920070</v>
      </c>
      <c r="U79" s="64">
        <v>-75513</v>
      </c>
      <c r="V79" s="65">
        <f t="shared" si="26"/>
        <v>9844557</v>
      </c>
      <c r="W79" s="66">
        <f t="shared" si="27"/>
        <v>-0.007612143865920301</v>
      </c>
      <c r="X79" s="67">
        <f t="shared" si="28"/>
        <v>0.7602001595076978</v>
      </c>
      <c r="Y79" s="62">
        <v>340482700</v>
      </c>
      <c r="Z79" s="64">
        <v>-4307592</v>
      </c>
      <c r="AA79" s="65">
        <f t="shared" si="29"/>
        <v>336175108</v>
      </c>
      <c r="AB79" s="66">
        <f t="shared" si="30"/>
        <v>-0.012651426930061351</v>
      </c>
      <c r="AC79" s="67">
        <f t="shared" si="31"/>
        <v>0.03194895123150578</v>
      </c>
      <c r="AD79" s="62">
        <v>14309475</v>
      </c>
      <c r="AE79" s="67">
        <f t="shared" si="32"/>
        <v>0</v>
      </c>
      <c r="AF79" s="62">
        <v>0</v>
      </c>
      <c r="AG79" s="62">
        <v>447885594</v>
      </c>
      <c r="AH79" s="64">
        <v>-3265430</v>
      </c>
      <c r="AI79" s="65">
        <v>444620164</v>
      </c>
      <c r="AJ79" s="66">
        <f t="shared" si="33"/>
        <v>-0.0072907680973547905</v>
      </c>
      <c r="AK79" s="62">
        <v>0</v>
      </c>
      <c r="AL79" s="62">
        <v>0</v>
      </c>
      <c r="AM79" s="25">
        <v>0</v>
      </c>
      <c r="AN79" s="68"/>
    </row>
    <row r="80" spans="1:40" ht="12.75">
      <c r="A80" s="59" t="s">
        <v>164</v>
      </c>
      <c r="B80" s="60" t="s">
        <v>163</v>
      </c>
      <c r="C80" s="24">
        <v>3</v>
      </c>
      <c r="D80" s="24"/>
      <c r="E80" s="61">
        <f t="shared" si="17"/>
        <v>0.05403041624177387</v>
      </c>
      <c r="F80" s="62">
        <v>134716766</v>
      </c>
      <c r="G80" s="63">
        <f t="shared" si="18"/>
        <v>0.008858044985533907</v>
      </c>
      <c r="H80" s="62">
        <v>22086211</v>
      </c>
      <c r="I80" s="63">
        <f t="shared" si="19"/>
        <v>0.026377607032572723</v>
      </c>
      <c r="J80" s="62">
        <v>65768620</v>
      </c>
      <c r="K80" s="64">
        <v>219962</v>
      </c>
      <c r="L80" s="65">
        <f t="shared" si="20"/>
        <v>65988582</v>
      </c>
      <c r="M80" s="66">
        <f t="shared" si="21"/>
        <v>0.003344482520691479</v>
      </c>
      <c r="N80" s="67">
        <f t="shared" si="22"/>
        <v>0.6362390355327626</v>
      </c>
      <c r="O80" s="62">
        <v>1586366925</v>
      </c>
      <c r="P80" s="64">
        <v>66315157</v>
      </c>
      <c r="Q80" s="65">
        <f t="shared" si="23"/>
        <v>1652682082</v>
      </c>
      <c r="R80" s="66">
        <f t="shared" si="24"/>
        <v>0.0418031641702313</v>
      </c>
      <c r="S80" s="67">
        <f t="shared" si="25"/>
        <v>0.208138990287299</v>
      </c>
      <c r="T80" s="62">
        <v>518963458</v>
      </c>
      <c r="U80" s="64">
        <v>68535</v>
      </c>
      <c r="V80" s="65">
        <f t="shared" si="26"/>
        <v>519031993</v>
      </c>
      <c r="W80" s="66">
        <f t="shared" si="27"/>
        <v>0.0001320613213580059</v>
      </c>
      <c r="X80" s="67">
        <f t="shared" si="28"/>
        <v>0.06465972763319207</v>
      </c>
      <c r="Y80" s="62">
        <v>161219365</v>
      </c>
      <c r="Z80" s="64">
        <v>-2544081</v>
      </c>
      <c r="AA80" s="65">
        <f t="shared" si="29"/>
        <v>158675284</v>
      </c>
      <c r="AB80" s="66">
        <f t="shared" si="30"/>
        <v>-0.015780244513430505</v>
      </c>
      <c r="AC80" s="67">
        <f t="shared" si="31"/>
        <v>0.0016961782868657497</v>
      </c>
      <c r="AD80" s="62">
        <v>4229167</v>
      </c>
      <c r="AE80" s="67">
        <f t="shared" si="32"/>
        <v>0</v>
      </c>
      <c r="AF80" s="62">
        <v>0</v>
      </c>
      <c r="AG80" s="62">
        <v>2493350512</v>
      </c>
      <c r="AH80" s="64">
        <v>64059573</v>
      </c>
      <c r="AI80" s="65">
        <v>2557410085</v>
      </c>
      <c r="AJ80" s="66">
        <f t="shared" si="33"/>
        <v>0.025692165097403682</v>
      </c>
      <c r="AK80" s="62">
        <v>45604</v>
      </c>
      <c r="AL80" s="62">
        <v>6586337</v>
      </c>
      <c r="AM80" s="25">
        <v>0</v>
      </c>
      <c r="AN80" s="68"/>
    </row>
    <row r="81" spans="1:40" ht="12.75">
      <c r="A81" s="59" t="s">
        <v>166</v>
      </c>
      <c r="B81" s="60" t="s">
        <v>165</v>
      </c>
      <c r="C81" s="24">
        <v>3</v>
      </c>
      <c r="D81" s="24"/>
      <c r="E81" s="61">
        <f t="shared" si="17"/>
        <v>0.032641918245040785</v>
      </c>
      <c r="F81" s="62">
        <v>15479106</v>
      </c>
      <c r="G81" s="63">
        <f t="shared" si="18"/>
        <v>0.0043842399453505616</v>
      </c>
      <c r="H81" s="62">
        <v>2079048</v>
      </c>
      <c r="I81" s="63">
        <f t="shared" si="19"/>
        <v>0.0010747845772039206</v>
      </c>
      <c r="J81" s="62">
        <v>509673</v>
      </c>
      <c r="K81" s="64">
        <v>1705</v>
      </c>
      <c r="L81" s="65">
        <f t="shared" si="20"/>
        <v>511378</v>
      </c>
      <c r="M81" s="66">
        <f t="shared" si="21"/>
        <v>0.0033452821711175596</v>
      </c>
      <c r="N81" s="67">
        <f t="shared" si="22"/>
        <v>0.15663365727929077</v>
      </c>
      <c r="O81" s="62">
        <v>74277160</v>
      </c>
      <c r="P81" s="64">
        <v>3220002</v>
      </c>
      <c r="Q81" s="65">
        <f t="shared" si="23"/>
        <v>77497162</v>
      </c>
      <c r="R81" s="66">
        <f t="shared" si="24"/>
        <v>0.04335117282351668</v>
      </c>
      <c r="S81" s="67">
        <f t="shared" si="25"/>
        <v>0.02628118245818076</v>
      </c>
      <c r="T81" s="62">
        <v>12462785</v>
      </c>
      <c r="U81" s="64">
        <v>0</v>
      </c>
      <c r="V81" s="65">
        <f t="shared" si="26"/>
        <v>12462785</v>
      </c>
      <c r="W81" s="66">
        <f t="shared" si="27"/>
        <v>0</v>
      </c>
      <c r="X81" s="67">
        <f t="shared" si="28"/>
        <v>0.7538573266761596</v>
      </c>
      <c r="Y81" s="62">
        <v>357486266</v>
      </c>
      <c r="Z81" s="64">
        <v>-9575252</v>
      </c>
      <c r="AA81" s="65">
        <f t="shared" si="29"/>
        <v>347911014</v>
      </c>
      <c r="AB81" s="66">
        <f t="shared" si="30"/>
        <v>-0.02678495066996504</v>
      </c>
      <c r="AC81" s="67">
        <f t="shared" si="31"/>
        <v>0.025126890818773586</v>
      </c>
      <c r="AD81" s="62">
        <v>11915409</v>
      </c>
      <c r="AE81" s="67">
        <f t="shared" si="32"/>
        <v>0</v>
      </c>
      <c r="AF81" s="62">
        <v>0</v>
      </c>
      <c r="AG81" s="62">
        <v>474209447</v>
      </c>
      <c r="AH81" s="64">
        <v>-6353545</v>
      </c>
      <c r="AI81" s="65">
        <v>467855902</v>
      </c>
      <c r="AJ81" s="66">
        <f t="shared" si="33"/>
        <v>-0.013398183102834726</v>
      </c>
      <c r="AK81" s="62">
        <v>0</v>
      </c>
      <c r="AL81" s="62">
        <v>146015</v>
      </c>
      <c r="AM81" s="25">
        <v>0</v>
      </c>
      <c r="AN81" s="68"/>
    </row>
    <row r="82" spans="1:40" ht="12.75">
      <c r="A82" s="59" t="s">
        <v>168</v>
      </c>
      <c r="B82" s="60" t="s">
        <v>167</v>
      </c>
      <c r="C82" s="24">
        <v>3</v>
      </c>
      <c r="D82" s="24"/>
      <c r="E82" s="61">
        <f t="shared" si="17"/>
        <v>0.026079411335000878</v>
      </c>
      <c r="F82" s="62">
        <v>22634869</v>
      </c>
      <c r="G82" s="63">
        <f t="shared" si="18"/>
        <v>0.01252856756230451</v>
      </c>
      <c r="H82" s="62">
        <v>10873807</v>
      </c>
      <c r="I82" s="63">
        <f t="shared" si="19"/>
        <v>0.019915361905935843</v>
      </c>
      <c r="J82" s="62">
        <v>17284961</v>
      </c>
      <c r="K82" s="64">
        <v>57809</v>
      </c>
      <c r="L82" s="65">
        <f t="shared" si="20"/>
        <v>17342770</v>
      </c>
      <c r="M82" s="66">
        <f t="shared" si="21"/>
        <v>0.003344468060992443</v>
      </c>
      <c r="N82" s="67">
        <f t="shared" si="22"/>
        <v>0.17814713596822265</v>
      </c>
      <c r="O82" s="62">
        <v>154617642</v>
      </c>
      <c r="P82" s="64">
        <v>5505491</v>
      </c>
      <c r="Q82" s="65">
        <f t="shared" si="23"/>
        <v>160123133</v>
      </c>
      <c r="R82" s="66">
        <f t="shared" si="24"/>
        <v>0.03560713336968365</v>
      </c>
      <c r="S82" s="67">
        <f t="shared" si="25"/>
        <v>0.010637866700148055</v>
      </c>
      <c r="T82" s="62">
        <v>9232828</v>
      </c>
      <c r="U82" s="64">
        <v>0</v>
      </c>
      <c r="V82" s="65">
        <f t="shared" si="26"/>
        <v>9232828</v>
      </c>
      <c r="W82" s="66">
        <f t="shared" si="27"/>
        <v>0</v>
      </c>
      <c r="X82" s="67">
        <f t="shared" si="28"/>
        <v>0.7246019781507559</v>
      </c>
      <c r="Y82" s="62">
        <v>628897280</v>
      </c>
      <c r="Z82" s="64">
        <v>-11299652</v>
      </c>
      <c r="AA82" s="65">
        <f t="shared" si="29"/>
        <v>617597628</v>
      </c>
      <c r="AB82" s="66">
        <f t="shared" si="30"/>
        <v>-0.017967404788266854</v>
      </c>
      <c r="AC82" s="67">
        <f t="shared" si="31"/>
        <v>0.028089678377632175</v>
      </c>
      <c r="AD82" s="62">
        <v>24379622</v>
      </c>
      <c r="AE82" s="67">
        <f t="shared" si="32"/>
        <v>0</v>
      </c>
      <c r="AF82" s="62">
        <v>0</v>
      </c>
      <c r="AG82" s="62">
        <v>867921009</v>
      </c>
      <c r="AH82" s="64">
        <v>-5736352</v>
      </c>
      <c r="AI82" s="65">
        <v>862184657</v>
      </c>
      <c r="AJ82" s="66">
        <f t="shared" si="33"/>
        <v>-0.006609301930148346</v>
      </c>
      <c r="AK82" s="62">
        <v>30285</v>
      </c>
      <c r="AL82" s="62">
        <v>2500</v>
      </c>
      <c r="AM82" s="25">
        <v>0</v>
      </c>
      <c r="AN82" s="68"/>
    </row>
    <row r="83" spans="1:40" ht="12.75">
      <c r="A83" s="59" t="s">
        <v>170</v>
      </c>
      <c r="B83" s="60" t="s">
        <v>169</v>
      </c>
      <c r="C83" s="24">
        <v>3</v>
      </c>
      <c r="D83" s="24"/>
      <c r="E83" s="61">
        <f t="shared" si="17"/>
        <v>0.0232841408231934</v>
      </c>
      <c r="F83" s="62">
        <v>25357398</v>
      </c>
      <c r="G83" s="63">
        <f t="shared" si="18"/>
        <v>0.008978932476978903</v>
      </c>
      <c r="H83" s="62">
        <v>9778431</v>
      </c>
      <c r="I83" s="63">
        <f t="shared" si="19"/>
        <v>0.030455584956115923</v>
      </c>
      <c r="J83" s="62">
        <v>33167399</v>
      </c>
      <c r="K83" s="64">
        <v>110927</v>
      </c>
      <c r="L83" s="65">
        <f t="shared" si="20"/>
        <v>33278326</v>
      </c>
      <c r="M83" s="66">
        <f t="shared" si="21"/>
        <v>0.0033444588163214126</v>
      </c>
      <c r="N83" s="67">
        <f t="shared" si="22"/>
        <v>0.20086148297653508</v>
      </c>
      <c r="O83" s="62">
        <v>218746511</v>
      </c>
      <c r="P83" s="64">
        <v>8799447</v>
      </c>
      <c r="Q83" s="65">
        <f t="shared" si="23"/>
        <v>227545958</v>
      </c>
      <c r="R83" s="66">
        <f t="shared" si="24"/>
        <v>0.04022668503270436</v>
      </c>
      <c r="S83" s="67">
        <f t="shared" si="25"/>
        <v>0.013133710399002472</v>
      </c>
      <c r="T83" s="62">
        <v>14303157</v>
      </c>
      <c r="U83" s="64">
        <v>45324</v>
      </c>
      <c r="V83" s="65">
        <f t="shared" si="26"/>
        <v>14348481</v>
      </c>
      <c r="W83" s="66">
        <f t="shared" si="27"/>
        <v>0.0031688109135626493</v>
      </c>
      <c r="X83" s="67">
        <f t="shared" si="28"/>
        <v>0.7046900038486225</v>
      </c>
      <c r="Y83" s="62">
        <v>767436730</v>
      </c>
      <c r="Z83" s="64">
        <v>-15192617</v>
      </c>
      <c r="AA83" s="65">
        <f t="shared" si="29"/>
        <v>752244113</v>
      </c>
      <c r="AB83" s="66">
        <f t="shared" si="30"/>
        <v>-0.019796572676421157</v>
      </c>
      <c r="AC83" s="67">
        <f t="shared" si="31"/>
        <v>0.018596144519551737</v>
      </c>
      <c r="AD83" s="62">
        <v>20251975</v>
      </c>
      <c r="AE83" s="67">
        <f t="shared" si="32"/>
        <v>0</v>
      </c>
      <c r="AF83" s="62">
        <v>0</v>
      </c>
      <c r="AG83" s="62">
        <v>1089041601</v>
      </c>
      <c r="AH83" s="64">
        <v>-6236919</v>
      </c>
      <c r="AI83" s="65">
        <v>1082804682</v>
      </c>
      <c r="AJ83" s="66">
        <f t="shared" si="33"/>
        <v>-0.005726979570177136</v>
      </c>
      <c r="AK83" s="62">
        <v>0</v>
      </c>
      <c r="AL83" s="62">
        <v>0</v>
      </c>
      <c r="AM83" s="25">
        <v>0</v>
      </c>
      <c r="AN83" s="68"/>
    </row>
    <row r="84" spans="1:40" ht="12.75">
      <c r="A84" s="59" t="s">
        <v>172</v>
      </c>
      <c r="B84" s="60" t="s">
        <v>171</v>
      </c>
      <c r="C84" s="24">
        <v>5</v>
      </c>
      <c r="D84" s="24"/>
      <c r="E84" s="61">
        <f t="shared" si="17"/>
        <v>0.04243076639327837</v>
      </c>
      <c r="F84" s="62">
        <v>1007758189</v>
      </c>
      <c r="G84" s="63">
        <f t="shared" si="18"/>
        <v>0.012228613143480518</v>
      </c>
      <c r="H84" s="62">
        <v>290437484</v>
      </c>
      <c r="I84" s="63">
        <f t="shared" si="19"/>
        <v>0.012964649488188875</v>
      </c>
      <c r="J84" s="62">
        <v>307918824</v>
      </c>
      <c r="K84" s="64">
        <v>1029828</v>
      </c>
      <c r="L84" s="65">
        <f t="shared" si="20"/>
        <v>308948652</v>
      </c>
      <c r="M84" s="66">
        <f t="shared" si="21"/>
        <v>0.00334447886823574</v>
      </c>
      <c r="N84" s="67">
        <f t="shared" si="22"/>
        <v>0.6310696861256628</v>
      </c>
      <c r="O84" s="62">
        <v>14988313860</v>
      </c>
      <c r="P84" s="64">
        <v>300546450</v>
      </c>
      <c r="Q84" s="65">
        <f t="shared" si="23"/>
        <v>15288860310</v>
      </c>
      <c r="R84" s="66">
        <f t="shared" si="24"/>
        <v>0.020052052072520452</v>
      </c>
      <c r="S84" s="67">
        <f t="shared" si="25"/>
        <v>0.29960614751757325</v>
      </c>
      <c r="T84" s="62">
        <v>7115840092</v>
      </c>
      <c r="U84" s="64">
        <v>72939815</v>
      </c>
      <c r="V84" s="65">
        <f t="shared" si="26"/>
        <v>7188779907</v>
      </c>
      <c r="W84" s="66">
        <f t="shared" si="27"/>
        <v>0.010250344872421003</v>
      </c>
      <c r="X84" s="67">
        <f t="shared" si="28"/>
        <v>0.001542558387880658</v>
      </c>
      <c r="Y84" s="62">
        <v>36636761</v>
      </c>
      <c r="Z84" s="64">
        <v>112553</v>
      </c>
      <c r="AA84" s="65">
        <f t="shared" si="29"/>
        <v>36749314</v>
      </c>
      <c r="AB84" s="66">
        <f t="shared" si="30"/>
        <v>0.0030721329322753177</v>
      </c>
      <c r="AC84" s="67">
        <f t="shared" si="31"/>
        <v>0.00015757894393554406</v>
      </c>
      <c r="AD84" s="62">
        <v>3742602</v>
      </c>
      <c r="AE84" s="67">
        <f t="shared" si="32"/>
        <v>0</v>
      </c>
      <c r="AF84" s="62">
        <v>0</v>
      </c>
      <c r="AG84" s="62">
        <v>23750647812</v>
      </c>
      <c r="AH84" s="64">
        <v>374628646</v>
      </c>
      <c r="AI84" s="65">
        <v>24125276458</v>
      </c>
      <c r="AJ84" s="66">
        <f t="shared" si="33"/>
        <v>0.01577340748620419</v>
      </c>
      <c r="AK84" s="62">
        <v>15460300</v>
      </c>
      <c r="AL84" s="62">
        <v>186560445</v>
      </c>
      <c r="AM84" s="25">
        <v>0</v>
      </c>
      <c r="AN84" s="68"/>
    </row>
    <row r="85" spans="1:40" ht="12.75">
      <c r="A85" s="59" t="s">
        <v>174</v>
      </c>
      <c r="B85" s="60" t="s">
        <v>173</v>
      </c>
      <c r="C85" s="24">
        <v>3</v>
      </c>
      <c r="D85" s="24"/>
      <c r="E85" s="61">
        <f t="shared" si="17"/>
        <v>0.01389887623254052</v>
      </c>
      <c r="F85" s="62">
        <v>93012500</v>
      </c>
      <c r="G85" s="63">
        <f t="shared" si="18"/>
        <v>0.0018864434219515497</v>
      </c>
      <c r="H85" s="62">
        <v>12624245</v>
      </c>
      <c r="I85" s="63">
        <f t="shared" si="19"/>
        <v>0.002492639892211695</v>
      </c>
      <c r="J85" s="62">
        <v>16680965</v>
      </c>
      <c r="K85" s="64">
        <v>55789</v>
      </c>
      <c r="L85" s="65">
        <f t="shared" si="20"/>
        <v>16736754</v>
      </c>
      <c r="M85" s="66">
        <f t="shared" si="21"/>
        <v>0.0033444707785191085</v>
      </c>
      <c r="N85" s="67">
        <f t="shared" si="22"/>
        <v>0.7240588973773319</v>
      </c>
      <c r="O85" s="62">
        <v>4845465710</v>
      </c>
      <c r="P85" s="64">
        <v>103095036</v>
      </c>
      <c r="Q85" s="65">
        <f t="shared" si="23"/>
        <v>4948560746</v>
      </c>
      <c r="R85" s="66">
        <f t="shared" si="24"/>
        <v>0.02127660005667443</v>
      </c>
      <c r="S85" s="67">
        <f t="shared" si="25"/>
        <v>0.24918602102708964</v>
      </c>
      <c r="T85" s="62">
        <v>1667574730</v>
      </c>
      <c r="U85" s="64">
        <v>17547868</v>
      </c>
      <c r="V85" s="65">
        <f t="shared" si="26"/>
        <v>1685122598</v>
      </c>
      <c r="W85" s="66">
        <f t="shared" si="27"/>
        <v>0.010522987476549252</v>
      </c>
      <c r="X85" s="67">
        <f t="shared" si="28"/>
        <v>0.008112617715589908</v>
      </c>
      <c r="Y85" s="62">
        <v>54290350</v>
      </c>
      <c r="Z85" s="64">
        <v>0</v>
      </c>
      <c r="AA85" s="65">
        <f t="shared" si="29"/>
        <v>54290350</v>
      </c>
      <c r="AB85" s="66">
        <f t="shared" si="30"/>
        <v>0</v>
      </c>
      <c r="AC85" s="67">
        <f t="shared" si="31"/>
        <v>0.00036450433328482653</v>
      </c>
      <c r="AD85" s="62">
        <v>2439295</v>
      </c>
      <c r="AE85" s="67">
        <f t="shared" si="32"/>
        <v>0</v>
      </c>
      <c r="AF85" s="62">
        <v>0</v>
      </c>
      <c r="AG85" s="62">
        <v>6692087795</v>
      </c>
      <c r="AH85" s="64">
        <v>120698693</v>
      </c>
      <c r="AI85" s="65">
        <v>6812786488</v>
      </c>
      <c r="AJ85" s="66">
        <f t="shared" si="33"/>
        <v>0.01803602951685424</v>
      </c>
      <c r="AK85" s="62">
        <v>0</v>
      </c>
      <c r="AL85" s="62">
        <v>527900</v>
      </c>
      <c r="AM85" s="25">
        <v>0</v>
      </c>
      <c r="AN85" s="68"/>
    </row>
    <row r="86" spans="1:40" ht="12.75">
      <c r="A86" s="59" t="s">
        <v>176</v>
      </c>
      <c r="B86" s="60" t="s">
        <v>175</v>
      </c>
      <c r="C86" s="24">
        <v>3</v>
      </c>
      <c r="D86" s="24"/>
      <c r="E86" s="61">
        <f t="shared" si="17"/>
        <v>0.06732924216490443</v>
      </c>
      <c r="F86" s="62">
        <v>71894390</v>
      </c>
      <c r="G86" s="63">
        <f t="shared" si="18"/>
        <v>0.008658687054403261</v>
      </c>
      <c r="H86" s="62">
        <v>9245775</v>
      </c>
      <c r="I86" s="63">
        <f t="shared" si="19"/>
        <v>0.03066581515531776</v>
      </c>
      <c r="J86" s="62">
        <v>32745060</v>
      </c>
      <c r="K86" s="64">
        <v>109515</v>
      </c>
      <c r="L86" s="65">
        <f t="shared" si="20"/>
        <v>32854575</v>
      </c>
      <c r="M86" s="66">
        <f t="shared" si="21"/>
        <v>0.003344473945077517</v>
      </c>
      <c r="N86" s="67">
        <f t="shared" si="22"/>
        <v>0.6745523352897906</v>
      </c>
      <c r="O86" s="62">
        <v>720289240</v>
      </c>
      <c r="P86" s="64">
        <v>15131317</v>
      </c>
      <c r="Q86" s="65">
        <f t="shared" si="23"/>
        <v>735420557</v>
      </c>
      <c r="R86" s="66">
        <f t="shared" si="24"/>
        <v>0.021007278964766986</v>
      </c>
      <c r="S86" s="67">
        <f t="shared" si="25"/>
        <v>0.12303935047141101</v>
      </c>
      <c r="T86" s="62">
        <v>131381830</v>
      </c>
      <c r="U86" s="64">
        <v>1357525</v>
      </c>
      <c r="V86" s="65">
        <f t="shared" si="26"/>
        <v>132739355</v>
      </c>
      <c r="W86" s="66">
        <f t="shared" si="27"/>
        <v>0.010332669289200798</v>
      </c>
      <c r="X86" s="67">
        <f t="shared" si="28"/>
        <v>0.09206011149927612</v>
      </c>
      <c r="Y86" s="62">
        <v>98302095</v>
      </c>
      <c r="Z86" s="64">
        <v>0</v>
      </c>
      <c r="AA86" s="65">
        <f t="shared" si="29"/>
        <v>98302095</v>
      </c>
      <c r="AB86" s="66">
        <f t="shared" si="30"/>
        <v>0</v>
      </c>
      <c r="AC86" s="67">
        <f t="shared" si="31"/>
        <v>0.0036944583648967685</v>
      </c>
      <c r="AD86" s="62">
        <v>3944955</v>
      </c>
      <c r="AE86" s="67">
        <f t="shared" si="32"/>
        <v>0</v>
      </c>
      <c r="AF86" s="62">
        <v>0</v>
      </c>
      <c r="AG86" s="62">
        <v>1067803345</v>
      </c>
      <c r="AH86" s="64">
        <v>16598357</v>
      </c>
      <c r="AI86" s="65">
        <v>1084401702</v>
      </c>
      <c r="AJ86" s="66">
        <f t="shared" si="33"/>
        <v>0.015544395021538353</v>
      </c>
      <c r="AK86" s="62">
        <v>9117500</v>
      </c>
      <c r="AL86" s="62">
        <v>2417000</v>
      </c>
      <c r="AM86" s="25">
        <v>0</v>
      </c>
      <c r="AN86" s="68"/>
    </row>
    <row r="87" spans="1:40" ht="12.75">
      <c r="A87" s="59" t="s">
        <v>178</v>
      </c>
      <c r="B87" s="60" t="s">
        <v>177</v>
      </c>
      <c r="C87" s="24">
        <v>3</v>
      </c>
      <c r="D87" s="24"/>
      <c r="E87" s="61">
        <f t="shared" si="17"/>
        <v>0.026946066794619455</v>
      </c>
      <c r="F87" s="62">
        <v>306701360</v>
      </c>
      <c r="G87" s="63">
        <f t="shared" si="18"/>
        <v>0.002177093200237438</v>
      </c>
      <c r="H87" s="62">
        <v>24779774</v>
      </c>
      <c r="I87" s="63">
        <f t="shared" si="19"/>
        <v>0.0023690485028152403</v>
      </c>
      <c r="J87" s="62">
        <v>26964618</v>
      </c>
      <c r="K87" s="64">
        <v>90183</v>
      </c>
      <c r="L87" s="65">
        <f t="shared" si="20"/>
        <v>27054801</v>
      </c>
      <c r="M87" s="66">
        <f t="shared" si="21"/>
        <v>0.003344493884541587</v>
      </c>
      <c r="N87" s="67">
        <f t="shared" si="22"/>
        <v>0.7202097371361577</v>
      </c>
      <c r="O87" s="62">
        <v>8197460043</v>
      </c>
      <c r="P87" s="64">
        <v>141790100</v>
      </c>
      <c r="Q87" s="65">
        <f t="shared" si="23"/>
        <v>8339250143</v>
      </c>
      <c r="R87" s="66">
        <f t="shared" si="24"/>
        <v>0.017296833318642138</v>
      </c>
      <c r="S87" s="67">
        <f t="shared" si="25"/>
        <v>0.24801238137514212</v>
      </c>
      <c r="T87" s="62">
        <v>2822888225</v>
      </c>
      <c r="U87" s="64">
        <v>29710004</v>
      </c>
      <c r="V87" s="65">
        <f t="shared" si="26"/>
        <v>2852598229</v>
      </c>
      <c r="W87" s="66">
        <f t="shared" si="27"/>
        <v>0.010524683101825614</v>
      </c>
      <c r="X87" s="67">
        <f t="shared" si="28"/>
        <v>0.00027698826037461714</v>
      </c>
      <c r="Y87" s="62">
        <v>3152693</v>
      </c>
      <c r="Z87" s="64">
        <v>39295</v>
      </c>
      <c r="AA87" s="65">
        <f t="shared" si="29"/>
        <v>3191988</v>
      </c>
      <c r="AB87" s="66">
        <f t="shared" si="30"/>
        <v>0.012463947488702515</v>
      </c>
      <c r="AC87" s="67">
        <f t="shared" si="31"/>
        <v>8.684730653454335E-06</v>
      </c>
      <c r="AD87" s="62">
        <v>98850</v>
      </c>
      <c r="AE87" s="67">
        <f t="shared" si="32"/>
        <v>0</v>
      </c>
      <c r="AF87" s="62">
        <v>0</v>
      </c>
      <c r="AG87" s="62">
        <v>11382045563</v>
      </c>
      <c r="AH87" s="64">
        <v>171629582</v>
      </c>
      <c r="AI87" s="65">
        <v>11553675145</v>
      </c>
      <c r="AJ87" s="66">
        <f t="shared" si="33"/>
        <v>0.01507897513237182</v>
      </c>
      <c r="AK87" s="62">
        <v>0</v>
      </c>
      <c r="AL87" s="62">
        <v>439000</v>
      </c>
      <c r="AM87" s="25">
        <v>0</v>
      </c>
      <c r="AN87" s="68"/>
    </row>
    <row r="88" spans="1:40" ht="12.75">
      <c r="A88" s="59" t="s">
        <v>180</v>
      </c>
      <c r="B88" s="60" t="s">
        <v>179</v>
      </c>
      <c r="C88" s="24">
        <v>3</v>
      </c>
      <c r="D88" s="24"/>
      <c r="E88" s="61">
        <f t="shared" si="17"/>
        <v>0.09415964749990137</v>
      </c>
      <c r="F88" s="62">
        <v>168802210</v>
      </c>
      <c r="G88" s="63">
        <f t="shared" si="18"/>
        <v>0.0035174080696338517</v>
      </c>
      <c r="H88" s="62">
        <v>6305740</v>
      </c>
      <c r="I88" s="63">
        <f t="shared" si="19"/>
        <v>0.005087070121305434</v>
      </c>
      <c r="J88" s="62">
        <v>9119710</v>
      </c>
      <c r="K88" s="64">
        <v>30501</v>
      </c>
      <c r="L88" s="65">
        <f t="shared" si="20"/>
        <v>9150211</v>
      </c>
      <c r="M88" s="66">
        <f t="shared" si="21"/>
        <v>0.0033445142444222457</v>
      </c>
      <c r="N88" s="67">
        <f t="shared" si="22"/>
        <v>0.365511475118915</v>
      </c>
      <c r="O88" s="62">
        <v>655261000</v>
      </c>
      <c r="P88" s="64">
        <v>13936894</v>
      </c>
      <c r="Q88" s="65">
        <f t="shared" si="23"/>
        <v>669197894</v>
      </c>
      <c r="R88" s="66">
        <f t="shared" si="24"/>
        <v>0.02126922554524075</v>
      </c>
      <c r="S88" s="67">
        <f t="shared" si="25"/>
        <v>0.5317243991902443</v>
      </c>
      <c r="T88" s="62">
        <v>953234810</v>
      </c>
      <c r="U88" s="64">
        <v>9891289</v>
      </c>
      <c r="V88" s="65">
        <f t="shared" si="26"/>
        <v>963126099</v>
      </c>
      <c r="W88" s="66">
        <f t="shared" si="27"/>
        <v>0.01037655034859669</v>
      </c>
      <c r="X88" s="67">
        <f t="shared" si="28"/>
        <v>0</v>
      </c>
      <c r="Y88" s="62">
        <v>0</v>
      </c>
      <c r="Z88" s="64">
        <v>0</v>
      </c>
      <c r="AA88" s="65">
        <f t="shared" si="29"/>
        <v>0</v>
      </c>
      <c r="AB88" s="66" t="e">
        <f t="shared" si="30"/>
        <v>#DIV/0!</v>
      </c>
      <c r="AC88" s="67">
        <f t="shared" si="31"/>
        <v>0</v>
      </c>
      <c r="AD88" s="62">
        <v>0</v>
      </c>
      <c r="AE88" s="67">
        <f t="shared" si="32"/>
        <v>0</v>
      </c>
      <c r="AF88" s="62">
        <v>0</v>
      </c>
      <c r="AG88" s="62">
        <v>1792723470</v>
      </c>
      <c r="AH88" s="64">
        <v>23858684</v>
      </c>
      <c r="AI88" s="65">
        <v>1816582154</v>
      </c>
      <c r="AJ88" s="66">
        <f t="shared" si="33"/>
        <v>0.013308624781935834</v>
      </c>
      <c r="AK88" s="62">
        <v>227100</v>
      </c>
      <c r="AL88" s="62">
        <v>13562700</v>
      </c>
      <c r="AM88" s="25">
        <v>0</v>
      </c>
      <c r="AN88" s="68"/>
    </row>
    <row r="89" spans="1:40" ht="12.75">
      <c r="A89" s="59" t="s">
        <v>182</v>
      </c>
      <c r="B89" s="60" t="s">
        <v>181</v>
      </c>
      <c r="C89" s="24">
        <v>3</v>
      </c>
      <c r="D89" s="24"/>
      <c r="E89" s="61">
        <f t="shared" si="17"/>
        <v>0.006495313532866738</v>
      </c>
      <c r="F89" s="62">
        <v>9737133</v>
      </c>
      <c r="G89" s="63">
        <f t="shared" si="18"/>
        <v>0.0010433877908982356</v>
      </c>
      <c r="H89" s="62">
        <v>1564144</v>
      </c>
      <c r="I89" s="63">
        <f t="shared" si="19"/>
        <v>0.0008497384365563351</v>
      </c>
      <c r="J89" s="62">
        <v>1273844</v>
      </c>
      <c r="K89" s="64">
        <v>4260</v>
      </c>
      <c r="L89" s="65">
        <f t="shared" si="20"/>
        <v>1278104</v>
      </c>
      <c r="M89" s="66">
        <f t="shared" si="21"/>
        <v>0.0033442085530096307</v>
      </c>
      <c r="N89" s="67">
        <f t="shared" si="22"/>
        <v>0.8869434538402037</v>
      </c>
      <c r="O89" s="62">
        <v>1329618090</v>
      </c>
      <c r="P89" s="64">
        <v>27708756</v>
      </c>
      <c r="Q89" s="65">
        <f t="shared" si="23"/>
        <v>1357326846</v>
      </c>
      <c r="R89" s="66">
        <f t="shared" si="24"/>
        <v>0.020839635236912277</v>
      </c>
      <c r="S89" s="67">
        <f t="shared" si="25"/>
        <v>0.042324304398945</v>
      </c>
      <c r="T89" s="62">
        <v>63448420</v>
      </c>
      <c r="U89" s="64">
        <v>665006</v>
      </c>
      <c r="V89" s="65">
        <f t="shared" si="26"/>
        <v>64113426</v>
      </c>
      <c r="W89" s="66">
        <f t="shared" si="27"/>
        <v>0.01048104901587778</v>
      </c>
      <c r="X89" s="67">
        <f t="shared" si="28"/>
        <v>0.05813807889511638</v>
      </c>
      <c r="Y89" s="62">
        <v>87154870</v>
      </c>
      <c r="Z89" s="64">
        <v>0</v>
      </c>
      <c r="AA89" s="65">
        <f t="shared" si="29"/>
        <v>87154870</v>
      </c>
      <c r="AB89" s="66">
        <f t="shared" si="30"/>
        <v>0</v>
      </c>
      <c r="AC89" s="67">
        <f t="shared" si="31"/>
        <v>0.0042057231054136645</v>
      </c>
      <c r="AD89" s="62">
        <v>6304805</v>
      </c>
      <c r="AE89" s="67">
        <f t="shared" si="32"/>
        <v>0</v>
      </c>
      <c r="AF89" s="62">
        <v>0</v>
      </c>
      <c r="AG89" s="62">
        <v>1499101306</v>
      </c>
      <c r="AH89" s="64">
        <v>28378022</v>
      </c>
      <c r="AI89" s="65">
        <v>1527479328</v>
      </c>
      <c r="AJ89" s="66">
        <f t="shared" si="33"/>
        <v>0.018930022865312614</v>
      </c>
      <c r="AK89" s="62">
        <v>70400</v>
      </c>
      <c r="AL89" s="62">
        <v>64400</v>
      </c>
      <c r="AM89" s="25">
        <v>0</v>
      </c>
      <c r="AN89" s="68"/>
    </row>
    <row r="90" spans="1:40" ht="12.75">
      <c r="A90" s="59" t="s">
        <v>184</v>
      </c>
      <c r="B90" s="60" t="s">
        <v>183</v>
      </c>
      <c r="C90" s="24">
        <v>3</v>
      </c>
      <c r="D90" s="24"/>
      <c r="E90" s="61">
        <f t="shared" si="17"/>
        <v>0.059076398980521194</v>
      </c>
      <c r="F90" s="62">
        <v>226871300</v>
      </c>
      <c r="G90" s="63">
        <f t="shared" si="18"/>
        <v>0.00859367762412797</v>
      </c>
      <c r="H90" s="62">
        <v>33002330</v>
      </c>
      <c r="I90" s="63">
        <f t="shared" si="19"/>
        <v>0.006852950608093479</v>
      </c>
      <c r="J90" s="62">
        <v>26317410</v>
      </c>
      <c r="K90" s="64">
        <v>88018</v>
      </c>
      <c r="L90" s="65">
        <f t="shared" si="20"/>
        <v>26405428</v>
      </c>
      <c r="M90" s="66">
        <f t="shared" si="21"/>
        <v>0.003344478047041863</v>
      </c>
      <c r="N90" s="67">
        <f t="shared" si="22"/>
        <v>0.5843846384879579</v>
      </c>
      <c r="O90" s="62">
        <v>2244214355</v>
      </c>
      <c r="P90" s="64">
        <v>47749251</v>
      </c>
      <c r="Q90" s="65">
        <f t="shared" si="23"/>
        <v>2291963606</v>
      </c>
      <c r="R90" s="66">
        <f t="shared" si="24"/>
        <v>0.021276599935125182</v>
      </c>
      <c r="S90" s="67">
        <f t="shared" si="25"/>
        <v>0.3410923342992995</v>
      </c>
      <c r="T90" s="62">
        <v>1309898075</v>
      </c>
      <c r="U90" s="64">
        <v>13774581</v>
      </c>
      <c r="V90" s="65">
        <f t="shared" si="26"/>
        <v>1323672656</v>
      </c>
      <c r="W90" s="66">
        <f t="shared" si="27"/>
        <v>0.010515765510992144</v>
      </c>
      <c r="X90" s="67">
        <f t="shared" si="28"/>
        <v>0</v>
      </c>
      <c r="Y90" s="62">
        <v>0</v>
      </c>
      <c r="Z90" s="64">
        <v>0</v>
      </c>
      <c r="AA90" s="65">
        <f t="shared" si="29"/>
        <v>0</v>
      </c>
      <c r="AB90" s="66" t="e">
        <f t="shared" si="30"/>
        <v>#DIV/0!</v>
      </c>
      <c r="AC90" s="67">
        <f t="shared" si="31"/>
        <v>0</v>
      </c>
      <c r="AD90" s="62">
        <v>0</v>
      </c>
      <c r="AE90" s="67">
        <f t="shared" si="32"/>
        <v>0</v>
      </c>
      <c r="AF90" s="62">
        <v>0</v>
      </c>
      <c r="AG90" s="62">
        <v>3840303470</v>
      </c>
      <c r="AH90" s="64">
        <v>61611850</v>
      </c>
      <c r="AI90" s="65">
        <v>3901915320</v>
      </c>
      <c r="AJ90" s="66">
        <f t="shared" si="33"/>
        <v>0.016043484709295643</v>
      </c>
      <c r="AK90" s="62">
        <v>0</v>
      </c>
      <c r="AL90" s="62">
        <v>1313400</v>
      </c>
      <c r="AM90" s="25">
        <v>0</v>
      </c>
      <c r="AN90" s="68"/>
    </row>
    <row r="91" spans="1:40" ht="12.75">
      <c r="A91" s="59" t="s">
        <v>186</v>
      </c>
      <c r="B91" s="60" t="s">
        <v>185</v>
      </c>
      <c r="C91" s="24">
        <v>3</v>
      </c>
      <c r="D91" s="24"/>
      <c r="E91" s="61">
        <f t="shared" si="17"/>
        <v>0.04346483444167653</v>
      </c>
      <c r="F91" s="62">
        <v>42547727</v>
      </c>
      <c r="G91" s="63">
        <f t="shared" si="18"/>
        <v>0.07489287672529636</v>
      </c>
      <c r="H91" s="62">
        <v>73312638</v>
      </c>
      <c r="I91" s="63">
        <f t="shared" si="19"/>
        <v>0.03991922308821136</v>
      </c>
      <c r="J91" s="62">
        <v>39076928</v>
      </c>
      <c r="K91" s="64">
        <v>130692</v>
      </c>
      <c r="L91" s="65">
        <f t="shared" si="20"/>
        <v>39207620</v>
      </c>
      <c r="M91" s="66">
        <f t="shared" si="21"/>
        <v>0.0033444798936088324</v>
      </c>
      <c r="N91" s="67">
        <f t="shared" si="22"/>
        <v>0.08234797418477509</v>
      </c>
      <c r="O91" s="62">
        <v>80610433</v>
      </c>
      <c r="P91" s="64">
        <v>1841070</v>
      </c>
      <c r="Q91" s="65">
        <f t="shared" si="23"/>
        <v>82451503</v>
      </c>
      <c r="R91" s="66">
        <f t="shared" si="24"/>
        <v>0.022839103221291467</v>
      </c>
      <c r="S91" s="67">
        <f t="shared" si="25"/>
        <v>0.012008295887110177</v>
      </c>
      <c r="T91" s="62">
        <v>11754921</v>
      </c>
      <c r="U91" s="64">
        <v>0</v>
      </c>
      <c r="V91" s="65">
        <f t="shared" si="26"/>
        <v>11754921</v>
      </c>
      <c r="W91" s="66">
        <f t="shared" si="27"/>
        <v>0</v>
      </c>
      <c r="X91" s="67">
        <f t="shared" si="28"/>
        <v>0.6945168924009403</v>
      </c>
      <c r="Y91" s="62">
        <v>679862595</v>
      </c>
      <c r="Z91" s="64">
        <v>25450128</v>
      </c>
      <c r="AA91" s="65">
        <f t="shared" si="29"/>
        <v>705312723</v>
      </c>
      <c r="AB91" s="66">
        <f t="shared" si="30"/>
        <v>0.037434223013842964</v>
      </c>
      <c r="AC91" s="67">
        <f t="shared" si="31"/>
        <v>0.014301491280090523</v>
      </c>
      <c r="AD91" s="62">
        <v>13999730</v>
      </c>
      <c r="AE91" s="67">
        <f t="shared" si="32"/>
        <v>0.03854841199189973</v>
      </c>
      <c r="AF91" s="62">
        <v>37735041</v>
      </c>
      <c r="AG91" s="62">
        <v>978900013</v>
      </c>
      <c r="AH91" s="64">
        <v>27421890</v>
      </c>
      <c r="AI91" s="65">
        <v>1006321903</v>
      </c>
      <c r="AJ91" s="66">
        <f t="shared" si="33"/>
        <v>0.028012963158475308</v>
      </c>
      <c r="AK91" s="62">
        <v>3824</v>
      </c>
      <c r="AL91" s="62">
        <v>51095</v>
      </c>
      <c r="AM91" s="25">
        <v>0</v>
      </c>
      <c r="AN91" s="68"/>
    </row>
    <row r="92" spans="1:40" ht="12.75">
      <c r="A92" s="59" t="s">
        <v>188</v>
      </c>
      <c r="B92" s="60" t="s">
        <v>187</v>
      </c>
      <c r="C92" s="24">
        <v>3</v>
      </c>
      <c r="D92" s="24"/>
      <c r="E92" s="61">
        <f t="shared" si="17"/>
        <v>0.03256665087788884</v>
      </c>
      <c r="F92" s="62">
        <v>22358733</v>
      </c>
      <c r="G92" s="63">
        <f t="shared" si="18"/>
        <v>0.0036477720909062765</v>
      </c>
      <c r="H92" s="62">
        <v>2504389</v>
      </c>
      <c r="I92" s="63">
        <f t="shared" si="19"/>
        <v>0.0073543422614102925</v>
      </c>
      <c r="J92" s="62">
        <v>5049146</v>
      </c>
      <c r="K92" s="64">
        <v>16887</v>
      </c>
      <c r="L92" s="65">
        <f t="shared" si="20"/>
        <v>5066033</v>
      </c>
      <c r="M92" s="66">
        <f t="shared" si="21"/>
        <v>0.0033445259851864056</v>
      </c>
      <c r="N92" s="67">
        <f t="shared" si="22"/>
        <v>0.08945007139907261</v>
      </c>
      <c r="O92" s="62">
        <v>61412218</v>
      </c>
      <c r="P92" s="64">
        <v>-311090</v>
      </c>
      <c r="Q92" s="65">
        <f t="shared" si="23"/>
        <v>61101128</v>
      </c>
      <c r="R92" s="66">
        <f t="shared" si="24"/>
        <v>-0.005065604372081139</v>
      </c>
      <c r="S92" s="67">
        <f t="shared" si="25"/>
        <v>0.03109086976798522</v>
      </c>
      <c r="T92" s="62">
        <v>21345531</v>
      </c>
      <c r="U92" s="64">
        <v>0</v>
      </c>
      <c r="V92" s="65">
        <f t="shared" si="26"/>
        <v>21345531</v>
      </c>
      <c r="W92" s="66">
        <f t="shared" si="27"/>
        <v>0</v>
      </c>
      <c r="X92" s="67">
        <f t="shared" si="28"/>
        <v>0.8098560528539503</v>
      </c>
      <c r="Y92" s="62">
        <v>556009131</v>
      </c>
      <c r="Z92" s="64">
        <v>3839530</v>
      </c>
      <c r="AA92" s="65">
        <f t="shared" si="29"/>
        <v>559848661</v>
      </c>
      <c r="AB92" s="66">
        <f t="shared" si="30"/>
        <v>0.0069055160894470995</v>
      </c>
      <c r="AC92" s="67">
        <f t="shared" si="31"/>
        <v>0.026034240748786436</v>
      </c>
      <c r="AD92" s="62">
        <v>17873887</v>
      </c>
      <c r="AE92" s="67">
        <f t="shared" si="32"/>
        <v>0</v>
      </c>
      <c r="AF92" s="62">
        <v>0</v>
      </c>
      <c r="AG92" s="62">
        <v>686553035</v>
      </c>
      <c r="AH92" s="64">
        <v>3545327</v>
      </c>
      <c r="AI92" s="65">
        <v>690098362</v>
      </c>
      <c r="AJ92" s="66">
        <f t="shared" si="33"/>
        <v>0.005163952119154203</v>
      </c>
      <c r="AK92" s="62">
        <v>0</v>
      </c>
      <c r="AL92" s="62">
        <v>0</v>
      </c>
      <c r="AM92" s="25">
        <v>0</v>
      </c>
      <c r="AN92" s="68"/>
    </row>
    <row r="93" spans="1:40" ht="12.75">
      <c r="A93" s="59" t="s">
        <v>190</v>
      </c>
      <c r="B93" s="60" t="s">
        <v>189</v>
      </c>
      <c r="C93" s="24">
        <v>3</v>
      </c>
      <c r="D93" s="24"/>
      <c r="E93" s="61">
        <f t="shared" si="17"/>
        <v>0.1250351660537782</v>
      </c>
      <c r="F93" s="62">
        <v>154221269</v>
      </c>
      <c r="G93" s="63">
        <f t="shared" si="18"/>
        <v>0.01105031792596759</v>
      </c>
      <c r="H93" s="62">
        <v>13629718</v>
      </c>
      <c r="I93" s="63">
        <f t="shared" si="19"/>
        <v>0.00802468962892139</v>
      </c>
      <c r="J93" s="62">
        <v>9897838</v>
      </c>
      <c r="K93" s="64">
        <v>33103</v>
      </c>
      <c r="L93" s="65">
        <f t="shared" si="20"/>
        <v>9930941</v>
      </c>
      <c r="M93" s="66">
        <f t="shared" si="21"/>
        <v>0.0033444677514422845</v>
      </c>
      <c r="N93" s="67">
        <f t="shared" si="22"/>
        <v>0.12262652066070545</v>
      </c>
      <c r="O93" s="62">
        <v>151250390</v>
      </c>
      <c r="P93" s="64">
        <v>-1559283</v>
      </c>
      <c r="Q93" s="65">
        <f t="shared" si="23"/>
        <v>149691107</v>
      </c>
      <c r="R93" s="66">
        <f t="shared" si="24"/>
        <v>-0.010309282508296342</v>
      </c>
      <c r="S93" s="67">
        <f t="shared" si="25"/>
        <v>0.07302416825473007</v>
      </c>
      <c r="T93" s="62">
        <v>90069700</v>
      </c>
      <c r="U93" s="64">
        <v>0</v>
      </c>
      <c r="V93" s="65">
        <f t="shared" si="26"/>
        <v>90069700</v>
      </c>
      <c r="W93" s="66">
        <f t="shared" si="27"/>
        <v>0</v>
      </c>
      <c r="X93" s="67">
        <f t="shared" si="28"/>
        <v>0.6403711344303408</v>
      </c>
      <c r="Y93" s="62">
        <v>789848585</v>
      </c>
      <c r="Z93" s="64">
        <v>11124630</v>
      </c>
      <c r="AA93" s="65">
        <f t="shared" si="29"/>
        <v>800973215</v>
      </c>
      <c r="AB93" s="66">
        <f t="shared" si="30"/>
        <v>0.014084509627880134</v>
      </c>
      <c r="AC93" s="67">
        <f t="shared" si="31"/>
        <v>0.019868003045556575</v>
      </c>
      <c r="AD93" s="62">
        <v>24505655</v>
      </c>
      <c r="AE93" s="67">
        <f t="shared" si="32"/>
        <v>0</v>
      </c>
      <c r="AF93" s="62">
        <v>0</v>
      </c>
      <c r="AG93" s="62">
        <v>1233423155</v>
      </c>
      <c r="AH93" s="64">
        <v>9598450</v>
      </c>
      <c r="AI93" s="65">
        <v>1243021605</v>
      </c>
      <c r="AJ93" s="66">
        <f t="shared" si="33"/>
        <v>0.007781960279479268</v>
      </c>
      <c r="AK93" s="62">
        <v>0</v>
      </c>
      <c r="AL93" s="62">
        <v>1425220</v>
      </c>
      <c r="AM93" s="25">
        <v>0</v>
      </c>
      <c r="AN93" s="68"/>
    </row>
    <row r="94" spans="1:40" ht="12.75">
      <c r="A94" s="59" t="s">
        <v>192</v>
      </c>
      <c r="B94" s="60" t="s">
        <v>191</v>
      </c>
      <c r="C94" s="24">
        <v>3</v>
      </c>
      <c r="D94" s="24"/>
      <c r="E94" s="61">
        <f t="shared" si="17"/>
        <v>0.04048862813561471</v>
      </c>
      <c r="F94" s="62">
        <v>20440870</v>
      </c>
      <c r="G94" s="63">
        <f t="shared" si="18"/>
        <v>0.007374103414124411</v>
      </c>
      <c r="H94" s="62">
        <v>3722850</v>
      </c>
      <c r="I94" s="63">
        <f t="shared" si="19"/>
        <v>0.0004436861658282299</v>
      </c>
      <c r="J94" s="62">
        <v>223997</v>
      </c>
      <c r="K94" s="64">
        <v>750</v>
      </c>
      <c r="L94" s="65">
        <f t="shared" si="20"/>
        <v>224747</v>
      </c>
      <c r="M94" s="66">
        <f t="shared" si="21"/>
        <v>0.0033482591284704705</v>
      </c>
      <c r="N94" s="67">
        <f t="shared" si="22"/>
        <v>0.06610596647910877</v>
      </c>
      <c r="O94" s="62">
        <v>33373901</v>
      </c>
      <c r="P94" s="64">
        <v>-344061</v>
      </c>
      <c r="Q94" s="65">
        <f t="shared" si="23"/>
        <v>33029840</v>
      </c>
      <c r="R94" s="66">
        <f t="shared" si="24"/>
        <v>-0.010309283292953976</v>
      </c>
      <c r="S94" s="67">
        <f t="shared" si="25"/>
        <v>0.012211387296155268</v>
      </c>
      <c r="T94" s="62">
        <v>6164975</v>
      </c>
      <c r="U94" s="64">
        <v>-23608</v>
      </c>
      <c r="V94" s="65">
        <f t="shared" si="26"/>
        <v>6141367</v>
      </c>
      <c r="W94" s="66">
        <f t="shared" si="27"/>
        <v>-0.003829374814983029</v>
      </c>
      <c r="X94" s="67">
        <f t="shared" si="28"/>
        <v>0.8410061735874541</v>
      </c>
      <c r="Y94" s="62">
        <v>424585832</v>
      </c>
      <c r="Z94" s="64">
        <v>2154933</v>
      </c>
      <c r="AA94" s="65">
        <f t="shared" si="29"/>
        <v>426740765</v>
      </c>
      <c r="AB94" s="66">
        <f t="shared" si="30"/>
        <v>0.005075376608421545</v>
      </c>
      <c r="AC94" s="67">
        <f t="shared" si="31"/>
        <v>0.032370054921714526</v>
      </c>
      <c r="AD94" s="62">
        <v>16342171</v>
      </c>
      <c r="AE94" s="67">
        <f t="shared" si="32"/>
        <v>0</v>
      </c>
      <c r="AF94" s="62">
        <v>0</v>
      </c>
      <c r="AG94" s="62">
        <v>504854596</v>
      </c>
      <c r="AH94" s="64">
        <v>1788014</v>
      </c>
      <c r="AI94" s="65">
        <v>506642610</v>
      </c>
      <c r="AJ94" s="66">
        <f t="shared" si="33"/>
        <v>0.0035416415224632323</v>
      </c>
      <c r="AK94" s="62">
        <v>0</v>
      </c>
      <c r="AL94" s="62">
        <v>0</v>
      </c>
      <c r="AM94" s="25">
        <v>0</v>
      </c>
      <c r="AN94" s="68"/>
    </row>
    <row r="95" spans="1:40" ht="12.75">
      <c r="A95" s="59" t="s">
        <v>194</v>
      </c>
      <c r="B95" s="60" t="s">
        <v>193</v>
      </c>
      <c r="C95" s="24">
        <v>3</v>
      </c>
      <c r="D95" s="24"/>
      <c r="E95" s="61">
        <f t="shared" si="17"/>
        <v>0.02774223025160082</v>
      </c>
      <c r="F95" s="62">
        <v>12553680</v>
      </c>
      <c r="G95" s="63">
        <f t="shared" si="18"/>
        <v>0.0058288212055504504</v>
      </c>
      <c r="H95" s="62">
        <v>2637609</v>
      </c>
      <c r="I95" s="63">
        <f t="shared" si="19"/>
        <v>0.0019274645542539108</v>
      </c>
      <c r="J95" s="62">
        <v>872200</v>
      </c>
      <c r="K95" s="64">
        <v>2918</v>
      </c>
      <c r="L95" s="65">
        <f t="shared" si="20"/>
        <v>875118</v>
      </c>
      <c r="M95" s="66">
        <f t="shared" si="21"/>
        <v>0.003345562944278835</v>
      </c>
      <c r="N95" s="67">
        <f t="shared" si="22"/>
        <v>0.12158656126631054</v>
      </c>
      <c r="O95" s="62">
        <v>55019325</v>
      </c>
      <c r="P95" s="64">
        <v>2378717</v>
      </c>
      <c r="Q95" s="65">
        <f t="shared" si="23"/>
        <v>57398042</v>
      </c>
      <c r="R95" s="66">
        <f t="shared" si="24"/>
        <v>0.04323420907108548</v>
      </c>
      <c r="S95" s="67">
        <f t="shared" si="25"/>
        <v>0.023308465106982326</v>
      </c>
      <c r="T95" s="62">
        <v>10547350</v>
      </c>
      <c r="U95" s="64">
        <v>0</v>
      </c>
      <c r="V95" s="65">
        <f t="shared" si="26"/>
        <v>10547350</v>
      </c>
      <c r="W95" s="66">
        <f t="shared" si="27"/>
        <v>0</v>
      </c>
      <c r="X95" s="67">
        <f t="shared" si="28"/>
        <v>0.7907273061423906</v>
      </c>
      <c r="Y95" s="62">
        <v>357813250</v>
      </c>
      <c r="Z95" s="64">
        <v>4768663</v>
      </c>
      <c r="AA95" s="65">
        <f t="shared" si="29"/>
        <v>362581913</v>
      </c>
      <c r="AB95" s="66">
        <f t="shared" si="30"/>
        <v>0.013327239838099903</v>
      </c>
      <c r="AC95" s="67">
        <f t="shared" si="31"/>
        <v>0.02754577118387189</v>
      </c>
      <c r="AD95" s="62">
        <v>12464780</v>
      </c>
      <c r="AE95" s="67">
        <f t="shared" si="32"/>
        <v>0.00133338028903942</v>
      </c>
      <c r="AF95" s="62">
        <v>603370</v>
      </c>
      <c r="AG95" s="62">
        <v>452511564</v>
      </c>
      <c r="AH95" s="64">
        <v>7150298</v>
      </c>
      <c r="AI95" s="65">
        <v>459661862</v>
      </c>
      <c r="AJ95" s="66">
        <f t="shared" si="33"/>
        <v>0.01580135971950542</v>
      </c>
      <c r="AK95" s="62">
        <v>0</v>
      </c>
      <c r="AL95" s="62">
        <v>0</v>
      </c>
      <c r="AM95" s="25">
        <v>0</v>
      </c>
      <c r="AN95" s="68"/>
    </row>
    <row r="96" spans="1:40" ht="12.75">
      <c r="A96" s="59" t="s">
        <v>196</v>
      </c>
      <c r="B96" s="60" t="s">
        <v>195</v>
      </c>
      <c r="C96" s="24">
        <v>3</v>
      </c>
      <c r="D96" s="24"/>
      <c r="E96" s="61">
        <f t="shared" si="17"/>
        <v>0.028845695900245504</v>
      </c>
      <c r="F96" s="62">
        <v>9973509</v>
      </c>
      <c r="G96" s="63">
        <f t="shared" si="18"/>
        <v>0.07180352588517169</v>
      </c>
      <c r="H96" s="62">
        <v>24826342</v>
      </c>
      <c r="I96" s="63">
        <f t="shared" si="19"/>
        <v>0.008068541811923565</v>
      </c>
      <c r="J96" s="62">
        <v>2789729</v>
      </c>
      <c r="K96" s="64">
        <v>9330</v>
      </c>
      <c r="L96" s="65">
        <f t="shared" si="20"/>
        <v>2799059</v>
      </c>
      <c r="M96" s="66">
        <f t="shared" si="21"/>
        <v>0.0033444108728840688</v>
      </c>
      <c r="N96" s="67">
        <f t="shared" si="22"/>
        <v>0.10302226872698936</v>
      </c>
      <c r="O96" s="62">
        <v>35620341</v>
      </c>
      <c r="P96" s="64">
        <v>-540417</v>
      </c>
      <c r="Q96" s="65">
        <f t="shared" si="23"/>
        <v>35079924</v>
      </c>
      <c r="R96" s="66">
        <f t="shared" si="24"/>
        <v>-0.015171584123801622</v>
      </c>
      <c r="S96" s="67">
        <f t="shared" si="25"/>
        <v>0.023758833529063647</v>
      </c>
      <c r="T96" s="62">
        <v>8214707</v>
      </c>
      <c r="U96" s="64">
        <v>14919</v>
      </c>
      <c r="V96" s="65">
        <f t="shared" si="26"/>
        <v>8229626</v>
      </c>
      <c r="W96" s="66">
        <f t="shared" si="27"/>
        <v>0.0018161329430252352</v>
      </c>
      <c r="X96" s="67">
        <f t="shared" si="28"/>
        <v>0.7316294232149309</v>
      </c>
      <c r="Y96" s="62">
        <v>252963654</v>
      </c>
      <c r="Z96" s="64">
        <v>1751700</v>
      </c>
      <c r="AA96" s="65">
        <f t="shared" si="29"/>
        <v>254715354</v>
      </c>
      <c r="AB96" s="66">
        <f t="shared" si="30"/>
        <v>0.006924710219437295</v>
      </c>
      <c r="AC96" s="67">
        <f t="shared" si="31"/>
        <v>0.03287171093167534</v>
      </c>
      <c r="AD96" s="62">
        <v>11365519</v>
      </c>
      <c r="AE96" s="67">
        <f t="shared" si="32"/>
        <v>0</v>
      </c>
      <c r="AF96" s="62">
        <v>0</v>
      </c>
      <c r="AG96" s="62">
        <v>345753801</v>
      </c>
      <c r="AH96" s="64">
        <v>1235532</v>
      </c>
      <c r="AI96" s="65">
        <v>346989333</v>
      </c>
      <c r="AJ96" s="66">
        <f t="shared" si="33"/>
        <v>0.003573444446385132</v>
      </c>
      <c r="AK96" s="62">
        <v>0</v>
      </c>
      <c r="AL96" s="62">
        <v>0</v>
      </c>
      <c r="AM96" s="25">
        <v>0</v>
      </c>
      <c r="AN96" s="68"/>
    </row>
    <row r="97" spans="1:40" ht="12.75">
      <c r="A97" s="59" t="s">
        <v>198</v>
      </c>
      <c r="B97" s="60" t="s">
        <v>197</v>
      </c>
      <c r="C97" s="24">
        <v>3</v>
      </c>
      <c r="D97" s="24"/>
      <c r="E97" s="61">
        <f t="shared" si="17"/>
        <v>0.03487597860357564</v>
      </c>
      <c r="F97" s="62">
        <v>15113987</v>
      </c>
      <c r="G97" s="63">
        <f t="shared" si="18"/>
        <v>0.07142422189932236</v>
      </c>
      <c r="H97" s="62">
        <v>30952673</v>
      </c>
      <c r="I97" s="63">
        <f t="shared" si="19"/>
        <v>0.007736248193553014</v>
      </c>
      <c r="J97" s="62">
        <v>3352610</v>
      </c>
      <c r="K97" s="64">
        <v>11212</v>
      </c>
      <c r="L97" s="65">
        <f t="shared" si="20"/>
        <v>3363822</v>
      </c>
      <c r="M97" s="66">
        <f t="shared" si="21"/>
        <v>0.003344260143589621</v>
      </c>
      <c r="N97" s="67">
        <f t="shared" si="22"/>
        <v>0.14904374421794994</v>
      </c>
      <c r="O97" s="62">
        <v>64590165</v>
      </c>
      <c r="P97" s="64">
        <v>-1255630</v>
      </c>
      <c r="Q97" s="65">
        <f t="shared" si="23"/>
        <v>63334535</v>
      </c>
      <c r="R97" s="66">
        <f t="shared" si="24"/>
        <v>-0.019439956532081935</v>
      </c>
      <c r="S97" s="67">
        <f t="shared" si="25"/>
        <v>0.022015163144298636</v>
      </c>
      <c r="T97" s="62">
        <v>9540575</v>
      </c>
      <c r="U97" s="64">
        <v>-14081</v>
      </c>
      <c r="V97" s="65">
        <f t="shared" si="26"/>
        <v>9526494</v>
      </c>
      <c r="W97" s="66">
        <f t="shared" si="27"/>
        <v>-0.0014759068504780896</v>
      </c>
      <c r="X97" s="67">
        <f t="shared" si="28"/>
        <v>0.6766557279514048</v>
      </c>
      <c r="Y97" s="62">
        <v>293238105</v>
      </c>
      <c r="Z97" s="64">
        <v>765436</v>
      </c>
      <c r="AA97" s="65">
        <f t="shared" si="29"/>
        <v>294003541</v>
      </c>
      <c r="AB97" s="66">
        <f t="shared" si="30"/>
        <v>0.0026102883184298304</v>
      </c>
      <c r="AC97" s="67">
        <f t="shared" si="31"/>
        <v>0.03824891598989561</v>
      </c>
      <c r="AD97" s="62">
        <v>16575696</v>
      </c>
      <c r="AE97" s="67">
        <f t="shared" si="32"/>
        <v>0</v>
      </c>
      <c r="AF97" s="62">
        <v>0</v>
      </c>
      <c r="AG97" s="62">
        <v>433363811</v>
      </c>
      <c r="AH97" s="64">
        <v>-493063</v>
      </c>
      <c r="AI97" s="65">
        <v>432870748</v>
      </c>
      <c r="AJ97" s="66">
        <f t="shared" si="33"/>
        <v>-0.0011377576703099465</v>
      </c>
      <c r="AK97" s="62">
        <v>0</v>
      </c>
      <c r="AL97" s="62">
        <v>502800</v>
      </c>
      <c r="AM97" s="25">
        <v>0</v>
      </c>
      <c r="AN97" s="68"/>
    </row>
    <row r="98" spans="1:40" ht="12.75">
      <c r="A98" s="59" t="s">
        <v>200</v>
      </c>
      <c r="B98" s="60" t="s">
        <v>199</v>
      </c>
      <c r="C98" s="24">
        <v>3</v>
      </c>
      <c r="D98" s="24"/>
      <c r="E98" s="61">
        <f t="shared" si="17"/>
        <v>0.047930915264192</v>
      </c>
      <c r="F98" s="62">
        <v>13432097</v>
      </c>
      <c r="G98" s="63">
        <f t="shared" si="18"/>
        <v>0.04072643188043427</v>
      </c>
      <c r="H98" s="62">
        <v>11413122</v>
      </c>
      <c r="I98" s="63">
        <f t="shared" si="19"/>
        <v>0.006290912177109362</v>
      </c>
      <c r="J98" s="62">
        <v>1762957</v>
      </c>
      <c r="K98" s="64">
        <v>5896</v>
      </c>
      <c r="L98" s="65">
        <f t="shared" si="20"/>
        <v>1768853</v>
      </c>
      <c r="M98" s="66">
        <f t="shared" si="21"/>
        <v>0.0033443810597762738</v>
      </c>
      <c r="N98" s="67">
        <f t="shared" si="22"/>
        <v>0.15782491947971267</v>
      </c>
      <c r="O98" s="62">
        <v>44228649</v>
      </c>
      <c r="P98" s="64">
        <v>-1215601</v>
      </c>
      <c r="Q98" s="65">
        <f t="shared" si="23"/>
        <v>43013048</v>
      </c>
      <c r="R98" s="66">
        <f t="shared" si="24"/>
        <v>-0.027484470529497748</v>
      </c>
      <c r="S98" s="67">
        <f t="shared" si="25"/>
        <v>0.02178265947658648</v>
      </c>
      <c r="T98" s="62">
        <v>6104344</v>
      </c>
      <c r="U98" s="64">
        <v>0</v>
      </c>
      <c r="V98" s="65">
        <f t="shared" si="26"/>
        <v>6104344</v>
      </c>
      <c r="W98" s="66">
        <f t="shared" si="27"/>
        <v>0</v>
      </c>
      <c r="X98" s="67">
        <f t="shared" si="28"/>
        <v>0.6851042967328723</v>
      </c>
      <c r="Y98" s="62">
        <v>191992732</v>
      </c>
      <c r="Z98" s="64">
        <v>736740</v>
      </c>
      <c r="AA98" s="65">
        <f t="shared" si="29"/>
        <v>192729472</v>
      </c>
      <c r="AB98" s="66">
        <f t="shared" si="30"/>
        <v>0.003837332759033816</v>
      </c>
      <c r="AC98" s="67">
        <f t="shared" si="31"/>
        <v>0.04033629660246916</v>
      </c>
      <c r="AD98" s="62">
        <v>11303791</v>
      </c>
      <c r="AE98" s="67">
        <f t="shared" si="32"/>
        <v>3.5683866237856975E-06</v>
      </c>
      <c r="AF98" s="62">
        <v>1000</v>
      </c>
      <c r="AG98" s="62">
        <v>280238692</v>
      </c>
      <c r="AH98" s="64">
        <v>-472965</v>
      </c>
      <c r="AI98" s="65">
        <v>279765727</v>
      </c>
      <c r="AJ98" s="66">
        <f t="shared" si="33"/>
        <v>-0.0016877219795188025</v>
      </c>
      <c r="AK98" s="62">
        <v>0</v>
      </c>
      <c r="AL98" s="62">
        <v>24672</v>
      </c>
      <c r="AM98" s="25">
        <v>0</v>
      </c>
      <c r="AN98" s="68"/>
    </row>
    <row r="99" spans="1:40" ht="12.75">
      <c r="A99" s="59" t="s">
        <v>202</v>
      </c>
      <c r="B99" s="60" t="s">
        <v>201</v>
      </c>
      <c r="C99" s="24">
        <v>3</v>
      </c>
      <c r="D99" s="24"/>
      <c r="E99" s="61">
        <f t="shared" si="17"/>
        <v>0.057051878733933505</v>
      </c>
      <c r="F99" s="62">
        <v>26391242</v>
      </c>
      <c r="G99" s="63">
        <f t="shared" si="18"/>
        <v>0.013716321022484811</v>
      </c>
      <c r="H99" s="62">
        <v>6344940</v>
      </c>
      <c r="I99" s="63">
        <f t="shared" si="19"/>
        <v>0.028781162630316225</v>
      </c>
      <c r="J99" s="62">
        <v>13313683</v>
      </c>
      <c r="K99" s="64">
        <v>44528</v>
      </c>
      <c r="L99" s="65">
        <f t="shared" si="20"/>
        <v>13358211</v>
      </c>
      <c r="M99" s="66">
        <f t="shared" si="21"/>
        <v>0.0033445290833498138</v>
      </c>
      <c r="N99" s="67">
        <f t="shared" si="22"/>
        <v>0.12816517747301617</v>
      </c>
      <c r="O99" s="62">
        <v>59287061</v>
      </c>
      <c r="P99" s="64">
        <v>528869</v>
      </c>
      <c r="Q99" s="65">
        <f t="shared" si="23"/>
        <v>59815930</v>
      </c>
      <c r="R99" s="66">
        <f t="shared" si="24"/>
        <v>0.00892047929311254</v>
      </c>
      <c r="S99" s="67">
        <f t="shared" si="25"/>
        <v>0.026653134744895116</v>
      </c>
      <c r="T99" s="62">
        <v>12329293</v>
      </c>
      <c r="U99" s="64">
        <v>0</v>
      </c>
      <c r="V99" s="65">
        <f t="shared" si="26"/>
        <v>12329293</v>
      </c>
      <c r="W99" s="66">
        <f t="shared" si="27"/>
        <v>0</v>
      </c>
      <c r="X99" s="67">
        <f t="shared" si="28"/>
        <v>0.7194462439044266</v>
      </c>
      <c r="Y99" s="62">
        <v>332803763</v>
      </c>
      <c r="Z99" s="64">
        <v>-484329</v>
      </c>
      <c r="AA99" s="65">
        <f t="shared" si="29"/>
        <v>332319434</v>
      </c>
      <c r="AB99" s="66">
        <f t="shared" si="30"/>
        <v>-0.0014552990496084024</v>
      </c>
      <c r="AC99" s="67">
        <f t="shared" si="31"/>
        <v>0.026186081490927566</v>
      </c>
      <c r="AD99" s="62">
        <v>12113242</v>
      </c>
      <c r="AE99" s="67">
        <f t="shared" si="32"/>
        <v>0</v>
      </c>
      <c r="AF99" s="62">
        <v>0</v>
      </c>
      <c r="AG99" s="62">
        <v>462583224</v>
      </c>
      <c r="AH99" s="64">
        <v>89068</v>
      </c>
      <c r="AI99" s="65">
        <v>462672292</v>
      </c>
      <c r="AJ99" s="66">
        <f t="shared" si="33"/>
        <v>0.00019254481221740112</v>
      </c>
      <c r="AK99" s="62">
        <v>0</v>
      </c>
      <c r="AL99" s="62">
        <v>8530</v>
      </c>
      <c r="AM99" s="25">
        <v>0</v>
      </c>
      <c r="AN99" s="68"/>
    </row>
    <row r="100" spans="1:40" ht="12.75">
      <c r="A100" s="59" t="s">
        <v>204</v>
      </c>
      <c r="B100" s="60" t="s">
        <v>203</v>
      </c>
      <c r="C100" s="24">
        <v>3</v>
      </c>
      <c r="D100" s="24"/>
      <c r="E100" s="61">
        <f t="shared" si="17"/>
        <v>0.05037748540284067</v>
      </c>
      <c r="F100" s="62">
        <v>16308243</v>
      </c>
      <c r="G100" s="63">
        <f t="shared" si="18"/>
        <v>0.014055031769932702</v>
      </c>
      <c r="H100" s="62">
        <v>4549907</v>
      </c>
      <c r="I100" s="63">
        <f t="shared" si="19"/>
        <v>0.0233109258185529</v>
      </c>
      <c r="J100" s="62">
        <v>7546233</v>
      </c>
      <c r="K100" s="64">
        <v>25238</v>
      </c>
      <c r="L100" s="65">
        <f t="shared" si="20"/>
        <v>7571471</v>
      </c>
      <c r="M100" s="66">
        <f t="shared" si="21"/>
        <v>0.0033444501382345337</v>
      </c>
      <c r="N100" s="67">
        <f t="shared" si="22"/>
        <v>0.2146983162302342</v>
      </c>
      <c r="O100" s="62">
        <v>69502324</v>
      </c>
      <c r="P100" s="64">
        <v>277119</v>
      </c>
      <c r="Q100" s="65">
        <f t="shared" si="23"/>
        <v>69779443</v>
      </c>
      <c r="R100" s="66">
        <f t="shared" si="24"/>
        <v>0.0039871904139493234</v>
      </c>
      <c r="S100" s="67">
        <f t="shared" si="25"/>
        <v>0.032039856609550235</v>
      </c>
      <c r="T100" s="62">
        <v>10371970</v>
      </c>
      <c r="U100" s="64">
        <v>-15938</v>
      </c>
      <c r="V100" s="65">
        <f t="shared" si="26"/>
        <v>10356032</v>
      </c>
      <c r="W100" s="66">
        <f t="shared" si="27"/>
        <v>-0.001536641544470337</v>
      </c>
      <c r="X100" s="67">
        <f t="shared" si="28"/>
        <v>0.6343321487881124</v>
      </c>
      <c r="Y100" s="62">
        <v>205346550</v>
      </c>
      <c r="Z100" s="64">
        <v>-545206</v>
      </c>
      <c r="AA100" s="65">
        <f t="shared" si="29"/>
        <v>204801344</v>
      </c>
      <c r="AB100" s="66">
        <f t="shared" si="30"/>
        <v>-0.002655053128479636</v>
      </c>
      <c r="AC100" s="67">
        <f t="shared" si="31"/>
        <v>0.0306877503619152</v>
      </c>
      <c r="AD100" s="62">
        <v>9934265</v>
      </c>
      <c r="AE100" s="67">
        <f t="shared" si="32"/>
        <v>0.000498485018861713</v>
      </c>
      <c r="AF100" s="62">
        <v>161370</v>
      </c>
      <c r="AG100" s="62">
        <v>323720862</v>
      </c>
      <c r="AH100" s="64">
        <v>-258787</v>
      </c>
      <c r="AI100" s="65">
        <v>323462075</v>
      </c>
      <c r="AJ100" s="66">
        <f t="shared" si="33"/>
        <v>-0.0007994140334397108</v>
      </c>
      <c r="AK100" s="62">
        <v>129045</v>
      </c>
      <c r="AL100" s="62">
        <v>622740</v>
      </c>
      <c r="AM100" s="25">
        <v>0</v>
      </c>
      <c r="AN100" s="68"/>
    </row>
    <row r="101" spans="1:40" ht="12.75">
      <c r="A101" s="59" t="s">
        <v>206</v>
      </c>
      <c r="B101" s="60" t="s">
        <v>205</v>
      </c>
      <c r="C101" s="24">
        <v>3</v>
      </c>
      <c r="D101" s="24"/>
      <c r="E101" s="61">
        <f t="shared" si="17"/>
        <v>0.036954830651407665</v>
      </c>
      <c r="F101" s="62">
        <v>28680242</v>
      </c>
      <c r="G101" s="63">
        <f t="shared" si="18"/>
        <v>0.008968551189069626</v>
      </c>
      <c r="H101" s="62">
        <v>6960395</v>
      </c>
      <c r="I101" s="63">
        <f t="shared" si="19"/>
        <v>0.01929056807290379</v>
      </c>
      <c r="J101" s="62">
        <v>14971200</v>
      </c>
      <c r="K101" s="64">
        <v>50071</v>
      </c>
      <c r="L101" s="65">
        <f t="shared" si="20"/>
        <v>15021271</v>
      </c>
      <c r="M101" s="66">
        <f t="shared" si="21"/>
        <v>0.0033444880837875386</v>
      </c>
      <c r="N101" s="67">
        <f t="shared" si="22"/>
        <v>0.09841212179343527</v>
      </c>
      <c r="O101" s="62">
        <v>76376577</v>
      </c>
      <c r="P101" s="64">
        <v>1564761</v>
      </c>
      <c r="Q101" s="65">
        <f t="shared" si="23"/>
        <v>77941338</v>
      </c>
      <c r="R101" s="66">
        <f t="shared" si="24"/>
        <v>0.020487446039903046</v>
      </c>
      <c r="S101" s="67">
        <f t="shared" si="25"/>
        <v>0.025682812046121713</v>
      </c>
      <c r="T101" s="62">
        <v>19932151</v>
      </c>
      <c r="U101" s="64">
        <v>0</v>
      </c>
      <c r="V101" s="65">
        <f t="shared" si="26"/>
        <v>19932151</v>
      </c>
      <c r="W101" s="66">
        <f t="shared" si="27"/>
        <v>0</v>
      </c>
      <c r="X101" s="67">
        <f t="shared" si="28"/>
        <v>0.7801965784548043</v>
      </c>
      <c r="Y101" s="62">
        <v>605502076</v>
      </c>
      <c r="Z101" s="64">
        <v>-8044528</v>
      </c>
      <c r="AA101" s="65">
        <f t="shared" si="29"/>
        <v>597457548</v>
      </c>
      <c r="AB101" s="66">
        <f t="shared" si="30"/>
        <v>-0.013285714977466072</v>
      </c>
      <c r="AC101" s="67">
        <f t="shared" si="31"/>
        <v>0.03049453779225767</v>
      </c>
      <c r="AD101" s="62">
        <v>23666479</v>
      </c>
      <c r="AE101" s="67">
        <f t="shared" si="32"/>
        <v>0</v>
      </c>
      <c r="AF101" s="62">
        <v>0</v>
      </c>
      <c r="AG101" s="62">
        <v>776089120</v>
      </c>
      <c r="AH101" s="64">
        <v>-6429696</v>
      </c>
      <c r="AI101" s="65">
        <v>769659424</v>
      </c>
      <c r="AJ101" s="66">
        <f t="shared" si="33"/>
        <v>-0.008284739257780087</v>
      </c>
      <c r="AK101" s="62">
        <v>0</v>
      </c>
      <c r="AL101" s="62">
        <v>0</v>
      </c>
      <c r="AM101" s="25">
        <v>0</v>
      </c>
      <c r="AN101" s="68"/>
    </row>
    <row r="102" spans="1:40" ht="12.75">
      <c r="A102" s="59" t="s">
        <v>208</v>
      </c>
      <c r="B102" s="60" t="s">
        <v>207</v>
      </c>
      <c r="C102" s="24">
        <v>3</v>
      </c>
      <c r="D102" s="24"/>
      <c r="E102" s="61">
        <f t="shared" si="17"/>
        <v>0.02632711316234323</v>
      </c>
      <c r="F102" s="62">
        <v>10098154</v>
      </c>
      <c r="G102" s="63">
        <f t="shared" si="18"/>
        <v>0.008884164981936142</v>
      </c>
      <c r="H102" s="62">
        <v>3407653</v>
      </c>
      <c r="I102" s="63">
        <f t="shared" si="19"/>
        <v>0.003388024621779427</v>
      </c>
      <c r="J102" s="62">
        <v>1299527</v>
      </c>
      <c r="K102" s="64">
        <v>4346</v>
      </c>
      <c r="L102" s="65">
        <f t="shared" si="20"/>
        <v>1303873</v>
      </c>
      <c r="M102" s="66">
        <f t="shared" si="21"/>
        <v>0.003344293731488457</v>
      </c>
      <c r="N102" s="67">
        <f t="shared" si="22"/>
        <v>0.17979137887740085</v>
      </c>
      <c r="O102" s="62">
        <v>68961645</v>
      </c>
      <c r="P102" s="64">
        <v>691384</v>
      </c>
      <c r="Q102" s="65">
        <f t="shared" si="23"/>
        <v>69653029</v>
      </c>
      <c r="R102" s="66">
        <f t="shared" si="24"/>
        <v>0.01002563091411175</v>
      </c>
      <c r="S102" s="67">
        <f t="shared" si="25"/>
        <v>0.02354916276416227</v>
      </c>
      <c r="T102" s="62">
        <v>9032630</v>
      </c>
      <c r="U102" s="64">
        <v>-226598</v>
      </c>
      <c r="V102" s="65">
        <f t="shared" si="26"/>
        <v>8806032</v>
      </c>
      <c r="W102" s="66">
        <f t="shared" si="27"/>
        <v>-0.025086602683825197</v>
      </c>
      <c r="X102" s="67">
        <f t="shared" si="28"/>
        <v>0.7338263757902042</v>
      </c>
      <c r="Y102" s="62">
        <v>281469970</v>
      </c>
      <c r="Z102" s="64">
        <v>7983952</v>
      </c>
      <c r="AA102" s="65">
        <f t="shared" si="29"/>
        <v>289453922</v>
      </c>
      <c r="AB102" s="66">
        <f t="shared" si="30"/>
        <v>0.028365200024713117</v>
      </c>
      <c r="AC102" s="67">
        <f t="shared" si="31"/>
        <v>0.024233779802173925</v>
      </c>
      <c r="AD102" s="62">
        <v>9295225</v>
      </c>
      <c r="AE102" s="67">
        <f t="shared" si="32"/>
        <v>0</v>
      </c>
      <c r="AF102" s="62">
        <v>0</v>
      </c>
      <c r="AG102" s="62">
        <v>383564804</v>
      </c>
      <c r="AH102" s="64">
        <v>8453084</v>
      </c>
      <c r="AI102" s="65">
        <v>392017888</v>
      </c>
      <c r="AJ102" s="66">
        <f t="shared" si="33"/>
        <v>0.022038215998566958</v>
      </c>
      <c r="AK102" s="62">
        <v>3280150</v>
      </c>
      <c r="AL102" s="62">
        <v>1554880</v>
      </c>
      <c r="AM102" s="25">
        <v>0</v>
      </c>
      <c r="AN102" s="68"/>
    </row>
    <row r="103" spans="1:40" ht="12.75">
      <c r="A103" s="59" t="s">
        <v>210</v>
      </c>
      <c r="B103" s="60" t="s">
        <v>209</v>
      </c>
      <c r="C103" s="24">
        <v>3</v>
      </c>
      <c r="D103" s="24"/>
      <c r="E103" s="61">
        <f t="shared" si="17"/>
        <v>0.06157397147836254</v>
      </c>
      <c r="F103" s="62">
        <v>76683660</v>
      </c>
      <c r="G103" s="63">
        <f t="shared" si="18"/>
        <v>0.024468647950284143</v>
      </c>
      <c r="H103" s="62">
        <v>30473030</v>
      </c>
      <c r="I103" s="63">
        <f t="shared" si="19"/>
        <v>0.008880970257402062</v>
      </c>
      <c r="J103" s="62">
        <v>11060279</v>
      </c>
      <c r="K103" s="64">
        <v>36991</v>
      </c>
      <c r="L103" s="65">
        <f t="shared" si="20"/>
        <v>11097270</v>
      </c>
      <c r="M103" s="66">
        <f t="shared" si="21"/>
        <v>0.003344490676953086</v>
      </c>
      <c r="N103" s="67">
        <f t="shared" si="22"/>
        <v>0.47066934864453425</v>
      </c>
      <c r="O103" s="62">
        <v>586167295</v>
      </c>
      <c r="P103" s="64">
        <v>6166079</v>
      </c>
      <c r="Q103" s="65">
        <f t="shared" si="23"/>
        <v>592333374</v>
      </c>
      <c r="R103" s="66">
        <f t="shared" si="24"/>
        <v>0.010519315991520816</v>
      </c>
      <c r="S103" s="67">
        <f t="shared" si="25"/>
        <v>0.1491060309622207</v>
      </c>
      <c r="T103" s="62">
        <v>185695285</v>
      </c>
      <c r="U103" s="64">
        <v>-5594509</v>
      </c>
      <c r="V103" s="65">
        <f t="shared" si="26"/>
        <v>180100776</v>
      </c>
      <c r="W103" s="66">
        <f t="shared" si="27"/>
        <v>-0.030127361607485078</v>
      </c>
      <c r="X103" s="67">
        <f t="shared" si="28"/>
        <v>0.2725781853932523</v>
      </c>
      <c r="Y103" s="62">
        <v>339466375</v>
      </c>
      <c r="Z103" s="64">
        <v>9699040</v>
      </c>
      <c r="AA103" s="65">
        <f t="shared" si="29"/>
        <v>349165415</v>
      </c>
      <c r="AB103" s="66">
        <f t="shared" si="30"/>
        <v>0.02857143067557133</v>
      </c>
      <c r="AC103" s="67">
        <f t="shared" si="31"/>
        <v>0.012722845313944051</v>
      </c>
      <c r="AD103" s="62">
        <v>15844915</v>
      </c>
      <c r="AE103" s="67">
        <f t="shared" si="32"/>
        <v>0</v>
      </c>
      <c r="AF103" s="62">
        <v>0</v>
      </c>
      <c r="AG103" s="62">
        <v>1245390839</v>
      </c>
      <c r="AH103" s="64">
        <v>10307601</v>
      </c>
      <c r="AI103" s="65">
        <v>1255698440</v>
      </c>
      <c r="AJ103" s="66">
        <f t="shared" si="33"/>
        <v>0.008276599343123962</v>
      </c>
      <c r="AK103" s="62">
        <v>390045</v>
      </c>
      <c r="AL103" s="62">
        <v>1076485</v>
      </c>
      <c r="AM103" s="25">
        <v>0</v>
      </c>
      <c r="AN103" s="68"/>
    </row>
    <row r="104" spans="1:40" ht="12.75">
      <c r="A104" s="59" t="s">
        <v>212</v>
      </c>
      <c r="B104" s="60" t="s">
        <v>211</v>
      </c>
      <c r="C104" s="24">
        <v>3</v>
      </c>
      <c r="D104" s="24"/>
      <c r="E104" s="61">
        <f t="shared" si="17"/>
        <v>0.08516373073594768</v>
      </c>
      <c r="F104" s="62">
        <v>45424160</v>
      </c>
      <c r="G104" s="63">
        <f t="shared" si="18"/>
        <v>0.013115843284836018</v>
      </c>
      <c r="H104" s="62">
        <v>6995656</v>
      </c>
      <c r="I104" s="63">
        <f t="shared" si="19"/>
        <v>0.017772991546972663</v>
      </c>
      <c r="J104" s="62">
        <v>9479660</v>
      </c>
      <c r="K104" s="64">
        <v>31704</v>
      </c>
      <c r="L104" s="65">
        <f t="shared" si="20"/>
        <v>9511364</v>
      </c>
      <c r="M104" s="66">
        <f t="shared" si="21"/>
        <v>0.003344423745155417</v>
      </c>
      <c r="N104" s="67">
        <f t="shared" si="22"/>
        <v>0.22215207513314947</v>
      </c>
      <c r="O104" s="62">
        <v>118490246</v>
      </c>
      <c r="P104" s="64">
        <v>1150411</v>
      </c>
      <c r="Q104" s="65">
        <f t="shared" si="23"/>
        <v>119640657</v>
      </c>
      <c r="R104" s="66">
        <f t="shared" si="24"/>
        <v>0.00970890886664207</v>
      </c>
      <c r="S104" s="67">
        <f t="shared" si="25"/>
        <v>0.02539874082050417</v>
      </c>
      <c r="T104" s="62">
        <v>13547040</v>
      </c>
      <c r="U104" s="64">
        <v>-405264</v>
      </c>
      <c r="V104" s="65">
        <f t="shared" si="26"/>
        <v>13141776</v>
      </c>
      <c r="W104" s="66">
        <f t="shared" si="27"/>
        <v>-0.02991531729440527</v>
      </c>
      <c r="X104" s="67">
        <f t="shared" si="28"/>
        <v>0.6086294103542522</v>
      </c>
      <c r="Y104" s="62">
        <v>324627391</v>
      </c>
      <c r="Z104" s="64">
        <v>9081734</v>
      </c>
      <c r="AA104" s="65">
        <f t="shared" si="29"/>
        <v>333709125</v>
      </c>
      <c r="AB104" s="66">
        <f t="shared" si="30"/>
        <v>0.02797587095785149</v>
      </c>
      <c r="AC104" s="67">
        <f t="shared" si="31"/>
        <v>0.027767208124337812</v>
      </c>
      <c r="AD104" s="62">
        <v>14810320</v>
      </c>
      <c r="AE104" s="67">
        <f t="shared" si="32"/>
        <v>0</v>
      </c>
      <c r="AF104" s="62">
        <v>0</v>
      </c>
      <c r="AG104" s="62">
        <v>533374473</v>
      </c>
      <c r="AH104" s="64">
        <v>9858585</v>
      </c>
      <c r="AI104" s="65">
        <v>543233058</v>
      </c>
      <c r="AJ104" s="66">
        <f t="shared" si="33"/>
        <v>0.018483421121655366</v>
      </c>
      <c r="AK104" s="62">
        <v>17240</v>
      </c>
      <c r="AL104" s="62">
        <v>173315</v>
      </c>
      <c r="AM104" s="25">
        <v>0</v>
      </c>
      <c r="AN104" s="68"/>
    </row>
    <row r="105" spans="1:40" ht="12.75">
      <c r="A105" s="59" t="s">
        <v>214</v>
      </c>
      <c r="B105" s="60" t="s">
        <v>213</v>
      </c>
      <c r="C105" s="24">
        <v>3</v>
      </c>
      <c r="D105" s="24"/>
      <c r="E105" s="61">
        <f t="shared" si="17"/>
        <v>0.02508276641984605</v>
      </c>
      <c r="F105" s="62">
        <v>15390596</v>
      </c>
      <c r="G105" s="63">
        <f t="shared" si="18"/>
        <v>0.16136769389106853</v>
      </c>
      <c r="H105" s="62">
        <v>99013998</v>
      </c>
      <c r="I105" s="63">
        <f t="shared" si="19"/>
        <v>0.03773754900496282</v>
      </c>
      <c r="J105" s="62">
        <v>23155475</v>
      </c>
      <c r="K105" s="64">
        <v>77443</v>
      </c>
      <c r="L105" s="65">
        <f t="shared" si="20"/>
        <v>23232918</v>
      </c>
      <c r="M105" s="66">
        <f t="shared" si="21"/>
        <v>0.0033444790055051775</v>
      </c>
      <c r="N105" s="67">
        <f t="shared" si="22"/>
        <v>0.11478407118460517</v>
      </c>
      <c r="O105" s="62">
        <v>70430639</v>
      </c>
      <c r="P105" s="64">
        <v>-666025</v>
      </c>
      <c r="Q105" s="65">
        <f t="shared" si="23"/>
        <v>69764614</v>
      </c>
      <c r="R105" s="66">
        <f t="shared" si="24"/>
        <v>-0.00945646680842978</v>
      </c>
      <c r="S105" s="67">
        <f t="shared" si="25"/>
        <v>0.0146017997099006</v>
      </c>
      <c r="T105" s="62">
        <v>8959554</v>
      </c>
      <c r="U105" s="64">
        <v>-120801</v>
      </c>
      <c r="V105" s="65">
        <f t="shared" si="26"/>
        <v>8838753</v>
      </c>
      <c r="W105" s="66">
        <f t="shared" si="27"/>
        <v>-0.013482925600984156</v>
      </c>
      <c r="X105" s="67">
        <f t="shared" si="28"/>
        <v>0.624533813116728</v>
      </c>
      <c r="Y105" s="62">
        <v>383209230</v>
      </c>
      <c r="Z105" s="64">
        <v>2729154</v>
      </c>
      <c r="AA105" s="65">
        <f t="shared" si="29"/>
        <v>385938384</v>
      </c>
      <c r="AB105" s="66">
        <f t="shared" si="30"/>
        <v>0.007121837853435837</v>
      </c>
      <c r="AC105" s="67">
        <f t="shared" si="31"/>
        <v>0.021892306672888863</v>
      </c>
      <c r="AD105" s="62">
        <v>13432954</v>
      </c>
      <c r="AE105" s="67">
        <f t="shared" si="32"/>
        <v>0</v>
      </c>
      <c r="AF105" s="62">
        <v>0</v>
      </c>
      <c r="AG105" s="62">
        <v>613592446</v>
      </c>
      <c r="AH105" s="64">
        <v>2019771</v>
      </c>
      <c r="AI105" s="65">
        <v>615612217</v>
      </c>
      <c r="AJ105" s="66">
        <f t="shared" si="33"/>
        <v>0.0032917142529489355</v>
      </c>
      <c r="AK105" s="62">
        <v>0</v>
      </c>
      <c r="AL105" s="62">
        <v>0</v>
      </c>
      <c r="AM105" s="25">
        <v>0</v>
      </c>
      <c r="AN105" s="68"/>
    </row>
    <row r="106" spans="1:40" ht="12.75">
      <c r="A106" s="59" t="s">
        <v>216</v>
      </c>
      <c r="B106" s="60" t="s">
        <v>215</v>
      </c>
      <c r="C106" s="24">
        <v>3</v>
      </c>
      <c r="D106" s="24"/>
      <c r="E106" s="61">
        <f t="shared" si="17"/>
        <v>0.027835365084203582</v>
      </c>
      <c r="F106" s="62">
        <v>22740891</v>
      </c>
      <c r="G106" s="63">
        <f t="shared" si="18"/>
        <v>0.027025461138191733</v>
      </c>
      <c r="H106" s="62">
        <v>22079217</v>
      </c>
      <c r="I106" s="63">
        <f t="shared" si="19"/>
        <v>0.13263488717387242</v>
      </c>
      <c r="J106" s="62">
        <v>108359833</v>
      </c>
      <c r="K106" s="64">
        <v>362407</v>
      </c>
      <c r="L106" s="65">
        <f t="shared" si="20"/>
        <v>108722240</v>
      </c>
      <c r="M106" s="66">
        <f t="shared" si="21"/>
        <v>0.0033444772843088453</v>
      </c>
      <c r="N106" s="67">
        <f t="shared" si="22"/>
        <v>0.09634381467701122</v>
      </c>
      <c r="O106" s="62">
        <v>78710812</v>
      </c>
      <c r="P106" s="64">
        <v>-656986</v>
      </c>
      <c r="Q106" s="65">
        <f t="shared" si="23"/>
        <v>78053826</v>
      </c>
      <c r="R106" s="66">
        <f t="shared" si="24"/>
        <v>-0.00834683296114389</v>
      </c>
      <c r="S106" s="67">
        <f t="shared" si="25"/>
        <v>0.021773641513196353</v>
      </c>
      <c r="T106" s="62">
        <v>17788594</v>
      </c>
      <c r="U106" s="64">
        <v>12112</v>
      </c>
      <c r="V106" s="65">
        <f t="shared" si="26"/>
        <v>17800706</v>
      </c>
      <c r="W106" s="66">
        <f t="shared" si="27"/>
        <v>0.0006808857406043446</v>
      </c>
      <c r="X106" s="67">
        <f t="shared" si="28"/>
        <v>0.6736078615095464</v>
      </c>
      <c r="Y106" s="62">
        <v>550323048</v>
      </c>
      <c r="Z106" s="64">
        <v>-4456456</v>
      </c>
      <c r="AA106" s="65">
        <f t="shared" si="29"/>
        <v>545866592</v>
      </c>
      <c r="AB106" s="66">
        <f t="shared" si="30"/>
        <v>-0.008097890895530873</v>
      </c>
      <c r="AC106" s="67">
        <f t="shared" si="31"/>
        <v>0.020645539421709262</v>
      </c>
      <c r="AD106" s="62">
        <v>16866959</v>
      </c>
      <c r="AE106" s="67">
        <f t="shared" si="32"/>
        <v>0.00013342948226892026</v>
      </c>
      <c r="AF106" s="62">
        <v>109009</v>
      </c>
      <c r="AG106" s="62">
        <v>816978363</v>
      </c>
      <c r="AH106" s="64">
        <v>-4738923</v>
      </c>
      <c r="AI106" s="65">
        <v>812239440</v>
      </c>
      <c r="AJ106" s="66">
        <f t="shared" si="33"/>
        <v>-0.0058005489675373445</v>
      </c>
      <c r="AK106" s="62">
        <v>0</v>
      </c>
      <c r="AL106" s="62">
        <v>0</v>
      </c>
      <c r="AM106" s="25">
        <v>0</v>
      </c>
      <c r="AN106" s="68"/>
    </row>
    <row r="107" spans="1:40" ht="12.75">
      <c r="A107" s="59" t="s">
        <v>218</v>
      </c>
      <c r="B107" s="60" t="s">
        <v>217</v>
      </c>
      <c r="C107" s="24">
        <v>3</v>
      </c>
      <c r="D107" s="24"/>
      <c r="E107" s="61">
        <f t="shared" si="17"/>
        <v>0.02635315027467464</v>
      </c>
      <c r="F107" s="62">
        <v>11800192</v>
      </c>
      <c r="G107" s="63">
        <f t="shared" si="18"/>
        <v>0.005533622622194498</v>
      </c>
      <c r="H107" s="62">
        <v>2477799</v>
      </c>
      <c r="I107" s="63">
        <f t="shared" si="19"/>
        <v>0.0008447588200046367</v>
      </c>
      <c r="J107" s="62">
        <v>378259</v>
      </c>
      <c r="K107" s="64">
        <v>1265</v>
      </c>
      <c r="L107" s="65">
        <f t="shared" si="20"/>
        <v>379524</v>
      </c>
      <c r="M107" s="66">
        <f t="shared" si="21"/>
        <v>0.0033442694027108408</v>
      </c>
      <c r="N107" s="67">
        <f t="shared" si="22"/>
        <v>0.20788864697735737</v>
      </c>
      <c r="O107" s="62">
        <v>93086630</v>
      </c>
      <c r="P107" s="64">
        <v>3962597</v>
      </c>
      <c r="Q107" s="65">
        <f t="shared" si="23"/>
        <v>97049227</v>
      </c>
      <c r="R107" s="66">
        <f t="shared" si="24"/>
        <v>0.04256891671768545</v>
      </c>
      <c r="S107" s="67">
        <f t="shared" si="25"/>
        <v>0.04020967252522653</v>
      </c>
      <c r="T107" s="62">
        <v>18004749</v>
      </c>
      <c r="U107" s="64">
        <v>-84</v>
      </c>
      <c r="V107" s="65">
        <f t="shared" si="26"/>
        <v>18004665</v>
      </c>
      <c r="W107" s="66">
        <f t="shared" si="27"/>
        <v>-4.665435769196227E-06</v>
      </c>
      <c r="X107" s="67">
        <f t="shared" si="28"/>
        <v>0.6979802068282179</v>
      </c>
      <c r="Y107" s="62">
        <v>312535707</v>
      </c>
      <c r="Z107" s="64">
        <v>-9877396</v>
      </c>
      <c r="AA107" s="65">
        <f t="shared" si="29"/>
        <v>302658311</v>
      </c>
      <c r="AB107" s="66">
        <f t="shared" si="30"/>
        <v>-0.0316040560447066</v>
      </c>
      <c r="AC107" s="67">
        <f t="shared" si="31"/>
        <v>0.021189941952324397</v>
      </c>
      <c r="AD107" s="62">
        <v>9488254</v>
      </c>
      <c r="AE107" s="67">
        <f t="shared" si="32"/>
        <v>0</v>
      </c>
      <c r="AF107" s="62">
        <v>0</v>
      </c>
      <c r="AG107" s="62">
        <v>447771590</v>
      </c>
      <c r="AH107" s="64">
        <v>-5913618</v>
      </c>
      <c r="AI107" s="65">
        <v>441857972</v>
      </c>
      <c r="AJ107" s="66">
        <f t="shared" si="33"/>
        <v>-0.01320677356953352</v>
      </c>
      <c r="AK107" s="62">
        <v>0</v>
      </c>
      <c r="AL107" s="62">
        <v>40465</v>
      </c>
      <c r="AM107" s="25">
        <v>0</v>
      </c>
      <c r="AN107" s="68"/>
    </row>
    <row r="108" spans="1:40" ht="12.75">
      <c r="A108" s="59" t="s">
        <v>220</v>
      </c>
      <c r="B108" s="60" t="s">
        <v>219</v>
      </c>
      <c r="C108" s="24">
        <v>3</v>
      </c>
      <c r="D108" s="24"/>
      <c r="E108" s="61">
        <f t="shared" si="17"/>
        <v>0.017703934545419613</v>
      </c>
      <c r="F108" s="62">
        <v>9222141</v>
      </c>
      <c r="G108" s="63">
        <f t="shared" si="18"/>
        <v>0.02469140096955338</v>
      </c>
      <c r="H108" s="62">
        <v>12861976</v>
      </c>
      <c r="I108" s="63">
        <f t="shared" si="19"/>
        <v>0.0032083580982096914</v>
      </c>
      <c r="J108" s="62">
        <v>1671263</v>
      </c>
      <c r="K108" s="64">
        <v>5590</v>
      </c>
      <c r="L108" s="65">
        <f t="shared" si="20"/>
        <v>1676853</v>
      </c>
      <c r="M108" s="66">
        <f t="shared" si="21"/>
        <v>0.003344775777361193</v>
      </c>
      <c r="N108" s="67">
        <f t="shared" si="22"/>
        <v>0.5348615895422926</v>
      </c>
      <c r="O108" s="62">
        <v>278614281</v>
      </c>
      <c r="P108" s="64">
        <v>-1335417</v>
      </c>
      <c r="Q108" s="65">
        <f t="shared" si="23"/>
        <v>277278864</v>
      </c>
      <c r="R108" s="66">
        <f t="shared" si="24"/>
        <v>-0.004793067301528596</v>
      </c>
      <c r="S108" s="67">
        <f t="shared" si="25"/>
        <v>0.025628428138756994</v>
      </c>
      <c r="T108" s="62">
        <v>13350082</v>
      </c>
      <c r="U108" s="64">
        <v>-36717</v>
      </c>
      <c r="V108" s="65">
        <f t="shared" si="26"/>
        <v>13313365</v>
      </c>
      <c r="W108" s="66">
        <f t="shared" si="27"/>
        <v>-0.0027503201852992366</v>
      </c>
      <c r="X108" s="67">
        <f t="shared" si="28"/>
        <v>0.387475637257126</v>
      </c>
      <c r="Y108" s="62">
        <v>201839594</v>
      </c>
      <c r="Z108" s="64">
        <v>2466009</v>
      </c>
      <c r="AA108" s="65">
        <f t="shared" si="29"/>
        <v>204305603</v>
      </c>
      <c r="AB108" s="66">
        <f t="shared" si="30"/>
        <v>0.012217667263044534</v>
      </c>
      <c r="AC108" s="67">
        <f t="shared" si="31"/>
        <v>0.006414376056943</v>
      </c>
      <c r="AD108" s="62">
        <v>3341307</v>
      </c>
      <c r="AE108" s="67">
        <f t="shared" si="32"/>
        <v>1.6275391698746256E-05</v>
      </c>
      <c r="AF108" s="62">
        <v>8478</v>
      </c>
      <c r="AG108" s="62">
        <v>520909122</v>
      </c>
      <c r="AH108" s="64">
        <v>1099465</v>
      </c>
      <c r="AI108" s="65">
        <v>522008587</v>
      </c>
      <c r="AJ108" s="66">
        <f t="shared" si="33"/>
        <v>0.002110665668089414</v>
      </c>
      <c r="AK108" s="62">
        <v>15050</v>
      </c>
      <c r="AL108" s="62">
        <v>0</v>
      </c>
      <c r="AM108" s="25">
        <v>0</v>
      </c>
      <c r="AN108" s="68"/>
    </row>
    <row r="109" spans="1:40" ht="12.75">
      <c r="A109" s="59" t="s">
        <v>222</v>
      </c>
      <c r="B109" s="60" t="s">
        <v>221</v>
      </c>
      <c r="C109" s="24">
        <v>3</v>
      </c>
      <c r="D109" s="24"/>
      <c r="E109" s="61">
        <f t="shared" si="17"/>
        <v>0.023872948690548776</v>
      </c>
      <c r="F109" s="62">
        <v>14250076</v>
      </c>
      <c r="G109" s="63">
        <f t="shared" si="18"/>
        <v>0.036702837827444726</v>
      </c>
      <c r="H109" s="62">
        <v>21908405</v>
      </c>
      <c r="I109" s="63">
        <f t="shared" si="19"/>
        <v>0.17675330895899843</v>
      </c>
      <c r="J109" s="62">
        <v>105506367</v>
      </c>
      <c r="K109" s="64">
        <v>352864</v>
      </c>
      <c r="L109" s="65">
        <f t="shared" si="20"/>
        <v>105859231</v>
      </c>
      <c r="M109" s="66">
        <f t="shared" si="21"/>
        <v>0.003344480622671805</v>
      </c>
      <c r="N109" s="67">
        <f t="shared" si="22"/>
        <v>0.050924827403857245</v>
      </c>
      <c r="O109" s="62">
        <v>30397697</v>
      </c>
      <c r="P109" s="64">
        <v>-103028</v>
      </c>
      <c r="Q109" s="65">
        <f t="shared" si="23"/>
        <v>30294669</v>
      </c>
      <c r="R109" s="66">
        <f t="shared" si="24"/>
        <v>-0.0033893357118468547</v>
      </c>
      <c r="S109" s="67">
        <f t="shared" si="25"/>
        <v>0.004508314466433194</v>
      </c>
      <c r="T109" s="62">
        <v>2691072</v>
      </c>
      <c r="U109" s="64">
        <v>0</v>
      </c>
      <c r="V109" s="65">
        <f t="shared" si="26"/>
        <v>2691072</v>
      </c>
      <c r="W109" s="66">
        <f t="shared" si="27"/>
        <v>0</v>
      </c>
      <c r="X109" s="67">
        <f t="shared" si="28"/>
        <v>0.6974807696801324</v>
      </c>
      <c r="Y109" s="62">
        <v>416335414</v>
      </c>
      <c r="Z109" s="64">
        <v>1578523</v>
      </c>
      <c r="AA109" s="65">
        <f t="shared" si="29"/>
        <v>417913937</v>
      </c>
      <c r="AB109" s="66">
        <f t="shared" si="30"/>
        <v>0.00379146944247217</v>
      </c>
      <c r="AC109" s="67">
        <f t="shared" si="31"/>
        <v>0.009746262767612066</v>
      </c>
      <c r="AD109" s="62">
        <v>5817672</v>
      </c>
      <c r="AE109" s="67">
        <f t="shared" si="32"/>
        <v>1.0730204973149962E-05</v>
      </c>
      <c r="AF109" s="62">
        <v>6405</v>
      </c>
      <c r="AG109" s="62">
        <v>596913108</v>
      </c>
      <c r="AH109" s="64">
        <v>1828359</v>
      </c>
      <c r="AI109" s="65">
        <v>598741467</v>
      </c>
      <c r="AJ109" s="66">
        <f t="shared" si="33"/>
        <v>0.0030630237056211537</v>
      </c>
      <c r="AK109" s="62">
        <v>0</v>
      </c>
      <c r="AL109" s="62">
        <v>0</v>
      </c>
      <c r="AM109" s="25">
        <v>0</v>
      </c>
      <c r="AN109" s="68"/>
    </row>
    <row r="110" spans="1:40" ht="12.75">
      <c r="A110" s="59" t="s">
        <v>224</v>
      </c>
      <c r="B110" s="60" t="s">
        <v>223</v>
      </c>
      <c r="C110" s="24">
        <v>3</v>
      </c>
      <c r="D110" s="24"/>
      <c r="E110" s="61">
        <f t="shared" si="17"/>
        <v>0.03366878433045063</v>
      </c>
      <c r="F110" s="62">
        <v>28597980</v>
      </c>
      <c r="G110" s="63">
        <f t="shared" si="18"/>
        <v>0.0049161592586320175</v>
      </c>
      <c r="H110" s="62">
        <v>4175744</v>
      </c>
      <c r="I110" s="63">
        <f t="shared" si="19"/>
        <v>0.010046315237360805</v>
      </c>
      <c r="J110" s="62">
        <v>8533255</v>
      </c>
      <c r="K110" s="64">
        <v>28539</v>
      </c>
      <c r="L110" s="65">
        <f t="shared" si="20"/>
        <v>8561794</v>
      </c>
      <c r="M110" s="66">
        <f t="shared" si="21"/>
        <v>0.0033444447634577894</v>
      </c>
      <c r="N110" s="67">
        <f t="shared" si="22"/>
        <v>0.07203235886308698</v>
      </c>
      <c r="O110" s="62">
        <v>61183675</v>
      </c>
      <c r="P110" s="64">
        <v>1079825</v>
      </c>
      <c r="Q110" s="65">
        <f t="shared" si="23"/>
        <v>62263500</v>
      </c>
      <c r="R110" s="66">
        <f t="shared" si="24"/>
        <v>0.017648907163553024</v>
      </c>
      <c r="S110" s="67">
        <f t="shared" si="25"/>
        <v>0.012357970047694955</v>
      </c>
      <c r="T110" s="62">
        <v>10496755</v>
      </c>
      <c r="U110" s="64">
        <v>-45286</v>
      </c>
      <c r="V110" s="65">
        <f t="shared" si="26"/>
        <v>10451469</v>
      </c>
      <c r="W110" s="66">
        <f t="shared" si="27"/>
        <v>-0.004314285700676066</v>
      </c>
      <c r="X110" s="67">
        <f t="shared" si="28"/>
        <v>0.825566192988719</v>
      </c>
      <c r="Y110" s="62">
        <v>701228926</v>
      </c>
      <c r="Z110" s="64">
        <v>5303</v>
      </c>
      <c r="AA110" s="65">
        <f t="shared" si="29"/>
        <v>701234229</v>
      </c>
      <c r="AB110" s="66">
        <f t="shared" si="30"/>
        <v>7.5624376054332935E-06</v>
      </c>
      <c r="AC110" s="67">
        <f t="shared" si="31"/>
        <v>0.04141221927405555</v>
      </c>
      <c r="AD110" s="62">
        <v>35175188</v>
      </c>
      <c r="AE110" s="67">
        <f t="shared" si="32"/>
        <v>0</v>
      </c>
      <c r="AF110" s="62">
        <v>0</v>
      </c>
      <c r="AG110" s="62">
        <v>849391523</v>
      </c>
      <c r="AH110" s="64">
        <v>1068381</v>
      </c>
      <c r="AI110" s="65">
        <v>850459904</v>
      </c>
      <c r="AJ110" s="66">
        <f t="shared" si="33"/>
        <v>0.0012578192400914743</v>
      </c>
      <c r="AK110" s="62">
        <v>0</v>
      </c>
      <c r="AL110" s="62">
        <v>136200</v>
      </c>
      <c r="AM110" s="25">
        <v>0</v>
      </c>
      <c r="AN110" s="68"/>
    </row>
    <row r="111" spans="1:40" ht="12.75">
      <c r="A111" s="59" t="s">
        <v>226</v>
      </c>
      <c r="B111" s="60" t="s">
        <v>225</v>
      </c>
      <c r="C111" s="24">
        <v>3</v>
      </c>
      <c r="D111" s="24"/>
      <c r="E111" s="61">
        <f t="shared" si="17"/>
        <v>0.04671006541462775</v>
      </c>
      <c r="F111" s="62">
        <v>156523810</v>
      </c>
      <c r="G111" s="63">
        <f t="shared" si="18"/>
        <v>0.00925651622713668</v>
      </c>
      <c r="H111" s="62">
        <v>31018265</v>
      </c>
      <c r="I111" s="63">
        <f t="shared" si="19"/>
        <v>0.015749607866355323</v>
      </c>
      <c r="J111" s="62">
        <v>52776390</v>
      </c>
      <c r="K111" s="64">
        <v>176509</v>
      </c>
      <c r="L111" s="65">
        <f t="shared" si="20"/>
        <v>52952899</v>
      </c>
      <c r="M111" s="66">
        <f t="shared" si="21"/>
        <v>0.0033444689945636677</v>
      </c>
      <c r="N111" s="67">
        <f t="shared" si="22"/>
        <v>0.6068717383493912</v>
      </c>
      <c r="O111" s="62">
        <v>2033606158</v>
      </c>
      <c r="P111" s="64">
        <v>65500667</v>
      </c>
      <c r="Q111" s="65">
        <f t="shared" si="23"/>
        <v>2099106825</v>
      </c>
      <c r="R111" s="66">
        <f t="shared" si="24"/>
        <v>0.0322091210937413</v>
      </c>
      <c r="S111" s="67">
        <f t="shared" si="25"/>
        <v>0.3157643267592919</v>
      </c>
      <c r="T111" s="62">
        <v>1058115313</v>
      </c>
      <c r="U111" s="64">
        <v>33442563</v>
      </c>
      <c r="V111" s="65">
        <f t="shared" si="26"/>
        <v>1091557876</v>
      </c>
      <c r="W111" s="66">
        <f t="shared" si="27"/>
        <v>0.03160578302678812</v>
      </c>
      <c r="X111" s="67">
        <f t="shared" si="28"/>
        <v>0.005498957810018646</v>
      </c>
      <c r="Y111" s="62">
        <v>18426817</v>
      </c>
      <c r="Z111" s="64">
        <v>-498022</v>
      </c>
      <c r="AA111" s="65">
        <f t="shared" si="29"/>
        <v>17928795</v>
      </c>
      <c r="AB111" s="66">
        <f t="shared" si="30"/>
        <v>-0.027027022626859538</v>
      </c>
      <c r="AC111" s="67">
        <f t="shared" si="31"/>
        <v>0.0001487875731785211</v>
      </c>
      <c r="AD111" s="62">
        <v>498582</v>
      </c>
      <c r="AE111" s="67">
        <f t="shared" si="32"/>
        <v>0</v>
      </c>
      <c r="AF111" s="62">
        <v>0</v>
      </c>
      <c r="AG111" s="62">
        <v>3350965335</v>
      </c>
      <c r="AH111" s="64">
        <v>98621717</v>
      </c>
      <c r="AI111" s="65">
        <v>3449587052</v>
      </c>
      <c r="AJ111" s="66">
        <f t="shared" si="33"/>
        <v>0.02943083772604887</v>
      </c>
      <c r="AK111" s="62">
        <v>2990342</v>
      </c>
      <c r="AL111" s="62">
        <v>21395721</v>
      </c>
      <c r="AM111" s="25">
        <v>0</v>
      </c>
      <c r="AN111" s="68"/>
    </row>
    <row r="112" spans="1:40" ht="12.75">
      <c r="A112" s="59" t="s">
        <v>228</v>
      </c>
      <c r="B112" s="60" t="s">
        <v>227</v>
      </c>
      <c r="C112" s="24">
        <v>3</v>
      </c>
      <c r="D112" s="24"/>
      <c r="E112" s="61">
        <f t="shared" si="17"/>
        <v>0.045769300102487455</v>
      </c>
      <c r="F112" s="62">
        <v>45670669</v>
      </c>
      <c r="G112" s="63">
        <f t="shared" si="18"/>
        <v>0.01532541067764472</v>
      </c>
      <c r="H112" s="62">
        <v>15292385</v>
      </c>
      <c r="I112" s="63">
        <f t="shared" si="19"/>
        <v>0.06462432195809546</v>
      </c>
      <c r="J112" s="62">
        <v>64485059</v>
      </c>
      <c r="K112" s="64">
        <v>215669</v>
      </c>
      <c r="L112" s="65">
        <f t="shared" si="20"/>
        <v>64700728</v>
      </c>
      <c r="M112" s="66">
        <f t="shared" si="21"/>
        <v>0.0033444801531467934</v>
      </c>
      <c r="N112" s="67">
        <f t="shared" si="22"/>
        <v>0.28872966545733325</v>
      </c>
      <c r="O112" s="62">
        <v>288107464</v>
      </c>
      <c r="P112" s="64">
        <v>6608583</v>
      </c>
      <c r="Q112" s="65">
        <f t="shared" si="23"/>
        <v>294716047</v>
      </c>
      <c r="R112" s="66">
        <f t="shared" si="24"/>
        <v>0.022937909723852207</v>
      </c>
      <c r="S112" s="67">
        <f t="shared" si="25"/>
        <v>0.050702399744758764</v>
      </c>
      <c r="T112" s="62">
        <v>50593138</v>
      </c>
      <c r="U112" s="64">
        <v>1237759</v>
      </c>
      <c r="V112" s="65">
        <f t="shared" si="26"/>
        <v>51830897</v>
      </c>
      <c r="W112" s="66">
        <f t="shared" si="27"/>
        <v>0.024464958073958567</v>
      </c>
      <c r="X112" s="67">
        <f t="shared" si="28"/>
        <v>0.5120940722661588</v>
      </c>
      <c r="Y112" s="62">
        <v>510990529</v>
      </c>
      <c r="Z112" s="64">
        <v>-3172838</v>
      </c>
      <c r="AA112" s="65">
        <f t="shared" si="29"/>
        <v>507817691</v>
      </c>
      <c r="AB112" s="66">
        <f t="shared" si="30"/>
        <v>-0.006209191403623843</v>
      </c>
      <c r="AC112" s="67">
        <f t="shared" si="31"/>
        <v>0.022754829793521506</v>
      </c>
      <c r="AD112" s="62">
        <v>22705794</v>
      </c>
      <c r="AE112" s="67">
        <f t="shared" si="32"/>
        <v>0</v>
      </c>
      <c r="AF112" s="62">
        <v>0</v>
      </c>
      <c r="AG112" s="62">
        <v>997845038</v>
      </c>
      <c r="AH112" s="64">
        <v>4889173</v>
      </c>
      <c r="AI112" s="65">
        <v>1002734211</v>
      </c>
      <c r="AJ112" s="66">
        <f t="shared" si="33"/>
        <v>0.004899731735700629</v>
      </c>
      <c r="AK112" s="62">
        <v>0</v>
      </c>
      <c r="AL112" s="62">
        <v>203570</v>
      </c>
      <c r="AM112" s="25">
        <v>0</v>
      </c>
      <c r="AN112" s="68"/>
    </row>
    <row r="113" spans="1:40" ht="12.75">
      <c r="A113" s="59" t="s">
        <v>230</v>
      </c>
      <c r="B113" s="60" t="s">
        <v>229</v>
      </c>
      <c r="C113" s="24">
        <v>3</v>
      </c>
      <c r="D113" s="24"/>
      <c r="E113" s="61">
        <f t="shared" si="17"/>
        <v>0.05275656660461509</v>
      </c>
      <c r="F113" s="62">
        <v>41570526</v>
      </c>
      <c r="G113" s="63">
        <f t="shared" si="18"/>
        <v>0.011881938166144515</v>
      </c>
      <c r="H113" s="62">
        <v>9362596</v>
      </c>
      <c r="I113" s="63">
        <f t="shared" si="19"/>
        <v>0.05255005207040234</v>
      </c>
      <c r="J113" s="62">
        <v>41407799</v>
      </c>
      <c r="K113" s="64">
        <v>138488</v>
      </c>
      <c r="L113" s="65">
        <f t="shared" si="20"/>
        <v>41546287</v>
      </c>
      <c r="M113" s="66">
        <f t="shared" si="21"/>
        <v>0.003344490732289345</v>
      </c>
      <c r="N113" s="67">
        <f t="shared" si="22"/>
        <v>0.17997088521605373</v>
      </c>
      <c r="O113" s="62">
        <v>141811434</v>
      </c>
      <c r="P113" s="64">
        <v>4574562</v>
      </c>
      <c r="Q113" s="65">
        <f t="shared" si="23"/>
        <v>146385996</v>
      </c>
      <c r="R113" s="66">
        <f t="shared" si="24"/>
        <v>0.032258061786470615</v>
      </c>
      <c r="S113" s="67">
        <f t="shared" si="25"/>
        <v>0.04017565909748708</v>
      </c>
      <c r="T113" s="62">
        <v>31657164</v>
      </c>
      <c r="U113" s="64">
        <v>1013499</v>
      </c>
      <c r="V113" s="65">
        <f t="shared" si="26"/>
        <v>32670663</v>
      </c>
      <c r="W113" s="66">
        <f t="shared" si="27"/>
        <v>0.03201483872655175</v>
      </c>
      <c r="X113" s="67">
        <f t="shared" si="28"/>
        <v>0.6396453984768606</v>
      </c>
      <c r="Y113" s="62">
        <v>504020587</v>
      </c>
      <c r="Z113" s="64">
        <v>-13622180</v>
      </c>
      <c r="AA113" s="65">
        <f t="shared" si="29"/>
        <v>490398407</v>
      </c>
      <c r="AB113" s="66">
        <f t="shared" si="30"/>
        <v>-0.027027030941496045</v>
      </c>
      <c r="AC113" s="67">
        <f t="shared" si="31"/>
        <v>0.023019500368436564</v>
      </c>
      <c r="AD113" s="62">
        <v>18138647</v>
      </c>
      <c r="AE113" s="67">
        <f t="shared" si="32"/>
        <v>0</v>
      </c>
      <c r="AF113" s="62">
        <v>0</v>
      </c>
      <c r="AG113" s="62">
        <v>787968753</v>
      </c>
      <c r="AH113" s="64">
        <v>-7895631</v>
      </c>
      <c r="AI113" s="65">
        <v>780073122</v>
      </c>
      <c r="AJ113" s="66">
        <f t="shared" si="33"/>
        <v>-0.010020233632284655</v>
      </c>
      <c r="AK113" s="62">
        <v>0</v>
      </c>
      <c r="AL113" s="62">
        <v>238679</v>
      </c>
      <c r="AM113" s="25">
        <v>0</v>
      </c>
      <c r="AN113" s="68"/>
    </row>
    <row r="114" spans="1:40" ht="12.75">
      <c r="A114" s="59" t="s">
        <v>232</v>
      </c>
      <c r="B114" s="60" t="s">
        <v>231</v>
      </c>
      <c r="C114" s="24">
        <v>3</v>
      </c>
      <c r="D114" s="24"/>
      <c r="E114" s="61">
        <f t="shared" si="17"/>
        <v>0.03553315308016651</v>
      </c>
      <c r="F114" s="62">
        <v>25530393</v>
      </c>
      <c r="G114" s="63">
        <f t="shared" si="18"/>
        <v>0.008532561753856591</v>
      </c>
      <c r="H114" s="62">
        <v>6130603</v>
      </c>
      <c r="I114" s="63">
        <f t="shared" si="19"/>
        <v>0.006160699753229321</v>
      </c>
      <c r="J114" s="62">
        <v>4426432</v>
      </c>
      <c r="K114" s="64">
        <v>14804</v>
      </c>
      <c r="L114" s="65">
        <f t="shared" si="20"/>
        <v>4441236</v>
      </c>
      <c r="M114" s="66">
        <f t="shared" si="21"/>
        <v>0.0033444544048118214</v>
      </c>
      <c r="N114" s="67">
        <f t="shared" si="22"/>
        <v>0.25713571383840034</v>
      </c>
      <c r="O114" s="62">
        <v>184750726</v>
      </c>
      <c r="P114" s="64">
        <v>5222876</v>
      </c>
      <c r="Q114" s="65">
        <f t="shared" si="23"/>
        <v>189973602</v>
      </c>
      <c r="R114" s="66">
        <f t="shared" si="24"/>
        <v>0.028269853727124192</v>
      </c>
      <c r="S114" s="67">
        <f t="shared" si="25"/>
        <v>0.04466231466703098</v>
      </c>
      <c r="T114" s="62">
        <v>32089650</v>
      </c>
      <c r="U114" s="64">
        <v>724449</v>
      </c>
      <c r="V114" s="65">
        <f t="shared" si="26"/>
        <v>32814099</v>
      </c>
      <c r="W114" s="66">
        <f t="shared" si="27"/>
        <v>0.022575783780751736</v>
      </c>
      <c r="X114" s="67">
        <f t="shared" si="28"/>
        <v>0.6356345316555123</v>
      </c>
      <c r="Y114" s="62">
        <v>456700236</v>
      </c>
      <c r="Z114" s="64">
        <v>-9592908</v>
      </c>
      <c r="AA114" s="65">
        <f t="shared" si="29"/>
        <v>447107328</v>
      </c>
      <c r="AB114" s="66">
        <f t="shared" si="30"/>
        <v>-0.021004823829344377</v>
      </c>
      <c r="AC114" s="67">
        <f t="shared" si="31"/>
        <v>0.012341025251803943</v>
      </c>
      <c r="AD114" s="62">
        <v>8866965</v>
      </c>
      <c r="AE114" s="67">
        <f t="shared" si="32"/>
        <v>0</v>
      </c>
      <c r="AF114" s="62">
        <v>0</v>
      </c>
      <c r="AG114" s="62">
        <v>718495005</v>
      </c>
      <c r="AH114" s="64">
        <v>-3630779</v>
      </c>
      <c r="AI114" s="65">
        <v>714864226</v>
      </c>
      <c r="AJ114" s="66">
        <f t="shared" si="33"/>
        <v>-0.0050533114005434174</v>
      </c>
      <c r="AK114" s="62">
        <v>0</v>
      </c>
      <c r="AL114" s="62">
        <v>0</v>
      </c>
      <c r="AM114" s="25">
        <v>0</v>
      </c>
      <c r="AN114" s="68"/>
    </row>
    <row r="115" spans="1:40" ht="12.75">
      <c r="A115" s="59" t="s">
        <v>234</v>
      </c>
      <c r="B115" s="60" t="s">
        <v>233</v>
      </c>
      <c r="C115" s="24">
        <v>3</v>
      </c>
      <c r="D115" s="24"/>
      <c r="E115" s="61">
        <f t="shared" si="17"/>
        <v>0.03981149735737494</v>
      </c>
      <c r="F115" s="62">
        <v>13772228</v>
      </c>
      <c r="G115" s="63">
        <f t="shared" si="18"/>
        <v>0.006778746259574886</v>
      </c>
      <c r="H115" s="62">
        <v>2345012</v>
      </c>
      <c r="I115" s="63">
        <f t="shared" si="19"/>
        <v>0.011436643244931823</v>
      </c>
      <c r="J115" s="62">
        <v>3956346</v>
      </c>
      <c r="K115" s="64">
        <v>13232</v>
      </c>
      <c r="L115" s="65">
        <f t="shared" si="20"/>
        <v>3969578</v>
      </c>
      <c r="M115" s="66">
        <f t="shared" si="21"/>
        <v>0.003344500202965059</v>
      </c>
      <c r="N115" s="67">
        <f t="shared" si="22"/>
        <v>0.11554704118548004</v>
      </c>
      <c r="O115" s="62">
        <v>39971875</v>
      </c>
      <c r="P115" s="64">
        <v>1289415</v>
      </c>
      <c r="Q115" s="65">
        <f t="shared" si="23"/>
        <v>41261290</v>
      </c>
      <c r="R115" s="66">
        <f t="shared" si="24"/>
        <v>0.03225805644593855</v>
      </c>
      <c r="S115" s="67">
        <f t="shared" si="25"/>
        <v>0.018646414385627332</v>
      </c>
      <c r="T115" s="62">
        <v>6450465</v>
      </c>
      <c r="U115" s="64">
        <v>137244</v>
      </c>
      <c r="V115" s="65">
        <f t="shared" si="26"/>
        <v>6587709</v>
      </c>
      <c r="W115" s="66">
        <f t="shared" si="27"/>
        <v>0.021276605640058507</v>
      </c>
      <c r="X115" s="67">
        <f t="shared" si="28"/>
        <v>0.7856429583065069</v>
      </c>
      <c r="Y115" s="62">
        <v>271782140</v>
      </c>
      <c r="Z115" s="64">
        <v>-3723043</v>
      </c>
      <c r="AA115" s="65">
        <f t="shared" si="29"/>
        <v>268059097</v>
      </c>
      <c r="AB115" s="66">
        <f t="shared" si="30"/>
        <v>-0.01369863008658332</v>
      </c>
      <c r="AC115" s="67">
        <f t="shared" si="31"/>
        <v>0.02213669926050414</v>
      </c>
      <c r="AD115" s="62">
        <v>7657880</v>
      </c>
      <c r="AE115" s="67">
        <f t="shared" si="32"/>
        <v>0</v>
      </c>
      <c r="AF115" s="62">
        <v>0</v>
      </c>
      <c r="AG115" s="62">
        <v>345935946</v>
      </c>
      <c r="AH115" s="64">
        <v>-2283152</v>
      </c>
      <c r="AI115" s="65">
        <v>343652794</v>
      </c>
      <c r="AJ115" s="66">
        <f t="shared" si="33"/>
        <v>-0.006599927028109418</v>
      </c>
      <c r="AK115" s="62">
        <v>0</v>
      </c>
      <c r="AL115" s="62">
        <v>0</v>
      </c>
      <c r="AM115" s="25">
        <v>0</v>
      </c>
      <c r="AN115" s="68"/>
    </row>
    <row r="116" spans="1:40" ht="12.75">
      <c r="A116" s="59" t="s">
        <v>236</v>
      </c>
      <c r="B116" s="60" t="s">
        <v>235</v>
      </c>
      <c r="C116" s="24">
        <v>3</v>
      </c>
      <c r="D116" s="24"/>
      <c r="E116" s="61">
        <f t="shared" si="17"/>
        <v>0.03531147243952854</v>
      </c>
      <c r="F116" s="62">
        <v>12205431</v>
      </c>
      <c r="G116" s="63">
        <f t="shared" si="18"/>
        <v>0.01002121848011238</v>
      </c>
      <c r="H116" s="62">
        <v>3463840</v>
      </c>
      <c r="I116" s="63">
        <f t="shared" si="19"/>
        <v>0.031372650777136545</v>
      </c>
      <c r="J116" s="62">
        <v>10843975</v>
      </c>
      <c r="K116" s="64">
        <v>36267</v>
      </c>
      <c r="L116" s="65">
        <f t="shared" si="20"/>
        <v>10880242</v>
      </c>
      <c r="M116" s="66">
        <f t="shared" si="21"/>
        <v>0.003344437809935932</v>
      </c>
      <c r="N116" s="67">
        <f t="shared" si="22"/>
        <v>0.12403721918223184</v>
      </c>
      <c r="O116" s="62">
        <v>42873537</v>
      </c>
      <c r="P116" s="64">
        <v>1352297</v>
      </c>
      <c r="Q116" s="65">
        <f t="shared" si="23"/>
        <v>44225834</v>
      </c>
      <c r="R116" s="66">
        <f t="shared" si="24"/>
        <v>0.031541531084780805</v>
      </c>
      <c r="S116" s="67">
        <f t="shared" si="25"/>
        <v>0.023539789671177234</v>
      </c>
      <c r="T116" s="62">
        <v>8136542</v>
      </c>
      <c r="U116" s="64">
        <v>167765</v>
      </c>
      <c r="V116" s="65">
        <f t="shared" si="26"/>
        <v>8304307</v>
      </c>
      <c r="W116" s="66">
        <f t="shared" si="27"/>
        <v>0.020618710012189453</v>
      </c>
      <c r="X116" s="67">
        <f t="shared" si="28"/>
        <v>0.7535858828671088</v>
      </c>
      <c r="Y116" s="62">
        <v>260477399</v>
      </c>
      <c r="Z116" s="64">
        <v>-3471044</v>
      </c>
      <c r="AA116" s="65">
        <f t="shared" si="29"/>
        <v>257006355</v>
      </c>
      <c r="AB116" s="66">
        <f t="shared" si="30"/>
        <v>-0.013325701244429273</v>
      </c>
      <c r="AC116" s="67">
        <f t="shared" si="31"/>
        <v>0.02213176658270461</v>
      </c>
      <c r="AD116" s="62">
        <v>7649858</v>
      </c>
      <c r="AE116" s="67">
        <f t="shared" si="32"/>
        <v>0</v>
      </c>
      <c r="AF116" s="62">
        <v>0</v>
      </c>
      <c r="AG116" s="62">
        <v>345650582</v>
      </c>
      <c r="AH116" s="64">
        <v>-1914715</v>
      </c>
      <c r="AI116" s="65">
        <v>343735867</v>
      </c>
      <c r="AJ116" s="66">
        <f t="shared" si="33"/>
        <v>-0.005539452556165521</v>
      </c>
      <c r="AK116" s="62">
        <v>0</v>
      </c>
      <c r="AL116" s="62">
        <v>0</v>
      </c>
      <c r="AM116" s="25">
        <v>0</v>
      </c>
      <c r="AN116" s="68"/>
    </row>
    <row r="117" spans="1:40" ht="12.75">
      <c r="A117" s="59" t="s">
        <v>238</v>
      </c>
      <c r="B117" s="60" t="s">
        <v>237</v>
      </c>
      <c r="C117" s="24">
        <v>3</v>
      </c>
      <c r="D117" s="24"/>
      <c r="E117" s="61">
        <f t="shared" si="17"/>
        <v>0.06446255444853616</v>
      </c>
      <c r="F117" s="62">
        <v>105843227</v>
      </c>
      <c r="G117" s="63">
        <f t="shared" si="18"/>
        <v>0.008956306141243273</v>
      </c>
      <c r="H117" s="62">
        <v>14705659</v>
      </c>
      <c r="I117" s="63">
        <f t="shared" si="19"/>
        <v>0.02530937961439595</v>
      </c>
      <c r="J117" s="62">
        <v>41556318</v>
      </c>
      <c r="K117" s="64">
        <v>138984</v>
      </c>
      <c r="L117" s="65">
        <f t="shared" si="20"/>
        <v>41695302</v>
      </c>
      <c r="M117" s="66">
        <f t="shared" si="21"/>
        <v>0.0033444733963196643</v>
      </c>
      <c r="N117" s="67">
        <f t="shared" si="22"/>
        <v>0.2373354690511855</v>
      </c>
      <c r="O117" s="62">
        <v>389689055</v>
      </c>
      <c r="P117" s="64">
        <v>12570144</v>
      </c>
      <c r="Q117" s="65">
        <f t="shared" si="23"/>
        <v>402259199</v>
      </c>
      <c r="R117" s="66">
        <f t="shared" si="24"/>
        <v>0.03225685668795599</v>
      </c>
      <c r="S117" s="67">
        <f t="shared" si="25"/>
        <v>0.12033710269226557</v>
      </c>
      <c r="T117" s="62">
        <v>197585519</v>
      </c>
      <c r="U117" s="64">
        <v>4197445</v>
      </c>
      <c r="V117" s="65">
        <f t="shared" si="26"/>
        <v>201782964</v>
      </c>
      <c r="W117" s="66">
        <f t="shared" si="27"/>
        <v>0.021243687397961588</v>
      </c>
      <c r="X117" s="67">
        <f t="shared" si="28"/>
        <v>0.527080021371633</v>
      </c>
      <c r="Y117" s="62">
        <v>865430339</v>
      </c>
      <c r="Z117" s="64">
        <v>-11857343</v>
      </c>
      <c r="AA117" s="65">
        <f t="shared" si="29"/>
        <v>853572996</v>
      </c>
      <c r="AB117" s="66">
        <f t="shared" si="30"/>
        <v>-0.013701094664304345</v>
      </c>
      <c r="AC117" s="67">
        <f t="shared" si="31"/>
        <v>0.01651916668074052</v>
      </c>
      <c r="AD117" s="62">
        <v>27123373</v>
      </c>
      <c r="AE117" s="67">
        <f t="shared" si="32"/>
        <v>0</v>
      </c>
      <c r="AF117" s="62">
        <v>0</v>
      </c>
      <c r="AG117" s="62">
        <v>1641933490</v>
      </c>
      <c r="AH117" s="64">
        <v>5049230</v>
      </c>
      <c r="AI117" s="65">
        <v>1646982720</v>
      </c>
      <c r="AJ117" s="66">
        <f t="shared" si="33"/>
        <v>0.0030751732824451984</v>
      </c>
      <c r="AK117" s="62">
        <v>14555</v>
      </c>
      <c r="AL117" s="62">
        <v>305655</v>
      </c>
      <c r="AM117" s="25">
        <v>0</v>
      </c>
      <c r="AN117" s="68"/>
    </row>
    <row r="118" spans="1:40" ht="12.75">
      <c r="A118" s="59" t="s">
        <v>240</v>
      </c>
      <c r="B118" s="60" t="s">
        <v>239</v>
      </c>
      <c r="C118" s="24">
        <v>3</v>
      </c>
      <c r="D118" s="24"/>
      <c r="E118" s="61">
        <f t="shared" si="17"/>
        <v>0.0316813271107553</v>
      </c>
      <c r="F118" s="62">
        <v>10945250</v>
      </c>
      <c r="G118" s="63">
        <f t="shared" si="18"/>
        <v>0.006185605265817052</v>
      </c>
      <c r="H118" s="62">
        <v>2137000</v>
      </c>
      <c r="I118" s="63">
        <f t="shared" si="19"/>
        <v>0.0024581514279586984</v>
      </c>
      <c r="J118" s="62">
        <v>849241</v>
      </c>
      <c r="K118" s="64">
        <v>2839</v>
      </c>
      <c r="L118" s="65">
        <f t="shared" si="20"/>
        <v>852080</v>
      </c>
      <c r="M118" s="66">
        <f t="shared" si="21"/>
        <v>0.0033429850890383294</v>
      </c>
      <c r="N118" s="67">
        <f t="shared" si="22"/>
        <v>0.3343485907833671</v>
      </c>
      <c r="O118" s="62">
        <v>115510594</v>
      </c>
      <c r="P118" s="64">
        <v>3708786</v>
      </c>
      <c r="Q118" s="65">
        <f t="shared" si="23"/>
        <v>119219380</v>
      </c>
      <c r="R118" s="66">
        <f t="shared" si="24"/>
        <v>0.03210775628077889</v>
      </c>
      <c r="S118" s="67">
        <f t="shared" si="25"/>
        <v>0.06688574283981456</v>
      </c>
      <c r="T118" s="62">
        <v>23107655</v>
      </c>
      <c r="U118" s="64">
        <v>0</v>
      </c>
      <c r="V118" s="65">
        <f t="shared" si="26"/>
        <v>23107655</v>
      </c>
      <c r="W118" s="66">
        <f t="shared" si="27"/>
        <v>0</v>
      </c>
      <c r="X118" s="67">
        <f t="shared" si="28"/>
        <v>0.5409177238373573</v>
      </c>
      <c r="Y118" s="62">
        <v>186876001</v>
      </c>
      <c r="Z118" s="64">
        <v>-2559945</v>
      </c>
      <c r="AA118" s="65">
        <f t="shared" si="29"/>
        <v>184316056</v>
      </c>
      <c r="AB118" s="66">
        <f t="shared" si="30"/>
        <v>-0.013698628964133281</v>
      </c>
      <c r="AC118" s="67">
        <f t="shared" si="31"/>
        <v>0.009971268051684566</v>
      </c>
      <c r="AD118" s="62">
        <v>3444869</v>
      </c>
      <c r="AE118" s="67">
        <f t="shared" si="32"/>
        <v>0.007551590683245401</v>
      </c>
      <c r="AF118" s="62">
        <v>2608920</v>
      </c>
      <c r="AG118" s="62">
        <v>345479530</v>
      </c>
      <c r="AH118" s="64">
        <v>1151680</v>
      </c>
      <c r="AI118" s="65">
        <v>346631210</v>
      </c>
      <c r="AJ118" s="66">
        <f t="shared" si="33"/>
        <v>0.0033335694302930193</v>
      </c>
      <c r="AK118" s="62">
        <v>0</v>
      </c>
      <c r="AL118" s="62">
        <v>225990</v>
      </c>
      <c r="AM118" s="25">
        <v>0</v>
      </c>
      <c r="AN118" s="68"/>
    </row>
    <row r="119" spans="1:40" ht="12.75">
      <c r="A119" s="59" t="s">
        <v>242</v>
      </c>
      <c r="B119" s="60" t="s">
        <v>241</v>
      </c>
      <c r="C119" s="24">
        <v>3</v>
      </c>
      <c r="D119" s="24"/>
      <c r="E119" s="61">
        <f t="shared" si="17"/>
        <v>0.044057511561268956</v>
      </c>
      <c r="F119" s="62">
        <v>16038175</v>
      </c>
      <c r="G119" s="63">
        <f t="shared" si="18"/>
        <v>0.004830348799139478</v>
      </c>
      <c r="H119" s="62">
        <v>1758383</v>
      </c>
      <c r="I119" s="63">
        <f t="shared" si="19"/>
        <v>0.0012430082229654303</v>
      </c>
      <c r="J119" s="62">
        <v>452490</v>
      </c>
      <c r="K119" s="64">
        <v>1513</v>
      </c>
      <c r="L119" s="65">
        <f t="shared" si="20"/>
        <v>454003</v>
      </c>
      <c r="M119" s="66">
        <f t="shared" si="21"/>
        <v>0.003343720303211121</v>
      </c>
      <c r="N119" s="67">
        <f t="shared" si="22"/>
        <v>0.05684964544899786</v>
      </c>
      <c r="O119" s="62">
        <v>20694872</v>
      </c>
      <c r="P119" s="64">
        <v>-14332</v>
      </c>
      <c r="Q119" s="65">
        <f t="shared" si="23"/>
        <v>20680540</v>
      </c>
      <c r="R119" s="66">
        <f t="shared" si="24"/>
        <v>-0.0006925387120055635</v>
      </c>
      <c r="S119" s="67">
        <f t="shared" si="25"/>
        <v>0.024896433631152872</v>
      </c>
      <c r="T119" s="62">
        <v>9063003</v>
      </c>
      <c r="U119" s="64">
        <v>0</v>
      </c>
      <c r="V119" s="65">
        <f t="shared" si="26"/>
        <v>9063003</v>
      </c>
      <c r="W119" s="66">
        <f t="shared" si="27"/>
        <v>0</v>
      </c>
      <c r="X119" s="67">
        <f t="shared" si="28"/>
        <v>0.8405462216943913</v>
      </c>
      <c r="Y119" s="62">
        <v>305982497</v>
      </c>
      <c r="Z119" s="64">
        <v>-11924228</v>
      </c>
      <c r="AA119" s="65">
        <f t="shared" si="29"/>
        <v>294058269</v>
      </c>
      <c r="AB119" s="66">
        <f t="shared" si="30"/>
        <v>-0.038970294434848014</v>
      </c>
      <c r="AC119" s="67">
        <f t="shared" si="31"/>
        <v>0.02529222718408191</v>
      </c>
      <c r="AD119" s="62">
        <v>9207083</v>
      </c>
      <c r="AE119" s="67">
        <f t="shared" si="32"/>
        <v>0.0022846034580022317</v>
      </c>
      <c r="AF119" s="62">
        <v>831660</v>
      </c>
      <c r="AG119" s="62">
        <v>364028163</v>
      </c>
      <c r="AH119" s="64">
        <v>-11937047</v>
      </c>
      <c r="AI119" s="65">
        <v>352091116</v>
      </c>
      <c r="AJ119" s="66">
        <f t="shared" si="33"/>
        <v>-0.0327915480539345</v>
      </c>
      <c r="AK119" s="62">
        <v>0</v>
      </c>
      <c r="AL119" s="62">
        <v>0</v>
      </c>
      <c r="AM119" s="25">
        <v>0</v>
      </c>
      <c r="AN119" s="68"/>
    </row>
    <row r="120" spans="1:40" ht="12.75">
      <c r="A120" s="59" t="s">
        <v>244</v>
      </c>
      <c r="B120" s="60" t="s">
        <v>243</v>
      </c>
      <c r="C120" s="24">
        <v>3</v>
      </c>
      <c r="D120" s="24"/>
      <c r="E120" s="61">
        <f t="shared" si="17"/>
        <v>0.053345857299530654</v>
      </c>
      <c r="F120" s="62">
        <v>22485172</v>
      </c>
      <c r="G120" s="63">
        <f t="shared" si="18"/>
        <v>0.01564163304908896</v>
      </c>
      <c r="H120" s="62">
        <v>6592917</v>
      </c>
      <c r="I120" s="63">
        <f t="shared" si="19"/>
        <v>0.03784201849955648</v>
      </c>
      <c r="J120" s="62">
        <v>15950335</v>
      </c>
      <c r="K120" s="64">
        <v>53345</v>
      </c>
      <c r="L120" s="65">
        <f t="shared" si="20"/>
        <v>16003680</v>
      </c>
      <c r="M120" s="66">
        <f t="shared" si="21"/>
        <v>0.0033444438627778035</v>
      </c>
      <c r="N120" s="67">
        <f t="shared" si="22"/>
        <v>0.16216909329701987</v>
      </c>
      <c r="O120" s="62">
        <v>68353948</v>
      </c>
      <c r="P120" s="64">
        <v>53195</v>
      </c>
      <c r="Q120" s="65">
        <f t="shared" si="23"/>
        <v>68407143</v>
      </c>
      <c r="R120" s="66">
        <f t="shared" si="24"/>
        <v>0.0007782286401364849</v>
      </c>
      <c r="S120" s="67">
        <f t="shared" si="25"/>
        <v>0.08954183950724681</v>
      </c>
      <c r="T120" s="62">
        <v>37741706</v>
      </c>
      <c r="U120" s="64">
        <v>-1433</v>
      </c>
      <c r="V120" s="65">
        <f t="shared" si="26"/>
        <v>37740273</v>
      </c>
      <c r="W120" s="66">
        <f t="shared" si="27"/>
        <v>-3.796860693048693E-05</v>
      </c>
      <c r="X120" s="67">
        <f t="shared" si="28"/>
        <v>0.5758468693268785</v>
      </c>
      <c r="Y120" s="62">
        <v>242718302</v>
      </c>
      <c r="Z120" s="64">
        <v>3954714</v>
      </c>
      <c r="AA120" s="65">
        <f t="shared" si="29"/>
        <v>246673016</v>
      </c>
      <c r="AB120" s="66">
        <f t="shared" si="30"/>
        <v>0.016293431386974682</v>
      </c>
      <c r="AC120" s="67">
        <f t="shared" si="31"/>
        <v>0.01896161323869826</v>
      </c>
      <c r="AD120" s="62">
        <v>7992282</v>
      </c>
      <c r="AE120" s="67">
        <f t="shared" si="32"/>
        <v>0.04665107578198052</v>
      </c>
      <c r="AF120" s="62">
        <v>19663335</v>
      </c>
      <c r="AG120" s="62">
        <v>421497997</v>
      </c>
      <c r="AH120" s="64">
        <v>4059821</v>
      </c>
      <c r="AI120" s="65">
        <v>425557818</v>
      </c>
      <c r="AJ120" s="66">
        <f t="shared" si="33"/>
        <v>0.009631886815348259</v>
      </c>
      <c r="AK120" s="62">
        <v>0</v>
      </c>
      <c r="AL120" s="62">
        <v>0</v>
      </c>
      <c r="AM120" s="25">
        <v>0</v>
      </c>
      <c r="AN120" s="68"/>
    </row>
    <row r="121" spans="1:40" ht="12.75">
      <c r="A121" s="59" t="s">
        <v>246</v>
      </c>
      <c r="B121" s="60" t="s">
        <v>245</v>
      </c>
      <c r="C121" s="24">
        <v>3</v>
      </c>
      <c r="D121" s="24"/>
      <c r="E121" s="61">
        <f t="shared" si="17"/>
        <v>0.04311822882681241</v>
      </c>
      <c r="F121" s="62">
        <v>54858965</v>
      </c>
      <c r="G121" s="63">
        <f t="shared" si="18"/>
        <v>0.0035044832658769477</v>
      </c>
      <c r="H121" s="62">
        <v>4458725</v>
      </c>
      <c r="I121" s="63">
        <f t="shared" si="19"/>
        <v>0.0045642237259633225</v>
      </c>
      <c r="J121" s="62">
        <v>5807024</v>
      </c>
      <c r="K121" s="64">
        <v>19421</v>
      </c>
      <c r="L121" s="65">
        <f t="shared" si="20"/>
        <v>5826445</v>
      </c>
      <c r="M121" s="66">
        <f t="shared" si="21"/>
        <v>0.003344398094445623</v>
      </c>
      <c r="N121" s="67">
        <f t="shared" si="22"/>
        <v>0.15461739612312242</v>
      </c>
      <c r="O121" s="62">
        <v>196718431</v>
      </c>
      <c r="P121" s="64">
        <v>2070721</v>
      </c>
      <c r="Q121" s="65">
        <f t="shared" si="23"/>
        <v>198789152</v>
      </c>
      <c r="R121" s="66">
        <f t="shared" si="24"/>
        <v>0.010526319214085233</v>
      </c>
      <c r="S121" s="67">
        <f t="shared" si="25"/>
        <v>0.08804891071411432</v>
      </c>
      <c r="T121" s="62">
        <v>112023899</v>
      </c>
      <c r="U121" s="64">
        <v>-1153243</v>
      </c>
      <c r="V121" s="65">
        <f t="shared" si="26"/>
        <v>110870656</v>
      </c>
      <c r="W121" s="66">
        <f t="shared" si="27"/>
        <v>-0.010294615794438649</v>
      </c>
      <c r="X121" s="67">
        <f t="shared" si="28"/>
        <v>0.6874034449024327</v>
      </c>
      <c r="Y121" s="62">
        <v>874577703</v>
      </c>
      <c r="Z121" s="64">
        <v>38025117</v>
      </c>
      <c r="AA121" s="65">
        <f t="shared" si="29"/>
        <v>912602820</v>
      </c>
      <c r="AB121" s="66">
        <f t="shared" si="30"/>
        <v>0.04347826027300401</v>
      </c>
      <c r="AC121" s="67">
        <f t="shared" si="31"/>
        <v>0.01874331244167788</v>
      </c>
      <c r="AD121" s="62">
        <v>23846961</v>
      </c>
      <c r="AE121" s="67">
        <f t="shared" si="32"/>
        <v>0</v>
      </c>
      <c r="AF121" s="62">
        <v>0</v>
      </c>
      <c r="AG121" s="62">
        <v>1272291708</v>
      </c>
      <c r="AH121" s="64">
        <v>38962016</v>
      </c>
      <c r="AI121" s="65">
        <v>1311253724</v>
      </c>
      <c r="AJ121" s="66">
        <f t="shared" si="33"/>
        <v>0.030623492831881288</v>
      </c>
      <c r="AK121" s="62">
        <v>0</v>
      </c>
      <c r="AL121" s="62">
        <v>159382</v>
      </c>
      <c r="AM121" s="25">
        <v>0</v>
      </c>
      <c r="AN121" s="68"/>
    </row>
    <row r="122" spans="1:40" ht="12.75">
      <c r="A122" s="59" t="s">
        <v>248</v>
      </c>
      <c r="B122" s="60" t="s">
        <v>247</v>
      </c>
      <c r="C122" s="24">
        <v>3</v>
      </c>
      <c r="D122" s="24"/>
      <c r="E122" s="61">
        <f t="shared" si="17"/>
        <v>0.04132512904449575</v>
      </c>
      <c r="F122" s="62">
        <v>12549885</v>
      </c>
      <c r="G122" s="63">
        <f t="shared" si="18"/>
        <v>0.0035368279374683757</v>
      </c>
      <c r="H122" s="62">
        <v>1074087</v>
      </c>
      <c r="I122" s="63">
        <f t="shared" si="19"/>
        <v>0.0010656811188355345</v>
      </c>
      <c r="J122" s="62">
        <v>323633</v>
      </c>
      <c r="K122" s="64">
        <v>1082</v>
      </c>
      <c r="L122" s="65">
        <f t="shared" si="20"/>
        <v>324715</v>
      </c>
      <c r="M122" s="66">
        <f t="shared" si="21"/>
        <v>0.0033432931746762537</v>
      </c>
      <c r="N122" s="67">
        <f t="shared" si="22"/>
        <v>0.08033995804930814</v>
      </c>
      <c r="O122" s="62">
        <v>24398163</v>
      </c>
      <c r="P122" s="64">
        <v>199633</v>
      </c>
      <c r="Q122" s="65">
        <f t="shared" si="23"/>
        <v>24597796</v>
      </c>
      <c r="R122" s="66">
        <f t="shared" si="24"/>
        <v>0.008182296347475013</v>
      </c>
      <c r="S122" s="67">
        <f t="shared" si="25"/>
        <v>0.009982718067813933</v>
      </c>
      <c r="T122" s="62">
        <v>3031617</v>
      </c>
      <c r="U122" s="64">
        <v>-26387</v>
      </c>
      <c r="V122" s="65">
        <f t="shared" si="26"/>
        <v>3005230</v>
      </c>
      <c r="W122" s="66">
        <f t="shared" si="27"/>
        <v>-0.008703935886360314</v>
      </c>
      <c r="X122" s="67">
        <f t="shared" si="28"/>
        <v>0.8354159923899687</v>
      </c>
      <c r="Y122" s="62">
        <v>253704583</v>
      </c>
      <c r="Z122" s="64">
        <v>8285831</v>
      </c>
      <c r="AA122" s="65">
        <f t="shared" si="29"/>
        <v>261990414</v>
      </c>
      <c r="AB122" s="66">
        <f t="shared" si="30"/>
        <v>0.03265936666189432</v>
      </c>
      <c r="AC122" s="67">
        <f t="shared" si="31"/>
        <v>0.0283336933921096</v>
      </c>
      <c r="AD122" s="62">
        <v>8604561</v>
      </c>
      <c r="AE122" s="67">
        <f t="shared" si="32"/>
        <v>0</v>
      </c>
      <c r="AF122" s="62">
        <v>0</v>
      </c>
      <c r="AG122" s="62">
        <v>303686529</v>
      </c>
      <c r="AH122" s="64">
        <v>8460159</v>
      </c>
      <c r="AI122" s="65">
        <v>312146688</v>
      </c>
      <c r="AJ122" s="66">
        <f t="shared" si="33"/>
        <v>0.02785819650235457</v>
      </c>
      <c r="AK122" s="62">
        <v>0</v>
      </c>
      <c r="AL122" s="62">
        <v>0</v>
      </c>
      <c r="AM122" s="25">
        <v>0</v>
      </c>
      <c r="AN122" s="68"/>
    </row>
    <row r="123" spans="1:40" ht="12.75">
      <c r="A123" s="59" t="s">
        <v>250</v>
      </c>
      <c r="B123" s="60" t="s">
        <v>249</v>
      </c>
      <c r="C123" s="24">
        <v>3</v>
      </c>
      <c r="D123" s="24"/>
      <c r="E123" s="61">
        <f t="shared" si="17"/>
        <v>0.07974632140641154</v>
      </c>
      <c r="F123" s="62">
        <v>15589348</v>
      </c>
      <c r="G123" s="63">
        <f t="shared" si="18"/>
        <v>0.0035784320608761512</v>
      </c>
      <c r="H123" s="62">
        <v>699536</v>
      </c>
      <c r="I123" s="63">
        <f t="shared" si="19"/>
        <v>0.0023470032378411763</v>
      </c>
      <c r="J123" s="62">
        <v>458808</v>
      </c>
      <c r="K123" s="64">
        <v>1534</v>
      </c>
      <c r="L123" s="65">
        <f t="shared" si="20"/>
        <v>460342</v>
      </c>
      <c r="M123" s="66">
        <f t="shared" si="21"/>
        <v>0.003343446496137818</v>
      </c>
      <c r="N123" s="67">
        <f t="shared" si="22"/>
        <v>0.1703602395323652</v>
      </c>
      <c r="O123" s="62">
        <v>33303167</v>
      </c>
      <c r="P123" s="64">
        <v>350560</v>
      </c>
      <c r="Q123" s="65">
        <f t="shared" si="23"/>
        <v>33653727</v>
      </c>
      <c r="R123" s="66">
        <f t="shared" si="24"/>
        <v>0.010526326219965807</v>
      </c>
      <c r="S123" s="67">
        <f t="shared" si="25"/>
        <v>0.03392387723903619</v>
      </c>
      <c r="T123" s="62">
        <v>6631668</v>
      </c>
      <c r="U123" s="64">
        <v>-68368</v>
      </c>
      <c r="V123" s="65">
        <f t="shared" si="26"/>
        <v>6563300</v>
      </c>
      <c r="W123" s="66">
        <f t="shared" si="27"/>
        <v>-0.010309321877995098</v>
      </c>
      <c r="X123" s="67">
        <f t="shared" si="28"/>
        <v>0.675864262605849</v>
      </c>
      <c r="Y123" s="62">
        <v>132122498</v>
      </c>
      <c r="Z123" s="64">
        <v>5744456</v>
      </c>
      <c r="AA123" s="65">
        <f t="shared" si="29"/>
        <v>137866954</v>
      </c>
      <c r="AB123" s="66">
        <f t="shared" si="30"/>
        <v>0.04347825757881144</v>
      </c>
      <c r="AC123" s="67">
        <f t="shared" si="31"/>
        <v>0.034179863917620804</v>
      </c>
      <c r="AD123" s="62">
        <v>6681710</v>
      </c>
      <c r="AE123" s="67">
        <f t="shared" si="32"/>
        <v>0</v>
      </c>
      <c r="AF123" s="62">
        <v>0</v>
      </c>
      <c r="AG123" s="62">
        <v>195486735</v>
      </c>
      <c r="AH123" s="64">
        <v>6028182</v>
      </c>
      <c r="AI123" s="65">
        <v>201514917</v>
      </c>
      <c r="AJ123" s="66">
        <f t="shared" si="33"/>
        <v>0.03083678286406492</v>
      </c>
      <c r="AK123" s="62">
        <v>0</v>
      </c>
      <c r="AL123" s="62">
        <v>0</v>
      </c>
      <c r="AM123" s="25">
        <v>0</v>
      </c>
      <c r="AN123" s="68"/>
    </row>
    <row r="124" spans="1:40" ht="12.75">
      <c r="A124" s="59" t="s">
        <v>252</v>
      </c>
      <c r="B124" s="60" t="s">
        <v>251</v>
      </c>
      <c r="C124" s="24">
        <v>3</v>
      </c>
      <c r="D124" s="24"/>
      <c r="E124" s="61">
        <f t="shared" si="17"/>
        <v>0.02795111059089496</v>
      </c>
      <c r="F124" s="62">
        <v>9093948</v>
      </c>
      <c r="G124" s="63">
        <f t="shared" si="18"/>
        <v>0.002653458913774781</v>
      </c>
      <c r="H124" s="62">
        <v>863308</v>
      </c>
      <c r="I124" s="63">
        <f t="shared" si="19"/>
        <v>0.0005633683977010766</v>
      </c>
      <c r="J124" s="62">
        <v>183293</v>
      </c>
      <c r="K124" s="64">
        <v>613</v>
      </c>
      <c r="L124" s="65">
        <f t="shared" si="20"/>
        <v>183906</v>
      </c>
      <c r="M124" s="66">
        <f t="shared" si="21"/>
        <v>0.0033443721255039744</v>
      </c>
      <c r="N124" s="67">
        <f t="shared" si="22"/>
        <v>0.07224271705429337</v>
      </c>
      <c r="O124" s="62">
        <v>23504308</v>
      </c>
      <c r="P124" s="64">
        <v>265651</v>
      </c>
      <c r="Q124" s="65">
        <f t="shared" si="23"/>
        <v>23769959</v>
      </c>
      <c r="R124" s="66">
        <f t="shared" si="24"/>
        <v>0.01130222595789674</v>
      </c>
      <c r="S124" s="67">
        <f t="shared" si="25"/>
        <v>0.004229862617262172</v>
      </c>
      <c r="T124" s="62">
        <v>1376194</v>
      </c>
      <c r="U124" s="64">
        <v>-14188</v>
      </c>
      <c r="V124" s="65">
        <f t="shared" si="26"/>
        <v>1362006</v>
      </c>
      <c r="W124" s="66">
        <f t="shared" si="27"/>
        <v>-0.010309592978896871</v>
      </c>
      <c r="X124" s="67">
        <f t="shared" si="28"/>
        <v>0.871945748176241</v>
      </c>
      <c r="Y124" s="62">
        <v>283689239</v>
      </c>
      <c r="Z124" s="64">
        <v>10360593</v>
      </c>
      <c r="AA124" s="65">
        <f t="shared" si="29"/>
        <v>294049832</v>
      </c>
      <c r="AB124" s="66">
        <f t="shared" si="30"/>
        <v>0.03652092351659486</v>
      </c>
      <c r="AC124" s="67">
        <f t="shared" si="31"/>
        <v>0.02041373424983256</v>
      </c>
      <c r="AD124" s="62">
        <v>6641648</v>
      </c>
      <c r="AE124" s="67">
        <f t="shared" si="32"/>
        <v>0</v>
      </c>
      <c r="AF124" s="62">
        <v>0</v>
      </c>
      <c r="AG124" s="62">
        <v>325351938</v>
      </c>
      <c r="AH124" s="64">
        <v>10612669</v>
      </c>
      <c r="AI124" s="65">
        <v>335964607</v>
      </c>
      <c r="AJ124" s="66">
        <f t="shared" si="33"/>
        <v>0.03261904344334964</v>
      </c>
      <c r="AK124" s="62">
        <v>0</v>
      </c>
      <c r="AL124" s="62">
        <v>0</v>
      </c>
      <c r="AM124" s="25">
        <v>0</v>
      </c>
      <c r="AN124" s="68"/>
    </row>
    <row r="125" spans="1:40" ht="12.75">
      <c r="A125" s="59" t="s">
        <v>254</v>
      </c>
      <c r="B125" s="60" t="s">
        <v>253</v>
      </c>
      <c r="C125" s="24">
        <v>3</v>
      </c>
      <c r="D125" s="24"/>
      <c r="E125" s="61">
        <f t="shared" si="17"/>
        <v>0.05722013643994835</v>
      </c>
      <c r="F125" s="62">
        <v>65722879</v>
      </c>
      <c r="G125" s="63">
        <f t="shared" si="18"/>
        <v>0.002715643439490198</v>
      </c>
      <c r="H125" s="62">
        <v>3119180</v>
      </c>
      <c r="I125" s="63">
        <f t="shared" si="19"/>
        <v>0.000890710118271122</v>
      </c>
      <c r="J125" s="62">
        <v>1023067</v>
      </c>
      <c r="K125" s="64">
        <v>3422</v>
      </c>
      <c r="L125" s="65">
        <f t="shared" si="20"/>
        <v>1026489</v>
      </c>
      <c r="M125" s="66">
        <f t="shared" si="21"/>
        <v>0.003344844472551651</v>
      </c>
      <c r="N125" s="67">
        <f t="shared" si="22"/>
        <v>0.08665071130594613</v>
      </c>
      <c r="O125" s="62">
        <v>99526750</v>
      </c>
      <c r="P125" s="64">
        <v>1047650</v>
      </c>
      <c r="Q125" s="65">
        <f t="shared" si="23"/>
        <v>100574400</v>
      </c>
      <c r="R125" s="66">
        <f t="shared" si="24"/>
        <v>0.010526315789473684</v>
      </c>
      <c r="S125" s="67">
        <f t="shared" si="25"/>
        <v>0.01732812066446621</v>
      </c>
      <c r="T125" s="62">
        <v>19903028</v>
      </c>
      <c r="U125" s="64">
        <v>-204531</v>
      </c>
      <c r="V125" s="65">
        <f t="shared" si="26"/>
        <v>19698497</v>
      </c>
      <c r="W125" s="66">
        <f t="shared" si="27"/>
        <v>-0.010276376036852282</v>
      </c>
      <c r="X125" s="67">
        <f t="shared" si="28"/>
        <v>0.7837913840547145</v>
      </c>
      <c r="Y125" s="62">
        <v>900260459</v>
      </c>
      <c r="Z125" s="64">
        <v>39141758</v>
      </c>
      <c r="AA125" s="65">
        <f t="shared" si="29"/>
        <v>939402217</v>
      </c>
      <c r="AB125" s="66">
        <f t="shared" si="30"/>
        <v>0.043478259662185166</v>
      </c>
      <c r="AC125" s="67">
        <f t="shared" si="31"/>
        <v>0.05140329397716345</v>
      </c>
      <c r="AD125" s="62">
        <v>59041671</v>
      </c>
      <c r="AE125" s="67">
        <f t="shared" si="32"/>
        <v>0</v>
      </c>
      <c r="AF125" s="62">
        <v>0</v>
      </c>
      <c r="AG125" s="62">
        <v>1148597034</v>
      </c>
      <c r="AH125" s="64">
        <v>39988299</v>
      </c>
      <c r="AI125" s="65">
        <v>1188585333</v>
      </c>
      <c r="AJ125" s="66">
        <f t="shared" si="33"/>
        <v>0.03481490707035902</v>
      </c>
      <c r="AK125" s="62">
        <v>0</v>
      </c>
      <c r="AL125" s="62">
        <v>63565</v>
      </c>
      <c r="AM125" s="25">
        <v>0</v>
      </c>
      <c r="AN125" s="68"/>
    </row>
    <row r="126" spans="1:40" ht="12.75">
      <c r="A126" s="59" t="s">
        <v>256</v>
      </c>
      <c r="B126" s="60" t="s">
        <v>255</v>
      </c>
      <c r="C126" s="24">
        <v>3</v>
      </c>
      <c r="D126" s="24"/>
      <c r="E126" s="61">
        <f t="shared" si="17"/>
        <v>0.019455305688300378</v>
      </c>
      <c r="F126" s="62">
        <v>10638673</v>
      </c>
      <c r="G126" s="63">
        <f t="shared" si="18"/>
        <v>0.026885131088306872</v>
      </c>
      <c r="H126" s="62">
        <v>14701497</v>
      </c>
      <c r="I126" s="63">
        <f t="shared" si="19"/>
        <v>0.12567005257239736</v>
      </c>
      <c r="J126" s="62">
        <v>68719691</v>
      </c>
      <c r="K126" s="64">
        <v>229832</v>
      </c>
      <c r="L126" s="65">
        <f t="shared" si="20"/>
        <v>68949523</v>
      </c>
      <c r="M126" s="66">
        <f t="shared" si="21"/>
        <v>0.003344485352822672</v>
      </c>
      <c r="N126" s="67">
        <f t="shared" si="22"/>
        <v>0.052477147729920216</v>
      </c>
      <c r="O126" s="62">
        <v>28695885</v>
      </c>
      <c r="P126" s="64">
        <v>-122879</v>
      </c>
      <c r="Q126" s="65">
        <f t="shared" si="23"/>
        <v>28573006</v>
      </c>
      <c r="R126" s="66">
        <f t="shared" si="24"/>
        <v>-0.004282112226195498</v>
      </c>
      <c r="S126" s="67">
        <f t="shared" si="25"/>
        <v>0.023577570771197112</v>
      </c>
      <c r="T126" s="62">
        <v>12892836</v>
      </c>
      <c r="U126" s="64">
        <v>0</v>
      </c>
      <c r="V126" s="65">
        <f t="shared" si="26"/>
        <v>12892836</v>
      </c>
      <c r="W126" s="66">
        <f t="shared" si="27"/>
        <v>0</v>
      </c>
      <c r="X126" s="67">
        <f t="shared" si="28"/>
        <v>0.7450036241763928</v>
      </c>
      <c r="Y126" s="62">
        <v>407387582</v>
      </c>
      <c r="Z126" s="64">
        <v>-884287</v>
      </c>
      <c r="AA126" s="65">
        <f t="shared" si="29"/>
        <v>406503295</v>
      </c>
      <c r="AB126" s="66">
        <f t="shared" si="30"/>
        <v>-0.0021706282642655512</v>
      </c>
      <c r="AC126" s="67">
        <f t="shared" si="31"/>
        <v>0.00693034321433865</v>
      </c>
      <c r="AD126" s="62">
        <v>3789694</v>
      </c>
      <c r="AE126" s="67">
        <f t="shared" si="32"/>
        <v>8.247591466927755E-07</v>
      </c>
      <c r="AF126" s="62">
        <v>451</v>
      </c>
      <c r="AG126" s="62">
        <v>546826309</v>
      </c>
      <c r="AH126" s="64">
        <v>-777334</v>
      </c>
      <c r="AI126" s="65">
        <v>546048975</v>
      </c>
      <c r="AJ126" s="66">
        <f t="shared" si="33"/>
        <v>-0.001421537309390869</v>
      </c>
      <c r="AK126" s="62">
        <v>0</v>
      </c>
      <c r="AL126" s="62">
        <v>0</v>
      </c>
      <c r="AM126" s="25">
        <v>0</v>
      </c>
      <c r="AN126" s="68"/>
    </row>
    <row r="127" spans="1:40" ht="12.75">
      <c r="A127" s="59" t="s">
        <v>258</v>
      </c>
      <c r="B127" s="60" t="s">
        <v>257</v>
      </c>
      <c r="C127" s="24">
        <v>3</v>
      </c>
      <c r="D127" s="24"/>
      <c r="E127" s="61">
        <f t="shared" si="17"/>
        <v>0.02826574275933892</v>
      </c>
      <c r="F127" s="62">
        <v>17893039</v>
      </c>
      <c r="G127" s="63">
        <f t="shared" si="18"/>
        <v>0.004955925046775019</v>
      </c>
      <c r="H127" s="62">
        <v>3137245</v>
      </c>
      <c r="I127" s="63">
        <f t="shared" si="19"/>
        <v>0.016266608046511654</v>
      </c>
      <c r="J127" s="62">
        <v>10297237</v>
      </c>
      <c r="K127" s="64">
        <v>34439</v>
      </c>
      <c r="L127" s="65">
        <f t="shared" si="20"/>
        <v>10331676</v>
      </c>
      <c r="M127" s="66">
        <f t="shared" si="21"/>
        <v>0.0033444894004090613</v>
      </c>
      <c r="N127" s="67">
        <f t="shared" si="22"/>
        <v>0.30726108146685555</v>
      </c>
      <c r="O127" s="62">
        <v>194505220</v>
      </c>
      <c r="P127" s="64">
        <v>-2002208</v>
      </c>
      <c r="Q127" s="65">
        <f t="shared" si="23"/>
        <v>192503012</v>
      </c>
      <c r="R127" s="66">
        <f t="shared" si="24"/>
        <v>-0.010293852267820884</v>
      </c>
      <c r="S127" s="67">
        <f t="shared" si="25"/>
        <v>0.056757201824005746</v>
      </c>
      <c r="T127" s="62">
        <v>35928963</v>
      </c>
      <c r="U127" s="64">
        <v>0</v>
      </c>
      <c r="V127" s="65">
        <f t="shared" si="26"/>
        <v>35928963</v>
      </c>
      <c r="W127" s="66">
        <f t="shared" si="27"/>
        <v>0</v>
      </c>
      <c r="X127" s="67">
        <f t="shared" si="28"/>
        <v>0.5638749214874224</v>
      </c>
      <c r="Y127" s="62">
        <v>356949260</v>
      </c>
      <c r="Z127" s="64">
        <v>10152919</v>
      </c>
      <c r="AA127" s="65">
        <f t="shared" si="29"/>
        <v>367102179</v>
      </c>
      <c r="AB127" s="66">
        <f t="shared" si="30"/>
        <v>0.028443591674626248</v>
      </c>
      <c r="AC127" s="67">
        <f t="shared" si="31"/>
        <v>0.022618519369090786</v>
      </c>
      <c r="AD127" s="62">
        <v>14318182</v>
      </c>
      <c r="AE127" s="67">
        <f t="shared" si="32"/>
        <v>0</v>
      </c>
      <c r="AF127" s="62">
        <v>0</v>
      </c>
      <c r="AG127" s="62">
        <v>633029146</v>
      </c>
      <c r="AH127" s="64">
        <v>8185150</v>
      </c>
      <c r="AI127" s="65">
        <v>641214296</v>
      </c>
      <c r="AJ127" s="66">
        <f t="shared" si="33"/>
        <v>0.012930131340271654</v>
      </c>
      <c r="AK127" s="62">
        <v>138370</v>
      </c>
      <c r="AL127" s="62">
        <v>0</v>
      </c>
      <c r="AM127" s="25">
        <v>0</v>
      </c>
      <c r="AN127" s="68"/>
    </row>
    <row r="128" spans="1:40" ht="12.75">
      <c r="A128" s="59" t="s">
        <v>260</v>
      </c>
      <c r="B128" s="69" t="s">
        <v>259</v>
      </c>
      <c r="C128" s="24">
        <v>3</v>
      </c>
      <c r="D128" s="24"/>
      <c r="E128" s="61">
        <f t="shared" si="17"/>
        <v>0.02672116858088089</v>
      </c>
      <c r="F128" s="62">
        <v>15616368</v>
      </c>
      <c r="G128" s="63">
        <f t="shared" si="18"/>
        <v>0.011141802523920875</v>
      </c>
      <c r="H128" s="62">
        <v>6511485</v>
      </c>
      <c r="I128" s="63">
        <f t="shared" si="19"/>
        <v>0.043808816316898445</v>
      </c>
      <c r="J128" s="62">
        <v>25602720</v>
      </c>
      <c r="K128" s="64">
        <v>85628</v>
      </c>
      <c r="L128" s="65">
        <f t="shared" si="20"/>
        <v>25688348</v>
      </c>
      <c r="M128" s="66">
        <f t="shared" si="21"/>
        <v>0.003344488398107701</v>
      </c>
      <c r="N128" s="67">
        <f t="shared" si="22"/>
        <v>0.25527775003466646</v>
      </c>
      <c r="O128" s="62">
        <v>149189257</v>
      </c>
      <c r="P128" s="64">
        <v>1513903</v>
      </c>
      <c r="Q128" s="65">
        <f t="shared" si="23"/>
        <v>150703160</v>
      </c>
      <c r="R128" s="66">
        <f t="shared" si="24"/>
        <v>0.010147533612289523</v>
      </c>
      <c r="S128" s="67">
        <f t="shared" si="25"/>
        <v>0.01560361063403597</v>
      </c>
      <c r="T128" s="62">
        <v>9119052</v>
      </c>
      <c r="U128" s="64">
        <v>191561</v>
      </c>
      <c r="V128" s="65">
        <f t="shared" si="26"/>
        <v>9310613</v>
      </c>
      <c r="W128" s="66">
        <f t="shared" si="27"/>
        <v>0.021006679203057512</v>
      </c>
      <c r="X128" s="67">
        <f t="shared" si="28"/>
        <v>0.624409705762806</v>
      </c>
      <c r="Y128" s="62">
        <v>364917115</v>
      </c>
      <c r="Z128" s="64">
        <v>2217607</v>
      </c>
      <c r="AA128" s="65">
        <f t="shared" si="29"/>
        <v>367134722</v>
      </c>
      <c r="AB128" s="66">
        <f t="shared" si="30"/>
        <v>0.00607701559845994</v>
      </c>
      <c r="AC128" s="67">
        <f t="shared" si="31"/>
        <v>0.023037146146791435</v>
      </c>
      <c r="AD128" s="62">
        <v>13463354</v>
      </c>
      <c r="AE128" s="67">
        <f t="shared" si="32"/>
        <v>0</v>
      </c>
      <c r="AF128" s="62">
        <v>0</v>
      </c>
      <c r="AG128" s="62">
        <v>584419351</v>
      </c>
      <c r="AH128" s="64">
        <v>4008699</v>
      </c>
      <c r="AI128" s="65">
        <v>588428050</v>
      </c>
      <c r="AJ128" s="66">
        <f t="shared" si="33"/>
        <v>0.006859285191602083</v>
      </c>
      <c r="AK128" s="62">
        <v>23183</v>
      </c>
      <c r="AL128" s="62">
        <v>299413</v>
      </c>
      <c r="AM128" s="25">
        <v>0</v>
      </c>
      <c r="AN128" s="68"/>
    </row>
    <row r="129" spans="1:40" ht="12.75">
      <c r="A129" s="59" t="s">
        <v>262</v>
      </c>
      <c r="B129" s="60" t="s">
        <v>261</v>
      </c>
      <c r="C129" s="24">
        <v>3</v>
      </c>
      <c r="D129" s="24"/>
      <c r="E129" s="61">
        <f t="shared" si="17"/>
        <v>0.030960145550356234</v>
      </c>
      <c r="F129" s="62">
        <v>5192494</v>
      </c>
      <c r="G129" s="63">
        <f t="shared" si="18"/>
        <v>0.01081621436539773</v>
      </c>
      <c r="H129" s="62">
        <v>1814046</v>
      </c>
      <c r="I129" s="63">
        <f t="shared" si="19"/>
        <v>0.037586632013205515</v>
      </c>
      <c r="J129" s="62">
        <v>6303858</v>
      </c>
      <c r="K129" s="64">
        <v>21083</v>
      </c>
      <c r="L129" s="65">
        <f t="shared" si="20"/>
        <v>6324941</v>
      </c>
      <c r="M129" s="66">
        <f t="shared" si="21"/>
        <v>0.0033444598529979576</v>
      </c>
      <c r="N129" s="67">
        <f t="shared" si="22"/>
        <v>0.11886003855125407</v>
      </c>
      <c r="O129" s="62">
        <v>19934662</v>
      </c>
      <c r="P129" s="64">
        <v>-203485</v>
      </c>
      <c r="Q129" s="65">
        <f t="shared" si="23"/>
        <v>19731177</v>
      </c>
      <c r="R129" s="66">
        <f t="shared" si="24"/>
        <v>-0.010207597199290363</v>
      </c>
      <c r="S129" s="67">
        <f t="shared" si="25"/>
        <v>0.01288594646028565</v>
      </c>
      <c r="T129" s="62">
        <v>2161172</v>
      </c>
      <c r="U129" s="64">
        <v>0</v>
      </c>
      <c r="V129" s="65">
        <f t="shared" si="26"/>
        <v>2161172</v>
      </c>
      <c r="W129" s="66">
        <f t="shared" si="27"/>
        <v>0</v>
      </c>
      <c r="X129" s="67">
        <f t="shared" si="28"/>
        <v>0.7621621996774465</v>
      </c>
      <c r="Y129" s="62">
        <v>127826358</v>
      </c>
      <c r="Z129" s="64">
        <v>3652182</v>
      </c>
      <c r="AA129" s="65">
        <f t="shared" si="29"/>
        <v>131478540</v>
      </c>
      <c r="AB129" s="66">
        <f t="shared" si="30"/>
        <v>0.02857143125363863</v>
      </c>
      <c r="AC129" s="67">
        <f t="shared" si="31"/>
        <v>0.026728823382054314</v>
      </c>
      <c r="AD129" s="62">
        <v>4482836</v>
      </c>
      <c r="AE129" s="67">
        <f t="shared" si="32"/>
        <v>0</v>
      </c>
      <c r="AF129" s="62">
        <v>0</v>
      </c>
      <c r="AG129" s="62">
        <v>167715426</v>
      </c>
      <c r="AH129" s="64">
        <v>3469780</v>
      </c>
      <c r="AI129" s="65">
        <v>171185206</v>
      </c>
      <c r="AJ129" s="66">
        <f t="shared" si="33"/>
        <v>0.020688496477360405</v>
      </c>
      <c r="AK129" s="62">
        <v>0</v>
      </c>
      <c r="AL129" s="62">
        <v>0</v>
      </c>
      <c r="AM129" s="25">
        <v>0</v>
      </c>
      <c r="AN129" s="68"/>
    </row>
    <row r="130" spans="1:40" ht="12.75">
      <c r="A130" s="59" t="s">
        <v>264</v>
      </c>
      <c r="B130" s="60" t="s">
        <v>263</v>
      </c>
      <c r="C130" s="24">
        <v>3</v>
      </c>
      <c r="D130" s="24"/>
      <c r="E130" s="61">
        <f t="shared" si="17"/>
        <v>0.05282315204959439</v>
      </c>
      <c r="F130" s="62">
        <v>61469725</v>
      </c>
      <c r="G130" s="63">
        <f t="shared" si="18"/>
        <v>0.03411613275297258</v>
      </c>
      <c r="H130" s="62">
        <v>39700571</v>
      </c>
      <c r="I130" s="63">
        <f t="shared" si="19"/>
        <v>0.057132218022127416</v>
      </c>
      <c r="J130" s="62">
        <v>66484138</v>
      </c>
      <c r="K130" s="64">
        <v>222355</v>
      </c>
      <c r="L130" s="65">
        <f t="shared" si="20"/>
        <v>66706493</v>
      </c>
      <c r="M130" s="66">
        <f t="shared" si="21"/>
        <v>0.003344481957485859</v>
      </c>
      <c r="N130" s="67">
        <f t="shared" si="22"/>
        <v>0.17671854556448546</v>
      </c>
      <c r="O130" s="62">
        <v>205645441</v>
      </c>
      <c r="P130" s="64">
        <v>-8163123</v>
      </c>
      <c r="Q130" s="65">
        <f t="shared" si="23"/>
        <v>197482318</v>
      </c>
      <c r="R130" s="66">
        <f t="shared" si="24"/>
        <v>-0.03969513236133448</v>
      </c>
      <c r="S130" s="67">
        <f t="shared" si="25"/>
        <v>0.053013750212432174</v>
      </c>
      <c r="T130" s="62">
        <v>61691522</v>
      </c>
      <c r="U130" s="64">
        <v>0</v>
      </c>
      <c r="V130" s="65">
        <f t="shared" si="26"/>
        <v>61691522</v>
      </c>
      <c r="W130" s="66">
        <f t="shared" si="27"/>
        <v>0</v>
      </c>
      <c r="X130" s="67">
        <f t="shared" si="28"/>
        <v>0.5798201744054182</v>
      </c>
      <c r="Y130" s="62">
        <v>674730403</v>
      </c>
      <c r="Z130" s="64">
        <v>-18748931</v>
      </c>
      <c r="AA130" s="65">
        <f t="shared" si="29"/>
        <v>655981472</v>
      </c>
      <c r="AB130" s="66">
        <f t="shared" si="30"/>
        <v>-0.02778729240099175</v>
      </c>
      <c r="AC130" s="67">
        <f t="shared" si="31"/>
        <v>0.04637602699296973</v>
      </c>
      <c r="AD130" s="62">
        <v>53967276</v>
      </c>
      <c r="AE130" s="67">
        <f t="shared" si="32"/>
        <v>0</v>
      </c>
      <c r="AF130" s="62">
        <v>0</v>
      </c>
      <c r="AG130" s="62">
        <v>1163689076</v>
      </c>
      <c r="AH130" s="64">
        <v>-26689699</v>
      </c>
      <c r="AI130" s="65">
        <v>1136999377</v>
      </c>
      <c r="AJ130" s="66">
        <f t="shared" si="33"/>
        <v>-0.022935421110716003</v>
      </c>
      <c r="AK130" s="62">
        <v>56912</v>
      </c>
      <c r="AL130" s="62">
        <v>480442</v>
      </c>
      <c r="AM130" s="25">
        <v>0</v>
      </c>
      <c r="AN130" s="68"/>
    </row>
    <row r="131" spans="1:40" ht="12.75">
      <c r="A131" s="59" t="s">
        <v>266</v>
      </c>
      <c r="B131" s="60" t="s">
        <v>265</v>
      </c>
      <c r="C131" s="24">
        <v>3</v>
      </c>
      <c r="D131" s="24"/>
      <c r="E131" s="61">
        <f t="shared" si="17"/>
        <v>0.08855595971104456</v>
      </c>
      <c r="F131" s="62">
        <v>77412198</v>
      </c>
      <c r="G131" s="63">
        <f t="shared" si="18"/>
        <v>0.03192809627716351</v>
      </c>
      <c r="H131" s="62">
        <v>27910308</v>
      </c>
      <c r="I131" s="63">
        <f t="shared" si="19"/>
        <v>0.01811913424798171</v>
      </c>
      <c r="J131" s="62">
        <v>15839047</v>
      </c>
      <c r="K131" s="64">
        <v>52973</v>
      </c>
      <c r="L131" s="65">
        <f t="shared" si="20"/>
        <v>15892020</v>
      </c>
      <c r="M131" s="66">
        <f t="shared" si="21"/>
        <v>0.0033444562668448422</v>
      </c>
      <c r="N131" s="67">
        <f t="shared" si="22"/>
        <v>0.12282525304670354</v>
      </c>
      <c r="O131" s="62">
        <v>107369090</v>
      </c>
      <c r="P131" s="64">
        <v>-292170</v>
      </c>
      <c r="Q131" s="65">
        <f t="shared" si="23"/>
        <v>107076920</v>
      </c>
      <c r="R131" s="66">
        <f t="shared" si="24"/>
        <v>-0.002721174222488055</v>
      </c>
      <c r="S131" s="67">
        <f t="shared" si="25"/>
        <v>0.03479313712697879</v>
      </c>
      <c r="T131" s="62">
        <v>30414816</v>
      </c>
      <c r="U131" s="64">
        <v>-407133</v>
      </c>
      <c r="V131" s="65">
        <f t="shared" si="26"/>
        <v>30007683</v>
      </c>
      <c r="W131" s="66">
        <f t="shared" si="27"/>
        <v>-0.013386008976677683</v>
      </c>
      <c r="X131" s="67">
        <f t="shared" si="28"/>
        <v>0.6746435570536853</v>
      </c>
      <c r="Y131" s="62">
        <v>589747328</v>
      </c>
      <c r="Z131" s="64">
        <v>-3718876</v>
      </c>
      <c r="AA131" s="65">
        <f t="shared" si="29"/>
        <v>586028452</v>
      </c>
      <c r="AB131" s="66">
        <f t="shared" si="30"/>
        <v>-0.006305880202309285</v>
      </c>
      <c r="AC131" s="67">
        <f t="shared" si="31"/>
        <v>0.029134862536442614</v>
      </c>
      <c r="AD131" s="62">
        <v>25468571</v>
      </c>
      <c r="AE131" s="67">
        <f t="shared" si="32"/>
        <v>0</v>
      </c>
      <c r="AF131" s="62">
        <v>0</v>
      </c>
      <c r="AG131" s="62">
        <v>874161358</v>
      </c>
      <c r="AH131" s="64">
        <v>-4365206</v>
      </c>
      <c r="AI131" s="65">
        <v>869796152</v>
      </c>
      <c r="AJ131" s="66">
        <f t="shared" si="33"/>
        <v>-0.004993592956324661</v>
      </c>
      <c r="AK131" s="62">
        <v>0</v>
      </c>
      <c r="AL131" s="62">
        <v>0</v>
      </c>
      <c r="AM131" s="25">
        <v>0</v>
      </c>
      <c r="AN131" s="68"/>
    </row>
    <row r="132" spans="1:40" ht="12.75">
      <c r="A132" s="59" t="s">
        <v>268</v>
      </c>
      <c r="B132" s="60" t="s">
        <v>267</v>
      </c>
      <c r="C132" s="24">
        <v>3</v>
      </c>
      <c r="D132" s="24"/>
      <c r="E132" s="61">
        <f t="shared" si="17"/>
        <v>0.02193505006072084</v>
      </c>
      <c r="F132" s="62">
        <v>9467090</v>
      </c>
      <c r="G132" s="63">
        <f t="shared" si="18"/>
        <v>0.016422048427264448</v>
      </c>
      <c r="H132" s="62">
        <v>7087698</v>
      </c>
      <c r="I132" s="63">
        <f t="shared" si="19"/>
        <v>0.06462582865195035</v>
      </c>
      <c r="J132" s="62">
        <v>27892279</v>
      </c>
      <c r="K132" s="64">
        <v>93285</v>
      </c>
      <c r="L132" s="65">
        <f t="shared" si="20"/>
        <v>27985564</v>
      </c>
      <c r="M132" s="66">
        <f t="shared" si="21"/>
        <v>0.0033444739312983355</v>
      </c>
      <c r="N132" s="67">
        <f t="shared" si="22"/>
        <v>0.07792496918104949</v>
      </c>
      <c r="O132" s="62">
        <v>33632141</v>
      </c>
      <c r="P132" s="64">
        <v>93778</v>
      </c>
      <c r="Q132" s="65">
        <f t="shared" si="23"/>
        <v>33725919</v>
      </c>
      <c r="R132" s="66">
        <f t="shared" si="24"/>
        <v>0.0027883446373515143</v>
      </c>
      <c r="S132" s="67">
        <f t="shared" si="25"/>
        <v>0.015632183286989038</v>
      </c>
      <c r="T132" s="62">
        <v>6746795</v>
      </c>
      <c r="U132" s="64">
        <v>0</v>
      </c>
      <c r="V132" s="65">
        <f t="shared" si="26"/>
        <v>6746795</v>
      </c>
      <c r="W132" s="66">
        <f t="shared" si="27"/>
        <v>0</v>
      </c>
      <c r="X132" s="67">
        <f t="shared" si="28"/>
        <v>0.7826679079681612</v>
      </c>
      <c r="Y132" s="62">
        <v>337796700</v>
      </c>
      <c r="Z132" s="64">
        <v>-8372684</v>
      </c>
      <c r="AA132" s="65">
        <f t="shared" si="29"/>
        <v>329424016</v>
      </c>
      <c r="AB132" s="66">
        <f t="shared" si="30"/>
        <v>-0.02478616280147201</v>
      </c>
      <c r="AC132" s="67">
        <f t="shared" si="31"/>
        <v>0.020792012423864588</v>
      </c>
      <c r="AD132" s="62">
        <v>8973759</v>
      </c>
      <c r="AE132" s="67">
        <f t="shared" si="32"/>
        <v>0</v>
      </c>
      <c r="AF132" s="62">
        <v>0</v>
      </c>
      <c r="AG132" s="62">
        <v>431596462</v>
      </c>
      <c r="AH132" s="64">
        <v>-8185621</v>
      </c>
      <c r="AI132" s="65">
        <v>423410841</v>
      </c>
      <c r="AJ132" s="66">
        <f t="shared" si="33"/>
        <v>-0.018965913117239594</v>
      </c>
      <c r="AK132" s="62">
        <v>0</v>
      </c>
      <c r="AL132" s="62">
        <v>0</v>
      </c>
      <c r="AM132" s="25">
        <v>0</v>
      </c>
      <c r="AN132" s="68"/>
    </row>
    <row r="133" spans="1:40" ht="12.75">
      <c r="A133" s="59" t="s">
        <v>270</v>
      </c>
      <c r="B133" s="60" t="s">
        <v>269</v>
      </c>
      <c r="C133" s="24">
        <v>3</v>
      </c>
      <c r="D133" s="24"/>
      <c r="E133" s="61">
        <f t="shared" si="17"/>
        <v>0.01731920469320669</v>
      </c>
      <c r="F133" s="62">
        <v>5389322</v>
      </c>
      <c r="G133" s="63">
        <f t="shared" si="18"/>
        <v>0.01627854625465139</v>
      </c>
      <c r="H133" s="62">
        <v>5065494</v>
      </c>
      <c r="I133" s="63">
        <f t="shared" si="19"/>
        <v>0.037700829993458335</v>
      </c>
      <c r="J133" s="62">
        <v>11731596</v>
      </c>
      <c r="K133" s="64">
        <v>39236</v>
      </c>
      <c r="L133" s="65">
        <f t="shared" si="20"/>
        <v>11770832</v>
      </c>
      <c r="M133" s="66">
        <f t="shared" si="21"/>
        <v>0.003344472482686925</v>
      </c>
      <c r="N133" s="67">
        <f t="shared" si="22"/>
        <v>0.21286794205802467</v>
      </c>
      <c r="O133" s="62">
        <v>66239409</v>
      </c>
      <c r="P133" s="64">
        <v>-290557</v>
      </c>
      <c r="Q133" s="65">
        <f t="shared" si="23"/>
        <v>65948852</v>
      </c>
      <c r="R133" s="66">
        <f t="shared" si="24"/>
        <v>-0.004386467276602664</v>
      </c>
      <c r="S133" s="67">
        <f t="shared" si="25"/>
        <v>0.013587818757282513</v>
      </c>
      <c r="T133" s="62">
        <v>4228204</v>
      </c>
      <c r="U133" s="64">
        <v>-3349</v>
      </c>
      <c r="V133" s="65">
        <f t="shared" si="26"/>
        <v>4224855</v>
      </c>
      <c r="W133" s="66">
        <f t="shared" si="27"/>
        <v>-0.0007920620670147419</v>
      </c>
      <c r="X133" s="67">
        <f t="shared" si="28"/>
        <v>0.6775084858952215</v>
      </c>
      <c r="Y133" s="62">
        <v>210824426</v>
      </c>
      <c r="Z133" s="64">
        <v>4521562</v>
      </c>
      <c r="AA133" s="65">
        <f t="shared" si="29"/>
        <v>215345988</v>
      </c>
      <c r="AB133" s="66">
        <f t="shared" si="30"/>
        <v>0.02144704997323223</v>
      </c>
      <c r="AC133" s="67">
        <f t="shared" si="31"/>
        <v>0.024737172348154913</v>
      </c>
      <c r="AD133" s="62">
        <v>7697616</v>
      </c>
      <c r="AE133" s="67">
        <f t="shared" si="32"/>
        <v>0</v>
      </c>
      <c r="AF133" s="62">
        <v>0</v>
      </c>
      <c r="AG133" s="62">
        <v>311176067</v>
      </c>
      <c r="AH133" s="64">
        <v>4266892</v>
      </c>
      <c r="AI133" s="65">
        <v>315442959</v>
      </c>
      <c r="AJ133" s="66">
        <f t="shared" si="33"/>
        <v>0.013712147084884906</v>
      </c>
      <c r="AK133" s="62">
        <v>0</v>
      </c>
      <c r="AL133" s="62">
        <v>0</v>
      </c>
      <c r="AM133" s="25">
        <v>0</v>
      </c>
      <c r="AN133" s="68"/>
    </row>
    <row r="134" spans="1:40" ht="12.75">
      <c r="A134" s="59" t="s">
        <v>272</v>
      </c>
      <c r="B134" s="69" t="s">
        <v>271</v>
      </c>
      <c r="C134" s="24">
        <v>3</v>
      </c>
      <c r="D134" s="24"/>
      <c r="E134" s="61">
        <f aca="true" t="shared" si="34" ref="E134:E197">+F134/$AG134</f>
        <v>0.03430801085588023</v>
      </c>
      <c r="F134" s="62">
        <v>24828946</v>
      </c>
      <c r="G134" s="63">
        <f aca="true" t="shared" si="35" ref="G134:G197">+H134/$AG134</f>
        <v>0.00784075512398732</v>
      </c>
      <c r="H134" s="62">
        <v>5674409</v>
      </c>
      <c r="I134" s="63">
        <f aca="true" t="shared" si="36" ref="I134:I197">+J134/$AG134</f>
        <v>0.018701529595501896</v>
      </c>
      <c r="J134" s="62">
        <v>13534427</v>
      </c>
      <c r="K134" s="64">
        <v>45266</v>
      </c>
      <c r="L134" s="65">
        <f aca="true" t="shared" si="37" ref="L134:L197">+J134+K134</f>
        <v>13579693</v>
      </c>
      <c r="M134" s="66">
        <f aca="true" t="shared" si="38" ref="M134:M197">+K134/J134</f>
        <v>0.0033445080460369693</v>
      </c>
      <c r="N134" s="67">
        <f aca="true" t="shared" si="39" ref="N134:N197">+O134/$AG134</f>
        <v>0.17924512188568126</v>
      </c>
      <c r="O134" s="62">
        <v>129720941</v>
      </c>
      <c r="P134" s="64">
        <v>-713794</v>
      </c>
      <c r="Q134" s="65">
        <f aca="true" t="shared" si="40" ref="Q134:Q197">+O134+P134</f>
        <v>129007147</v>
      </c>
      <c r="R134" s="66">
        <f aca="true" t="shared" si="41" ref="R134:R197">+P134/O134</f>
        <v>-0.005502534860581994</v>
      </c>
      <c r="S134" s="67">
        <f aca="true" t="shared" si="42" ref="S134:S197">+T134/$AG134</f>
        <v>0.0412961833185538</v>
      </c>
      <c r="T134" s="62">
        <v>29886335</v>
      </c>
      <c r="U134" s="64">
        <v>-46177</v>
      </c>
      <c r="V134" s="65">
        <f aca="true" t="shared" si="43" ref="V134:V197">+T134+U134</f>
        <v>29840158</v>
      </c>
      <c r="W134" s="66">
        <f aca="true" t="shared" si="44" ref="W134:W197">+U134/T134</f>
        <v>-0.0015450874120229196</v>
      </c>
      <c r="X134" s="67">
        <f aca="true" t="shared" si="45" ref="X134:X197">+Y134/$AG134</f>
        <v>0.69103704189505</v>
      </c>
      <c r="Y134" s="62">
        <v>500108312</v>
      </c>
      <c r="Z134" s="64">
        <v>6951466</v>
      </c>
      <c r="AA134" s="65">
        <f aca="true" t="shared" si="46" ref="AA134:AA197">+Y134+Z134</f>
        <v>507059778</v>
      </c>
      <c r="AB134" s="66">
        <f aca="true" t="shared" si="47" ref="AB134:AB197">+Z134/Y134</f>
        <v>0.01389992094352553</v>
      </c>
      <c r="AC134" s="67">
        <f aca="true" t="shared" si="48" ref="AC134:AC197">+AD134/$AG134</f>
        <v>0.02757135732534547</v>
      </c>
      <c r="AD134" s="62">
        <v>19953583</v>
      </c>
      <c r="AE134" s="67">
        <f aca="true" t="shared" si="49" ref="AE134:AE197">AF134/$AG134</f>
        <v>0</v>
      </c>
      <c r="AF134" s="62">
        <v>0</v>
      </c>
      <c r="AG134" s="62">
        <v>723706953</v>
      </c>
      <c r="AH134" s="64">
        <v>6236761</v>
      </c>
      <c r="AI134" s="65">
        <v>729943714</v>
      </c>
      <c r="AJ134" s="66">
        <f aca="true" t="shared" si="50" ref="AJ134:AJ197">+AH134/AG134</f>
        <v>0.008617798922818972</v>
      </c>
      <c r="AK134" s="62">
        <v>36000</v>
      </c>
      <c r="AL134" s="62">
        <v>18135</v>
      </c>
      <c r="AM134" s="25">
        <v>0</v>
      </c>
      <c r="AN134" s="68"/>
    </row>
    <row r="135" spans="1:40" ht="12.75">
      <c r="A135" s="59" t="s">
        <v>274</v>
      </c>
      <c r="B135" s="60" t="s">
        <v>273</v>
      </c>
      <c r="C135" s="24">
        <v>3</v>
      </c>
      <c r="D135" s="24"/>
      <c r="E135" s="61">
        <f t="shared" si="34"/>
        <v>0.03409709615146644</v>
      </c>
      <c r="F135" s="62">
        <v>25707279</v>
      </c>
      <c r="G135" s="63">
        <f t="shared" si="35"/>
        <v>0.03647282238192237</v>
      </c>
      <c r="H135" s="62">
        <v>27498442</v>
      </c>
      <c r="I135" s="63">
        <f t="shared" si="36"/>
        <v>0.0036555823312630228</v>
      </c>
      <c r="J135" s="62">
        <v>2756102</v>
      </c>
      <c r="K135" s="64">
        <v>9218</v>
      </c>
      <c r="L135" s="65">
        <f t="shared" si="37"/>
        <v>2765320</v>
      </c>
      <c r="M135" s="66">
        <f t="shared" si="38"/>
        <v>0.003344578683952916</v>
      </c>
      <c r="N135" s="67">
        <f t="shared" si="39"/>
        <v>0.07678463477348278</v>
      </c>
      <c r="O135" s="62">
        <v>57891265</v>
      </c>
      <c r="P135" s="64">
        <v>1989725</v>
      </c>
      <c r="Q135" s="65">
        <f t="shared" si="40"/>
        <v>59880990</v>
      </c>
      <c r="R135" s="66">
        <f t="shared" si="41"/>
        <v>0.034370038381438026</v>
      </c>
      <c r="S135" s="67">
        <f t="shared" si="42"/>
        <v>0.013488920566158238</v>
      </c>
      <c r="T135" s="62">
        <v>10169882</v>
      </c>
      <c r="U135" s="64">
        <v>-4453</v>
      </c>
      <c r="V135" s="65">
        <f t="shared" si="43"/>
        <v>10165429</v>
      </c>
      <c r="W135" s="66">
        <f t="shared" si="44"/>
        <v>-0.0004378615209104688</v>
      </c>
      <c r="X135" s="67">
        <f t="shared" si="45"/>
        <v>0.8042421152561047</v>
      </c>
      <c r="Y135" s="62">
        <v>606352997</v>
      </c>
      <c r="Z135" s="64">
        <v>6660064</v>
      </c>
      <c r="AA135" s="65">
        <f t="shared" si="46"/>
        <v>613013061</v>
      </c>
      <c r="AB135" s="66">
        <f t="shared" si="47"/>
        <v>0.010983806516915755</v>
      </c>
      <c r="AC135" s="67">
        <f t="shared" si="48"/>
        <v>0.024879370479707643</v>
      </c>
      <c r="AD135" s="62">
        <v>18757636</v>
      </c>
      <c r="AE135" s="67">
        <f t="shared" si="49"/>
        <v>0.006379458059894852</v>
      </c>
      <c r="AF135" s="62">
        <v>4809750</v>
      </c>
      <c r="AG135" s="62">
        <v>753943353</v>
      </c>
      <c r="AH135" s="64">
        <v>8654554</v>
      </c>
      <c r="AI135" s="65">
        <v>762597907</v>
      </c>
      <c r="AJ135" s="66">
        <f t="shared" si="50"/>
        <v>0.011479050734465458</v>
      </c>
      <c r="AK135" s="62">
        <v>0</v>
      </c>
      <c r="AL135" s="62">
        <v>0</v>
      </c>
      <c r="AM135" s="25">
        <v>0</v>
      </c>
      <c r="AN135" s="68"/>
    </row>
    <row r="136" spans="1:40" ht="12.75">
      <c r="A136" s="59" t="s">
        <v>276</v>
      </c>
      <c r="B136" s="60" t="s">
        <v>275</v>
      </c>
      <c r="C136" s="24">
        <v>3</v>
      </c>
      <c r="D136" s="24"/>
      <c r="E136" s="61">
        <f t="shared" si="34"/>
        <v>0.0346587082001036</v>
      </c>
      <c r="F136" s="62">
        <v>19046220</v>
      </c>
      <c r="G136" s="63">
        <f t="shared" si="35"/>
        <v>0.009307822858305916</v>
      </c>
      <c r="H136" s="62">
        <v>5114987</v>
      </c>
      <c r="I136" s="63">
        <f t="shared" si="36"/>
        <v>0.01189227427812555</v>
      </c>
      <c r="J136" s="62">
        <v>6535237</v>
      </c>
      <c r="K136" s="64">
        <v>21857</v>
      </c>
      <c r="L136" s="65">
        <f t="shared" si="37"/>
        <v>6557094</v>
      </c>
      <c r="M136" s="66">
        <f t="shared" si="38"/>
        <v>0.003344484675919175</v>
      </c>
      <c r="N136" s="67">
        <f t="shared" si="39"/>
        <v>0.15103589416787444</v>
      </c>
      <c r="O136" s="62">
        <v>82999714</v>
      </c>
      <c r="P136" s="64">
        <v>1908348</v>
      </c>
      <c r="Q136" s="65">
        <f t="shared" si="40"/>
        <v>84908062</v>
      </c>
      <c r="R136" s="66">
        <f t="shared" si="41"/>
        <v>0.02299222380453022</v>
      </c>
      <c r="S136" s="67">
        <f t="shared" si="42"/>
        <v>0.0231555528583323</v>
      </c>
      <c r="T136" s="62">
        <v>12724818</v>
      </c>
      <c r="U136" s="64">
        <v>-17443</v>
      </c>
      <c r="V136" s="65">
        <f t="shared" si="43"/>
        <v>12707375</v>
      </c>
      <c r="W136" s="66">
        <f t="shared" si="44"/>
        <v>-0.0013707858139896383</v>
      </c>
      <c r="X136" s="67">
        <f t="shared" si="45"/>
        <v>0.7462961458327552</v>
      </c>
      <c r="Y136" s="62">
        <v>410116860</v>
      </c>
      <c r="Z136" s="64">
        <v>9536073</v>
      </c>
      <c r="AA136" s="65">
        <f t="shared" si="46"/>
        <v>419652933</v>
      </c>
      <c r="AB136" s="66">
        <f t="shared" si="47"/>
        <v>0.023252087222163945</v>
      </c>
      <c r="AC136" s="67">
        <f t="shared" si="48"/>
        <v>0.023653601804503013</v>
      </c>
      <c r="AD136" s="62">
        <v>12998514</v>
      </c>
      <c r="AE136" s="67">
        <f t="shared" si="49"/>
        <v>0</v>
      </c>
      <c r="AF136" s="62">
        <v>0</v>
      </c>
      <c r="AG136" s="62">
        <v>549536350</v>
      </c>
      <c r="AH136" s="64">
        <v>11448835</v>
      </c>
      <c r="AI136" s="65">
        <v>560985185</v>
      </c>
      <c r="AJ136" s="66">
        <f t="shared" si="50"/>
        <v>0.020833626383404847</v>
      </c>
      <c r="AK136" s="62">
        <v>42000</v>
      </c>
      <c r="AL136" s="62">
        <v>0</v>
      </c>
      <c r="AM136" s="25">
        <v>0</v>
      </c>
      <c r="AN136" s="68"/>
    </row>
    <row r="137" spans="1:40" ht="12.75">
      <c r="A137" s="59" t="s">
        <v>278</v>
      </c>
      <c r="B137" s="60" t="s">
        <v>277</v>
      </c>
      <c r="C137" s="24">
        <v>3</v>
      </c>
      <c r="D137" s="24"/>
      <c r="E137" s="61">
        <f t="shared" si="34"/>
        <v>0.046490248783711906</v>
      </c>
      <c r="F137" s="62">
        <v>61105471</v>
      </c>
      <c r="G137" s="63">
        <f t="shared" si="35"/>
        <v>0.015854228866549636</v>
      </c>
      <c r="H137" s="62">
        <v>20838351</v>
      </c>
      <c r="I137" s="63">
        <f t="shared" si="36"/>
        <v>0.010772896395244348</v>
      </c>
      <c r="J137" s="62">
        <v>14159591</v>
      </c>
      <c r="K137" s="64">
        <v>47357</v>
      </c>
      <c r="L137" s="65">
        <f t="shared" si="37"/>
        <v>14206948</v>
      </c>
      <c r="M137" s="66">
        <f t="shared" si="38"/>
        <v>0.0033445175076031505</v>
      </c>
      <c r="N137" s="67">
        <f t="shared" si="39"/>
        <v>0.1782145613155317</v>
      </c>
      <c r="O137" s="62">
        <v>234240190</v>
      </c>
      <c r="P137" s="64">
        <v>5121592</v>
      </c>
      <c r="Q137" s="65">
        <f t="shared" si="40"/>
        <v>239361782</v>
      </c>
      <c r="R137" s="66">
        <f t="shared" si="41"/>
        <v>0.021864702210154456</v>
      </c>
      <c r="S137" s="67">
        <f t="shared" si="42"/>
        <v>0.05771372773821554</v>
      </c>
      <c r="T137" s="62">
        <v>75857295</v>
      </c>
      <c r="U137" s="64">
        <v>0</v>
      </c>
      <c r="V137" s="65">
        <f t="shared" si="43"/>
        <v>75857295</v>
      </c>
      <c r="W137" s="66">
        <f t="shared" si="44"/>
        <v>0</v>
      </c>
      <c r="X137" s="67">
        <f t="shared" si="45"/>
        <v>0.672851053354821</v>
      </c>
      <c r="Y137" s="62">
        <v>884376436</v>
      </c>
      <c r="Z137" s="64">
        <v>12456008</v>
      </c>
      <c r="AA137" s="65">
        <f t="shared" si="46"/>
        <v>896832444</v>
      </c>
      <c r="AB137" s="66">
        <f t="shared" si="47"/>
        <v>0.014084509144474762</v>
      </c>
      <c r="AC137" s="67">
        <f t="shared" si="48"/>
        <v>0.018103283545925858</v>
      </c>
      <c r="AD137" s="62">
        <v>23794445</v>
      </c>
      <c r="AE137" s="67">
        <f t="shared" si="49"/>
        <v>0</v>
      </c>
      <c r="AF137" s="62">
        <v>0</v>
      </c>
      <c r="AG137" s="62">
        <v>1314371779</v>
      </c>
      <c r="AH137" s="64">
        <v>17624957</v>
      </c>
      <c r="AI137" s="65">
        <v>1331996736</v>
      </c>
      <c r="AJ137" s="66">
        <f t="shared" si="50"/>
        <v>0.013409415267124357</v>
      </c>
      <c r="AK137" s="62">
        <v>100185</v>
      </c>
      <c r="AL137" s="62">
        <v>53615</v>
      </c>
      <c r="AM137" s="25">
        <v>0</v>
      </c>
      <c r="AN137" s="68"/>
    </row>
    <row r="138" spans="1:40" ht="12.75">
      <c r="A138" s="59" t="s">
        <v>280</v>
      </c>
      <c r="B138" s="60" t="s">
        <v>279</v>
      </c>
      <c r="C138" s="24">
        <v>3</v>
      </c>
      <c r="D138" s="24"/>
      <c r="E138" s="61">
        <f t="shared" si="34"/>
        <v>0.02889261422302157</v>
      </c>
      <c r="F138" s="62">
        <v>31704846</v>
      </c>
      <c r="G138" s="63">
        <f t="shared" si="35"/>
        <v>0.02884486394534926</v>
      </c>
      <c r="H138" s="62">
        <v>31652448</v>
      </c>
      <c r="I138" s="63">
        <f t="shared" si="36"/>
        <v>0.10987998491066438</v>
      </c>
      <c r="J138" s="62">
        <v>120575036</v>
      </c>
      <c r="K138" s="64">
        <v>403261</v>
      </c>
      <c r="L138" s="65">
        <f t="shared" si="37"/>
        <v>120978297</v>
      </c>
      <c r="M138" s="66">
        <f t="shared" si="38"/>
        <v>0.0033444816885644553</v>
      </c>
      <c r="N138" s="67">
        <f t="shared" si="39"/>
        <v>0.42936298225273234</v>
      </c>
      <c r="O138" s="62">
        <v>471154570</v>
      </c>
      <c r="P138" s="64">
        <v>15183163</v>
      </c>
      <c r="Q138" s="65">
        <f t="shared" si="40"/>
        <v>486337733</v>
      </c>
      <c r="R138" s="66">
        <f t="shared" si="41"/>
        <v>0.03222543930752916</v>
      </c>
      <c r="S138" s="67">
        <f t="shared" si="42"/>
        <v>0.10127753426540578</v>
      </c>
      <c r="T138" s="62">
        <v>111135275</v>
      </c>
      <c r="U138" s="64">
        <v>3477254</v>
      </c>
      <c r="V138" s="65">
        <f t="shared" si="43"/>
        <v>114612529</v>
      </c>
      <c r="W138" s="66">
        <f t="shared" si="44"/>
        <v>0.03128848153747764</v>
      </c>
      <c r="X138" s="67">
        <f t="shared" si="45"/>
        <v>0.28652615994515135</v>
      </c>
      <c r="Y138" s="62">
        <v>314414878</v>
      </c>
      <c r="Z138" s="64">
        <v>8939813</v>
      </c>
      <c r="AA138" s="65">
        <f t="shared" si="46"/>
        <v>323354691</v>
      </c>
      <c r="AB138" s="66">
        <f t="shared" si="47"/>
        <v>0.02843317420875993</v>
      </c>
      <c r="AC138" s="67">
        <f t="shared" si="48"/>
        <v>0.015094543695296444</v>
      </c>
      <c r="AD138" s="62">
        <v>16563755</v>
      </c>
      <c r="AE138" s="67">
        <f t="shared" si="49"/>
        <v>0.00012131676237884097</v>
      </c>
      <c r="AF138" s="62">
        <v>133125</v>
      </c>
      <c r="AG138" s="62">
        <v>1097333933</v>
      </c>
      <c r="AH138" s="64">
        <v>28003491</v>
      </c>
      <c r="AI138" s="65">
        <v>1125337424</v>
      </c>
      <c r="AJ138" s="66">
        <f t="shared" si="50"/>
        <v>0.025519570805070512</v>
      </c>
      <c r="AK138" s="62">
        <v>47490</v>
      </c>
      <c r="AL138" s="62">
        <v>3340375</v>
      </c>
      <c r="AM138" s="25">
        <v>0</v>
      </c>
      <c r="AN138" s="68"/>
    </row>
    <row r="139" spans="1:40" ht="12.75">
      <c r="A139" s="59" t="s">
        <v>282</v>
      </c>
      <c r="B139" s="60" t="s">
        <v>281</v>
      </c>
      <c r="C139" s="24">
        <v>3</v>
      </c>
      <c r="D139" s="24"/>
      <c r="E139" s="61">
        <f t="shared" si="34"/>
        <v>0.045189361304364684</v>
      </c>
      <c r="F139" s="62">
        <v>21719579</v>
      </c>
      <c r="G139" s="63">
        <f t="shared" si="35"/>
        <v>0.02891305083356992</v>
      </c>
      <c r="H139" s="62">
        <v>13896618</v>
      </c>
      <c r="I139" s="63">
        <f t="shared" si="36"/>
        <v>0.1324218717702218</v>
      </c>
      <c r="J139" s="62">
        <v>63646558</v>
      </c>
      <c r="K139" s="64">
        <v>212865</v>
      </c>
      <c r="L139" s="65">
        <f t="shared" si="37"/>
        <v>63859423</v>
      </c>
      <c r="M139" s="66">
        <f t="shared" si="38"/>
        <v>0.0033444856515257274</v>
      </c>
      <c r="N139" s="67">
        <f t="shared" si="39"/>
        <v>0.10914496105573182</v>
      </c>
      <c r="O139" s="62">
        <v>52458865</v>
      </c>
      <c r="P139" s="64">
        <v>1622428</v>
      </c>
      <c r="Q139" s="65">
        <f t="shared" si="40"/>
        <v>54081293</v>
      </c>
      <c r="R139" s="66">
        <f t="shared" si="41"/>
        <v>0.030927623005187015</v>
      </c>
      <c r="S139" s="67">
        <f t="shared" si="42"/>
        <v>0.016330819634016253</v>
      </c>
      <c r="T139" s="62">
        <v>7849160</v>
      </c>
      <c r="U139" s="64">
        <v>251709</v>
      </c>
      <c r="V139" s="65">
        <f t="shared" si="43"/>
        <v>8100869</v>
      </c>
      <c r="W139" s="66">
        <f t="shared" si="44"/>
        <v>0.03206827227372101</v>
      </c>
      <c r="X139" s="67">
        <f t="shared" si="45"/>
        <v>0.635832511298922</v>
      </c>
      <c r="Y139" s="62">
        <v>305603223</v>
      </c>
      <c r="Z139" s="64">
        <v>7332400</v>
      </c>
      <c r="AA139" s="65">
        <f t="shared" si="46"/>
        <v>312935623</v>
      </c>
      <c r="AB139" s="66">
        <f t="shared" si="47"/>
        <v>0.023993202453889043</v>
      </c>
      <c r="AC139" s="67">
        <f t="shared" si="48"/>
        <v>0.03216342938607028</v>
      </c>
      <c r="AD139" s="62">
        <v>15458863</v>
      </c>
      <c r="AE139" s="67">
        <f t="shared" si="49"/>
        <v>3.9947171031436745E-06</v>
      </c>
      <c r="AF139" s="62">
        <v>1920</v>
      </c>
      <c r="AG139" s="62">
        <v>480634786</v>
      </c>
      <c r="AH139" s="64">
        <v>9419402</v>
      </c>
      <c r="AI139" s="65">
        <v>490054188</v>
      </c>
      <c r="AJ139" s="66">
        <f t="shared" si="50"/>
        <v>0.01959783659936757</v>
      </c>
      <c r="AK139" s="62">
        <v>0</v>
      </c>
      <c r="AL139" s="62">
        <v>0</v>
      </c>
      <c r="AM139" s="25">
        <v>0</v>
      </c>
      <c r="AN139" s="68"/>
    </row>
    <row r="140" spans="1:40" ht="12.75">
      <c r="A140" s="59" t="s">
        <v>284</v>
      </c>
      <c r="B140" s="60" t="s">
        <v>283</v>
      </c>
      <c r="C140" s="24">
        <v>3</v>
      </c>
      <c r="D140" s="24"/>
      <c r="E140" s="61">
        <f t="shared" si="34"/>
        <v>0.041103974879354015</v>
      </c>
      <c r="F140" s="62">
        <v>20562219</v>
      </c>
      <c r="G140" s="63">
        <f t="shared" si="35"/>
        <v>0.0022401387737931325</v>
      </c>
      <c r="H140" s="62">
        <v>1120627</v>
      </c>
      <c r="I140" s="63">
        <f t="shared" si="36"/>
        <v>0.0005629797272985211</v>
      </c>
      <c r="J140" s="62">
        <v>281630</v>
      </c>
      <c r="K140" s="64">
        <v>942</v>
      </c>
      <c r="L140" s="65">
        <f t="shared" si="37"/>
        <v>282572</v>
      </c>
      <c r="M140" s="66">
        <f t="shared" si="38"/>
        <v>0.003344814117814153</v>
      </c>
      <c r="N140" s="67">
        <f t="shared" si="39"/>
        <v>0.06286257462157555</v>
      </c>
      <c r="O140" s="62">
        <v>31446935</v>
      </c>
      <c r="P140" s="64">
        <v>-6283</v>
      </c>
      <c r="Q140" s="65">
        <f t="shared" si="40"/>
        <v>31440652</v>
      </c>
      <c r="R140" s="66">
        <f t="shared" si="41"/>
        <v>-0.0001997968959455031</v>
      </c>
      <c r="S140" s="67">
        <f t="shared" si="42"/>
        <v>0.004626616694398095</v>
      </c>
      <c r="T140" s="62">
        <v>2314460</v>
      </c>
      <c r="U140" s="64">
        <v>0</v>
      </c>
      <c r="V140" s="65">
        <f t="shared" si="43"/>
        <v>2314460</v>
      </c>
      <c r="W140" s="66">
        <f t="shared" si="44"/>
        <v>0</v>
      </c>
      <c r="X140" s="67">
        <f t="shared" si="45"/>
        <v>0.8649878841617247</v>
      </c>
      <c r="Y140" s="62">
        <v>432709254</v>
      </c>
      <c r="Z140" s="64">
        <v>-16410504</v>
      </c>
      <c r="AA140" s="65">
        <f t="shared" si="46"/>
        <v>416298750</v>
      </c>
      <c r="AB140" s="66">
        <f t="shared" si="47"/>
        <v>-0.037925012807791716</v>
      </c>
      <c r="AC140" s="67">
        <f t="shared" si="48"/>
        <v>0.023615831141856</v>
      </c>
      <c r="AD140" s="62">
        <v>11813794</v>
      </c>
      <c r="AE140" s="67">
        <f t="shared" si="49"/>
        <v>0</v>
      </c>
      <c r="AF140" s="62">
        <v>0</v>
      </c>
      <c r="AG140" s="62">
        <v>500248919</v>
      </c>
      <c r="AH140" s="64">
        <v>-16415845</v>
      </c>
      <c r="AI140" s="65">
        <v>483833074</v>
      </c>
      <c r="AJ140" s="66">
        <f t="shared" si="50"/>
        <v>-0.03281535327015869</v>
      </c>
      <c r="AK140" s="62">
        <v>0</v>
      </c>
      <c r="AL140" s="62">
        <v>0</v>
      </c>
      <c r="AM140" s="25">
        <v>0</v>
      </c>
      <c r="AN140" s="68"/>
    </row>
    <row r="141" spans="1:40" ht="12.75">
      <c r="A141" s="59" t="s">
        <v>286</v>
      </c>
      <c r="B141" s="60" t="s">
        <v>285</v>
      </c>
      <c r="C141" s="24">
        <v>3</v>
      </c>
      <c r="D141" s="24"/>
      <c r="E141" s="61">
        <f t="shared" si="34"/>
        <v>0.038241541328697226</v>
      </c>
      <c r="F141" s="62">
        <v>22137334</v>
      </c>
      <c r="G141" s="63">
        <f t="shared" si="35"/>
        <v>0.09528921398459128</v>
      </c>
      <c r="H141" s="62">
        <v>55161196</v>
      </c>
      <c r="I141" s="63">
        <f t="shared" si="36"/>
        <v>0.11896791650116441</v>
      </c>
      <c r="J141" s="62">
        <v>68868367</v>
      </c>
      <c r="K141" s="64">
        <v>230329</v>
      </c>
      <c r="L141" s="65">
        <f t="shared" si="37"/>
        <v>69098696</v>
      </c>
      <c r="M141" s="66">
        <f t="shared" si="38"/>
        <v>0.0033444817996047447</v>
      </c>
      <c r="N141" s="67">
        <f t="shared" si="39"/>
        <v>0.20726638956866925</v>
      </c>
      <c r="O141" s="62">
        <v>119982750</v>
      </c>
      <c r="P141" s="64">
        <v>-1236936</v>
      </c>
      <c r="Q141" s="65">
        <f t="shared" si="40"/>
        <v>118745814</v>
      </c>
      <c r="R141" s="66">
        <f t="shared" si="41"/>
        <v>-0.010309281959281647</v>
      </c>
      <c r="S141" s="67">
        <f t="shared" si="42"/>
        <v>0.1254941118424607</v>
      </c>
      <c r="T141" s="62">
        <v>72646263</v>
      </c>
      <c r="U141" s="64">
        <v>0</v>
      </c>
      <c r="V141" s="65">
        <f t="shared" si="43"/>
        <v>72646263</v>
      </c>
      <c r="W141" s="66">
        <f t="shared" si="44"/>
        <v>0</v>
      </c>
      <c r="X141" s="67">
        <f t="shared" si="45"/>
        <v>0.3386940818639769</v>
      </c>
      <c r="Y141" s="62">
        <v>196063855</v>
      </c>
      <c r="Z141" s="64">
        <v>-7842554</v>
      </c>
      <c r="AA141" s="65">
        <f t="shared" si="46"/>
        <v>188221301</v>
      </c>
      <c r="AB141" s="66">
        <f t="shared" si="47"/>
        <v>-0.03999999897992417</v>
      </c>
      <c r="AC141" s="67">
        <f t="shared" si="48"/>
        <v>0.011674506738071912</v>
      </c>
      <c r="AD141" s="62">
        <v>6758160</v>
      </c>
      <c r="AE141" s="67">
        <f t="shared" si="49"/>
        <v>0.06437223817236831</v>
      </c>
      <c r="AF141" s="62">
        <v>37263920</v>
      </c>
      <c r="AG141" s="62">
        <v>578881845</v>
      </c>
      <c r="AH141" s="64">
        <v>-8849161</v>
      </c>
      <c r="AI141" s="65">
        <v>570032684</v>
      </c>
      <c r="AJ141" s="66">
        <f t="shared" si="50"/>
        <v>-0.015286644548336111</v>
      </c>
      <c r="AK141" s="62">
        <v>0</v>
      </c>
      <c r="AL141" s="62">
        <v>26398</v>
      </c>
      <c r="AM141" s="25">
        <v>0</v>
      </c>
      <c r="AN141" s="68"/>
    </row>
    <row r="142" spans="1:40" ht="12.75">
      <c r="A142" s="59" t="s">
        <v>288</v>
      </c>
      <c r="B142" s="60" t="s">
        <v>287</v>
      </c>
      <c r="C142" s="24">
        <v>3</v>
      </c>
      <c r="D142" s="24"/>
      <c r="E142" s="61">
        <f t="shared" si="34"/>
        <v>0.036582866396856054</v>
      </c>
      <c r="F142" s="62">
        <v>18673811</v>
      </c>
      <c r="G142" s="63">
        <f t="shared" si="35"/>
        <v>0.005509052642783869</v>
      </c>
      <c r="H142" s="62">
        <v>2812109</v>
      </c>
      <c r="I142" s="63">
        <f t="shared" si="36"/>
        <v>0.0014023130001154622</v>
      </c>
      <c r="J142" s="62">
        <v>715814</v>
      </c>
      <c r="K142" s="64">
        <v>2394</v>
      </c>
      <c r="L142" s="65">
        <f t="shared" si="37"/>
        <v>718208</v>
      </c>
      <c r="M142" s="66">
        <f t="shared" si="38"/>
        <v>0.0033444442271316293</v>
      </c>
      <c r="N142" s="67">
        <f t="shared" si="39"/>
        <v>0.13835258409435863</v>
      </c>
      <c r="O142" s="62">
        <v>70622405</v>
      </c>
      <c r="P142" s="64">
        <v>657665</v>
      </c>
      <c r="Q142" s="65">
        <f t="shared" si="40"/>
        <v>71280070</v>
      </c>
      <c r="R142" s="66">
        <f t="shared" si="41"/>
        <v>0.009312412965828621</v>
      </c>
      <c r="S142" s="67">
        <f t="shared" si="42"/>
        <v>0.01598239212028819</v>
      </c>
      <c r="T142" s="62">
        <v>8158250</v>
      </c>
      <c r="U142" s="64">
        <v>0</v>
      </c>
      <c r="V142" s="65">
        <f t="shared" si="43"/>
        <v>8158250</v>
      </c>
      <c r="W142" s="66">
        <f t="shared" si="44"/>
        <v>0</v>
      </c>
      <c r="X142" s="67">
        <f t="shared" si="45"/>
        <v>0.7730108725089405</v>
      </c>
      <c r="Y142" s="62">
        <v>394585235</v>
      </c>
      <c r="Z142" s="64">
        <v>9746979</v>
      </c>
      <c r="AA142" s="65">
        <f t="shared" si="46"/>
        <v>404332214</v>
      </c>
      <c r="AB142" s="66">
        <f t="shared" si="47"/>
        <v>0.02470183406634564</v>
      </c>
      <c r="AC142" s="67">
        <f t="shared" si="48"/>
        <v>0.029159919236657325</v>
      </c>
      <c r="AD142" s="62">
        <v>14884750</v>
      </c>
      <c r="AE142" s="67">
        <f t="shared" si="49"/>
        <v>0</v>
      </c>
      <c r="AF142" s="62">
        <v>0</v>
      </c>
      <c r="AG142" s="62">
        <v>510452374</v>
      </c>
      <c r="AH142" s="64">
        <v>10407038</v>
      </c>
      <c r="AI142" s="65">
        <v>520859412</v>
      </c>
      <c r="AJ142" s="66">
        <f t="shared" si="50"/>
        <v>0.02038787265979098</v>
      </c>
      <c r="AK142" s="62">
        <v>0</v>
      </c>
      <c r="AL142" s="62">
        <v>7755</v>
      </c>
      <c r="AM142" s="25">
        <v>0</v>
      </c>
      <c r="AN142" s="68"/>
    </row>
    <row r="143" spans="1:40" ht="12.75">
      <c r="A143" s="59" t="s">
        <v>290</v>
      </c>
      <c r="B143" s="60" t="s">
        <v>289</v>
      </c>
      <c r="C143" s="24">
        <v>3</v>
      </c>
      <c r="D143" s="24"/>
      <c r="E143" s="61">
        <f t="shared" si="34"/>
        <v>0.0278599166155149</v>
      </c>
      <c r="F143" s="62">
        <v>16315190</v>
      </c>
      <c r="G143" s="63">
        <f t="shared" si="35"/>
        <v>0.010295503321629249</v>
      </c>
      <c r="H143" s="62">
        <v>6029203</v>
      </c>
      <c r="I143" s="63">
        <f t="shared" si="36"/>
        <v>0.0011416439092732053</v>
      </c>
      <c r="J143" s="62">
        <v>668564</v>
      </c>
      <c r="K143" s="64">
        <v>2236</v>
      </c>
      <c r="L143" s="65">
        <f t="shared" si="37"/>
        <v>670800</v>
      </c>
      <c r="M143" s="66">
        <f t="shared" si="38"/>
        <v>0.0033444816053511705</v>
      </c>
      <c r="N143" s="67">
        <f t="shared" si="39"/>
        <v>0.3348809298362839</v>
      </c>
      <c r="O143" s="62">
        <v>196111355</v>
      </c>
      <c r="P143" s="64">
        <v>2529666</v>
      </c>
      <c r="Q143" s="65">
        <f t="shared" si="40"/>
        <v>198641021</v>
      </c>
      <c r="R143" s="66">
        <f t="shared" si="41"/>
        <v>0.012899130700514511</v>
      </c>
      <c r="S143" s="67">
        <f t="shared" si="42"/>
        <v>0.032703950908703996</v>
      </c>
      <c r="T143" s="62">
        <v>19151930</v>
      </c>
      <c r="U143" s="64">
        <v>0</v>
      </c>
      <c r="V143" s="65">
        <f t="shared" si="43"/>
        <v>19151930</v>
      </c>
      <c r="W143" s="66">
        <f t="shared" si="44"/>
        <v>0</v>
      </c>
      <c r="X143" s="67">
        <f t="shared" si="45"/>
        <v>0.5681794257869789</v>
      </c>
      <c r="Y143" s="62">
        <v>332734495</v>
      </c>
      <c r="Z143" s="64">
        <v>4953795</v>
      </c>
      <c r="AA143" s="65">
        <f t="shared" si="46"/>
        <v>337688290</v>
      </c>
      <c r="AB143" s="66">
        <f t="shared" si="47"/>
        <v>0.01488813175201447</v>
      </c>
      <c r="AC143" s="67">
        <f t="shared" si="48"/>
        <v>0.024938629621615836</v>
      </c>
      <c r="AD143" s="62">
        <v>14604440</v>
      </c>
      <c r="AE143" s="67">
        <f t="shared" si="49"/>
        <v>0</v>
      </c>
      <c r="AF143" s="62">
        <v>0</v>
      </c>
      <c r="AG143" s="62">
        <v>585615177</v>
      </c>
      <c r="AH143" s="64">
        <v>7485697</v>
      </c>
      <c r="AI143" s="65">
        <v>593100874</v>
      </c>
      <c r="AJ143" s="66">
        <f t="shared" si="50"/>
        <v>0.01278262124002295</v>
      </c>
      <c r="AK143" s="62">
        <v>0</v>
      </c>
      <c r="AL143" s="62">
        <v>62610</v>
      </c>
      <c r="AM143" s="25">
        <v>0</v>
      </c>
      <c r="AN143" s="68"/>
    </row>
    <row r="144" spans="1:40" ht="12.75">
      <c r="A144" s="59" t="s">
        <v>292</v>
      </c>
      <c r="B144" s="60" t="s">
        <v>291</v>
      </c>
      <c r="C144" s="24">
        <v>3</v>
      </c>
      <c r="D144" s="24"/>
      <c r="E144" s="61">
        <f t="shared" si="34"/>
        <v>0.03262455940325953</v>
      </c>
      <c r="F144" s="62">
        <v>6348406</v>
      </c>
      <c r="G144" s="63">
        <f t="shared" si="35"/>
        <v>0.008837349812581375</v>
      </c>
      <c r="H144" s="62">
        <v>1719658</v>
      </c>
      <c r="I144" s="63">
        <f t="shared" si="36"/>
        <v>0.002128611221806941</v>
      </c>
      <c r="J144" s="62">
        <v>414206</v>
      </c>
      <c r="K144" s="64">
        <v>1385</v>
      </c>
      <c r="L144" s="65">
        <f t="shared" si="37"/>
        <v>415591</v>
      </c>
      <c r="M144" s="66">
        <f t="shared" si="38"/>
        <v>0.003343746831286848</v>
      </c>
      <c r="N144" s="67">
        <f t="shared" si="39"/>
        <v>0.19828245352139118</v>
      </c>
      <c r="O144" s="62">
        <v>38583740</v>
      </c>
      <c r="P144" s="64">
        <v>406145</v>
      </c>
      <c r="Q144" s="65">
        <f t="shared" si="40"/>
        <v>38989885</v>
      </c>
      <c r="R144" s="66">
        <f t="shared" si="41"/>
        <v>0.01052632533808283</v>
      </c>
      <c r="S144" s="67">
        <f t="shared" si="42"/>
        <v>0.018640315574633068</v>
      </c>
      <c r="T144" s="62">
        <v>3627215</v>
      </c>
      <c r="U144" s="64">
        <v>0</v>
      </c>
      <c r="V144" s="65">
        <f t="shared" si="43"/>
        <v>3627215</v>
      </c>
      <c r="W144" s="66">
        <f t="shared" si="44"/>
        <v>0</v>
      </c>
      <c r="X144" s="67">
        <f t="shared" si="45"/>
        <v>0.7107945054772531</v>
      </c>
      <c r="Y144" s="62">
        <v>138313350</v>
      </c>
      <c r="Z144" s="64">
        <v>3951810</v>
      </c>
      <c r="AA144" s="65">
        <f t="shared" si="46"/>
        <v>142265160</v>
      </c>
      <c r="AB144" s="66">
        <f t="shared" si="47"/>
        <v>0.02857142857142857</v>
      </c>
      <c r="AC144" s="67">
        <f t="shared" si="48"/>
        <v>0.02869220498907484</v>
      </c>
      <c r="AD144" s="62">
        <v>5583210</v>
      </c>
      <c r="AE144" s="67">
        <f t="shared" si="49"/>
        <v>0</v>
      </c>
      <c r="AF144" s="62">
        <v>0</v>
      </c>
      <c r="AG144" s="62">
        <v>194589785</v>
      </c>
      <c r="AH144" s="64">
        <v>4359340</v>
      </c>
      <c r="AI144" s="65">
        <v>198949125</v>
      </c>
      <c r="AJ144" s="66">
        <f t="shared" si="50"/>
        <v>0.02240271759383464</v>
      </c>
      <c r="AK144" s="62">
        <v>0</v>
      </c>
      <c r="AL144" s="62">
        <v>0</v>
      </c>
      <c r="AM144" s="25">
        <v>0</v>
      </c>
      <c r="AN144" s="68"/>
    </row>
    <row r="145" spans="1:40" ht="12.75">
      <c r="A145" s="59" t="s">
        <v>294</v>
      </c>
      <c r="B145" s="60" t="s">
        <v>293</v>
      </c>
      <c r="C145" s="24">
        <v>3</v>
      </c>
      <c r="D145" s="24"/>
      <c r="E145" s="61">
        <f t="shared" si="34"/>
        <v>0.02517836247905637</v>
      </c>
      <c r="F145" s="62">
        <v>174574</v>
      </c>
      <c r="G145" s="63">
        <f t="shared" si="35"/>
        <v>0.013509929266532756</v>
      </c>
      <c r="H145" s="62">
        <v>93671</v>
      </c>
      <c r="I145" s="63">
        <f t="shared" si="36"/>
        <v>0.002269851574091154</v>
      </c>
      <c r="J145" s="62">
        <v>15738</v>
      </c>
      <c r="K145" s="64">
        <v>53</v>
      </c>
      <c r="L145" s="65">
        <f t="shared" si="37"/>
        <v>15791</v>
      </c>
      <c r="M145" s="66">
        <f t="shared" si="38"/>
        <v>0.003367645189986021</v>
      </c>
      <c r="N145" s="67">
        <f t="shared" si="39"/>
        <v>0.21114393567571207</v>
      </c>
      <c r="O145" s="62">
        <v>1463965</v>
      </c>
      <c r="P145" s="64">
        <v>15410</v>
      </c>
      <c r="Q145" s="65">
        <f t="shared" si="40"/>
        <v>1479375</v>
      </c>
      <c r="R145" s="66">
        <f t="shared" si="41"/>
        <v>0.010526207935298999</v>
      </c>
      <c r="S145" s="67">
        <f t="shared" si="42"/>
        <v>0</v>
      </c>
      <c r="T145" s="62">
        <v>0</v>
      </c>
      <c r="U145" s="64">
        <v>0</v>
      </c>
      <c r="V145" s="65">
        <f t="shared" si="43"/>
        <v>0</v>
      </c>
      <c r="W145" s="66" t="e">
        <f t="shared" si="44"/>
        <v>#DIV/0!</v>
      </c>
      <c r="X145" s="67">
        <f t="shared" si="45"/>
        <v>0.7478979210046076</v>
      </c>
      <c r="Y145" s="62">
        <v>5185545</v>
      </c>
      <c r="Z145" s="64">
        <v>148158</v>
      </c>
      <c r="AA145" s="65">
        <f t="shared" si="46"/>
        <v>5333703</v>
      </c>
      <c r="AB145" s="66">
        <f t="shared" si="47"/>
        <v>0.02857134592410248</v>
      </c>
      <c r="AC145" s="67">
        <f t="shared" si="48"/>
        <v>0</v>
      </c>
      <c r="AD145" s="62">
        <v>0</v>
      </c>
      <c r="AE145" s="67">
        <f t="shared" si="49"/>
        <v>0</v>
      </c>
      <c r="AF145" s="62">
        <v>0</v>
      </c>
      <c r="AG145" s="62">
        <v>6933493</v>
      </c>
      <c r="AH145" s="64">
        <v>163621</v>
      </c>
      <c r="AI145" s="65">
        <v>7097114</v>
      </c>
      <c r="AJ145" s="66">
        <f t="shared" si="50"/>
        <v>0.023598639242875127</v>
      </c>
      <c r="AK145" s="62">
        <v>0</v>
      </c>
      <c r="AL145" s="62">
        <v>0</v>
      </c>
      <c r="AM145" s="25">
        <v>0</v>
      </c>
      <c r="AN145" s="68"/>
    </row>
    <row r="146" spans="1:40" ht="12.75">
      <c r="A146" s="59" t="s">
        <v>296</v>
      </c>
      <c r="B146" s="60" t="s">
        <v>295</v>
      </c>
      <c r="C146" s="24">
        <v>3</v>
      </c>
      <c r="D146" s="24"/>
      <c r="E146" s="61">
        <f t="shared" si="34"/>
        <v>0.02700085116620348</v>
      </c>
      <c r="F146" s="62">
        <v>10174161</v>
      </c>
      <c r="G146" s="63">
        <f t="shared" si="35"/>
        <v>0.0048476482504729804</v>
      </c>
      <c r="H146" s="62">
        <v>1826637</v>
      </c>
      <c r="I146" s="63">
        <f t="shared" si="36"/>
        <v>0.0011728385427542676</v>
      </c>
      <c r="J146" s="62">
        <v>441936</v>
      </c>
      <c r="K146" s="64">
        <v>1478</v>
      </c>
      <c r="L146" s="65">
        <f t="shared" si="37"/>
        <v>443414</v>
      </c>
      <c r="M146" s="66">
        <f t="shared" si="38"/>
        <v>0.0033443756562036133</v>
      </c>
      <c r="N146" s="67">
        <f t="shared" si="39"/>
        <v>0.09696066121835407</v>
      </c>
      <c r="O146" s="62">
        <v>36535640</v>
      </c>
      <c r="P146" s="64">
        <v>460507</v>
      </c>
      <c r="Q146" s="65">
        <f t="shared" si="40"/>
        <v>36996147</v>
      </c>
      <c r="R146" s="66">
        <f t="shared" si="41"/>
        <v>0.012604322792757975</v>
      </c>
      <c r="S146" s="67">
        <f t="shared" si="42"/>
        <v>0.013105927203699082</v>
      </c>
      <c r="T146" s="62">
        <v>4938430</v>
      </c>
      <c r="U146" s="64">
        <v>0</v>
      </c>
      <c r="V146" s="65">
        <f t="shared" si="43"/>
        <v>4938430</v>
      </c>
      <c r="W146" s="66">
        <f t="shared" si="44"/>
        <v>0</v>
      </c>
      <c r="X146" s="67">
        <f t="shared" si="45"/>
        <v>0.8273826091352476</v>
      </c>
      <c r="Y146" s="62">
        <v>311765130</v>
      </c>
      <c r="Z146" s="64">
        <v>6199819</v>
      </c>
      <c r="AA146" s="65">
        <f t="shared" si="46"/>
        <v>317964949</v>
      </c>
      <c r="AB146" s="66">
        <f t="shared" si="47"/>
        <v>0.019886184834076857</v>
      </c>
      <c r="AC146" s="67">
        <f t="shared" si="48"/>
        <v>0.02952946448326848</v>
      </c>
      <c r="AD146" s="62">
        <v>11126965</v>
      </c>
      <c r="AE146" s="67">
        <f t="shared" si="49"/>
        <v>0</v>
      </c>
      <c r="AF146" s="62">
        <v>0</v>
      </c>
      <c r="AG146" s="62">
        <v>376808899</v>
      </c>
      <c r="AH146" s="64">
        <v>6661804</v>
      </c>
      <c r="AI146" s="65">
        <v>383470703</v>
      </c>
      <c r="AJ146" s="66">
        <f t="shared" si="50"/>
        <v>0.01767952937863073</v>
      </c>
      <c r="AK146" s="62">
        <v>0</v>
      </c>
      <c r="AL146" s="62">
        <v>0</v>
      </c>
      <c r="AM146" s="25">
        <v>0</v>
      </c>
      <c r="AN146" s="68"/>
    </row>
    <row r="147" spans="1:40" ht="12.75">
      <c r="A147" s="59" t="s">
        <v>298</v>
      </c>
      <c r="B147" s="60" t="s">
        <v>297</v>
      </c>
      <c r="C147" s="24">
        <v>3</v>
      </c>
      <c r="D147" s="24"/>
      <c r="E147" s="61">
        <f t="shared" si="34"/>
        <v>0.07391209855937986</v>
      </c>
      <c r="F147" s="62">
        <v>47539745</v>
      </c>
      <c r="G147" s="63">
        <f t="shared" si="35"/>
        <v>0.006349333635791016</v>
      </c>
      <c r="H147" s="62">
        <v>4083847</v>
      </c>
      <c r="I147" s="63">
        <f t="shared" si="36"/>
        <v>0.0016774607102072229</v>
      </c>
      <c r="J147" s="62">
        <v>1078931</v>
      </c>
      <c r="K147" s="64">
        <v>3609</v>
      </c>
      <c r="L147" s="65">
        <f t="shared" si="37"/>
        <v>1082540</v>
      </c>
      <c r="M147" s="66">
        <f t="shared" si="38"/>
        <v>0.00334497757502565</v>
      </c>
      <c r="N147" s="67">
        <f t="shared" si="39"/>
        <v>0.0935738561386849</v>
      </c>
      <c r="O147" s="62">
        <v>60186050</v>
      </c>
      <c r="P147" s="64">
        <v>638967</v>
      </c>
      <c r="Q147" s="65">
        <f t="shared" si="40"/>
        <v>60825017</v>
      </c>
      <c r="R147" s="66">
        <f t="shared" si="41"/>
        <v>0.010616529910170213</v>
      </c>
      <c r="S147" s="67">
        <f t="shared" si="42"/>
        <v>0.06622662166750419</v>
      </c>
      <c r="T147" s="62">
        <v>42596500</v>
      </c>
      <c r="U147" s="64">
        <v>0</v>
      </c>
      <c r="V147" s="65">
        <f t="shared" si="43"/>
        <v>42596500</v>
      </c>
      <c r="W147" s="66">
        <f t="shared" si="44"/>
        <v>0</v>
      </c>
      <c r="X147" s="67">
        <f t="shared" si="45"/>
        <v>0.7287682844338382</v>
      </c>
      <c r="Y147" s="62">
        <v>468738665</v>
      </c>
      <c r="Z147" s="64">
        <v>13067260</v>
      </c>
      <c r="AA147" s="65">
        <f t="shared" si="46"/>
        <v>481805925</v>
      </c>
      <c r="AB147" s="66">
        <f t="shared" si="47"/>
        <v>0.027877495448343267</v>
      </c>
      <c r="AC147" s="67">
        <f t="shared" si="48"/>
        <v>0.029492344854594562</v>
      </c>
      <c r="AD147" s="62">
        <v>18969270</v>
      </c>
      <c r="AE147" s="67">
        <f t="shared" si="49"/>
        <v>0</v>
      </c>
      <c r="AF147" s="62">
        <v>0</v>
      </c>
      <c r="AG147" s="62">
        <v>643193008</v>
      </c>
      <c r="AH147" s="64">
        <v>13709836</v>
      </c>
      <c r="AI147" s="65">
        <v>656902844</v>
      </c>
      <c r="AJ147" s="66">
        <f t="shared" si="50"/>
        <v>0.0213152752431662</v>
      </c>
      <c r="AK147" s="62">
        <v>0</v>
      </c>
      <c r="AL147" s="62">
        <v>0</v>
      </c>
      <c r="AM147" s="25">
        <v>0</v>
      </c>
      <c r="AN147" s="68"/>
    </row>
    <row r="148" spans="1:40" ht="12.75">
      <c r="A148" s="59" t="s">
        <v>300</v>
      </c>
      <c r="B148" s="60" t="s">
        <v>299</v>
      </c>
      <c r="C148" s="24">
        <v>4</v>
      </c>
      <c r="D148" s="24"/>
      <c r="E148" s="61">
        <f t="shared" si="34"/>
        <v>0.029333366898430226</v>
      </c>
      <c r="F148" s="62">
        <v>703646873</v>
      </c>
      <c r="G148" s="63">
        <f t="shared" si="35"/>
        <v>0.011652480929517523</v>
      </c>
      <c r="H148" s="62">
        <v>279518945</v>
      </c>
      <c r="I148" s="63">
        <f t="shared" si="36"/>
        <v>0.007198341051672784</v>
      </c>
      <c r="J148" s="62">
        <v>172673331</v>
      </c>
      <c r="K148" s="64">
        <v>577503</v>
      </c>
      <c r="L148" s="65">
        <f t="shared" si="37"/>
        <v>173250834</v>
      </c>
      <c r="M148" s="66">
        <f t="shared" si="38"/>
        <v>0.003344482883694414</v>
      </c>
      <c r="N148" s="67">
        <f t="shared" si="39"/>
        <v>0.684159404197757</v>
      </c>
      <c r="O148" s="62">
        <v>16411570723</v>
      </c>
      <c r="P148" s="64">
        <v>-497046834</v>
      </c>
      <c r="Q148" s="65">
        <f t="shared" si="40"/>
        <v>15914523889</v>
      </c>
      <c r="R148" s="66">
        <f t="shared" si="41"/>
        <v>-0.03028636578358789</v>
      </c>
      <c r="S148" s="67">
        <f t="shared" si="42"/>
        <v>0.26505313981095824</v>
      </c>
      <c r="T148" s="62">
        <v>6358077259</v>
      </c>
      <c r="U148" s="64">
        <v>0</v>
      </c>
      <c r="V148" s="65">
        <f t="shared" si="43"/>
        <v>6358077259</v>
      </c>
      <c r="W148" s="66">
        <f t="shared" si="44"/>
        <v>0</v>
      </c>
      <c r="X148" s="67">
        <f t="shared" si="45"/>
        <v>0.002424591783618317</v>
      </c>
      <c r="Y148" s="62">
        <v>58160948</v>
      </c>
      <c r="Z148" s="64">
        <v>0</v>
      </c>
      <c r="AA148" s="65">
        <f t="shared" si="46"/>
        <v>58160948</v>
      </c>
      <c r="AB148" s="66">
        <f t="shared" si="47"/>
        <v>0</v>
      </c>
      <c r="AC148" s="67">
        <f t="shared" si="48"/>
        <v>0.0001786753280459056</v>
      </c>
      <c r="AD148" s="62">
        <v>4286052</v>
      </c>
      <c r="AE148" s="67">
        <f t="shared" si="49"/>
        <v>0</v>
      </c>
      <c r="AF148" s="62">
        <v>0</v>
      </c>
      <c r="AG148" s="62">
        <v>23987934131</v>
      </c>
      <c r="AH148" s="64">
        <v>-496469331</v>
      </c>
      <c r="AI148" s="65">
        <v>23491464800</v>
      </c>
      <c r="AJ148" s="66">
        <f t="shared" si="50"/>
        <v>-0.02069662724137651</v>
      </c>
      <c r="AK148" s="62">
        <v>9025023</v>
      </c>
      <c r="AL148" s="62">
        <v>246848559</v>
      </c>
      <c r="AM148" s="25">
        <v>0</v>
      </c>
      <c r="AN148" s="68"/>
    </row>
    <row r="149" spans="1:40" ht="12.75">
      <c r="A149" s="59" t="s">
        <v>302</v>
      </c>
      <c r="B149" s="60" t="s">
        <v>301</v>
      </c>
      <c r="C149" s="24">
        <v>3</v>
      </c>
      <c r="D149" s="24"/>
      <c r="E149" s="61">
        <f t="shared" si="34"/>
        <v>0.03962163944675846</v>
      </c>
      <c r="F149" s="62">
        <v>73076635</v>
      </c>
      <c r="G149" s="63">
        <f t="shared" si="35"/>
        <v>0.01036258062259347</v>
      </c>
      <c r="H149" s="62">
        <v>19112347</v>
      </c>
      <c r="I149" s="63">
        <f t="shared" si="36"/>
        <v>0.008147144810777296</v>
      </c>
      <c r="J149" s="62">
        <v>15026282</v>
      </c>
      <c r="K149" s="64">
        <v>50256</v>
      </c>
      <c r="L149" s="65">
        <f t="shared" si="37"/>
        <v>15076538</v>
      </c>
      <c r="M149" s="66">
        <f t="shared" si="38"/>
        <v>0.0033445399201212913</v>
      </c>
      <c r="N149" s="67">
        <f t="shared" si="39"/>
        <v>0.5546279344321112</v>
      </c>
      <c r="O149" s="62">
        <v>1022934530</v>
      </c>
      <c r="P149" s="64">
        <v>-21560519</v>
      </c>
      <c r="Q149" s="65">
        <f t="shared" si="40"/>
        <v>1001374011</v>
      </c>
      <c r="R149" s="66">
        <f t="shared" si="41"/>
        <v>-0.021077125043378876</v>
      </c>
      <c r="S149" s="67">
        <f t="shared" si="42"/>
        <v>0.06343521168226719</v>
      </c>
      <c r="T149" s="62">
        <v>116997476</v>
      </c>
      <c r="U149" s="64">
        <v>-383838</v>
      </c>
      <c r="V149" s="65">
        <f t="shared" si="43"/>
        <v>116613638</v>
      </c>
      <c r="W149" s="66">
        <f t="shared" si="44"/>
        <v>-0.0032807374408658184</v>
      </c>
      <c r="X149" s="67">
        <f t="shared" si="45"/>
        <v>0.3113541039133626</v>
      </c>
      <c r="Y149" s="62">
        <v>574249590</v>
      </c>
      <c r="Z149" s="64">
        <v>3963579</v>
      </c>
      <c r="AA149" s="65">
        <f t="shared" si="46"/>
        <v>578213169</v>
      </c>
      <c r="AB149" s="66">
        <f t="shared" si="47"/>
        <v>0.006902188645881315</v>
      </c>
      <c r="AC149" s="67">
        <f t="shared" si="48"/>
        <v>0.012451385092129742</v>
      </c>
      <c r="AD149" s="62">
        <v>22964858</v>
      </c>
      <c r="AE149" s="67">
        <f t="shared" si="49"/>
        <v>0</v>
      </c>
      <c r="AF149" s="62">
        <v>0</v>
      </c>
      <c r="AG149" s="62">
        <v>1844361718</v>
      </c>
      <c r="AH149" s="64">
        <v>-17930522</v>
      </c>
      <c r="AI149" s="65">
        <v>1826431196</v>
      </c>
      <c r="AJ149" s="66">
        <f t="shared" si="50"/>
        <v>-0.009721803388677796</v>
      </c>
      <c r="AK149" s="62">
        <v>8020400</v>
      </c>
      <c r="AL149" s="62">
        <v>22696704</v>
      </c>
      <c r="AM149" s="25">
        <v>0</v>
      </c>
      <c r="AN149" s="68"/>
    </row>
    <row r="150" spans="1:40" ht="12.75">
      <c r="A150" s="59" t="s">
        <v>304</v>
      </c>
      <c r="B150" s="60" t="s">
        <v>303</v>
      </c>
      <c r="C150" s="24">
        <v>3</v>
      </c>
      <c r="D150" s="24"/>
      <c r="E150" s="61">
        <f t="shared" si="34"/>
        <v>0.0148717422894741</v>
      </c>
      <c r="F150" s="62">
        <v>5816245</v>
      </c>
      <c r="G150" s="63">
        <f t="shared" si="35"/>
        <v>0.008921892197404479</v>
      </c>
      <c r="H150" s="62">
        <v>3489296</v>
      </c>
      <c r="I150" s="63">
        <f t="shared" si="36"/>
        <v>0.018633283138970586</v>
      </c>
      <c r="J150" s="62">
        <v>7287360</v>
      </c>
      <c r="K150" s="64">
        <v>24373</v>
      </c>
      <c r="L150" s="65">
        <f t="shared" si="37"/>
        <v>7311733</v>
      </c>
      <c r="M150" s="66">
        <f t="shared" si="38"/>
        <v>0.0033445582488034076</v>
      </c>
      <c r="N150" s="67">
        <f t="shared" si="39"/>
        <v>0.5933381814296026</v>
      </c>
      <c r="O150" s="62">
        <v>232050836</v>
      </c>
      <c r="P150" s="64">
        <v>-6643418</v>
      </c>
      <c r="Q150" s="65">
        <f t="shared" si="40"/>
        <v>225407418</v>
      </c>
      <c r="R150" s="66">
        <f t="shared" si="41"/>
        <v>-0.028629149174881664</v>
      </c>
      <c r="S150" s="67">
        <f t="shared" si="42"/>
        <v>0.02253319235740526</v>
      </c>
      <c r="T150" s="62">
        <v>8812590</v>
      </c>
      <c r="U150" s="64">
        <v>0</v>
      </c>
      <c r="V150" s="65">
        <f t="shared" si="43"/>
        <v>8812590</v>
      </c>
      <c r="W150" s="66">
        <f t="shared" si="44"/>
        <v>0</v>
      </c>
      <c r="X150" s="67">
        <f t="shared" si="45"/>
        <v>0.32558098433690263</v>
      </c>
      <c r="Y150" s="62">
        <v>127332678</v>
      </c>
      <c r="Z150" s="64">
        <v>-52153</v>
      </c>
      <c r="AA150" s="65">
        <f t="shared" si="46"/>
        <v>127280525</v>
      </c>
      <c r="AB150" s="66">
        <f t="shared" si="47"/>
        <v>-0.000409580641977859</v>
      </c>
      <c r="AC150" s="67">
        <f t="shared" si="48"/>
        <v>0.016120724250240387</v>
      </c>
      <c r="AD150" s="62">
        <v>6304714</v>
      </c>
      <c r="AE150" s="67">
        <f t="shared" si="49"/>
        <v>0</v>
      </c>
      <c r="AF150" s="62">
        <v>0</v>
      </c>
      <c r="AG150" s="62">
        <v>391093719</v>
      </c>
      <c r="AH150" s="64">
        <v>-6671198</v>
      </c>
      <c r="AI150" s="65">
        <v>384422521</v>
      </c>
      <c r="AJ150" s="66">
        <f t="shared" si="50"/>
        <v>-0.01705779887505685</v>
      </c>
      <c r="AK150" s="62">
        <v>0</v>
      </c>
      <c r="AL150" s="62">
        <v>37000</v>
      </c>
      <c r="AM150" s="25">
        <v>0</v>
      </c>
      <c r="AN150" s="68"/>
    </row>
    <row r="151" spans="1:40" ht="12.75">
      <c r="A151" s="59" t="s">
        <v>306</v>
      </c>
      <c r="B151" s="60" t="s">
        <v>305</v>
      </c>
      <c r="C151" s="24">
        <v>3</v>
      </c>
      <c r="D151" s="24"/>
      <c r="E151" s="61">
        <f t="shared" si="34"/>
        <v>0.01522642406798764</v>
      </c>
      <c r="F151" s="62">
        <v>24704059</v>
      </c>
      <c r="G151" s="63">
        <f t="shared" si="35"/>
        <v>0.0109134874994035</v>
      </c>
      <c r="H151" s="62">
        <v>17706550</v>
      </c>
      <c r="I151" s="63">
        <f t="shared" si="36"/>
        <v>0.016162186181177075</v>
      </c>
      <c r="J151" s="62">
        <v>26222283</v>
      </c>
      <c r="K151" s="64">
        <v>87699</v>
      </c>
      <c r="L151" s="65">
        <f t="shared" si="37"/>
        <v>26309982</v>
      </c>
      <c r="M151" s="66">
        <f t="shared" si="38"/>
        <v>0.0033444456380857454</v>
      </c>
      <c r="N151" s="67">
        <f t="shared" si="39"/>
        <v>0.6400896771121155</v>
      </c>
      <c r="O151" s="62">
        <v>1038511280</v>
      </c>
      <c r="P151" s="64">
        <v>-27871839</v>
      </c>
      <c r="Q151" s="65">
        <f t="shared" si="40"/>
        <v>1010639441</v>
      </c>
      <c r="R151" s="66">
        <f t="shared" si="41"/>
        <v>-0.026838263133742754</v>
      </c>
      <c r="S151" s="67">
        <f t="shared" si="42"/>
        <v>0.035727651838181954</v>
      </c>
      <c r="T151" s="62">
        <v>57966205</v>
      </c>
      <c r="U151" s="64">
        <v>-304011</v>
      </c>
      <c r="V151" s="65">
        <f t="shared" si="43"/>
        <v>57662194</v>
      </c>
      <c r="W151" s="66">
        <f t="shared" si="44"/>
        <v>-0.00524462486374604</v>
      </c>
      <c r="X151" s="67">
        <f t="shared" si="45"/>
        <v>0.2675003632492576</v>
      </c>
      <c r="Y151" s="62">
        <v>434005038</v>
      </c>
      <c r="Z151" s="64">
        <v>2142080</v>
      </c>
      <c r="AA151" s="65">
        <f t="shared" si="46"/>
        <v>436147118</v>
      </c>
      <c r="AB151" s="66">
        <f t="shared" si="47"/>
        <v>0.004935610908737884</v>
      </c>
      <c r="AC151" s="67">
        <f t="shared" si="48"/>
        <v>0.014380210051876735</v>
      </c>
      <c r="AD151" s="62">
        <v>23331122</v>
      </c>
      <c r="AE151" s="67">
        <f t="shared" si="49"/>
        <v>0</v>
      </c>
      <c r="AF151" s="62">
        <v>0</v>
      </c>
      <c r="AG151" s="62">
        <v>1622446537</v>
      </c>
      <c r="AH151" s="64">
        <v>-25946071</v>
      </c>
      <c r="AI151" s="65">
        <v>1596500466</v>
      </c>
      <c r="AJ151" s="66">
        <f t="shared" si="50"/>
        <v>-0.015991942050661234</v>
      </c>
      <c r="AK151" s="62">
        <v>404600</v>
      </c>
      <c r="AL151" s="62">
        <v>199050</v>
      </c>
      <c r="AM151" s="25">
        <v>0</v>
      </c>
      <c r="AN151" s="68"/>
    </row>
    <row r="152" spans="1:40" ht="12.75">
      <c r="A152" s="59" t="s">
        <v>308</v>
      </c>
      <c r="B152" s="60" t="s">
        <v>307</v>
      </c>
      <c r="C152" s="24">
        <v>3</v>
      </c>
      <c r="D152" s="24"/>
      <c r="E152" s="61">
        <f t="shared" si="34"/>
        <v>0.0165792340667885</v>
      </c>
      <c r="F152" s="62">
        <v>12573710</v>
      </c>
      <c r="G152" s="63">
        <f t="shared" si="35"/>
        <v>0.0050198671972194915</v>
      </c>
      <c r="H152" s="62">
        <v>3807073</v>
      </c>
      <c r="I152" s="63">
        <f t="shared" si="36"/>
        <v>0.011094673474639915</v>
      </c>
      <c r="J152" s="62">
        <v>8414213</v>
      </c>
      <c r="K152" s="64">
        <v>28141</v>
      </c>
      <c r="L152" s="65">
        <f t="shared" si="37"/>
        <v>8442354</v>
      </c>
      <c r="M152" s="66">
        <f t="shared" si="38"/>
        <v>0.003344460141429745</v>
      </c>
      <c r="N152" s="67">
        <f t="shared" si="39"/>
        <v>0.4850202288527945</v>
      </c>
      <c r="O152" s="62">
        <v>367839894</v>
      </c>
      <c r="P152" s="64">
        <v>-2348710</v>
      </c>
      <c r="Q152" s="65">
        <f t="shared" si="40"/>
        <v>365491184</v>
      </c>
      <c r="R152" s="66">
        <f t="shared" si="41"/>
        <v>-0.0063851421183804494</v>
      </c>
      <c r="S152" s="67">
        <f t="shared" si="42"/>
        <v>0.023476183096818898</v>
      </c>
      <c r="T152" s="62">
        <v>17804364</v>
      </c>
      <c r="U152" s="64">
        <v>403489</v>
      </c>
      <c r="V152" s="65">
        <f t="shared" si="43"/>
        <v>18207853</v>
      </c>
      <c r="W152" s="66">
        <f t="shared" si="44"/>
        <v>0.02266236524932876</v>
      </c>
      <c r="X152" s="67">
        <f t="shared" si="45"/>
        <v>0.4406669173000807</v>
      </c>
      <c r="Y152" s="62">
        <v>334202292</v>
      </c>
      <c r="Z152" s="64">
        <v>-50742</v>
      </c>
      <c r="AA152" s="65">
        <f t="shared" si="46"/>
        <v>334151550</v>
      </c>
      <c r="AB152" s="66">
        <f t="shared" si="47"/>
        <v>-0.00015183019750205664</v>
      </c>
      <c r="AC152" s="67">
        <f t="shared" si="48"/>
        <v>0.01814289601165802</v>
      </c>
      <c r="AD152" s="62">
        <v>13759593</v>
      </c>
      <c r="AE152" s="67">
        <f t="shared" si="49"/>
        <v>0</v>
      </c>
      <c r="AF152" s="62">
        <v>0</v>
      </c>
      <c r="AG152" s="62">
        <v>758401139</v>
      </c>
      <c r="AH152" s="64">
        <v>-1967822</v>
      </c>
      <c r="AI152" s="65">
        <v>756433317</v>
      </c>
      <c r="AJ152" s="66">
        <f t="shared" si="50"/>
        <v>-0.0025946981073824574</v>
      </c>
      <c r="AK152" s="62">
        <v>0</v>
      </c>
      <c r="AL152" s="62">
        <v>0</v>
      </c>
      <c r="AM152" s="25">
        <v>0</v>
      </c>
      <c r="AN152" s="68"/>
    </row>
    <row r="153" spans="1:40" ht="12.75">
      <c r="A153" s="59" t="s">
        <v>310</v>
      </c>
      <c r="B153" s="60" t="s">
        <v>309</v>
      </c>
      <c r="C153" s="24">
        <v>3</v>
      </c>
      <c r="D153" s="24"/>
      <c r="E153" s="61">
        <f t="shared" si="34"/>
        <v>0.027383540004247184</v>
      </c>
      <c r="F153" s="62">
        <v>66985363</v>
      </c>
      <c r="G153" s="63">
        <f t="shared" si="35"/>
        <v>0.02748181606769258</v>
      </c>
      <c r="H153" s="62">
        <v>67225765</v>
      </c>
      <c r="I153" s="63">
        <f t="shared" si="36"/>
        <v>0.09625905068973285</v>
      </c>
      <c r="J153" s="62">
        <v>235468002</v>
      </c>
      <c r="K153" s="64">
        <v>787518</v>
      </c>
      <c r="L153" s="65">
        <f t="shared" si="37"/>
        <v>236255520</v>
      </c>
      <c r="M153" s="66">
        <f t="shared" si="38"/>
        <v>0.003344479900925137</v>
      </c>
      <c r="N153" s="67">
        <f t="shared" si="39"/>
        <v>0.5557101595596442</v>
      </c>
      <c r="O153" s="62">
        <v>1359373067</v>
      </c>
      <c r="P153" s="64">
        <v>0</v>
      </c>
      <c r="Q153" s="65">
        <f t="shared" si="40"/>
        <v>1359373067</v>
      </c>
      <c r="R153" s="66">
        <f t="shared" si="41"/>
        <v>0</v>
      </c>
      <c r="S153" s="67">
        <f t="shared" si="42"/>
        <v>0.22887696342581706</v>
      </c>
      <c r="T153" s="62">
        <v>559876717</v>
      </c>
      <c r="U153" s="64">
        <v>5873360</v>
      </c>
      <c r="V153" s="65">
        <f t="shared" si="43"/>
        <v>565750077</v>
      </c>
      <c r="W153" s="66">
        <f t="shared" si="44"/>
        <v>0.01049045231148628</v>
      </c>
      <c r="X153" s="67">
        <f t="shared" si="45"/>
        <v>0.06172195824610453</v>
      </c>
      <c r="Y153" s="62">
        <v>150983685</v>
      </c>
      <c r="Z153" s="64">
        <v>2126531</v>
      </c>
      <c r="AA153" s="65">
        <f t="shared" si="46"/>
        <v>153110216</v>
      </c>
      <c r="AB153" s="66">
        <f t="shared" si="47"/>
        <v>0.014084508534812884</v>
      </c>
      <c r="AC153" s="67">
        <f t="shared" si="48"/>
        <v>0.002566512006761605</v>
      </c>
      <c r="AD153" s="62">
        <v>6278178</v>
      </c>
      <c r="AE153" s="67">
        <f t="shared" si="49"/>
        <v>0</v>
      </c>
      <c r="AF153" s="62">
        <v>0</v>
      </c>
      <c r="AG153" s="62">
        <v>2446190777</v>
      </c>
      <c r="AH153" s="64">
        <v>8787409</v>
      </c>
      <c r="AI153" s="65">
        <v>2454978186</v>
      </c>
      <c r="AJ153" s="66">
        <f t="shared" si="50"/>
        <v>0.0035922827780328925</v>
      </c>
      <c r="AK153" s="62">
        <v>116690</v>
      </c>
      <c r="AL153" s="62">
        <v>1907714</v>
      </c>
      <c r="AM153" s="25">
        <v>0</v>
      </c>
      <c r="AN153" s="68"/>
    </row>
    <row r="154" spans="1:40" ht="12.75">
      <c r="A154" s="59" t="s">
        <v>312</v>
      </c>
      <c r="B154" s="60" t="s">
        <v>311</v>
      </c>
      <c r="C154" s="24">
        <v>3</v>
      </c>
      <c r="D154" s="24"/>
      <c r="E154" s="61">
        <f t="shared" si="34"/>
        <v>0.01246047338998173</v>
      </c>
      <c r="F154" s="62">
        <v>3851418</v>
      </c>
      <c r="G154" s="63">
        <f t="shared" si="35"/>
        <v>0.03120088731200611</v>
      </c>
      <c r="H154" s="62">
        <v>9643908</v>
      </c>
      <c r="I154" s="63">
        <f t="shared" si="36"/>
        <v>0.14561543196890428</v>
      </c>
      <c r="J154" s="62">
        <v>45008394</v>
      </c>
      <c r="K154" s="64">
        <v>150530</v>
      </c>
      <c r="L154" s="65">
        <f t="shared" si="37"/>
        <v>45158924</v>
      </c>
      <c r="M154" s="66">
        <f t="shared" si="38"/>
        <v>0.0033444872527555636</v>
      </c>
      <c r="N154" s="67">
        <f t="shared" si="39"/>
        <v>0.24013497974260478</v>
      </c>
      <c r="O154" s="62">
        <v>74223519</v>
      </c>
      <c r="P154" s="64">
        <v>0</v>
      </c>
      <c r="Q154" s="65">
        <f t="shared" si="40"/>
        <v>74223519</v>
      </c>
      <c r="R154" s="66">
        <f t="shared" si="41"/>
        <v>0</v>
      </c>
      <c r="S154" s="67">
        <f t="shared" si="42"/>
        <v>0.0033290926704149177</v>
      </c>
      <c r="T154" s="62">
        <v>1028992</v>
      </c>
      <c r="U154" s="64">
        <v>10831</v>
      </c>
      <c r="V154" s="65">
        <f t="shared" si="43"/>
        <v>1039823</v>
      </c>
      <c r="W154" s="66">
        <f t="shared" si="44"/>
        <v>0.010525834991914416</v>
      </c>
      <c r="X154" s="67">
        <f t="shared" si="45"/>
        <v>0.5586936202328232</v>
      </c>
      <c r="Y154" s="62">
        <v>172687072</v>
      </c>
      <c r="Z154" s="64">
        <v>2432213</v>
      </c>
      <c r="AA154" s="65">
        <f t="shared" si="46"/>
        <v>175119285</v>
      </c>
      <c r="AB154" s="66">
        <f t="shared" si="47"/>
        <v>0.014084511201857658</v>
      </c>
      <c r="AC154" s="67">
        <f t="shared" si="48"/>
        <v>0.008565045565490337</v>
      </c>
      <c r="AD154" s="62">
        <v>2647377</v>
      </c>
      <c r="AE154" s="67">
        <f t="shared" si="49"/>
        <v>4.6911777468645343E-07</v>
      </c>
      <c r="AF154" s="62">
        <v>145</v>
      </c>
      <c r="AG154" s="62">
        <v>309090825</v>
      </c>
      <c r="AH154" s="64">
        <v>2593574</v>
      </c>
      <c r="AI154" s="65">
        <v>311684399</v>
      </c>
      <c r="AJ154" s="66">
        <f t="shared" si="50"/>
        <v>0.00839097698872168</v>
      </c>
      <c r="AK154" s="62">
        <v>5390</v>
      </c>
      <c r="AL154" s="62">
        <v>0</v>
      </c>
      <c r="AM154" s="25">
        <v>0</v>
      </c>
      <c r="AN154" s="68"/>
    </row>
    <row r="155" spans="1:40" ht="12.75">
      <c r="A155" s="59" t="s">
        <v>314</v>
      </c>
      <c r="B155" s="60" t="s">
        <v>313</v>
      </c>
      <c r="C155" s="24">
        <v>3</v>
      </c>
      <c r="D155" s="24"/>
      <c r="E155" s="61">
        <f t="shared" si="34"/>
        <v>0.018776857489268887</v>
      </c>
      <c r="F155" s="62">
        <v>5325329</v>
      </c>
      <c r="G155" s="63">
        <f t="shared" si="35"/>
        <v>0.03363555659710628</v>
      </c>
      <c r="H155" s="62">
        <v>9539424</v>
      </c>
      <c r="I155" s="63">
        <f t="shared" si="36"/>
        <v>0.15261550824938563</v>
      </c>
      <c r="J155" s="62">
        <v>43283483</v>
      </c>
      <c r="K155" s="64">
        <v>144761</v>
      </c>
      <c r="L155" s="65">
        <f t="shared" si="37"/>
        <v>43428244</v>
      </c>
      <c r="M155" s="66">
        <f t="shared" si="38"/>
        <v>0.0033444859324283124</v>
      </c>
      <c r="N155" s="67">
        <f t="shared" si="39"/>
        <v>0.17481843512710224</v>
      </c>
      <c r="O155" s="62">
        <v>49580484</v>
      </c>
      <c r="P155" s="64">
        <v>0</v>
      </c>
      <c r="Q155" s="65">
        <f t="shared" si="40"/>
        <v>49580484</v>
      </c>
      <c r="R155" s="66">
        <f t="shared" si="41"/>
        <v>0</v>
      </c>
      <c r="S155" s="67">
        <f t="shared" si="42"/>
        <v>0.002825218862399214</v>
      </c>
      <c r="T155" s="62">
        <v>801264</v>
      </c>
      <c r="U155" s="64">
        <v>8434</v>
      </c>
      <c r="V155" s="65">
        <f t="shared" si="43"/>
        <v>809698</v>
      </c>
      <c r="W155" s="66">
        <f t="shared" si="44"/>
        <v>0.010525869126779688</v>
      </c>
      <c r="X155" s="67">
        <f t="shared" si="45"/>
        <v>0.6067811959059375</v>
      </c>
      <c r="Y155" s="62">
        <v>172090005</v>
      </c>
      <c r="Z155" s="64">
        <v>2423803</v>
      </c>
      <c r="AA155" s="65">
        <f t="shared" si="46"/>
        <v>174513808</v>
      </c>
      <c r="AB155" s="66">
        <f t="shared" si="47"/>
        <v>0.01408450769700425</v>
      </c>
      <c r="AC155" s="67">
        <f t="shared" si="48"/>
        <v>0.010546452059234226</v>
      </c>
      <c r="AD155" s="62">
        <v>2991093</v>
      </c>
      <c r="AE155" s="67">
        <f t="shared" si="49"/>
        <v>7.757095660454321E-07</v>
      </c>
      <c r="AF155" s="62">
        <v>220</v>
      </c>
      <c r="AG155" s="62">
        <v>283611302</v>
      </c>
      <c r="AH155" s="64">
        <v>2576998</v>
      </c>
      <c r="AI155" s="65">
        <v>286188300</v>
      </c>
      <c r="AJ155" s="66">
        <f t="shared" si="50"/>
        <v>0.00908637272854521</v>
      </c>
      <c r="AK155" s="62">
        <v>0</v>
      </c>
      <c r="AL155" s="62">
        <v>0</v>
      </c>
      <c r="AM155" s="25">
        <v>0</v>
      </c>
      <c r="AN155" s="68"/>
    </row>
    <row r="156" spans="1:40" ht="12.75">
      <c r="A156" s="59" t="s">
        <v>316</v>
      </c>
      <c r="B156" s="60" t="s">
        <v>315</v>
      </c>
      <c r="C156" s="24">
        <v>3</v>
      </c>
      <c r="D156" s="24"/>
      <c r="E156" s="61">
        <f t="shared" si="34"/>
        <v>0.0324824890358466</v>
      </c>
      <c r="F156" s="62">
        <v>17864645</v>
      </c>
      <c r="G156" s="63">
        <f t="shared" si="35"/>
        <v>0.02247803089155002</v>
      </c>
      <c r="H156" s="62">
        <v>12362416</v>
      </c>
      <c r="I156" s="63">
        <f t="shared" si="36"/>
        <v>0.11359205952695044</v>
      </c>
      <c r="J156" s="62">
        <v>62473101</v>
      </c>
      <c r="K156" s="64">
        <v>208940</v>
      </c>
      <c r="L156" s="65">
        <f t="shared" si="37"/>
        <v>62682041</v>
      </c>
      <c r="M156" s="66">
        <f t="shared" si="38"/>
        <v>0.003344479410426577</v>
      </c>
      <c r="N156" s="67">
        <f t="shared" si="39"/>
        <v>0.24354459476714213</v>
      </c>
      <c r="O156" s="62">
        <v>133944099</v>
      </c>
      <c r="P156" s="64">
        <v>0</v>
      </c>
      <c r="Q156" s="65">
        <f t="shared" si="40"/>
        <v>133944099</v>
      </c>
      <c r="R156" s="66">
        <f t="shared" si="41"/>
        <v>0</v>
      </c>
      <c r="S156" s="67">
        <f t="shared" si="42"/>
        <v>0.02030460463459654</v>
      </c>
      <c r="T156" s="62">
        <v>11167080</v>
      </c>
      <c r="U156" s="64">
        <v>117548</v>
      </c>
      <c r="V156" s="65">
        <f t="shared" si="43"/>
        <v>11284628</v>
      </c>
      <c r="W156" s="66">
        <f t="shared" si="44"/>
        <v>0.010526296937068597</v>
      </c>
      <c r="X156" s="67">
        <f t="shared" si="45"/>
        <v>0.5533837869415333</v>
      </c>
      <c r="Y156" s="62">
        <v>304348749</v>
      </c>
      <c r="Z156" s="64">
        <v>4286603</v>
      </c>
      <c r="AA156" s="65">
        <f t="shared" si="46"/>
        <v>308635352</v>
      </c>
      <c r="AB156" s="66">
        <f t="shared" si="47"/>
        <v>0.014084510004015163</v>
      </c>
      <c r="AC156" s="67">
        <f t="shared" si="48"/>
        <v>0.014212470486440367</v>
      </c>
      <c r="AD156" s="62">
        <v>7816542</v>
      </c>
      <c r="AE156" s="67">
        <f t="shared" si="49"/>
        <v>1.9637159405470598E-06</v>
      </c>
      <c r="AF156" s="62">
        <v>1080</v>
      </c>
      <c r="AG156" s="62">
        <v>549977712</v>
      </c>
      <c r="AH156" s="64">
        <v>4613091</v>
      </c>
      <c r="AI156" s="65">
        <v>554590803</v>
      </c>
      <c r="AJ156" s="66">
        <f t="shared" si="50"/>
        <v>0.008387778085087201</v>
      </c>
      <c r="AK156" s="62">
        <v>0</v>
      </c>
      <c r="AL156" s="62">
        <v>0</v>
      </c>
      <c r="AM156" s="25">
        <v>0</v>
      </c>
      <c r="AN156" s="68"/>
    </row>
    <row r="157" spans="1:40" ht="12.75">
      <c r="A157" s="59" t="s">
        <v>318</v>
      </c>
      <c r="B157" s="60" t="s">
        <v>317</v>
      </c>
      <c r="C157" s="24">
        <v>3</v>
      </c>
      <c r="D157" s="24"/>
      <c r="E157" s="61">
        <f t="shared" si="34"/>
        <v>0.029172107346594284</v>
      </c>
      <c r="F157" s="62">
        <v>12127342</v>
      </c>
      <c r="G157" s="63">
        <f t="shared" si="35"/>
        <v>0.026775390556763232</v>
      </c>
      <c r="H157" s="62">
        <v>11130986</v>
      </c>
      <c r="I157" s="63">
        <f t="shared" si="36"/>
        <v>0.11400212860172514</v>
      </c>
      <c r="J157" s="62">
        <v>47392627</v>
      </c>
      <c r="K157" s="64">
        <v>158504</v>
      </c>
      <c r="L157" s="65">
        <f t="shared" si="37"/>
        <v>47551131</v>
      </c>
      <c r="M157" s="66">
        <f t="shared" si="38"/>
        <v>0.0033444864746577565</v>
      </c>
      <c r="N157" s="67">
        <f t="shared" si="39"/>
        <v>0.22188332209700445</v>
      </c>
      <c r="O157" s="62">
        <v>92240677</v>
      </c>
      <c r="P157" s="64">
        <v>0</v>
      </c>
      <c r="Q157" s="65">
        <f t="shared" si="40"/>
        <v>92240677</v>
      </c>
      <c r="R157" s="66">
        <f t="shared" si="41"/>
        <v>0</v>
      </c>
      <c r="S157" s="67">
        <f t="shared" si="42"/>
        <v>0.02596998454496823</v>
      </c>
      <c r="T157" s="62">
        <v>10796165</v>
      </c>
      <c r="U157" s="64">
        <v>113533</v>
      </c>
      <c r="V157" s="65">
        <f t="shared" si="43"/>
        <v>10909698</v>
      </c>
      <c r="W157" s="66">
        <f t="shared" si="44"/>
        <v>0.010516048985913053</v>
      </c>
      <c r="X157" s="67">
        <f t="shared" si="45"/>
        <v>0.5741895864955604</v>
      </c>
      <c r="Y157" s="62">
        <v>238700393</v>
      </c>
      <c r="Z157" s="64">
        <v>3361978</v>
      </c>
      <c r="AA157" s="65">
        <f t="shared" si="46"/>
        <v>242062371</v>
      </c>
      <c r="AB157" s="66">
        <f t="shared" si="47"/>
        <v>0.014084509697476702</v>
      </c>
      <c r="AC157" s="67">
        <f t="shared" si="48"/>
        <v>0.008007480357384248</v>
      </c>
      <c r="AD157" s="62">
        <v>3328846</v>
      </c>
      <c r="AE157" s="67">
        <f t="shared" si="49"/>
        <v>0</v>
      </c>
      <c r="AF157" s="62">
        <v>0</v>
      </c>
      <c r="AG157" s="62">
        <v>415717036</v>
      </c>
      <c r="AH157" s="64">
        <v>3634015</v>
      </c>
      <c r="AI157" s="65">
        <v>419351051</v>
      </c>
      <c r="AJ157" s="66">
        <f t="shared" si="50"/>
        <v>0.008741559006015812</v>
      </c>
      <c r="AK157" s="62">
        <v>0</v>
      </c>
      <c r="AL157" s="62">
        <v>10490</v>
      </c>
      <c r="AM157" s="25">
        <v>0</v>
      </c>
      <c r="AN157" s="68"/>
    </row>
    <row r="158" spans="1:40" ht="12.75">
      <c r="A158" s="59" t="s">
        <v>320</v>
      </c>
      <c r="B158" s="60" t="s">
        <v>319</v>
      </c>
      <c r="C158" s="24">
        <v>3</v>
      </c>
      <c r="D158" s="24"/>
      <c r="E158" s="61">
        <f t="shared" si="34"/>
        <v>0.040961237943454555</v>
      </c>
      <c r="F158" s="62">
        <v>21013114</v>
      </c>
      <c r="G158" s="63">
        <f t="shared" si="35"/>
        <v>0.06024859759544549</v>
      </c>
      <c r="H158" s="62">
        <v>30907529</v>
      </c>
      <c r="I158" s="63">
        <f t="shared" si="36"/>
        <v>0.00610895937394336</v>
      </c>
      <c r="J158" s="62">
        <v>3133896</v>
      </c>
      <c r="K158" s="64">
        <v>10481</v>
      </c>
      <c r="L158" s="65">
        <f t="shared" si="37"/>
        <v>3144377</v>
      </c>
      <c r="M158" s="66">
        <f t="shared" si="38"/>
        <v>0.0033443994312510688</v>
      </c>
      <c r="N158" s="67">
        <f t="shared" si="39"/>
        <v>0.07067254939081147</v>
      </c>
      <c r="O158" s="62">
        <v>36255016</v>
      </c>
      <c r="P158" s="64">
        <v>35169</v>
      </c>
      <c r="Q158" s="65">
        <f t="shared" si="40"/>
        <v>36290185</v>
      </c>
      <c r="R158" s="66">
        <f t="shared" si="41"/>
        <v>0.0009700450828652234</v>
      </c>
      <c r="S158" s="67">
        <f t="shared" si="42"/>
        <v>0.031260512305601014</v>
      </c>
      <c r="T158" s="62">
        <v>16036642</v>
      </c>
      <c r="U158" s="64">
        <v>95664</v>
      </c>
      <c r="V158" s="65">
        <f t="shared" si="43"/>
        <v>16132306</v>
      </c>
      <c r="W158" s="66">
        <f t="shared" si="44"/>
        <v>0.005965338628872554</v>
      </c>
      <c r="X158" s="67">
        <f t="shared" si="45"/>
        <v>0.7687042221955356</v>
      </c>
      <c r="Y158" s="62">
        <v>394345246</v>
      </c>
      <c r="Z158" s="64">
        <v>4158097</v>
      </c>
      <c r="AA158" s="65">
        <f t="shared" si="46"/>
        <v>398503343</v>
      </c>
      <c r="AB158" s="66">
        <f t="shared" si="47"/>
        <v>0.010544306143353381</v>
      </c>
      <c r="AC158" s="67">
        <f t="shared" si="48"/>
        <v>0.021945802281853527</v>
      </c>
      <c r="AD158" s="62">
        <v>11258196</v>
      </c>
      <c r="AE158" s="67">
        <f t="shared" si="49"/>
        <v>9.811891335495467E-05</v>
      </c>
      <c r="AF158" s="62">
        <v>50335</v>
      </c>
      <c r="AG158" s="62">
        <v>512999974</v>
      </c>
      <c r="AH158" s="64">
        <v>4299411</v>
      </c>
      <c r="AI158" s="65">
        <v>517299385</v>
      </c>
      <c r="AJ158" s="66">
        <f t="shared" si="50"/>
        <v>0.008380918553418874</v>
      </c>
      <c r="AK158" s="62">
        <v>0</v>
      </c>
      <c r="AL158" s="62">
        <v>0</v>
      </c>
      <c r="AM158" s="25">
        <v>0</v>
      </c>
      <c r="AN158" s="68"/>
    </row>
    <row r="159" spans="1:40" ht="12.75">
      <c r="A159" s="59" t="s">
        <v>322</v>
      </c>
      <c r="B159" s="60" t="s">
        <v>321</v>
      </c>
      <c r="C159" s="24">
        <v>3</v>
      </c>
      <c r="D159" s="24"/>
      <c r="E159" s="61">
        <f t="shared" si="34"/>
        <v>0.04245112046633838</v>
      </c>
      <c r="F159" s="62">
        <v>14938892</v>
      </c>
      <c r="G159" s="63">
        <f t="shared" si="35"/>
        <v>0.005006855867157102</v>
      </c>
      <c r="H159" s="62">
        <v>1761953</v>
      </c>
      <c r="I159" s="63">
        <f t="shared" si="36"/>
        <v>0.0014456218513634383</v>
      </c>
      <c r="J159" s="62">
        <v>508726</v>
      </c>
      <c r="K159" s="64">
        <v>1702</v>
      </c>
      <c r="L159" s="65">
        <f t="shared" si="37"/>
        <v>510428</v>
      </c>
      <c r="M159" s="66">
        <f t="shared" si="38"/>
        <v>0.0033456123728686955</v>
      </c>
      <c r="N159" s="67">
        <f t="shared" si="39"/>
        <v>0.09984607258498443</v>
      </c>
      <c r="O159" s="62">
        <v>35136639</v>
      </c>
      <c r="P159" s="64">
        <v>0</v>
      </c>
      <c r="Q159" s="65">
        <f t="shared" si="40"/>
        <v>35136639</v>
      </c>
      <c r="R159" s="66">
        <f t="shared" si="41"/>
        <v>0</v>
      </c>
      <c r="S159" s="67">
        <f t="shared" si="42"/>
        <v>0.011977252934461665</v>
      </c>
      <c r="T159" s="62">
        <v>4214892</v>
      </c>
      <c r="U159" s="64">
        <v>0</v>
      </c>
      <c r="V159" s="65">
        <f t="shared" si="43"/>
        <v>4214892</v>
      </c>
      <c r="W159" s="66">
        <f t="shared" si="44"/>
        <v>0</v>
      </c>
      <c r="X159" s="67">
        <f t="shared" si="45"/>
        <v>0.8221681348014998</v>
      </c>
      <c r="Y159" s="62">
        <v>289327604</v>
      </c>
      <c r="Z159" s="64">
        <v>-7941084</v>
      </c>
      <c r="AA159" s="65">
        <f t="shared" si="46"/>
        <v>281386520</v>
      </c>
      <c r="AB159" s="66">
        <f t="shared" si="47"/>
        <v>-0.0274466863521256</v>
      </c>
      <c r="AC159" s="67">
        <f t="shared" si="48"/>
        <v>0.017104941494195277</v>
      </c>
      <c r="AD159" s="62">
        <v>6019367</v>
      </c>
      <c r="AE159" s="67">
        <f t="shared" si="49"/>
        <v>0</v>
      </c>
      <c r="AF159" s="62">
        <v>0</v>
      </c>
      <c r="AG159" s="62">
        <v>351908073</v>
      </c>
      <c r="AH159" s="64">
        <v>-7939382</v>
      </c>
      <c r="AI159" s="65">
        <v>343968691</v>
      </c>
      <c r="AJ159" s="66">
        <f t="shared" si="50"/>
        <v>-0.022560954434256472</v>
      </c>
      <c r="AK159" s="62">
        <v>0</v>
      </c>
      <c r="AL159" s="62">
        <v>0</v>
      </c>
      <c r="AM159" s="25">
        <v>0</v>
      </c>
      <c r="AN159" s="68"/>
    </row>
    <row r="160" spans="1:40" ht="12.75">
      <c r="A160" s="59" t="s">
        <v>324</v>
      </c>
      <c r="B160" s="60" t="s">
        <v>323</v>
      </c>
      <c r="C160" s="24">
        <v>3</v>
      </c>
      <c r="D160" s="24"/>
      <c r="E160" s="61">
        <f t="shared" si="34"/>
        <v>0.020312085403889957</v>
      </c>
      <c r="F160" s="62">
        <v>6421917</v>
      </c>
      <c r="G160" s="63">
        <f t="shared" si="35"/>
        <v>0.004057475316156144</v>
      </c>
      <c r="H160" s="62">
        <v>1282821</v>
      </c>
      <c r="I160" s="63">
        <f t="shared" si="36"/>
        <v>0.0007354195953372275</v>
      </c>
      <c r="J160" s="62">
        <v>232512</v>
      </c>
      <c r="K160" s="64">
        <v>778</v>
      </c>
      <c r="L160" s="65">
        <f t="shared" si="37"/>
        <v>233290</v>
      </c>
      <c r="M160" s="66">
        <f t="shared" si="38"/>
        <v>0.0033460638590696395</v>
      </c>
      <c r="N160" s="67">
        <f t="shared" si="39"/>
        <v>0.13951397321111275</v>
      </c>
      <c r="O160" s="62">
        <v>44109068</v>
      </c>
      <c r="P160" s="64">
        <v>0</v>
      </c>
      <c r="Q160" s="65">
        <f t="shared" si="40"/>
        <v>44109068</v>
      </c>
      <c r="R160" s="66">
        <f t="shared" si="41"/>
        <v>0</v>
      </c>
      <c r="S160" s="67">
        <f t="shared" si="42"/>
        <v>0.006621392102621752</v>
      </c>
      <c r="T160" s="62">
        <v>2093435</v>
      </c>
      <c r="U160" s="64">
        <v>0</v>
      </c>
      <c r="V160" s="65">
        <f t="shared" si="43"/>
        <v>2093435</v>
      </c>
      <c r="W160" s="66">
        <f t="shared" si="44"/>
        <v>0</v>
      </c>
      <c r="X160" s="67">
        <f t="shared" si="45"/>
        <v>0.8154537570247885</v>
      </c>
      <c r="Y160" s="62">
        <v>257815790</v>
      </c>
      <c r="Z160" s="64">
        <v>-10055496</v>
      </c>
      <c r="AA160" s="65">
        <f t="shared" si="46"/>
        <v>247760294</v>
      </c>
      <c r="AB160" s="66">
        <f t="shared" si="47"/>
        <v>-0.039002638279059636</v>
      </c>
      <c r="AC160" s="67">
        <f t="shared" si="48"/>
        <v>0.013305897346093692</v>
      </c>
      <c r="AD160" s="62">
        <v>4206824</v>
      </c>
      <c r="AE160" s="67">
        <f t="shared" si="49"/>
        <v>0</v>
      </c>
      <c r="AF160" s="62">
        <v>0</v>
      </c>
      <c r="AG160" s="62">
        <v>316162367</v>
      </c>
      <c r="AH160" s="64">
        <v>-10054718</v>
      </c>
      <c r="AI160" s="65">
        <v>306107649</v>
      </c>
      <c r="AJ160" s="66">
        <f t="shared" si="50"/>
        <v>-0.0318023871576088</v>
      </c>
      <c r="AK160" s="62">
        <v>0</v>
      </c>
      <c r="AL160" s="62">
        <v>0</v>
      </c>
      <c r="AM160" s="25">
        <v>0</v>
      </c>
      <c r="AN160" s="68"/>
    </row>
    <row r="161" spans="1:40" ht="12.75">
      <c r="A161" s="59" t="s">
        <v>326</v>
      </c>
      <c r="B161" s="60" t="s">
        <v>325</v>
      </c>
      <c r="C161" s="24">
        <v>3</v>
      </c>
      <c r="D161" s="24"/>
      <c r="E161" s="61">
        <f t="shared" si="34"/>
        <v>0.04853538845592946</v>
      </c>
      <c r="F161" s="62">
        <v>38093786</v>
      </c>
      <c r="G161" s="63">
        <f t="shared" si="35"/>
        <v>0.004237282726056281</v>
      </c>
      <c r="H161" s="62">
        <v>3325700</v>
      </c>
      <c r="I161" s="63">
        <f t="shared" si="36"/>
        <v>0.013093801177592306</v>
      </c>
      <c r="J161" s="62">
        <v>10276882</v>
      </c>
      <c r="K161" s="64">
        <v>34371</v>
      </c>
      <c r="L161" s="65">
        <f t="shared" si="37"/>
        <v>10311253</v>
      </c>
      <c r="M161" s="66">
        <f t="shared" si="38"/>
        <v>0.0033444969009082718</v>
      </c>
      <c r="N161" s="67">
        <f t="shared" si="39"/>
        <v>0.14362056196681533</v>
      </c>
      <c r="O161" s="62">
        <v>112722925</v>
      </c>
      <c r="P161" s="64">
        <v>4793426</v>
      </c>
      <c r="Q161" s="65">
        <f t="shared" si="40"/>
        <v>117516351</v>
      </c>
      <c r="R161" s="66">
        <f t="shared" si="41"/>
        <v>0.04252396750705324</v>
      </c>
      <c r="S161" s="67">
        <f t="shared" si="42"/>
        <v>0.03299009810082254</v>
      </c>
      <c r="T161" s="62">
        <v>25892813</v>
      </c>
      <c r="U161" s="64">
        <v>-856</v>
      </c>
      <c r="V161" s="65">
        <f t="shared" si="43"/>
        <v>25891957</v>
      </c>
      <c r="W161" s="66">
        <f t="shared" si="44"/>
        <v>-3.305936670534793E-05</v>
      </c>
      <c r="X161" s="67">
        <f t="shared" si="45"/>
        <v>0.7308823778348912</v>
      </c>
      <c r="Y161" s="62">
        <v>573644876</v>
      </c>
      <c r="Z161" s="64">
        <v>7126414</v>
      </c>
      <c r="AA161" s="65">
        <f t="shared" si="46"/>
        <v>580771290</v>
      </c>
      <c r="AB161" s="66">
        <f t="shared" si="47"/>
        <v>0.01242304132426348</v>
      </c>
      <c r="AC161" s="67">
        <f t="shared" si="48"/>
        <v>0.02664048973789293</v>
      </c>
      <c r="AD161" s="62">
        <v>20909220</v>
      </c>
      <c r="AE161" s="67">
        <f t="shared" si="49"/>
        <v>0</v>
      </c>
      <c r="AF161" s="62">
        <v>0</v>
      </c>
      <c r="AG161" s="62">
        <v>784866202</v>
      </c>
      <c r="AH161" s="64">
        <v>11953355</v>
      </c>
      <c r="AI161" s="65">
        <v>796819557</v>
      </c>
      <c r="AJ161" s="66">
        <f t="shared" si="50"/>
        <v>0.015229799639149196</v>
      </c>
      <c r="AK161" s="62">
        <v>0</v>
      </c>
      <c r="AL161" s="62">
        <v>104640</v>
      </c>
      <c r="AM161" s="25">
        <v>0</v>
      </c>
      <c r="AN161" s="68"/>
    </row>
    <row r="162" spans="1:40" ht="12.75">
      <c r="A162" s="59" t="s">
        <v>328</v>
      </c>
      <c r="B162" s="60" t="s">
        <v>327</v>
      </c>
      <c r="C162" s="24">
        <v>3</v>
      </c>
      <c r="D162" s="24"/>
      <c r="E162" s="61">
        <f t="shared" si="34"/>
        <v>0.08004549917400726</v>
      </c>
      <c r="F162" s="62">
        <v>207692954</v>
      </c>
      <c r="G162" s="63">
        <f t="shared" si="35"/>
        <v>0.012907511008544977</v>
      </c>
      <c r="H162" s="62">
        <v>33490941</v>
      </c>
      <c r="I162" s="63">
        <f t="shared" si="36"/>
        <v>0.006663620764650886</v>
      </c>
      <c r="J162" s="62">
        <v>17290005</v>
      </c>
      <c r="K162" s="64">
        <v>57827</v>
      </c>
      <c r="L162" s="65">
        <f t="shared" si="37"/>
        <v>17347832</v>
      </c>
      <c r="M162" s="66">
        <f t="shared" si="38"/>
        <v>0.003344533445768234</v>
      </c>
      <c r="N162" s="67">
        <f t="shared" si="39"/>
        <v>0.5736145832329358</v>
      </c>
      <c r="O162" s="62">
        <v>1488349857</v>
      </c>
      <c r="P162" s="64">
        <v>63358868</v>
      </c>
      <c r="Q162" s="65">
        <f t="shared" si="40"/>
        <v>1551708725</v>
      </c>
      <c r="R162" s="66">
        <f t="shared" si="41"/>
        <v>0.04256987542412214</v>
      </c>
      <c r="S162" s="67">
        <f t="shared" si="42"/>
        <v>0.22935036286684352</v>
      </c>
      <c r="T162" s="62">
        <v>595092227</v>
      </c>
      <c r="U162" s="64">
        <v>0</v>
      </c>
      <c r="V162" s="65">
        <f t="shared" si="43"/>
        <v>595092227</v>
      </c>
      <c r="W162" s="66">
        <f t="shared" si="44"/>
        <v>0</v>
      </c>
      <c r="X162" s="67">
        <f t="shared" si="45"/>
        <v>0.09193819306299289</v>
      </c>
      <c r="Y162" s="62">
        <v>238550763</v>
      </c>
      <c r="Z162" s="64">
        <v>3737349</v>
      </c>
      <c r="AA162" s="65">
        <f t="shared" si="46"/>
        <v>242288112</v>
      </c>
      <c r="AB162" s="66">
        <f t="shared" si="47"/>
        <v>0.01566689183048222</v>
      </c>
      <c r="AC162" s="67">
        <f t="shared" si="48"/>
        <v>0.005480229890024653</v>
      </c>
      <c r="AD162" s="62">
        <v>14219477</v>
      </c>
      <c r="AE162" s="67">
        <f t="shared" si="49"/>
        <v>0</v>
      </c>
      <c r="AF162" s="62">
        <v>0</v>
      </c>
      <c r="AG162" s="62">
        <v>2594686224</v>
      </c>
      <c r="AH162" s="64">
        <v>67154044</v>
      </c>
      <c r="AI162" s="65">
        <v>2661840268</v>
      </c>
      <c r="AJ162" s="66">
        <f t="shared" si="50"/>
        <v>0.02588137377801101</v>
      </c>
      <c r="AK162" s="62">
        <v>685854</v>
      </c>
      <c r="AL162" s="62">
        <v>1133986</v>
      </c>
      <c r="AM162" s="25">
        <v>0</v>
      </c>
      <c r="AN162" s="68"/>
    </row>
    <row r="163" spans="1:40" ht="12.75">
      <c r="A163" s="59" t="s">
        <v>330</v>
      </c>
      <c r="B163" s="60" t="s">
        <v>329</v>
      </c>
      <c r="C163" s="24">
        <v>3</v>
      </c>
      <c r="D163" s="24"/>
      <c r="E163" s="61">
        <f t="shared" si="34"/>
        <v>0.03137674905846424</v>
      </c>
      <c r="F163" s="62">
        <v>19694719</v>
      </c>
      <c r="G163" s="63">
        <f t="shared" si="35"/>
        <v>0.002921012295565973</v>
      </c>
      <c r="H163" s="62">
        <v>1833476</v>
      </c>
      <c r="I163" s="63">
        <f t="shared" si="36"/>
        <v>0.0039483506265472566</v>
      </c>
      <c r="J163" s="62">
        <v>2478321</v>
      </c>
      <c r="K163" s="64">
        <v>8289</v>
      </c>
      <c r="L163" s="65">
        <f t="shared" si="37"/>
        <v>2486610</v>
      </c>
      <c r="M163" s="66">
        <f t="shared" si="38"/>
        <v>0.0033446030598941784</v>
      </c>
      <c r="N163" s="67">
        <f t="shared" si="39"/>
        <v>0.2692505514420848</v>
      </c>
      <c r="O163" s="62">
        <v>169004569</v>
      </c>
      <c r="P163" s="64">
        <v>7338554</v>
      </c>
      <c r="Q163" s="65">
        <f t="shared" si="40"/>
        <v>176343123</v>
      </c>
      <c r="R163" s="66">
        <f t="shared" si="41"/>
        <v>0.043422222508079054</v>
      </c>
      <c r="S163" s="67">
        <f t="shared" si="42"/>
        <v>0.03784897178129131</v>
      </c>
      <c r="T163" s="62">
        <v>23757237</v>
      </c>
      <c r="U163" s="64">
        <v>0</v>
      </c>
      <c r="V163" s="65">
        <f t="shared" si="43"/>
        <v>23757237</v>
      </c>
      <c r="W163" s="66">
        <f t="shared" si="44"/>
        <v>0</v>
      </c>
      <c r="X163" s="67">
        <f t="shared" si="45"/>
        <v>0.6360799883590043</v>
      </c>
      <c r="Y163" s="62">
        <v>399257954</v>
      </c>
      <c r="Z163" s="64">
        <v>5773642</v>
      </c>
      <c r="AA163" s="65">
        <f t="shared" si="46"/>
        <v>405031596</v>
      </c>
      <c r="AB163" s="66">
        <f t="shared" si="47"/>
        <v>0.014460931691294495</v>
      </c>
      <c r="AC163" s="67">
        <f t="shared" si="48"/>
        <v>0.018574376437042153</v>
      </c>
      <c r="AD163" s="62">
        <v>11658860</v>
      </c>
      <c r="AE163" s="67">
        <f t="shared" si="49"/>
        <v>0</v>
      </c>
      <c r="AF163" s="62">
        <v>0</v>
      </c>
      <c r="AG163" s="62">
        <v>627685136</v>
      </c>
      <c r="AH163" s="64">
        <v>13120485</v>
      </c>
      <c r="AI163" s="65">
        <v>640805621</v>
      </c>
      <c r="AJ163" s="66">
        <f t="shared" si="50"/>
        <v>0.020902972282587237</v>
      </c>
      <c r="AK163" s="62">
        <v>0</v>
      </c>
      <c r="AL163" s="62">
        <v>0</v>
      </c>
      <c r="AM163" s="25">
        <v>0</v>
      </c>
      <c r="AN163" s="68"/>
    </row>
    <row r="164" spans="1:40" ht="12.75">
      <c r="A164" s="59" t="s">
        <v>332</v>
      </c>
      <c r="B164" s="60" t="s">
        <v>331</v>
      </c>
      <c r="C164" s="24">
        <v>3</v>
      </c>
      <c r="D164" s="24"/>
      <c r="E164" s="61">
        <f t="shared" si="34"/>
        <v>0.028484616276850533</v>
      </c>
      <c r="F164" s="62">
        <v>17768724</v>
      </c>
      <c r="G164" s="63">
        <f t="shared" si="35"/>
        <v>0.0013123518141526977</v>
      </c>
      <c r="H164" s="62">
        <v>818646</v>
      </c>
      <c r="I164" s="63">
        <f t="shared" si="36"/>
        <v>0.0002952689786512989</v>
      </c>
      <c r="J164" s="62">
        <v>184189</v>
      </c>
      <c r="K164" s="64">
        <v>616</v>
      </c>
      <c r="L164" s="65">
        <f t="shared" si="37"/>
        <v>184805</v>
      </c>
      <c r="M164" s="66">
        <f t="shared" si="38"/>
        <v>0.00334439081595535</v>
      </c>
      <c r="N164" s="67">
        <f t="shared" si="39"/>
        <v>0.09405603198130352</v>
      </c>
      <c r="O164" s="62">
        <v>58672220</v>
      </c>
      <c r="P164" s="64">
        <v>1529755</v>
      </c>
      <c r="Q164" s="65">
        <f t="shared" si="40"/>
        <v>60201975</v>
      </c>
      <c r="R164" s="66">
        <f t="shared" si="41"/>
        <v>0.02607290128104919</v>
      </c>
      <c r="S164" s="67">
        <f t="shared" si="42"/>
        <v>0.008716932939071735</v>
      </c>
      <c r="T164" s="62">
        <v>5437629</v>
      </c>
      <c r="U164" s="64">
        <v>-2204</v>
      </c>
      <c r="V164" s="65">
        <f t="shared" si="43"/>
        <v>5435425</v>
      </c>
      <c r="W164" s="66">
        <f t="shared" si="44"/>
        <v>-0.00040532371737755555</v>
      </c>
      <c r="X164" s="67">
        <f t="shared" si="45"/>
        <v>0.8355037249356151</v>
      </c>
      <c r="Y164" s="62">
        <v>521187821</v>
      </c>
      <c r="Z164" s="64">
        <v>5589245</v>
      </c>
      <c r="AA164" s="65">
        <f t="shared" si="46"/>
        <v>526777066</v>
      </c>
      <c r="AB164" s="66">
        <f t="shared" si="47"/>
        <v>0.010724051435576427</v>
      </c>
      <c r="AC164" s="67">
        <f t="shared" si="48"/>
        <v>0.031631073074355164</v>
      </c>
      <c r="AD164" s="62">
        <v>19731486</v>
      </c>
      <c r="AE164" s="67">
        <f t="shared" si="49"/>
        <v>0</v>
      </c>
      <c r="AF164" s="62">
        <v>0</v>
      </c>
      <c r="AG164" s="62">
        <v>623800715</v>
      </c>
      <c r="AH164" s="64">
        <v>7117412</v>
      </c>
      <c r="AI164" s="65">
        <v>630918127</v>
      </c>
      <c r="AJ164" s="66">
        <f t="shared" si="50"/>
        <v>0.01140975287275841</v>
      </c>
      <c r="AK164" s="62">
        <v>0</v>
      </c>
      <c r="AL164" s="62">
        <v>530693</v>
      </c>
      <c r="AM164" s="25">
        <v>0</v>
      </c>
      <c r="AN164" s="68"/>
    </row>
    <row r="165" spans="1:40" ht="12.75">
      <c r="A165" s="59" t="s">
        <v>334</v>
      </c>
      <c r="B165" s="60" t="s">
        <v>333</v>
      </c>
      <c r="C165" s="24">
        <v>3</v>
      </c>
      <c r="D165" s="24"/>
      <c r="E165" s="61">
        <f t="shared" si="34"/>
        <v>0.032250617779905066</v>
      </c>
      <c r="F165" s="62">
        <v>22234948</v>
      </c>
      <c r="G165" s="63">
        <f t="shared" si="35"/>
        <v>0.001330064421829378</v>
      </c>
      <c r="H165" s="62">
        <v>917003</v>
      </c>
      <c r="I165" s="63">
        <f t="shared" si="36"/>
        <v>0.00020365003729208502</v>
      </c>
      <c r="J165" s="62">
        <v>140405</v>
      </c>
      <c r="K165" s="64">
        <v>469</v>
      </c>
      <c r="L165" s="65">
        <f t="shared" si="37"/>
        <v>140874</v>
      </c>
      <c r="M165" s="66">
        <f t="shared" si="38"/>
        <v>0.0033403368825896513</v>
      </c>
      <c r="N165" s="67">
        <f t="shared" si="39"/>
        <v>0.12447424317279404</v>
      </c>
      <c r="O165" s="62">
        <v>85817839</v>
      </c>
      <c r="P165" s="64">
        <v>2624386</v>
      </c>
      <c r="Q165" s="65">
        <f t="shared" si="40"/>
        <v>88442225</v>
      </c>
      <c r="R165" s="66">
        <f t="shared" si="41"/>
        <v>0.030580891229386467</v>
      </c>
      <c r="S165" s="67">
        <f t="shared" si="42"/>
        <v>0.02796318727327743</v>
      </c>
      <c r="T165" s="62">
        <v>19279011</v>
      </c>
      <c r="U165" s="64">
        <v>0</v>
      </c>
      <c r="V165" s="65">
        <f t="shared" si="43"/>
        <v>19279011</v>
      </c>
      <c r="W165" s="66">
        <f t="shared" si="44"/>
        <v>0</v>
      </c>
      <c r="X165" s="67">
        <f t="shared" si="45"/>
        <v>0.7881552189385121</v>
      </c>
      <c r="Y165" s="62">
        <v>543387740</v>
      </c>
      <c r="Z165" s="64">
        <v>9221737</v>
      </c>
      <c r="AA165" s="65">
        <f t="shared" si="46"/>
        <v>552609477</v>
      </c>
      <c r="AB165" s="66">
        <f t="shared" si="47"/>
        <v>0.016970822713077774</v>
      </c>
      <c r="AC165" s="67">
        <f t="shared" si="48"/>
        <v>0.02562301837638987</v>
      </c>
      <c r="AD165" s="62">
        <v>17665599</v>
      </c>
      <c r="AE165" s="67">
        <f t="shared" si="49"/>
        <v>0</v>
      </c>
      <c r="AF165" s="62">
        <v>0</v>
      </c>
      <c r="AG165" s="62">
        <v>689442545</v>
      </c>
      <c r="AH165" s="64">
        <v>11846592</v>
      </c>
      <c r="AI165" s="65">
        <v>701289137</v>
      </c>
      <c r="AJ165" s="66">
        <f t="shared" si="50"/>
        <v>0.01718285604205061</v>
      </c>
      <c r="AK165" s="62">
        <v>0</v>
      </c>
      <c r="AL165" s="62">
        <v>9800</v>
      </c>
      <c r="AM165" s="25">
        <v>0</v>
      </c>
      <c r="AN165" s="68"/>
    </row>
    <row r="166" spans="1:40" ht="12.75">
      <c r="A166" s="59" t="s">
        <v>336</v>
      </c>
      <c r="B166" s="60" t="s">
        <v>335</v>
      </c>
      <c r="C166" s="24">
        <v>3</v>
      </c>
      <c r="D166" s="24"/>
      <c r="E166" s="61">
        <f t="shared" si="34"/>
        <v>0.01614276541348677</v>
      </c>
      <c r="F166" s="62">
        <v>4673266</v>
      </c>
      <c r="G166" s="63">
        <f t="shared" si="35"/>
        <v>0.006857213940286615</v>
      </c>
      <c r="H166" s="62">
        <v>1985136</v>
      </c>
      <c r="I166" s="63">
        <f t="shared" si="36"/>
        <v>0.001756044994597663</v>
      </c>
      <c r="J166" s="62">
        <v>508368</v>
      </c>
      <c r="K166" s="64">
        <v>1701</v>
      </c>
      <c r="L166" s="65">
        <f t="shared" si="37"/>
        <v>510069</v>
      </c>
      <c r="M166" s="66">
        <f t="shared" si="38"/>
        <v>0.0033460013218770653</v>
      </c>
      <c r="N166" s="67">
        <f t="shared" si="39"/>
        <v>0.05119091818605755</v>
      </c>
      <c r="O166" s="62">
        <v>14819566</v>
      </c>
      <c r="P166" s="64">
        <v>0</v>
      </c>
      <c r="Q166" s="65">
        <f t="shared" si="40"/>
        <v>14819566</v>
      </c>
      <c r="R166" s="66">
        <f t="shared" si="41"/>
        <v>0</v>
      </c>
      <c r="S166" s="67">
        <f t="shared" si="42"/>
        <v>0.0018720673234589333</v>
      </c>
      <c r="T166" s="62">
        <v>541956</v>
      </c>
      <c r="U166" s="64">
        <v>0</v>
      </c>
      <c r="V166" s="65">
        <f t="shared" si="43"/>
        <v>541956</v>
      </c>
      <c r="W166" s="66">
        <f t="shared" si="44"/>
        <v>0</v>
      </c>
      <c r="X166" s="67">
        <f t="shared" si="45"/>
        <v>0.910669701518051</v>
      </c>
      <c r="Y166" s="62">
        <v>263635235</v>
      </c>
      <c r="Z166" s="64">
        <v>-10304094</v>
      </c>
      <c r="AA166" s="65">
        <f t="shared" si="46"/>
        <v>253331141</v>
      </c>
      <c r="AB166" s="66">
        <f t="shared" si="47"/>
        <v>-0.039084661805543555</v>
      </c>
      <c r="AC166" s="67">
        <f t="shared" si="48"/>
        <v>0.011511288624061432</v>
      </c>
      <c r="AD166" s="62">
        <v>3332472</v>
      </c>
      <c r="AE166" s="67">
        <f t="shared" si="49"/>
        <v>0</v>
      </c>
      <c r="AF166" s="62">
        <v>0</v>
      </c>
      <c r="AG166" s="62">
        <v>289495999</v>
      </c>
      <c r="AH166" s="64">
        <v>-10302393</v>
      </c>
      <c r="AI166" s="65">
        <v>279193606</v>
      </c>
      <c r="AJ166" s="66">
        <f t="shared" si="50"/>
        <v>-0.03558734157151512</v>
      </c>
      <c r="AK166" s="62">
        <v>0</v>
      </c>
      <c r="AL166" s="62">
        <v>0</v>
      </c>
      <c r="AM166" s="25">
        <v>0</v>
      </c>
      <c r="AN166" s="68"/>
    </row>
    <row r="167" spans="1:40" ht="12.75">
      <c r="A167" s="59" t="s">
        <v>338</v>
      </c>
      <c r="B167" s="60" t="s">
        <v>337</v>
      </c>
      <c r="C167" s="24">
        <v>3</v>
      </c>
      <c r="D167" s="24"/>
      <c r="E167" s="61">
        <f t="shared" si="34"/>
        <v>0.040460433045918155</v>
      </c>
      <c r="F167" s="62">
        <v>39856480</v>
      </c>
      <c r="G167" s="63">
        <f t="shared" si="35"/>
        <v>0.012566693077839685</v>
      </c>
      <c r="H167" s="62">
        <v>12379110</v>
      </c>
      <c r="I167" s="63">
        <f t="shared" si="36"/>
        <v>0.049820919058063386</v>
      </c>
      <c r="J167" s="62">
        <v>49077242</v>
      </c>
      <c r="K167" s="64">
        <v>164137</v>
      </c>
      <c r="L167" s="65">
        <f t="shared" si="37"/>
        <v>49241379</v>
      </c>
      <c r="M167" s="66">
        <f t="shared" si="38"/>
        <v>0.0033444625922540634</v>
      </c>
      <c r="N167" s="67">
        <f t="shared" si="39"/>
        <v>0.2617735234313539</v>
      </c>
      <c r="O167" s="62">
        <v>257866029</v>
      </c>
      <c r="P167" s="64">
        <v>6045164</v>
      </c>
      <c r="Q167" s="65">
        <f t="shared" si="40"/>
        <v>263911193</v>
      </c>
      <c r="R167" s="66">
        <f t="shared" si="41"/>
        <v>0.023443041425204557</v>
      </c>
      <c r="S167" s="67">
        <f t="shared" si="42"/>
        <v>0.06775132936442814</v>
      </c>
      <c r="T167" s="62">
        <v>66740005</v>
      </c>
      <c r="U167" s="64">
        <v>26967</v>
      </c>
      <c r="V167" s="65">
        <f t="shared" si="43"/>
        <v>66766972</v>
      </c>
      <c r="W167" s="66">
        <f t="shared" si="44"/>
        <v>0.00040406050314200606</v>
      </c>
      <c r="X167" s="67">
        <f t="shared" si="45"/>
        <v>0.5487961726645484</v>
      </c>
      <c r="Y167" s="62">
        <v>540604290</v>
      </c>
      <c r="Z167" s="64">
        <v>6680726</v>
      </c>
      <c r="AA167" s="65">
        <f t="shared" si="46"/>
        <v>547285016</v>
      </c>
      <c r="AB167" s="66">
        <f t="shared" si="47"/>
        <v>0.012357885654218541</v>
      </c>
      <c r="AC167" s="67">
        <f t="shared" si="48"/>
        <v>0.018830335493228767</v>
      </c>
      <c r="AD167" s="62">
        <v>18549255</v>
      </c>
      <c r="AE167" s="67">
        <f t="shared" si="49"/>
        <v>5.938646195515038E-07</v>
      </c>
      <c r="AF167" s="62">
        <v>585</v>
      </c>
      <c r="AG167" s="62">
        <v>985072996</v>
      </c>
      <c r="AH167" s="64">
        <v>12916994</v>
      </c>
      <c r="AI167" s="65">
        <v>997989990</v>
      </c>
      <c r="AJ167" s="66">
        <f t="shared" si="50"/>
        <v>0.013112727739417192</v>
      </c>
      <c r="AK167" s="62">
        <v>200390</v>
      </c>
      <c r="AL167" s="62">
        <v>542720</v>
      </c>
      <c r="AM167" s="25">
        <v>0</v>
      </c>
      <c r="AN167" s="68"/>
    </row>
    <row r="168" spans="1:40" ht="12.75">
      <c r="A168" s="59" t="s">
        <v>340</v>
      </c>
      <c r="B168" s="60" t="s">
        <v>339</v>
      </c>
      <c r="C168" s="24">
        <v>3</v>
      </c>
      <c r="D168" s="24"/>
      <c r="E168" s="61">
        <f t="shared" si="34"/>
        <v>0.039485781644189664</v>
      </c>
      <c r="F168" s="62">
        <v>12125471</v>
      </c>
      <c r="G168" s="63">
        <f t="shared" si="35"/>
        <v>0.0024976416343688505</v>
      </c>
      <c r="H168" s="62">
        <v>766987</v>
      </c>
      <c r="I168" s="63">
        <f t="shared" si="36"/>
        <v>0.001652835038847143</v>
      </c>
      <c r="J168" s="62">
        <v>507560</v>
      </c>
      <c r="K168" s="64">
        <v>1698</v>
      </c>
      <c r="L168" s="65">
        <f t="shared" si="37"/>
        <v>509258</v>
      </c>
      <c r="M168" s="66">
        <f t="shared" si="38"/>
        <v>0.0033454172905666327</v>
      </c>
      <c r="N168" s="67">
        <f t="shared" si="39"/>
        <v>0.14879755876434098</v>
      </c>
      <c r="O168" s="62">
        <v>45693422</v>
      </c>
      <c r="P168" s="64">
        <v>707454</v>
      </c>
      <c r="Q168" s="65">
        <f t="shared" si="40"/>
        <v>46400876</v>
      </c>
      <c r="R168" s="66">
        <f t="shared" si="41"/>
        <v>0.015482622422107059</v>
      </c>
      <c r="S168" s="67">
        <f t="shared" si="42"/>
        <v>0.01423235358678343</v>
      </c>
      <c r="T168" s="62">
        <v>4370535</v>
      </c>
      <c r="U168" s="64">
        <v>0</v>
      </c>
      <c r="V168" s="65">
        <f t="shared" si="43"/>
        <v>4370535</v>
      </c>
      <c r="W168" s="66">
        <f t="shared" si="44"/>
        <v>0</v>
      </c>
      <c r="X168" s="67">
        <f t="shared" si="45"/>
        <v>0.7548354567321403</v>
      </c>
      <c r="Y168" s="62">
        <v>231798259</v>
      </c>
      <c r="Z168" s="64">
        <v>2761925</v>
      </c>
      <c r="AA168" s="65">
        <f t="shared" si="46"/>
        <v>234560184</v>
      </c>
      <c r="AB168" s="66">
        <f t="shared" si="47"/>
        <v>0.011915210286372342</v>
      </c>
      <c r="AC168" s="67">
        <f t="shared" si="48"/>
        <v>0.038498372599329644</v>
      </c>
      <c r="AD168" s="62">
        <v>11822253</v>
      </c>
      <c r="AE168" s="67">
        <f t="shared" si="49"/>
        <v>0</v>
      </c>
      <c r="AF168" s="62">
        <v>0</v>
      </c>
      <c r="AG168" s="62">
        <v>307084487</v>
      </c>
      <c r="AH168" s="64">
        <v>3471077</v>
      </c>
      <c r="AI168" s="65">
        <v>310555564</v>
      </c>
      <c r="AJ168" s="66">
        <f t="shared" si="50"/>
        <v>0.011303329041170354</v>
      </c>
      <c r="AK168" s="62">
        <v>0</v>
      </c>
      <c r="AL168" s="62">
        <v>0</v>
      </c>
      <c r="AM168" s="25">
        <v>0</v>
      </c>
      <c r="AN168" s="68"/>
    </row>
    <row r="169" spans="1:40" ht="12.75">
      <c r="A169" s="59" t="s">
        <v>342</v>
      </c>
      <c r="B169" s="60" t="s">
        <v>341</v>
      </c>
      <c r="C169" s="24">
        <v>3</v>
      </c>
      <c r="D169" s="24"/>
      <c r="E169" s="61">
        <f t="shared" si="34"/>
        <v>0.0495126494511341</v>
      </c>
      <c r="F169" s="62">
        <v>15238363</v>
      </c>
      <c r="G169" s="63">
        <f t="shared" si="35"/>
        <v>0.03210825976966366</v>
      </c>
      <c r="H169" s="62">
        <v>9881865</v>
      </c>
      <c r="I169" s="63">
        <f t="shared" si="36"/>
        <v>0.1471039612753371</v>
      </c>
      <c r="J169" s="62">
        <v>45273755</v>
      </c>
      <c r="K169" s="64">
        <v>151417</v>
      </c>
      <c r="L169" s="65">
        <f t="shared" si="37"/>
        <v>45425172</v>
      </c>
      <c r="M169" s="66">
        <f t="shared" si="38"/>
        <v>0.0033444762865373107</v>
      </c>
      <c r="N169" s="67">
        <f t="shared" si="39"/>
        <v>0.23640932487159633</v>
      </c>
      <c r="O169" s="62">
        <v>72759005</v>
      </c>
      <c r="P169" s="64">
        <v>573518</v>
      </c>
      <c r="Q169" s="65">
        <f t="shared" si="40"/>
        <v>73332523</v>
      </c>
      <c r="R169" s="66">
        <f t="shared" si="41"/>
        <v>0.007882433246578894</v>
      </c>
      <c r="S169" s="67">
        <f t="shared" si="42"/>
        <v>0.02126505288972291</v>
      </c>
      <c r="T169" s="62">
        <v>6544683</v>
      </c>
      <c r="U169" s="64">
        <v>-7711</v>
      </c>
      <c r="V169" s="65">
        <f t="shared" si="43"/>
        <v>6536972</v>
      </c>
      <c r="W169" s="66">
        <f t="shared" si="44"/>
        <v>-0.0011782083257508423</v>
      </c>
      <c r="X169" s="67">
        <f t="shared" si="45"/>
        <v>0.4811216758216585</v>
      </c>
      <c r="Y169" s="62">
        <v>148073408</v>
      </c>
      <c r="Z169" s="64">
        <v>5124892</v>
      </c>
      <c r="AA169" s="65">
        <f t="shared" si="46"/>
        <v>153198300</v>
      </c>
      <c r="AB169" s="66">
        <f t="shared" si="47"/>
        <v>0.03461048184965122</v>
      </c>
      <c r="AC169" s="67">
        <f t="shared" si="48"/>
        <v>0.03234127690250057</v>
      </c>
      <c r="AD169" s="62">
        <v>9953580</v>
      </c>
      <c r="AE169" s="67">
        <f t="shared" si="49"/>
        <v>0.0001377990183868567</v>
      </c>
      <c r="AF169" s="62">
        <v>42410</v>
      </c>
      <c r="AG169" s="62">
        <v>307767069</v>
      </c>
      <c r="AH169" s="64">
        <v>5842116</v>
      </c>
      <c r="AI169" s="65">
        <v>313609185</v>
      </c>
      <c r="AJ169" s="66">
        <f t="shared" si="50"/>
        <v>0.018982264798447297</v>
      </c>
      <c r="AK169" s="62">
        <v>0</v>
      </c>
      <c r="AL169" s="62">
        <v>42775</v>
      </c>
      <c r="AM169" s="25">
        <v>0</v>
      </c>
      <c r="AN169" s="68"/>
    </row>
    <row r="170" spans="1:40" ht="12.75">
      <c r="A170" s="59" t="s">
        <v>344</v>
      </c>
      <c r="B170" s="60" t="s">
        <v>343</v>
      </c>
      <c r="C170" s="24">
        <v>3</v>
      </c>
      <c r="D170" s="24"/>
      <c r="E170" s="61">
        <f t="shared" si="34"/>
        <v>0.057298979770006676</v>
      </c>
      <c r="F170" s="62">
        <v>35017684</v>
      </c>
      <c r="G170" s="63">
        <f t="shared" si="35"/>
        <v>0.044729641844093636</v>
      </c>
      <c r="H170" s="62">
        <v>27336062</v>
      </c>
      <c r="I170" s="63">
        <f t="shared" si="36"/>
        <v>0.20307945050086884</v>
      </c>
      <c r="J170" s="62">
        <v>124109924</v>
      </c>
      <c r="K170" s="64">
        <v>415083</v>
      </c>
      <c r="L170" s="65">
        <f t="shared" si="37"/>
        <v>124525007</v>
      </c>
      <c r="M170" s="66">
        <f t="shared" si="38"/>
        <v>0.003344478721943299</v>
      </c>
      <c r="N170" s="67">
        <f t="shared" si="39"/>
        <v>0.15316913596195864</v>
      </c>
      <c r="O170" s="62">
        <v>93607747</v>
      </c>
      <c r="P170" s="64">
        <v>-6669</v>
      </c>
      <c r="Q170" s="65">
        <f t="shared" si="40"/>
        <v>93601078</v>
      </c>
      <c r="R170" s="66">
        <f t="shared" si="41"/>
        <v>-7.12441033326013E-05</v>
      </c>
      <c r="S170" s="67">
        <f t="shared" si="42"/>
        <v>0.054790136240312315</v>
      </c>
      <c r="T170" s="62">
        <v>33484430</v>
      </c>
      <c r="U170" s="64">
        <v>0</v>
      </c>
      <c r="V170" s="65">
        <f t="shared" si="43"/>
        <v>33484430</v>
      </c>
      <c r="W170" s="66">
        <f t="shared" si="44"/>
        <v>0</v>
      </c>
      <c r="X170" s="67">
        <f t="shared" si="45"/>
        <v>0.4539941255039987</v>
      </c>
      <c r="Y170" s="62">
        <v>277453855</v>
      </c>
      <c r="Z170" s="64">
        <v>11986334</v>
      </c>
      <c r="AA170" s="65">
        <f t="shared" si="46"/>
        <v>289440189</v>
      </c>
      <c r="AB170" s="66">
        <f t="shared" si="47"/>
        <v>0.04320118024671166</v>
      </c>
      <c r="AC170" s="67">
        <f t="shared" si="48"/>
        <v>0.03002877016277588</v>
      </c>
      <c r="AD170" s="62">
        <v>18351775</v>
      </c>
      <c r="AE170" s="67">
        <f t="shared" si="49"/>
        <v>0.0029097600159853454</v>
      </c>
      <c r="AF170" s="62">
        <v>1778270</v>
      </c>
      <c r="AG170" s="62">
        <v>611139747</v>
      </c>
      <c r="AH170" s="64">
        <v>12394748</v>
      </c>
      <c r="AI170" s="65">
        <v>623534495</v>
      </c>
      <c r="AJ170" s="66">
        <f t="shared" si="50"/>
        <v>0.020281364550160736</v>
      </c>
      <c r="AK170" s="62">
        <v>0</v>
      </c>
      <c r="AL170" s="62">
        <v>849660</v>
      </c>
      <c r="AM170" s="25">
        <v>0</v>
      </c>
      <c r="AN170" s="68"/>
    </row>
    <row r="171" spans="1:40" ht="12.75">
      <c r="A171" s="59" t="s">
        <v>346</v>
      </c>
      <c r="B171" s="60" t="s">
        <v>345</v>
      </c>
      <c r="C171" s="24">
        <v>3</v>
      </c>
      <c r="D171" s="24"/>
      <c r="E171" s="61">
        <f t="shared" si="34"/>
        <v>0.029942983130615622</v>
      </c>
      <c r="F171" s="62">
        <v>16120261</v>
      </c>
      <c r="G171" s="63">
        <f t="shared" si="35"/>
        <v>0.0056446420211795625</v>
      </c>
      <c r="H171" s="62">
        <v>3038879</v>
      </c>
      <c r="I171" s="63">
        <f t="shared" si="36"/>
        <v>0.02090028176596769</v>
      </c>
      <c r="J171" s="62">
        <v>11251985</v>
      </c>
      <c r="K171" s="64">
        <v>37632</v>
      </c>
      <c r="L171" s="65">
        <f t="shared" si="37"/>
        <v>11289617</v>
      </c>
      <c r="M171" s="66">
        <f t="shared" si="38"/>
        <v>0.003344476552359428</v>
      </c>
      <c r="N171" s="67">
        <f t="shared" si="39"/>
        <v>0.1343332945182957</v>
      </c>
      <c r="O171" s="62">
        <v>72320375</v>
      </c>
      <c r="P171" s="64">
        <v>24491</v>
      </c>
      <c r="Q171" s="65">
        <f t="shared" si="40"/>
        <v>72344866</v>
      </c>
      <c r="R171" s="66">
        <f t="shared" si="41"/>
        <v>0.0003386459210146518</v>
      </c>
      <c r="S171" s="67">
        <f t="shared" si="42"/>
        <v>0.024342359553940734</v>
      </c>
      <c r="T171" s="62">
        <v>13105080</v>
      </c>
      <c r="U171" s="64">
        <v>0</v>
      </c>
      <c r="V171" s="65">
        <f t="shared" si="43"/>
        <v>13105080</v>
      </c>
      <c r="W171" s="66">
        <f t="shared" si="44"/>
        <v>0</v>
      </c>
      <c r="X171" s="67">
        <f t="shared" si="45"/>
        <v>0.7596698063134575</v>
      </c>
      <c r="Y171" s="62">
        <v>408979810</v>
      </c>
      <c r="Z171" s="64">
        <v>272467</v>
      </c>
      <c r="AA171" s="65">
        <f t="shared" si="46"/>
        <v>409252277</v>
      </c>
      <c r="AB171" s="66">
        <f t="shared" si="47"/>
        <v>0.0006662113711676868</v>
      </c>
      <c r="AC171" s="67">
        <f t="shared" si="48"/>
        <v>0.0251666326965432</v>
      </c>
      <c r="AD171" s="62">
        <v>13548840</v>
      </c>
      <c r="AE171" s="67">
        <f t="shared" si="49"/>
        <v>0</v>
      </c>
      <c r="AF171" s="62">
        <v>0</v>
      </c>
      <c r="AG171" s="62">
        <v>538365230</v>
      </c>
      <c r="AH171" s="64">
        <v>334590</v>
      </c>
      <c r="AI171" s="65">
        <v>538699820</v>
      </c>
      <c r="AJ171" s="66">
        <f t="shared" si="50"/>
        <v>0.0006214925878478445</v>
      </c>
      <c r="AK171" s="62">
        <v>0</v>
      </c>
      <c r="AL171" s="62">
        <v>71895</v>
      </c>
      <c r="AM171" s="25">
        <v>0</v>
      </c>
      <c r="AN171" s="68"/>
    </row>
    <row r="172" spans="1:40" ht="12.75">
      <c r="A172" s="59" t="s">
        <v>348</v>
      </c>
      <c r="B172" s="60" t="s">
        <v>347</v>
      </c>
      <c r="C172" s="24">
        <v>3</v>
      </c>
      <c r="D172" s="24"/>
      <c r="E172" s="61">
        <f t="shared" si="34"/>
        <v>0.03864823584899314</v>
      </c>
      <c r="F172" s="62">
        <v>37011152</v>
      </c>
      <c r="G172" s="63">
        <f t="shared" si="35"/>
        <v>0.009342560464024367</v>
      </c>
      <c r="H172" s="62">
        <v>8946823</v>
      </c>
      <c r="I172" s="63">
        <f t="shared" si="36"/>
        <v>0.047303210149113074</v>
      </c>
      <c r="J172" s="62">
        <v>45299514</v>
      </c>
      <c r="K172" s="64">
        <v>151503</v>
      </c>
      <c r="L172" s="65">
        <f t="shared" si="37"/>
        <v>45451017</v>
      </c>
      <c r="M172" s="66">
        <f t="shared" si="38"/>
        <v>0.003344472967193423</v>
      </c>
      <c r="N172" s="67">
        <f t="shared" si="39"/>
        <v>0.13994295280252045</v>
      </c>
      <c r="O172" s="62">
        <v>134015170</v>
      </c>
      <c r="P172" s="64">
        <v>620812</v>
      </c>
      <c r="Q172" s="65">
        <f t="shared" si="40"/>
        <v>134635982</v>
      </c>
      <c r="R172" s="66">
        <f t="shared" si="41"/>
        <v>0.004632400943863296</v>
      </c>
      <c r="S172" s="67">
        <f t="shared" si="42"/>
        <v>0.03343705051091179</v>
      </c>
      <c r="T172" s="62">
        <v>32020705</v>
      </c>
      <c r="U172" s="64">
        <v>-125608</v>
      </c>
      <c r="V172" s="65">
        <f t="shared" si="43"/>
        <v>31895097</v>
      </c>
      <c r="W172" s="66">
        <f t="shared" si="44"/>
        <v>-0.003922711882827065</v>
      </c>
      <c r="X172" s="67">
        <f t="shared" si="45"/>
        <v>0.6978973979941641</v>
      </c>
      <c r="Y172" s="62">
        <v>668335465</v>
      </c>
      <c r="Z172" s="64">
        <v>-1474773</v>
      </c>
      <c r="AA172" s="65">
        <f t="shared" si="46"/>
        <v>666860692</v>
      </c>
      <c r="AB172" s="66">
        <f t="shared" si="47"/>
        <v>-0.0022066358546452415</v>
      </c>
      <c r="AC172" s="67">
        <f t="shared" si="48"/>
        <v>0.03325464925528692</v>
      </c>
      <c r="AD172" s="62">
        <v>31846030</v>
      </c>
      <c r="AE172" s="67">
        <f t="shared" si="49"/>
        <v>0.00017394297498618883</v>
      </c>
      <c r="AF172" s="62">
        <v>166575</v>
      </c>
      <c r="AG172" s="62">
        <v>957641434</v>
      </c>
      <c r="AH172" s="64">
        <v>-828066</v>
      </c>
      <c r="AI172" s="65">
        <v>956813368</v>
      </c>
      <c r="AJ172" s="66">
        <f t="shared" si="50"/>
        <v>-0.0008646931623887945</v>
      </c>
      <c r="AK172" s="62">
        <v>27820</v>
      </c>
      <c r="AL172" s="62">
        <v>0</v>
      </c>
      <c r="AM172" s="25">
        <v>0</v>
      </c>
      <c r="AN172" s="68"/>
    </row>
    <row r="173" spans="1:40" ht="12.75">
      <c r="A173" s="59" t="s">
        <v>350</v>
      </c>
      <c r="B173" s="60" t="s">
        <v>349</v>
      </c>
      <c r="C173" s="24">
        <v>3</v>
      </c>
      <c r="D173" s="24"/>
      <c r="E173" s="61">
        <f t="shared" si="34"/>
        <v>0.03650315886511523</v>
      </c>
      <c r="F173" s="62">
        <v>16703335</v>
      </c>
      <c r="G173" s="63">
        <f t="shared" si="35"/>
        <v>0.004700445226675033</v>
      </c>
      <c r="H173" s="62">
        <v>2150858</v>
      </c>
      <c r="I173" s="63">
        <f t="shared" si="36"/>
        <v>0.0035738067737931195</v>
      </c>
      <c r="J173" s="62">
        <v>1635324</v>
      </c>
      <c r="K173" s="64">
        <v>5468</v>
      </c>
      <c r="L173" s="65">
        <f t="shared" si="37"/>
        <v>1640792</v>
      </c>
      <c r="M173" s="66">
        <f t="shared" si="38"/>
        <v>0.003343679906856378</v>
      </c>
      <c r="N173" s="67">
        <f t="shared" si="39"/>
        <v>0.14284602207521574</v>
      </c>
      <c r="O173" s="62">
        <v>65364342</v>
      </c>
      <c r="P173" s="64">
        <v>1227874</v>
      </c>
      <c r="Q173" s="65">
        <f t="shared" si="40"/>
        <v>66592216</v>
      </c>
      <c r="R173" s="66">
        <f t="shared" si="41"/>
        <v>0.01878507397810262</v>
      </c>
      <c r="S173" s="67">
        <f t="shared" si="42"/>
        <v>0.0073312161867534345</v>
      </c>
      <c r="T173" s="62">
        <v>3354662</v>
      </c>
      <c r="U173" s="64">
        <v>0</v>
      </c>
      <c r="V173" s="65">
        <f t="shared" si="43"/>
        <v>3354662</v>
      </c>
      <c r="W173" s="66">
        <f t="shared" si="44"/>
        <v>0</v>
      </c>
      <c r="X173" s="67">
        <f t="shared" si="45"/>
        <v>0.7783704294371846</v>
      </c>
      <c r="Y173" s="62">
        <v>356171423</v>
      </c>
      <c r="Z173" s="64">
        <v>9870344</v>
      </c>
      <c r="AA173" s="65">
        <f t="shared" si="46"/>
        <v>366041767</v>
      </c>
      <c r="AB173" s="66">
        <f t="shared" si="47"/>
        <v>0.02771234120037755</v>
      </c>
      <c r="AC173" s="67">
        <f t="shared" si="48"/>
        <v>0.026674921435262833</v>
      </c>
      <c r="AD173" s="62">
        <v>12206071</v>
      </c>
      <c r="AE173" s="67">
        <f t="shared" si="49"/>
        <v>0</v>
      </c>
      <c r="AF173" s="62">
        <v>0</v>
      </c>
      <c r="AG173" s="62">
        <v>457586015</v>
      </c>
      <c r="AH173" s="64">
        <v>11103686</v>
      </c>
      <c r="AI173" s="65">
        <v>468689701</v>
      </c>
      <c r="AJ173" s="66">
        <f t="shared" si="50"/>
        <v>0.024265789678908783</v>
      </c>
      <c r="AK173" s="62">
        <v>0</v>
      </c>
      <c r="AL173" s="62">
        <v>0</v>
      </c>
      <c r="AM173" s="25">
        <v>0</v>
      </c>
      <c r="AN173" s="68"/>
    </row>
    <row r="174" spans="1:40" ht="12.75">
      <c r="A174" s="59" t="s">
        <v>352</v>
      </c>
      <c r="B174" s="60" t="s">
        <v>351</v>
      </c>
      <c r="C174" s="24">
        <v>3</v>
      </c>
      <c r="D174" s="24"/>
      <c r="E174" s="61">
        <f t="shared" si="34"/>
        <v>0.034152505750319834</v>
      </c>
      <c r="F174" s="62">
        <v>21168179</v>
      </c>
      <c r="G174" s="63">
        <f t="shared" si="35"/>
        <v>0.012120890910142545</v>
      </c>
      <c r="H174" s="62">
        <v>7512690</v>
      </c>
      <c r="I174" s="63">
        <f t="shared" si="36"/>
        <v>0.023060758533193903</v>
      </c>
      <c r="J174" s="62">
        <v>14293366</v>
      </c>
      <c r="K174" s="64">
        <v>47804</v>
      </c>
      <c r="L174" s="65">
        <f t="shared" si="37"/>
        <v>14341170</v>
      </c>
      <c r="M174" s="66">
        <f t="shared" si="38"/>
        <v>0.003344488625002676</v>
      </c>
      <c r="N174" s="67">
        <f t="shared" si="39"/>
        <v>0.2930660286681466</v>
      </c>
      <c r="O174" s="62">
        <v>181646237</v>
      </c>
      <c r="P174" s="64">
        <v>3051329</v>
      </c>
      <c r="Q174" s="65">
        <f t="shared" si="40"/>
        <v>184697566</v>
      </c>
      <c r="R174" s="66">
        <f t="shared" si="41"/>
        <v>0.01679819549468564</v>
      </c>
      <c r="S174" s="67">
        <f t="shared" si="42"/>
        <v>0.06041354546493714</v>
      </c>
      <c r="T174" s="62">
        <v>37445122</v>
      </c>
      <c r="U174" s="64">
        <v>0</v>
      </c>
      <c r="V174" s="65">
        <f t="shared" si="43"/>
        <v>37445122</v>
      </c>
      <c r="W174" s="66">
        <f t="shared" si="44"/>
        <v>0</v>
      </c>
      <c r="X174" s="67">
        <f t="shared" si="45"/>
        <v>0.5613726374238309</v>
      </c>
      <c r="Y174" s="62">
        <v>347946255</v>
      </c>
      <c r="Z174" s="64">
        <v>9942792</v>
      </c>
      <c r="AA174" s="65">
        <f t="shared" si="46"/>
        <v>357889047</v>
      </c>
      <c r="AB174" s="66">
        <f t="shared" si="47"/>
        <v>0.0285756545935521</v>
      </c>
      <c r="AC174" s="67">
        <f t="shared" si="48"/>
        <v>0.01581363324942904</v>
      </c>
      <c r="AD174" s="62">
        <v>9801501</v>
      </c>
      <c r="AE174" s="67">
        <f t="shared" si="49"/>
        <v>0</v>
      </c>
      <c r="AF174" s="62">
        <v>0</v>
      </c>
      <c r="AG174" s="62">
        <v>619813350</v>
      </c>
      <c r="AH174" s="64">
        <v>13041925</v>
      </c>
      <c r="AI174" s="65">
        <v>632855275</v>
      </c>
      <c r="AJ174" s="66">
        <f t="shared" si="50"/>
        <v>0.021041697472311625</v>
      </c>
      <c r="AK174" s="62">
        <v>38244249</v>
      </c>
      <c r="AL174" s="62">
        <v>17633458</v>
      </c>
      <c r="AM174" s="25">
        <v>92637</v>
      </c>
      <c r="AN174" s="68"/>
    </row>
    <row r="175" spans="1:40" ht="12.75">
      <c r="A175" s="59" t="s">
        <v>354</v>
      </c>
      <c r="B175" s="60" t="s">
        <v>353</v>
      </c>
      <c r="C175" s="24">
        <v>3</v>
      </c>
      <c r="D175" s="24"/>
      <c r="E175" s="61">
        <f t="shared" si="34"/>
        <v>0.03335966758460399</v>
      </c>
      <c r="F175" s="62">
        <v>16717678</v>
      </c>
      <c r="G175" s="63">
        <f t="shared" si="35"/>
        <v>0.007089762321858428</v>
      </c>
      <c r="H175" s="62">
        <v>3552924</v>
      </c>
      <c r="I175" s="63">
        <f t="shared" si="36"/>
        <v>0.01925144716159295</v>
      </c>
      <c r="J175" s="62">
        <v>9647563</v>
      </c>
      <c r="K175" s="64">
        <v>32266</v>
      </c>
      <c r="L175" s="65">
        <f t="shared" si="37"/>
        <v>9679829</v>
      </c>
      <c r="M175" s="66">
        <f t="shared" si="38"/>
        <v>0.0033444715520385823</v>
      </c>
      <c r="N175" s="67">
        <f t="shared" si="39"/>
        <v>0.1480819388123063</v>
      </c>
      <c r="O175" s="62">
        <v>74208958</v>
      </c>
      <c r="P175" s="64">
        <v>-1780610</v>
      </c>
      <c r="Q175" s="65">
        <f t="shared" si="40"/>
        <v>72428348</v>
      </c>
      <c r="R175" s="66">
        <f t="shared" si="41"/>
        <v>-0.023994542545658706</v>
      </c>
      <c r="S175" s="67">
        <f t="shared" si="42"/>
        <v>0.05832975794538803</v>
      </c>
      <c r="T175" s="62">
        <v>29231050</v>
      </c>
      <c r="U175" s="64">
        <v>0</v>
      </c>
      <c r="V175" s="65">
        <f t="shared" si="43"/>
        <v>29231050</v>
      </c>
      <c r="W175" s="66">
        <f t="shared" si="44"/>
        <v>0</v>
      </c>
      <c r="X175" s="67">
        <f t="shared" si="45"/>
        <v>0.7106601276627511</v>
      </c>
      <c r="Y175" s="62">
        <v>356136258</v>
      </c>
      <c r="Z175" s="64">
        <v>171272</v>
      </c>
      <c r="AA175" s="65">
        <f t="shared" si="46"/>
        <v>356307530</v>
      </c>
      <c r="AB175" s="66">
        <f t="shared" si="47"/>
        <v>0.00048091705394399915</v>
      </c>
      <c r="AC175" s="67">
        <f t="shared" si="48"/>
        <v>0.0232272985114992</v>
      </c>
      <c r="AD175" s="62">
        <v>11639999</v>
      </c>
      <c r="AE175" s="67">
        <f t="shared" si="49"/>
        <v>0</v>
      </c>
      <c r="AF175" s="62">
        <v>0</v>
      </c>
      <c r="AG175" s="62">
        <v>501134430</v>
      </c>
      <c r="AH175" s="64">
        <v>-1577072</v>
      </c>
      <c r="AI175" s="65">
        <v>499557358</v>
      </c>
      <c r="AJ175" s="66">
        <f t="shared" si="50"/>
        <v>-0.003147003888756955</v>
      </c>
      <c r="AK175" s="62">
        <v>0</v>
      </c>
      <c r="AL175" s="62">
        <v>717840</v>
      </c>
      <c r="AM175" s="25">
        <v>0</v>
      </c>
      <c r="AN175" s="68"/>
    </row>
    <row r="176" spans="1:40" ht="12.75">
      <c r="A176" s="59" t="s">
        <v>356</v>
      </c>
      <c r="B176" s="60" t="s">
        <v>355</v>
      </c>
      <c r="C176" s="24">
        <v>3</v>
      </c>
      <c r="D176" s="24" t="s">
        <v>545</v>
      </c>
      <c r="E176" s="61">
        <f t="shared" si="34"/>
        <v>0.0338885699014433</v>
      </c>
      <c r="F176" s="62">
        <v>49873107</v>
      </c>
      <c r="G176" s="63">
        <f t="shared" si="35"/>
        <v>0.027803275388179765</v>
      </c>
      <c r="H176" s="62">
        <v>40917505</v>
      </c>
      <c r="I176" s="63">
        <f t="shared" si="36"/>
        <v>0.047761775110372974</v>
      </c>
      <c r="J176" s="62">
        <v>70290016</v>
      </c>
      <c r="K176" s="64">
        <v>235083</v>
      </c>
      <c r="L176" s="65">
        <f t="shared" si="37"/>
        <v>70525099</v>
      </c>
      <c r="M176" s="66">
        <f t="shared" si="38"/>
        <v>0.0033444721366971946</v>
      </c>
      <c r="N176" s="67">
        <f t="shared" si="39"/>
        <v>0.1060087326566028</v>
      </c>
      <c r="O176" s="62">
        <v>156010858</v>
      </c>
      <c r="P176" s="64">
        <v>-2224004</v>
      </c>
      <c r="Q176" s="65">
        <f t="shared" si="40"/>
        <v>153786854</v>
      </c>
      <c r="R176" s="66">
        <f t="shared" si="41"/>
        <v>-0.01425544368200321</v>
      </c>
      <c r="S176" s="67">
        <f t="shared" si="42"/>
        <v>0.02060319792293335</v>
      </c>
      <c r="T176" s="62">
        <v>30321300</v>
      </c>
      <c r="U176" s="64">
        <v>-704006</v>
      </c>
      <c r="V176" s="65">
        <f t="shared" si="43"/>
        <v>29617294</v>
      </c>
      <c r="W176" s="66">
        <f t="shared" si="44"/>
        <v>-0.02321819974737231</v>
      </c>
      <c r="X176" s="67">
        <f t="shared" si="45"/>
        <v>0.7372157747370104</v>
      </c>
      <c r="Y176" s="62">
        <v>1084945199</v>
      </c>
      <c r="Z176" s="64">
        <v>-22128977</v>
      </c>
      <c r="AA176" s="65">
        <f t="shared" si="46"/>
        <v>1062816222</v>
      </c>
      <c r="AB176" s="66">
        <f t="shared" si="47"/>
        <v>-0.020396400684934504</v>
      </c>
      <c r="AC176" s="67">
        <f t="shared" si="48"/>
        <v>0.02671867428345743</v>
      </c>
      <c r="AD176" s="62">
        <v>39321320</v>
      </c>
      <c r="AE176" s="67">
        <f t="shared" si="49"/>
        <v>0</v>
      </c>
      <c r="AF176" s="62">
        <v>0</v>
      </c>
      <c r="AG176" s="62">
        <v>1471679305</v>
      </c>
      <c r="AH176" s="64">
        <v>-24821904</v>
      </c>
      <c r="AI176" s="65">
        <v>1446857401</v>
      </c>
      <c r="AJ176" s="66">
        <f t="shared" si="50"/>
        <v>-0.016866381089730688</v>
      </c>
      <c r="AK176" s="62">
        <v>0</v>
      </c>
      <c r="AL176" s="62">
        <v>0</v>
      </c>
      <c r="AM176" s="25">
        <v>0</v>
      </c>
      <c r="AN176" s="68"/>
    </row>
    <row r="177" spans="1:40" ht="12.75">
      <c r="A177" s="59" t="s">
        <v>358</v>
      </c>
      <c r="B177" s="60" t="s">
        <v>357</v>
      </c>
      <c r="C177" s="24">
        <v>3</v>
      </c>
      <c r="D177" s="24"/>
      <c r="E177" s="61">
        <f t="shared" si="34"/>
        <v>0.024488037777354758</v>
      </c>
      <c r="F177" s="62">
        <v>20898012</v>
      </c>
      <c r="G177" s="63">
        <f t="shared" si="35"/>
        <v>0.009957032224762758</v>
      </c>
      <c r="H177" s="62">
        <v>8497299</v>
      </c>
      <c r="I177" s="63">
        <f t="shared" si="36"/>
        <v>0.0033878591401629373</v>
      </c>
      <c r="J177" s="62">
        <v>2891188</v>
      </c>
      <c r="K177" s="64">
        <v>9669</v>
      </c>
      <c r="L177" s="65">
        <f t="shared" si="37"/>
        <v>2900857</v>
      </c>
      <c r="M177" s="66">
        <f t="shared" si="38"/>
        <v>0.0033442999901770482</v>
      </c>
      <c r="N177" s="67">
        <f t="shared" si="39"/>
        <v>0.27524242194330534</v>
      </c>
      <c r="O177" s="62">
        <v>234890990</v>
      </c>
      <c r="P177" s="64">
        <v>2472537</v>
      </c>
      <c r="Q177" s="65">
        <f t="shared" si="40"/>
        <v>237363527</v>
      </c>
      <c r="R177" s="66">
        <f t="shared" si="41"/>
        <v>0.010526316909814207</v>
      </c>
      <c r="S177" s="67">
        <f t="shared" si="42"/>
        <v>0.045389416736897</v>
      </c>
      <c r="T177" s="62">
        <v>38735181</v>
      </c>
      <c r="U177" s="64">
        <v>-411442</v>
      </c>
      <c r="V177" s="65">
        <f t="shared" si="43"/>
        <v>38323739</v>
      </c>
      <c r="W177" s="66">
        <f t="shared" si="44"/>
        <v>-0.010621920160899726</v>
      </c>
      <c r="X177" s="67">
        <f t="shared" si="45"/>
        <v>0.6291476997365104</v>
      </c>
      <c r="Y177" s="62">
        <v>536912606</v>
      </c>
      <c r="Z177" s="64">
        <v>-5663921</v>
      </c>
      <c r="AA177" s="65">
        <f t="shared" si="46"/>
        <v>531248685</v>
      </c>
      <c r="AB177" s="66">
        <f t="shared" si="47"/>
        <v>-0.010549055724722544</v>
      </c>
      <c r="AC177" s="67">
        <f t="shared" si="48"/>
        <v>0.012387532441006842</v>
      </c>
      <c r="AD177" s="62">
        <v>10571480</v>
      </c>
      <c r="AE177" s="67">
        <f t="shared" si="49"/>
        <v>0</v>
      </c>
      <c r="AF177" s="62">
        <v>0</v>
      </c>
      <c r="AG177" s="62">
        <v>853396756</v>
      </c>
      <c r="AH177" s="64">
        <v>-3593157</v>
      </c>
      <c r="AI177" s="65">
        <v>849803599</v>
      </c>
      <c r="AJ177" s="66">
        <f t="shared" si="50"/>
        <v>-0.00421041792664138</v>
      </c>
      <c r="AK177" s="62">
        <v>0</v>
      </c>
      <c r="AL177" s="62">
        <v>43860</v>
      </c>
      <c r="AM177" s="25">
        <v>0</v>
      </c>
      <c r="AN177" s="68"/>
    </row>
    <row r="178" spans="1:40" ht="12.75">
      <c r="A178" s="59" t="s">
        <v>360</v>
      </c>
      <c r="B178" s="60" t="s">
        <v>359</v>
      </c>
      <c r="C178" s="24">
        <v>3</v>
      </c>
      <c r="D178" s="24"/>
      <c r="E178" s="61">
        <f t="shared" si="34"/>
        <v>0.04808383488147521</v>
      </c>
      <c r="F178" s="62">
        <v>45369111</v>
      </c>
      <c r="G178" s="63">
        <f t="shared" si="35"/>
        <v>0.011997234547707295</v>
      </c>
      <c r="H178" s="62">
        <v>11319893</v>
      </c>
      <c r="I178" s="63">
        <f t="shared" si="36"/>
        <v>0.02566837787143858</v>
      </c>
      <c r="J178" s="62">
        <v>24219189</v>
      </c>
      <c r="K178" s="64">
        <v>81000</v>
      </c>
      <c r="L178" s="65">
        <f t="shared" si="37"/>
        <v>24300189</v>
      </c>
      <c r="M178" s="66">
        <f t="shared" si="38"/>
        <v>0.0033444555059213583</v>
      </c>
      <c r="N178" s="67">
        <f t="shared" si="39"/>
        <v>0.4322229317944622</v>
      </c>
      <c r="O178" s="62">
        <v>407820429</v>
      </c>
      <c r="P178" s="64">
        <v>4294759</v>
      </c>
      <c r="Q178" s="65">
        <f t="shared" si="40"/>
        <v>412115188</v>
      </c>
      <c r="R178" s="66">
        <f t="shared" si="41"/>
        <v>0.010531005056639769</v>
      </c>
      <c r="S178" s="67">
        <f t="shared" si="42"/>
        <v>0.1136764054114144</v>
      </c>
      <c r="T178" s="62">
        <v>107258447</v>
      </c>
      <c r="U178" s="64">
        <v>-1114428</v>
      </c>
      <c r="V178" s="65">
        <f t="shared" si="43"/>
        <v>106144019</v>
      </c>
      <c r="W178" s="66">
        <f t="shared" si="44"/>
        <v>-0.01039011873815402</v>
      </c>
      <c r="X178" s="67">
        <f t="shared" si="45"/>
        <v>0.3595217630302062</v>
      </c>
      <c r="Y178" s="62">
        <v>339223833</v>
      </c>
      <c r="Z178" s="64">
        <v>-3295757</v>
      </c>
      <c r="AA178" s="65">
        <f t="shared" si="46"/>
        <v>335928076</v>
      </c>
      <c r="AB178" s="66">
        <f t="shared" si="47"/>
        <v>-0.009715582100624398</v>
      </c>
      <c r="AC178" s="67">
        <f t="shared" si="48"/>
        <v>0.008829452463296117</v>
      </c>
      <c r="AD178" s="62">
        <v>8330958</v>
      </c>
      <c r="AE178" s="67">
        <f t="shared" si="49"/>
        <v>0</v>
      </c>
      <c r="AF178" s="62">
        <v>0</v>
      </c>
      <c r="AG178" s="62">
        <v>943541860</v>
      </c>
      <c r="AH178" s="64">
        <v>-34426</v>
      </c>
      <c r="AI178" s="65">
        <v>943507434</v>
      </c>
      <c r="AJ178" s="66">
        <f t="shared" si="50"/>
        <v>-3.648592760897752E-05</v>
      </c>
      <c r="AK178" s="62">
        <v>0</v>
      </c>
      <c r="AL178" s="62">
        <v>628220</v>
      </c>
      <c r="AM178" s="25">
        <v>0</v>
      </c>
      <c r="AN178" s="68"/>
    </row>
    <row r="179" spans="1:40" ht="12.75">
      <c r="A179" s="59" t="s">
        <v>362</v>
      </c>
      <c r="B179" s="60" t="s">
        <v>361</v>
      </c>
      <c r="C179" s="24">
        <v>3</v>
      </c>
      <c r="D179" s="24"/>
      <c r="E179" s="61">
        <f t="shared" si="34"/>
        <v>0.02544319001477432</v>
      </c>
      <c r="F179" s="62">
        <v>14891759</v>
      </c>
      <c r="G179" s="63">
        <f t="shared" si="35"/>
        <v>0.031645112369099296</v>
      </c>
      <c r="H179" s="62">
        <v>18521710</v>
      </c>
      <c r="I179" s="63">
        <f t="shared" si="36"/>
        <v>0.009715987537917942</v>
      </c>
      <c r="J179" s="62">
        <v>5686714</v>
      </c>
      <c r="K179" s="64">
        <v>19019</v>
      </c>
      <c r="L179" s="65">
        <f t="shared" si="37"/>
        <v>5705733</v>
      </c>
      <c r="M179" s="66">
        <f t="shared" si="38"/>
        <v>0.003344462197325204</v>
      </c>
      <c r="N179" s="67">
        <f t="shared" si="39"/>
        <v>0.48538941233468946</v>
      </c>
      <c r="O179" s="62">
        <v>284095750</v>
      </c>
      <c r="P179" s="64">
        <v>-4159308</v>
      </c>
      <c r="Q179" s="65">
        <f t="shared" si="40"/>
        <v>279936442</v>
      </c>
      <c r="R179" s="66">
        <f t="shared" si="41"/>
        <v>-0.014640514685629756</v>
      </c>
      <c r="S179" s="67">
        <f t="shared" si="42"/>
        <v>0.03189285090369029</v>
      </c>
      <c r="T179" s="62">
        <v>18666710</v>
      </c>
      <c r="U179" s="64">
        <v>-126295</v>
      </c>
      <c r="V179" s="65">
        <f t="shared" si="43"/>
        <v>18540415</v>
      </c>
      <c r="W179" s="66">
        <f t="shared" si="44"/>
        <v>-0.006765787865135313</v>
      </c>
      <c r="X179" s="67">
        <f t="shared" si="45"/>
        <v>0.4042424298019151</v>
      </c>
      <c r="Y179" s="62">
        <v>236600868</v>
      </c>
      <c r="Z179" s="64">
        <v>-2309732</v>
      </c>
      <c r="AA179" s="65">
        <f t="shared" si="46"/>
        <v>234291136</v>
      </c>
      <c r="AB179" s="66">
        <f t="shared" si="47"/>
        <v>-0.009762145082240358</v>
      </c>
      <c r="AC179" s="67">
        <f t="shared" si="48"/>
        <v>0.011671017037913596</v>
      </c>
      <c r="AD179" s="62">
        <v>6830982</v>
      </c>
      <c r="AE179" s="67">
        <f t="shared" si="49"/>
        <v>0</v>
      </c>
      <c r="AF179" s="62">
        <v>0</v>
      </c>
      <c r="AG179" s="62">
        <v>585294493</v>
      </c>
      <c r="AH179" s="64">
        <v>-6576316</v>
      </c>
      <c r="AI179" s="65">
        <v>578718177</v>
      </c>
      <c r="AJ179" s="66">
        <f t="shared" si="50"/>
        <v>-0.011235909578257385</v>
      </c>
      <c r="AK179" s="62">
        <v>0</v>
      </c>
      <c r="AL179" s="62">
        <v>0</v>
      </c>
      <c r="AM179" s="25">
        <v>0</v>
      </c>
      <c r="AN179" s="68"/>
    </row>
    <row r="180" spans="1:40" ht="12.75">
      <c r="A180" s="59" t="s">
        <v>364</v>
      </c>
      <c r="B180" s="60" t="s">
        <v>363</v>
      </c>
      <c r="C180" s="24">
        <v>3</v>
      </c>
      <c r="D180" s="24"/>
      <c r="E180" s="61">
        <f t="shared" si="34"/>
        <v>0.022900758080524865</v>
      </c>
      <c r="F180" s="62">
        <v>7485085</v>
      </c>
      <c r="G180" s="63">
        <f t="shared" si="35"/>
        <v>0.004852118358940093</v>
      </c>
      <c r="H180" s="62">
        <v>1585909</v>
      </c>
      <c r="I180" s="63">
        <f t="shared" si="36"/>
        <v>0.008280407049514306</v>
      </c>
      <c r="J180" s="62">
        <v>2706441</v>
      </c>
      <c r="K180" s="64">
        <v>9052</v>
      </c>
      <c r="L180" s="65">
        <f t="shared" si="37"/>
        <v>2715493</v>
      </c>
      <c r="M180" s="66">
        <f t="shared" si="38"/>
        <v>0.003344613830488084</v>
      </c>
      <c r="N180" s="67">
        <f t="shared" si="39"/>
        <v>0.12369734754438602</v>
      </c>
      <c r="O180" s="62">
        <v>40430328</v>
      </c>
      <c r="P180" s="64">
        <v>428666</v>
      </c>
      <c r="Q180" s="65">
        <f t="shared" si="40"/>
        <v>40858994</v>
      </c>
      <c r="R180" s="66">
        <f t="shared" si="41"/>
        <v>0.010602585267178638</v>
      </c>
      <c r="S180" s="67">
        <f t="shared" si="42"/>
        <v>0.05844135196377522</v>
      </c>
      <c r="T180" s="62">
        <v>19101485</v>
      </c>
      <c r="U180" s="64">
        <v>0</v>
      </c>
      <c r="V180" s="65">
        <f t="shared" si="43"/>
        <v>19101485</v>
      </c>
      <c r="W180" s="66">
        <f t="shared" si="44"/>
        <v>0</v>
      </c>
      <c r="X180" s="67">
        <f t="shared" si="45"/>
        <v>0.7579513672785941</v>
      </c>
      <c r="Y180" s="62">
        <v>247735485</v>
      </c>
      <c r="Z180" s="64">
        <v>-3018516</v>
      </c>
      <c r="AA180" s="65">
        <f t="shared" si="46"/>
        <v>244716969</v>
      </c>
      <c r="AB180" s="66">
        <f t="shared" si="47"/>
        <v>-0.012184431309870687</v>
      </c>
      <c r="AC180" s="67">
        <f t="shared" si="48"/>
        <v>0.023876649724265307</v>
      </c>
      <c r="AD180" s="62">
        <v>7804054</v>
      </c>
      <c r="AE180" s="67">
        <f t="shared" si="49"/>
        <v>0</v>
      </c>
      <c r="AF180" s="62">
        <v>0</v>
      </c>
      <c r="AG180" s="62">
        <v>326848787</v>
      </c>
      <c r="AH180" s="64">
        <v>-2580798</v>
      </c>
      <c r="AI180" s="65">
        <v>324267989</v>
      </c>
      <c r="AJ180" s="66">
        <f t="shared" si="50"/>
        <v>-0.00789599993222554</v>
      </c>
      <c r="AK180" s="62">
        <v>0</v>
      </c>
      <c r="AL180" s="62">
        <v>26385</v>
      </c>
      <c r="AM180" s="25">
        <v>0</v>
      </c>
      <c r="AN180" s="68"/>
    </row>
    <row r="181" spans="1:40" ht="12.75">
      <c r="A181" s="59" t="s">
        <v>366</v>
      </c>
      <c r="B181" s="60" t="s">
        <v>365</v>
      </c>
      <c r="C181" s="24">
        <v>3</v>
      </c>
      <c r="D181" s="24"/>
      <c r="E181" s="61">
        <f t="shared" si="34"/>
        <v>0.022608821050706687</v>
      </c>
      <c r="F181" s="62">
        <v>9831605</v>
      </c>
      <c r="G181" s="63">
        <f t="shared" si="35"/>
        <v>0.003140880506384351</v>
      </c>
      <c r="H181" s="62">
        <v>1365834</v>
      </c>
      <c r="I181" s="63">
        <f t="shared" si="36"/>
        <v>0.0007876818551678501</v>
      </c>
      <c r="J181" s="62">
        <v>342529</v>
      </c>
      <c r="K181" s="64">
        <v>1146</v>
      </c>
      <c r="L181" s="65">
        <f t="shared" si="37"/>
        <v>343675</v>
      </c>
      <c r="M181" s="66">
        <f t="shared" si="38"/>
        <v>0.003345702115733266</v>
      </c>
      <c r="N181" s="67">
        <f t="shared" si="39"/>
        <v>0.07891225355348967</v>
      </c>
      <c r="O181" s="62">
        <v>34315549</v>
      </c>
      <c r="P181" s="64">
        <v>189964</v>
      </c>
      <c r="Q181" s="65">
        <f t="shared" si="40"/>
        <v>34505513</v>
      </c>
      <c r="R181" s="66">
        <f t="shared" si="41"/>
        <v>0.005535799529245474</v>
      </c>
      <c r="S181" s="67">
        <f t="shared" si="42"/>
        <v>0.01857213119971566</v>
      </c>
      <c r="T181" s="62">
        <v>8076222</v>
      </c>
      <c r="U181" s="64">
        <v>-107808</v>
      </c>
      <c r="V181" s="65">
        <f t="shared" si="43"/>
        <v>7968414</v>
      </c>
      <c r="W181" s="66">
        <f t="shared" si="44"/>
        <v>-0.013348815820070324</v>
      </c>
      <c r="X181" s="67">
        <f t="shared" si="45"/>
        <v>0.8540536126539425</v>
      </c>
      <c r="Y181" s="62">
        <v>371391226</v>
      </c>
      <c r="Z181" s="64">
        <v>1767033</v>
      </c>
      <c r="AA181" s="65">
        <f t="shared" si="46"/>
        <v>373158259</v>
      </c>
      <c r="AB181" s="66">
        <f t="shared" si="47"/>
        <v>0.004757874920825405</v>
      </c>
      <c r="AC181" s="67">
        <f t="shared" si="48"/>
        <v>0.021924619180593234</v>
      </c>
      <c r="AD181" s="62">
        <v>9534075</v>
      </c>
      <c r="AE181" s="67">
        <f t="shared" si="49"/>
        <v>0</v>
      </c>
      <c r="AF181" s="62">
        <v>0</v>
      </c>
      <c r="AG181" s="62">
        <v>434857040</v>
      </c>
      <c r="AH181" s="64">
        <v>1850335</v>
      </c>
      <c r="AI181" s="65">
        <v>436707375</v>
      </c>
      <c r="AJ181" s="66">
        <f t="shared" si="50"/>
        <v>0.004255042070837809</v>
      </c>
      <c r="AK181" s="62">
        <v>0</v>
      </c>
      <c r="AL181" s="62">
        <v>0</v>
      </c>
      <c r="AM181" s="25">
        <v>0</v>
      </c>
      <c r="AN181" s="68"/>
    </row>
    <row r="182" spans="1:40" ht="12.75">
      <c r="A182" s="59" t="s">
        <v>368</v>
      </c>
      <c r="B182" s="60" t="s">
        <v>367</v>
      </c>
      <c r="C182" s="24">
        <v>3</v>
      </c>
      <c r="D182" s="24"/>
      <c r="E182" s="61">
        <f t="shared" si="34"/>
        <v>0.051869767288815156</v>
      </c>
      <c r="F182" s="62">
        <v>57013843</v>
      </c>
      <c r="G182" s="63">
        <f t="shared" si="35"/>
        <v>0.037121145059080055</v>
      </c>
      <c r="H182" s="62">
        <v>40802557</v>
      </c>
      <c r="I182" s="63">
        <f t="shared" si="36"/>
        <v>0.004005151477036631</v>
      </c>
      <c r="J182" s="62">
        <v>4402354</v>
      </c>
      <c r="K182" s="64">
        <v>14723</v>
      </c>
      <c r="L182" s="65">
        <f t="shared" si="37"/>
        <v>4417077</v>
      </c>
      <c r="M182" s="66">
        <f t="shared" si="38"/>
        <v>0.0033443471379175777</v>
      </c>
      <c r="N182" s="67">
        <f t="shared" si="39"/>
        <v>0.11601958614138297</v>
      </c>
      <c r="O182" s="62">
        <v>127525586</v>
      </c>
      <c r="P182" s="64">
        <v>1434671</v>
      </c>
      <c r="Q182" s="65">
        <f t="shared" si="40"/>
        <v>128960257</v>
      </c>
      <c r="R182" s="66">
        <f t="shared" si="41"/>
        <v>0.011250063967555499</v>
      </c>
      <c r="S182" s="67">
        <f t="shared" si="42"/>
        <v>0.05089026989474319</v>
      </c>
      <c r="T182" s="62">
        <v>55937206</v>
      </c>
      <c r="U182" s="64">
        <v>0</v>
      </c>
      <c r="V182" s="65">
        <f t="shared" si="43"/>
        <v>55937206</v>
      </c>
      <c r="W182" s="66">
        <f t="shared" si="44"/>
        <v>0</v>
      </c>
      <c r="X182" s="67">
        <f t="shared" si="45"/>
        <v>0.7195714764472966</v>
      </c>
      <c r="Y182" s="62">
        <v>790933473</v>
      </c>
      <c r="Z182" s="64">
        <v>-673014</v>
      </c>
      <c r="AA182" s="65">
        <f t="shared" si="46"/>
        <v>790260459</v>
      </c>
      <c r="AB182" s="66">
        <f t="shared" si="47"/>
        <v>-0.0008509110095533914</v>
      </c>
      <c r="AC182" s="67">
        <f t="shared" si="48"/>
        <v>0.02045333251567611</v>
      </c>
      <c r="AD182" s="62">
        <v>22481749</v>
      </c>
      <c r="AE182" s="67">
        <f t="shared" si="49"/>
        <v>6.927117596927601E-05</v>
      </c>
      <c r="AF182" s="62">
        <v>76141</v>
      </c>
      <c r="AG182" s="62">
        <v>1099172909</v>
      </c>
      <c r="AH182" s="64">
        <v>776380</v>
      </c>
      <c r="AI182" s="65">
        <v>1099949289</v>
      </c>
      <c r="AJ182" s="66">
        <f t="shared" si="50"/>
        <v>0.0007063310909894341</v>
      </c>
      <c r="AK182" s="62">
        <v>0</v>
      </c>
      <c r="AL182" s="62">
        <v>3327836</v>
      </c>
      <c r="AM182" s="25">
        <v>0</v>
      </c>
      <c r="AN182" s="68"/>
    </row>
    <row r="183" spans="1:40" ht="12.75">
      <c r="A183" s="59" t="s">
        <v>370</v>
      </c>
      <c r="B183" s="60" t="s">
        <v>369</v>
      </c>
      <c r="C183" s="24">
        <v>3</v>
      </c>
      <c r="D183" s="24"/>
      <c r="E183" s="61">
        <f t="shared" si="34"/>
        <v>0.06691649170968902</v>
      </c>
      <c r="F183" s="62">
        <v>75097045</v>
      </c>
      <c r="G183" s="63">
        <f t="shared" si="35"/>
        <v>0.02539642983100893</v>
      </c>
      <c r="H183" s="62">
        <v>28501148</v>
      </c>
      <c r="I183" s="63">
        <f t="shared" si="36"/>
        <v>0.013822134537198943</v>
      </c>
      <c r="J183" s="62">
        <v>15511893</v>
      </c>
      <c r="K183" s="64">
        <v>51879</v>
      </c>
      <c r="L183" s="65">
        <f t="shared" si="37"/>
        <v>15563772</v>
      </c>
      <c r="M183" s="66">
        <f t="shared" si="38"/>
        <v>0.003344466081605901</v>
      </c>
      <c r="N183" s="67">
        <f t="shared" si="39"/>
        <v>0.2853453464621492</v>
      </c>
      <c r="O183" s="62">
        <v>320228867</v>
      </c>
      <c r="P183" s="64">
        <v>10304044</v>
      </c>
      <c r="Q183" s="65">
        <f t="shared" si="40"/>
        <v>330532911</v>
      </c>
      <c r="R183" s="66">
        <f t="shared" si="41"/>
        <v>0.03217712411916943</v>
      </c>
      <c r="S183" s="67">
        <f t="shared" si="42"/>
        <v>0.09155183634445603</v>
      </c>
      <c r="T183" s="62">
        <v>102744065</v>
      </c>
      <c r="U183" s="64">
        <v>-2074415</v>
      </c>
      <c r="V183" s="65">
        <f t="shared" si="43"/>
        <v>100669650</v>
      </c>
      <c r="W183" s="66">
        <f t="shared" si="44"/>
        <v>-0.02019011998405942</v>
      </c>
      <c r="X183" s="67">
        <f t="shared" si="45"/>
        <v>0.500427849340282</v>
      </c>
      <c r="Y183" s="62">
        <v>561605245</v>
      </c>
      <c r="Z183" s="64">
        <v>21526331</v>
      </c>
      <c r="AA183" s="65">
        <f t="shared" si="46"/>
        <v>583131576</v>
      </c>
      <c r="AB183" s="66">
        <f t="shared" si="47"/>
        <v>0.038330003488482374</v>
      </c>
      <c r="AC183" s="67">
        <f t="shared" si="48"/>
        <v>0.016539911775215913</v>
      </c>
      <c r="AD183" s="62">
        <v>18561919</v>
      </c>
      <c r="AE183" s="67">
        <f t="shared" si="49"/>
        <v>0</v>
      </c>
      <c r="AF183" s="62">
        <v>0</v>
      </c>
      <c r="AG183" s="62">
        <v>1122250182</v>
      </c>
      <c r="AH183" s="64">
        <v>29807839</v>
      </c>
      <c r="AI183" s="65">
        <v>1152058021</v>
      </c>
      <c r="AJ183" s="66">
        <f t="shared" si="50"/>
        <v>0.026560778940466236</v>
      </c>
      <c r="AK183" s="62">
        <v>803449</v>
      </c>
      <c r="AL183" s="62">
        <v>1095883</v>
      </c>
      <c r="AM183" s="25">
        <v>0</v>
      </c>
      <c r="AN183" s="68"/>
    </row>
    <row r="184" spans="1:40" ht="12.75">
      <c r="A184" s="59" t="s">
        <v>372</v>
      </c>
      <c r="B184" s="60" t="s">
        <v>371</v>
      </c>
      <c r="C184" s="24">
        <v>3</v>
      </c>
      <c r="D184" s="24"/>
      <c r="E184" s="61">
        <f t="shared" si="34"/>
        <v>0.0479304419240538</v>
      </c>
      <c r="F184" s="62">
        <v>27674623</v>
      </c>
      <c r="G184" s="63">
        <f t="shared" si="35"/>
        <v>0.032844968502550795</v>
      </c>
      <c r="H184" s="62">
        <v>18964401</v>
      </c>
      <c r="I184" s="63">
        <f t="shared" si="36"/>
        <v>0.0034067101444100415</v>
      </c>
      <c r="J184" s="62">
        <v>1967005</v>
      </c>
      <c r="K184" s="64">
        <v>6579</v>
      </c>
      <c r="L184" s="65">
        <f t="shared" si="37"/>
        <v>1973584</v>
      </c>
      <c r="M184" s="66">
        <f t="shared" si="38"/>
        <v>0.0033446788391488583</v>
      </c>
      <c r="N184" s="67">
        <f t="shared" si="39"/>
        <v>0.11458784058456961</v>
      </c>
      <c r="O184" s="62">
        <v>66162029</v>
      </c>
      <c r="P184" s="64">
        <v>1436912</v>
      </c>
      <c r="Q184" s="65">
        <f t="shared" si="40"/>
        <v>67598941</v>
      </c>
      <c r="R184" s="66">
        <f t="shared" si="41"/>
        <v>0.021718076390916004</v>
      </c>
      <c r="S184" s="67">
        <f t="shared" si="42"/>
        <v>0.011472130465326205</v>
      </c>
      <c r="T184" s="62">
        <v>6623909</v>
      </c>
      <c r="U184" s="64">
        <v>-90188</v>
      </c>
      <c r="V184" s="65">
        <f t="shared" si="43"/>
        <v>6533721</v>
      </c>
      <c r="W184" s="66">
        <f t="shared" si="44"/>
        <v>-0.01361552521328418</v>
      </c>
      <c r="X184" s="67">
        <f t="shared" si="45"/>
        <v>0.7700038891645415</v>
      </c>
      <c r="Y184" s="62">
        <v>444593592</v>
      </c>
      <c r="Z184" s="64">
        <v>12771328</v>
      </c>
      <c r="AA184" s="65">
        <f t="shared" si="46"/>
        <v>457364920</v>
      </c>
      <c r="AB184" s="66">
        <f t="shared" si="47"/>
        <v>0.028725848122435376</v>
      </c>
      <c r="AC184" s="67">
        <f t="shared" si="48"/>
        <v>0.01975401921454803</v>
      </c>
      <c r="AD184" s="62">
        <v>11405800</v>
      </c>
      <c r="AE184" s="67">
        <f t="shared" si="49"/>
        <v>0</v>
      </c>
      <c r="AF184" s="62">
        <v>0</v>
      </c>
      <c r="AG184" s="62">
        <v>577391359</v>
      </c>
      <c r="AH184" s="64">
        <v>14124631</v>
      </c>
      <c r="AI184" s="65">
        <v>591515990</v>
      </c>
      <c r="AJ184" s="66">
        <f t="shared" si="50"/>
        <v>0.02446283751884136</v>
      </c>
      <c r="AK184" s="62">
        <v>0</v>
      </c>
      <c r="AL184" s="62">
        <v>0</v>
      </c>
      <c r="AM184" s="25">
        <v>0</v>
      </c>
      <c r="AN184" s="68"/>
    </row>
    <row r="185" spans="1:40" ht="12.75">
      <c r="A185" s="59" t="s">
        <v>374</v>
      </c>
      <c r="B185" s="60" t="s">
        <v>373</v>
      </c>
      <c r="C185" s="24">
        <v>3</v>
      </c>
      <c r="D185" s="24"/>
      <c r="E185" s="61">
        <f t="shared" si="34"/>
        <v>0.03492558209673936</v>
      </c>
      <c r="F185" s="62">
        <v>17599094</v>
      </c>
      <c r="G185" s="63">
        <f t="shared" si="35"/>
        <v>0.03483851567938116</v>
      </c>
      <c r="H185" s="62">
        <v>17555221</v>
      </c>
      <c r="I185" s="63">
        <f t="shared" si="36"/>
        <v>0.004489021677495861</v>
      </c>
      <c r="J185" s="62">
        <v>2262030</v>
      </c>
      <c r="K185" s="64">
        <v>7565</v>
      </c>
      <c r="L185" s="65">
        <f t="shared" si="37"/>
        <v>2269595</v>
      </c>
      <c r="M185" s="66">
        <f t="shared" si="38"/>
        <v>0.003344341144900819</v>
      </c>
      <c r="N185" s="67">
        <f t="shared" si="39"/>
        <v>0.09250681720939012</v>
      </c>
      <c r="O185" s="62">
        <v>46614432</v>
      </c>
      <c r="P185" s="64">
        <v>1503691</v>
      </c>
      <c r="Q185" s="65">
        <f t="shared" si="40"/>
        <v>48118123</v>
      </c>
      <c r="R185" s="66">
        <f t="shared" si="41"/>
        <v>0.032258056903921944</v>
      </c>
      <c r="S185" s="67">
        <f t="shared" si="42"/>
        <v>0.02692381061177473</v>
      </c>
      <c r="T185" s="62">
        <v>13566980</v>
      </c>
      <c r="U185" s="64">
        <v>-276877</v>
      </c>
      <c r="V185" s="65">
        <f t="shared" si="43"/>
        <v>13290103</v>
      </c>
      <c r="W185" s="66">
        <f t="shared" si="44"/>
        <v>-0.020408152735538785</v>
      </c>
      <c r="X185" s="67">
        <f t="shared" si="45"/>
        <v>0.7857483957596351</v>
      </c>
      <c r="Y185" s="62">
        <v>395940713</v>
      </c>
      <c r="Z185" s="64">
        <v>16186658</v>
      </c>
      <c r="AA185" s="65">
        <f t="shared" si="46"/>
        <v>412127371</v>
      </c>
      <c r="AB185" s="66">
        <f t="shared" si="47"/>
        <v>0.040881519552145675</v>
      </c>
      <c r="AC185" s="67">
        <f t="shared" si="48"/>
        <v>0.020567856965583678</v>
      </c>
      <c r="AD185" s="62">
        <v>10364198</v>
      </c>
      <c r="AE185" s="67">
        <f t="shared" si="49"/>
        <v>0</v>
      </c>
      <c r="AF185" s="62">
        <v>0</v>
      </c>
      <c r="AG185" s="62">
        <v>503902668</v>
      </c>
      <c r="AH185" s="64">
        <v>17421037</v>
      </c>
      <c r="AI185" s="65">
        <v>521323705</v>
      </c>
      <c r="AJ185" s="66">
        <f t="shared" si="50"/>
        <v>0.034572226158564416</v>
      </c>
      <c r="AK185" s="62">
        <v>0</v>
      </c>
      <c r="AL185" s="62">
        <v>0</v>
      </c>
      <c r="AM185" s="25">
        <v>0</v>
      </c>
      <c r="AN185" s="68"/>
    </row>
    <row r="186" spans="1:40" ht="12.75">
      <c r="A186" s="59" t="s">
        <v>376</v>
      </c>
      <c r="B186" s="60" t="s">
        <v>375</v>
      </c>
      <c r="C186" s="24">
        <v>3</v>
      </c>
      <c r="D186" s="24"/>
      <c r="E186" s="61">
        <f t="shared" si="34"/>
        <v>0.02809019978728192</v>
      </c>
      <c r="F186" s="62">
        <v>22508202</v>
      </c>
      <c r="G186" s="63">
        <f t="shared" si="35"/>
        <v>0.00510440076217408</v>
      </c>
      <c r="H186" s="62">
        <v>4090070</v>
      </c>
      <c r="I186" s="63">
        <f t="shared" si="36"/>
        <v>0.000522500732628093</v>
      </c>
      <c r="J186" s="62">
        <v>418671</v>
      </c>
      <c r="K186" s="64">
        <v>1400</v>
      </c>
      <c r="L186" s="65">
        <f t="shared" si="37"/>
        <v>420071</v>
      </c>
      <c r="M186" s="66">
        <f t="shared" si="38"/>
        <v>0.0033439144340066543</v>
      </c>
      <c r="N186" s="67">
        <f t="shared" si="39"/>
        <v>0.2816562556498837</v>
      </c>
      <c r="O186" s="62">
        <v>225686394</v>
      </c>
      <c r="P186" s="64">
        <v>2375647</v>
      </c>
      <c r="Q186" s="65">
        <f t="shared" si="40"/>
        <v>228062041</v>
      </c>
      <c r="R186" s="66">
        <f t="shared" si="41"/>
        <v>0.01052631910100881</v>
      </c>
      <c r="S186" s="67">
        <f t="shared" si="42"/>
        <v>0.021442627803773925</v>
      </c>
      <c r="T186" s="62">
        <v>17181615</v>
      </c>
      <c r="U186" s="64">
        <v>0</v>
      </c>
      <c r="V186" s="65">
        <f t="shared" si="43"/>
        <v>17181615</v>
      </c>
      <c r="W186" s="66">
        <f t="shared" si="44"/>
        <v>0</v>
      </c>
      <c r="X186" s="67">
        <f t="shared" si="45"/>
        <v>0.6384737782441177</v>
      </c>
      <c r="Y186" s="62">
        <v>511598240</v>
      </c>
      <c r="Z186" s="64">
        <v>14617093</v>
      </c>
      <c r="AA186" s="65">
        <f t="shared" si="46"/>
        <v>526215333</v>
      </c>
      <c r="AB186" s="66">
        <f t="shared" si="47"/>
        <v>0.028571429409139485</v>
      </c>
      <c r="AC186" s="67">
        <f t="shared" si="48"/>
        <v>0.024710237020140673</v>
      </c>
      <c r="AD186" s="62">
        <v>19799895</v>
      </c>
      <c r="AE186" s="67">
        <f t="shared" si="49"/>
        <v>0</v>
      </c>
      <c r="AF186" s="62">
        <v>0</v>
      </c>
      <c r="AG186" s="62">
        <v>801283087</v>
      </c>
      <c r="AH186" s="64">
        <v>16994140</v>
      </c>
      <c r="AI186" s="65">
        <v>818277227</v>
      </c>
      <c r="AJ186" s="66">
        <f t="shared" si="50"/>
        <v>0.02120865930619599</v>
      </c>
      <c r="AK186" s="62">
        <v>0</v>
      </c>
      <c r="AL186" s="62">
        <v>0</v>
      </c>
      <c r="AM186" s="25">
        <v>0</v>
      </c>
      <c r="AN186" s="68"/>
    </row>
    <row r="187" spans="1:40" ht="12.75">
      <c r="A187" s="59" t="s">
        <v>378</v>
      </c>
      <c r="B187" s="60" t="s">
        <v>377</v>
      </c>
      <c r="C187" s="24">
        <v>3</v>
      </c>
      <c r="D187" s="24"/>
      <c r="E187" s="61">
        <f t="shared" si="34"/>
        <v>0.06346130410002421</v>
      </c>
      <c r="F187" s="62">
        <v>45375035</v>
      </c>
      <c r="G187" s="63">
        <f t="shared" si="35"/>
        <v>0.005853459182878724</v>
      </c>
      <c r="H187" s="62">
        <v>4185242</v>
      </c>
      <c r="I187" s="63">
        <f t="shared" si="36"/>
        <v>0.010401219299731462</v>
      </c>
      <c r="J187" s="62">
        <v>7436905</v>
      </c>
      <c r="K187" s="64">
        <v>24872</v>
      </c>
      <c r="L187" s="65">
        <f t="shared" si="37"/>
        <v>7461777</v>
      </c>
      <c r="M187" s="66">
        <f t="shared" si="38"/>
        <v>0.003344402005941988</v>
      </c>
      <c r="N187" s="67">
        <f t="shared" si="39"/>
        <v>0.12538710456554159</v>
      </c>
      <c r="O187" s="62">
        <v>89652180</v>
      </c>
      <c r="P187" s="64">
        <v>719495</v>
      </c>
      <c r="Q187" s="65">
        <f t="shared" si="40"/>
        <v>90371675</v>
      </c>
      <c r="R187" s="66">
        <f t="shared" si="41"/>
        <v>0.008025404401766918</v>
      </c>
      <c r="S187" s="67">
        <f t="shared" si="42"/>
        <v>0.07464078565959745</v>
      </c>
      <c r="T187" s="62">
        <v>53368400</v>
      </c>
      <c r="U187" s="64">
        <v>0</v>
      </c>
      <c r="V187" s="65">
        <f t="shared" si="43"/>
        <v>53368400</v>
      </c>
      <c r="W187" s="66">
        <f t="shared" si="44"/>
        <v>0</v>
      </c>
      <c r="X187" s="67">
        <f t="shared" si="45"/>
        <v>0.6913520814044142</v>
      </c>
      <c r="Y187" s="62">
        <v>494318945</v>
      </c>
      <c r="Z187" s="64">
        <v>11516463</v>
      </c>
      <c r="AA187" s="65">
        <f t="shared" si="46"/>
        <v>505835408</v>
      </c>
      <c r="AB187" s="66">
        <f t="shared" si="47"/>
        <v>0.023297636306453925</v>
      </c>
      <c r="AC187" s="67">
        <f t="shared" si="48"/>
        <v>0.02890404578781237</v>
      </c>
      <c r="AD187" s="62">
        <v>20666485</v>
      </c>
      <c r="AE187" s="67">
        <f t="shared" si="49"/>
        <v>0</v>
      </c>
      <c r="AF187" s="62">
        <v>0</v>
      </c>
      <c r="AG187" s="62">
        <v>715003192</v>
      </c>
      <c r="AH187" s="64">
        <v>12260830</v>
      </c>
      <c r="AI187" s="65">
        <v>727264022</v>
      </c>
      <c r="AJ187" s="66">
        <f t="shared" si="50"/>
        <v>0.01714793743186534</v>
      </c>
      <c r="AK187" s="62">
        <v>0</v>
      </c>
      <c r="AL187" s="62">
        <v>0</v>
      </c>
      <c r="AM187" s="25">
        <v>0</v>
      </c>
      <c r="AN187" s="68"/>
    </row>
    <row r="188" spans="1:40" ht="12.75">
      <c r="A188" s="59" t="s">
        <v>380</v>
      </c>
      <c r="B188" s="60" t="s">
        <v>379</v>
      </c>
      <c r="C188" s="24">
        <v>3</v>
      </c>
      <c r="D188" s="24"/>
      <c r="E188" s="61">
        <f t="shared" si="34"/>
        <v>0.049827994015785144</v>
      </c>
      <c r="F188" s="62">
        <v>19420263</v>
      </c>
      <c r="G188" s="63">
        <f t="shared" si="35"/>
        <v>0.004734193150851134</v>
      </c>
      <c r="H188" s="62">
        <v>1845133</v>
      </c>
      <c r="I188" s="63">
        <f t="shared" si="36"/>
        <v>0.013073446728321158</v>
      </c>
      <c r="J188" s="62">
        <v>5095324</v>
      </c>
      <c r="K188" s="64">
        <v>17042</v>
      </c>
      <c r="L188" s="65">
        <f t="shared" si="37"/>
        <v>5112366</v>
      </c>
      <c r="M188" s="66">
        <f t="shared" si="38"/>
        <v>0.0033446351988607593</v>
      </c>
      <c r="N188" s="67">
        <f t="shared" si="39"/>
        <v>0.14285471380282144</v>
      </c>
      <c r="O188" s="62">
        <v>55677058</v>
      </c>
      <c r="P188" s="64">
        <v>585934</v>
      </c>
      <c r="Q188" s="65">
        <f t="shared" si="40"/>
        <v>56262992</v>
      </c>
      <c r="R188" s="66">
        <f t="shared" si="41"/>
        <v>0.010523795995111667</v>
      </c>
      <c r="S188" s="67">
        <f t="shared" si="42"/>
        <v>0.04038667149179168</v>
      </c>
      <c r="T188" s="62">
        <v>15740545</v>
      </c>
      <c r="U188" s="64">
        <v>0</v>
      </c>
      <c r="V188" s="65">
        <f t="shared" si="43"/>
        <v>15740545</v>
      </c>
      <c r="W188" s="66">
        <f t="shared" si="44"/>
        <v>0</v>
      </c>
      <c r="X188" s="67">
        <f t="shared" si="45"/>
        <v>0.7213294330054156</v>
      </c>
      <c r="Y188" s="62">
        <v>281135285</v>
      </c>
      <c r="Z188" s="64">
        <v>8032437</v>
      </c>
      <c r="AA188" s="65">
        <f t="shared" si="46"/>
        <v>289167722</v>
      </c>
      <c r="AB188" s="66">
        <f t="shared" si="47"/>
        <v>0.028571429587716107</v>
      </c>
      <c r="AC188" s="67">
        <f t="shared" si="48"/>
        <v>0.027793547805013835</v>
      </c>
      <c r="AD188" s="62">
        <v>10832425</v>
      </c>
      <c r="AE188" s="67">
        <f t="shared" si="49"/>
        <v>0</v>
      </c>
      <c r="AF188" s="62">
        <v>0</v>
      </c>
      <c r="AG188" s="62">
        <v>389746033</v>
      </c>
      <c r="AH188" s="64">
        <v>8635413</v>
      </c>
      <c r="AI188" s="65">
        <v>398381446</v>
      </c>
      <c r="AJ188" s="66">
        <f t="shared" si="50"/>
        <v>0.022156512879760344</v>
      </c>
      <c r="AK188" s="62">
        <v>13320</v>
      </c>
      <c r="AL188" s="62">
        <v>2020</v>
      </c>
      <c r="AM188" s="25">
        <v>0</v>
      </c>
      <c r="AN188" s="68"/>
    </row>
    <row r="189" spans="1:40" ht="12.75">
      <c r="A189" s="59" t="s">
        <v>382</v>
      </c>
      <c r="B189" s="60" t="s">
        <v>381</v>
      </c>
      <c r="C189" s="24">
        <v>3</v>
      </c>
      <c r="D189" s="24"/>
      <c r="E189" s="61">
        <f t="shared" si="34"/>
        <v>0.05963507146822327</v>
      </c>
      <c r="F189" s="62">
        <v>119790883</v>
      </c>
      <c r="G189" s="63">
        <f t="shared" si="35"/>
        <v>0.008147329308064215</v>
      </c>
      <c r="H189" s="62">
        <v>16365802</v>
      </c>
      <c r="I189" s="63">
        <f t="shared" si="36"/>
        <v>0.022750006210260656</v>
      </c>
      <c r="J189" s="62">
        <v>45698668</v>
      </c>
      <c r="K189" s="64">
        <v>152839</v>
      </c>
      <c r="L189" s="65">
        <f t="shared" si="37"/>
        <v>45851507</v>
      </c>
      <c r="M189" s="66">
        <f t="shared" si="38"/>
        <v>0.0033444957301600126</v>
      </c>
      <c r="N189" s="67">
        <f t="shared" si="39"/>
        <v>0.6416622808694673</v>
      </c>
      <c r="O189" s="62">
        <v>1288927628</v>
      </c>
      <c r="P189" s="64">
        <v>180819</v>
      </c>
      <c r="Q189" s="65">
        <f t="shared" si="40"/>
        <v>1289108447</v>
      </c>
      <c r="R189" s="66">
        <f t="shared" si="41"/>
        <v>0.00014028638697160427</v>
      </c>
      <c r="S189" s="67">
        <f t="shared" si="42"/>
        <v>0.22009201604285003</v>
      </c>
      <c r="T189" s="62">
        <v>442105900</v>
      </c>
      <c r="U189" s="64">
        <v>-4509142</v>
      </c>
      <c r="V189" s="65">
        <f t="shared" si="43"/>
        <v>437596758</v>
      </c>
      <c r="W189" s="66">
        <f t="shared" si="44"/>
        <v>-0.010199235070149483</v>
      </c>
      <c r="X189" s="67">
        <f t="shared" si="45"/>
        <v>0.04451641635553064</v>
      </c>
      <c r="Y189" s="62">
        <v>89421555</v>
      </c>
      <c r="Z189" s="64">
        <v>-31904</v>
      </c>
      <c r="AA189" s="65">
        <f t="shared" si="46"/>
        <v>89389651</v>
      </c>
      <c r="AB189" s="66">
        <f t="shared" si="47"/>
        <v>-0.0003567819861777174</v>
      </c>
      <c r="AC189" s="67">
        <f t="shared" si="48"/>
        <v>0.003196879745603868</v>
      </c>
      <c r="AD189" s="62">
        <v>6421675</v>
      </c>
      <c r="AE189" s="67">
        <f t="shared" si="49"/>
        <v>0</v>
      </c>
      <c r="AF189" s="62">
        <v>0</v>
      </c>
      <c r="AG189" s="62">
        <v>2008732111</v>
      </c>
      <c r="AH189" s="64">
        <v>-4207388</v>
      </c>
      <c r="AI189" s="65">
        <v>2004524723</v>
      </c>
      <c r="AJ189" s="66">
        <f t="shared" si="50"/>
        <v>-0.002094549082458512</v>
      </c>
      <c r="AK189" s="62">
        <v>0</v>
      </c>
      <c r="AL189" s="62">
        <v>4493270</v>
      </c>
      <c r="AM189" s="25">
        <v>0</v>
      </c>
      <c r="AN189" s="68"/>
    </row>
    <row r="190" spans="1:40" ht="12.75">
      <c r="A190" s="59" t="s">
        <v>384</v>
      </c>
      <c r="B190" s="60" t="s">
        <v>383</v>
      </c>
      <c r="C190" s="24">
        <v>3</v>
      </c>
      <c r="D190" s="24"/>
      <c r="E190" s="61">
        <f t="shared" si="34"/>
        <v>0.0775203208375638</v>
      </c>
      <c r="F190" s="62">
        <v>119071827</v>
      </c>
      <c r="G190" s="63">
        <f t="shared" si="35"/>
        <v>0.003922526641810818</v>
      </c>
      <c r="H190" s="62">
        <v>6025032</v>
      </c>
      <c r="I190" s="63">
        <f t="shared" si="36"/>
        <v>0.014642414054787398</v>
      </c>
      <c r="J190" s="62">
        <v>22490864</v>
      </c>
      <c r="K190" s="64">
        <v>75220</v>
      </c>
      <c r="L190" s="65">
        <f t="shared" si="37"/>
        <v>22566084</v>
      </c>
      <c r="M190" s="66">
        <f t="shared" si="38"/>
        <v>0.003344469114214554</v>
      </c>
      <c r="N190" s="67">
        <f t="shared" si="39"/>
        <v>0.25233723354954335</v>
      </c>
      <c r="O190" s="62">
        <v>387591990</v>
      </c>
      <c r="P190" s="64">
        <v>656</v>
      </c>
      <c r="Q190" s="65">
        <f t="shared" si="40"/>
        <v>387592646</v>
      </c>
      <c r="R190" s="66">
        <f t="shared" si="41"/>
        <v>1.6925014368846992E-06</v>
      </c>
      <c r="S190" s="67">
        <f t="shared" si="42"/>
        <v>0.16047965398418065</v>
      </c>
      <c r="T190" s="62">
        <v>246498020</v>
      </c>
      <c r="U190" s="64">
        <v>-2541217</v>
      </c>
      <c r="V190" s="65">
        <f t="shared" si="43"/>
        <v>243956803</v>
      </c>
      <c r="W190" s="66">
        <f t="shared" si="44"/>
        <v>-0.010309279563381483</v>
      </c>
      <c r="X190" s="67">
        <f t="shared" si="45"/>
        <v>0.4685101777303788</v>
      </c>
      <c r="Y190" s="62">
        <v>719635345</v>
      </c>
      <c r="Z190" s="64">
        <v>0</v>
      </c>
      <c r="AA190" s="65">
        <f t="shared" si="46"/>
        <v>719635345</v>
      </c>
      <c r="AB190" s="66">
        <f t="shared" si="47"/>
        <v>0</v>
      </c>
      <c r="AC190" s="67">
        <f t="shared" si="48"/>
        <v>0.02258767320173517</v>
      </c>
      <c r="AD190" s="62">
        <v>34694845</v>
      </c>
      <c r="AE190" s="67">
        <f t="shared" si="49"/>
        <v>0</v>
      </c>
      <c r="AF190" s="62">
        <v>0</v>
      </c>
      <c r="AG190" s="62">
        <v>1536007923</v>
      </c>
      <c r="AH190" s="64">
        <v>-2465341</v>
      </c>
      <c r="AI190" s="65">
        <v>1533542582</v>
      </c>
      <c r="AJ190" s="66">
        <f t="shared" si="50"/>
        <v>-0.0016050314344635058</v>
      </c>
      <c r="AK190" s="62">
        <v>0</v>
      </c>
      <c r="AL190" s="62">
        <v>0</v>
      </c>
      <c r="AM190" s="25">
        <v>0</v>
      </c>
      <c r="AN190" s="68"/>
    </row>
    <row r="191" spans="1:40" ht="12.75">
      <c r="A191" s="59" t="s">
        <v>386</v>
      </c>
      <c r="B191" s="60" t="s">
        <v>385</v>
      </c>
      <c r="C191" s="24">
        <v>3</v>
      </c>
      <c r="D191" s="24"/>
      <c r="E191" s="61">
        <f t="shared" si="34"/>
        <v>0.05408830898299964</v>
      </c>
      <c r="F191" s="62">
        <v>49977405</v>
      </c>
      <c r="G191" s="63">
        <f t="shared" si="35"/>
        <v>0.003381438349068273</v>
      </c>
      <c r="H191" s="62">
        <v>3124437</v>
      </c>
      <c r="I191" s="63">
        <f t="shared" si="36"/>
        <v>0.010499368362826843</v>
      </c>
      <c r="J191" s="62">
        <v>9701379</v>
      </c>
      <c r="K191" s="64">
        <v>32446</v>
      </c>
      <c r="L191" s="65">
        <f t="shared" si="37"/>
        <v>9733825</v>
      </c>
      <c r="M191" s="66">
        <f t="shared" si="38"/>
        <v>0.0033444729867784777</v>
      </c>
      <c r="N191" s="67">
        <f t="shared" si="39"/>
        <v>0.1621723995363311</v>
      </c>
      <c r="O191" s="62">
        <v>149846720</v>
      </c>
      <c r="P191" s="64">
        <v>72072</v>
      </c>
      <c r="Q191" s="65">
        <f t="shared" si="40"/>
        <v>149918792</v>
      </c>
      <c r="R191" s="66">
        <f t="shared" si="41"/>
        <v>0.0004809714887319522</v>
      </c>
      <c r="S191" s="67">
        <f t="shared" si="42"/>
        <v>0.03786694780137145</v>
      </c>
      <c r="T191" s="62">
        <v>34988925</v>
      </c>
      <c r="U191" s="64">
        <v>-360711</v>
      </c>
      <c r="V191" s="65">
        <f t="shared" si="43"/>
        <v>34628214</v>
      </c>
      <c r="W191" s="66">
        <f t="shared" si="44"/>
        <v>-0.010309290725565304</v>
      </c>
      <c r="X191" s="67">
        <f t="shared" si="45"/>
        <v>0.6713420825827618</v>
      </c>
      <c r="Y191" s="62">
        <v>620317695</v>
      </c>
      <c r="Z191" s="64">
        <v>196865</v>
      </c>
      <c r="AA191" s="65">
        <f t="shared" si="46"/>
        <v>620514560</v>
      </c>
      <c r="AB191" s="66">
        <f t="shared" si="47"/>
        <v>0.00031736157389480884</v>
      </c>
      <c r="AC191" s="67">
        <f t="shared" si="48"/>
        <v>0.06064945438464086</v>
      </c>
      <c r="AD191" s="62">
        <v>56039880</v>
      </c>
      <c r="AE191" s="67">
        <f t="shared" si="49"/>
        <v>0</v>
      </c>
      <c r="AF191" s="62">
        <v>0</v>
      </c>
      <c r="AG191" s="62">
        <v>923996441</v>
      </c>
      <c r="AH191" s="64">
        <v>-59328</v>
      </c>
      <c r="AI191" s="65">
        <v>923937113</v>
      </c>
      <c r="AJ191" s="66">
        <f t="shared" si="50"/>
        <v>-6.420803951992712E-05</v>
      </c>
      <c r="AK191" s="62">
        <v>0</v>
      </c>
      <c r="AL191" s="62">
        <v>0</v>
      </c>
      <c r="AM191" s="25">
        <v>0</v>
      </c>
      <c r="AN191" s="68"/>
    </row>
    <row r="192" spans="1:40" ht="12.75">
      <c r="A192" s="59" t="s">
        <v>388</v>
      </c>
      <c r="B192" s="60" t="s">
        <v>387</v>
      </c>
      <c r="C192" s="24">
        <v>3</v>
      </c>
      <c r="D192" s="24"/>
      <c r="E192" s="61">
        <f t="shared" si="34"/>
        <v>0.029618140586811306</v>
      </c>
      <c r="F192" s="62">
        <v>23651382</v>
      </c>
      <c r="G192" s="63">
        <f t="shared" si="35"/>
        <v>0.003382142671295636</v>
      </c>
      <c r="H192" s="62">
        <v>2700789</v>
      </c>
      <c r="I192" s="63">
        <f t="shared" si="36"/>
        <v>0.010984235551908661</v>
      </c>
      <c r="J192" s="62">
        <v>8771393</v>
      </c>
      <c r="K192" s="64">
        <v>29336</v>
      </c>
      <c r="L192" s="65">
        <f t="shared" si="37"/>
        <v>8800729</v>
      </c>
      <c r="M192" s="66">
        <f t="shared" si="38"/>
        <v>0.0033445086772420298</v>
      </c>
      <c r="N192" s="67">
        <f t="shared" si="39"/>
        <v>0.11872582836040417</v>
      </c>
      <c r="O192" s="62">
        <v>94807772</v>
      </c>
      <c r="P192" s="64">
        <v>675839</v>
      </c>
      <c r="Q192" s="65">
        <f t="shared" si="40"/>
        <v>95483611</v>
      </c>
      <c r="R192" s="66">
        <f t="shared" si="41"/>
        <v>0.007128518957285485</v>
      </c>
      <c r="S192" s="67">
        <f t="shared" si="42"/>
        <v>0.01121569937914813</v>
      </c>
      <c r="T192" s="62">
        <v>8956227</v>
      </c>
      <c r="U192" s="64">
        <v>-74234</v>
      </c>
      <c r="V192" s="65">
        <f t="shared" si="43"/>
        <v>8881993</v>
      </c>
      <c r="W192" s="66">
        <f t="shared" si="44"/>
        <v>-0.008288534893097284</v>
      </c>
      <c r="X192" s="67">
        <f t="shared" si="45"/>
        <v>0.8004770225610498</v>
      </c>
      <c r="Y192" s="62">
        <v>639215949</v>
      </c>
      <c r="Z192" s="64">
        <v>-15409895</v>
      </c>
      <c r="AA192" s="65">
        <f t="shared" si="46"/>
        <v>623806054</v>
      </c>
      <c r="AB192" s="66">
        <f t="shared" si="47"/>
        <v>-0.024107494539376707</v>
      </c>
      <c r="AC192" s="67">
        <f t="shared" si="48"/>
        <v>0.025596930889382342</v>
      </c>
      <c r="AD192" s="62">
        <v>20440270</v>
      </c>
      <c r="AE192" s="67">
        <f t="shared" si="49"/>
        <v>0</v>
      </c>
      <c r="AF192" s="62">
        <v>0</v>
      </c>
      <c r="AG192" s="62">
        <v>798543782</v>
      </c>
      <c r="AH192" s="64">
        <v>-14778954</v>
      </c>
      <c r="AI192" s="65">
        <v>783764828</v>
      </c>
      <c r="AJ192" s="66">
        <f t="shared" si="50"/>
        <v>-0.018507380976638798</v>
      </c>
      <c r="AK192" s="62">
        <v>8711905</v>
      </c>
      <c r="AL192" s="62">
        <v>4749820</v>
      </c>
      <c r="AM192" s="25">
        <v>0</v>
      </c>
      <c r="AN192" s="68"/>
    </row>
    <row r="193" spans="1:40" ht="12.75">
      <c r="A193" s="59" t="s">
        <v>390</v>
      </c>
      <c r="B193" s="60" t="s">
        <v>389</v>
      </c>
      <c r="C193" s="24">
        <v>3</v>
      </c>
      <c r="D193" s="24"/>
      <c r="E193" s="61">
        <f t="shared" si="34"/>
        <v>0.034455663786001685</v>
      </c>
      <c r="F193" s="62">
        <v>17319256</v>
      </c>
      <c r="G193" s="63">
        <f t="shared" si="35"/>
        <v>0.004475334438412932</v>
      </c>
      <c r="H193" s="62">
        <v>2249542</v>
      </c>
      <c r="I193" s="63">
        <f t="shared" si="36"/>
        <v>0.009240405312779114</v>
      </c>
      <c r="J193" s="62">
        <v>4644721</v>
      </c>
      <c r="K193" s="64">
        <v>15534</v>
      </c>
      <c r="L193" s="65">
        <f t="shared" si="37"/>
        <v>4660255</v>
      </c>
      <c r="M193" s="66">
        <f t="shared" si="38"/>
        <v>0.0033444420020061483</v>
      </c>
      <c r="N193" s="67">
        <f t="shared" si="39"/>
        <v>0.15593565565252415</v>
      </c>
      <c r="O193" s="62">
        <v>78381585</v>
      </c>
      <c r="P193" s="64">
        <v>1667694</v>
      </c>
      <c r="Q193" s="65">
        <f t="shared" si="40"/>
        <v>80049279</v>
      </c>
      <c r="R193" s="66">
        <f t="shared" si="41"/>
        <v>0.02127660470249485</v>
      </c>
      <c r="S193" s="67">
        <f t="shared" si="42"/>
        <v>0.013639786815799096</v>
      </c>
      <c r="T193" s="62">
        <v>6856085</v>
      </c>
      <c r="U193" s="64">
        <v>0</v>
      </c>
      <c r="V193" s="65">
        <f t="shared" si="43"/>
        <v>6856085</v>
      </c>
      <c r="W193" s="66">
        <f t="shared" si="44"/>
        <v>0</v>
      </c>
      <c r="X193" s="67">
        <f t="shared" si="45"/>
        <v>0.748362931542504</v>
      </c>
      <c r="Y193" s="62">
        <v>376167160</v>
      </c>
      <c r="Z193" s="64">
        <v>-15046686</v>
      </c>
      <c r="AA193" s="65">
        <f t="shared" si="46"/>
        <v>361120474</v>
      </c>
      <c r="AB193" s="66">
        <f t="shared" si="47"/>
        <v>-0.03999999893664295</v>
      </c>
      <c r="AC193" s="67">
        <f t="shared" si="48"/>
        <v>0.03389022245197896</v>
      </c>
      <c r="AD193" s="62">
        <v>17035035</v>
      </c>
      <c r="AE193" s="67">
        <f t="shared" si="49"/>
        <v>0</v>
      </c>
      <c r="AF193" s="62">
        <v>0</v>
      </c>
      <c r="AG193" s="62">
        <v>502653384</v>
      </c>
      <c r="AH193" s="64">
        <v>-13363458</v>
      </c>
      <c r="AI193" s="65">
        <v>489289926</v>
      </c>
      <c r="AJ193" s="66">
        <f t="shared" si="50"/>
        <v>-0.026585831161936434</v>
      </c>
      <c r="AK193" s="62">
        <v>0</v>
      </c>
      <c r="AL193" s="62">
        <v>481355</v>
      </c>
      <c r="AM193" s="25">
        <v>0</v>
      </c>
      <c r="AN193" s="68"/>
    </row>
    <row r="194" spans="1:40" ht="12.75">
      <c r="A194" s="59" t="s">
        <v>392</v>
      </c>
      <c r="B194" s="60" t="s">
        <v>391</v>
      </c>
      <c r="C194" s="24">
        <v>3</v>
      </c>
      <c r="D194" s="24"/>
      <c r="E194" s="61">
        <f t="shared" si="34"/>
        <v>0.036633197736588116</v>
      </c>
      <c r="F194" s="62">
        <v>27802797</v>
      </c>
      <c r="G194" s="63">
        <f t="shared" si="35"/>
        <v>0.00417795427709785</v>
      </c>
      <c r="H194" s="62">
        <v>3170862</v>
      </c>
      <c r="I194" s="63">
        <f t="shared" si="36"/>
        <v>0.011971721036137382</v>
      </c>
      <c r="J194" s="62">
        <v>9085948</v>
      </c>
      <c r="K194" s="64">
        <v>30388</v>
      </c>
      <c r="L194" s="65">
        <f t="shared" si="37"/>
        <v>9116336</v>
      </c>
      <c r="M194" s="66">
        <f t="shared" si="38"/>
        <v>0.0033445051633577477</v>
      </c>
      <c r="N194" s="67">
        <f t="shared" si="39"/>
        <v>0.13806582250116742</v>
      </c>
      <c r="O194" s="62">
        <v>104785175</v>
      </c>
      <c r="P194" s="64">
        <v>2596616</v>
      </c>
      <c r="Q194" s="65">
        <f t="shared" si="40"/>
        <v>107381791</v>
      </c>
      <c r="R194" s="66">
        <f t="shared" si="41"/>
        <v>0.024780375659056733</v>
      </c>
      <c r="S194" s="67">
        <f t="shared" si="42"/>
        <v>0.06516808594124766</v>
      </c>
      <c r="T194" s="62">
        <v>49459375</v>
      </c>
      <c r="U194" s="64">
        <v>0</v>
      </c>
      <c r="V194" s="65">
        <f t="shared" si="43"/>
        <v>49459375</v>
      </c>
      <c r="W194" s="66">
        <f t="shared" si="44"/>
        <v>0</v>
      </c>
      <c r="X194" s="67">
        <f t="shared" si="45"/>
        <v>0.7231917077656603</v>
      </c>
      <c r="Y194" s="62">
        <v>548866970</v>
      </c>
      <c r="Z194" s="64">
        <v>-12601599</v>
      </c>
      <c r="AA194" s="65">
        <f t="shared" si="46"/>
        <v>536265371</v>
      </c>
      <c r="AB194" s="66">
        <f t="shared" si="47"/>
        <v>-0.022959295583044468</v>
      </c>
      <c r="AC194" s="67">
        <f t="shared" si="48"/>
        <v>0.020791510742101244</v>
      </c>
      <c r="AD194" s="62">
        <v>15779735</v>
      </c>
      <c r="AE194" s="67">
        <f t="shared" si="49"/>
        <v>0</v>
      </c>
      <c r="AF194" s="62">
        <v>0</v>
      </c>
      <c r="AG194" s="62">
        <v>758950862</v>
      </c>
      <c r="AH194" s="64">
        <v>-9974595</v>
      </c>
      <c r="AI194" s="65">
        <v>748976267</v>
      </c>
      <c r="AJ194" s="66">
        <f t="shared" si="50"/>
        <v>-0.013142609751723294</v>
      </c>
      <c r="AK194" s="62">
        <v>0</v>
      </c>
      <c r="AL194" s="62">
        <v>0</v>
      </c>
      <c r="AM194" s="25">
        <v>0</v>
      </c>
      <c r="AN194" s="68"/>
    </row>
    <row r="195" spans="1:40" ht="12.75">
      <c r="A195" s="59" t="s">
        <v>394</v>
      </c>
      <c r="B195" s="60" t="s">
        <v>393</v>
      </c>
      <c r="C195" s="24">
        <v>3</v>
      </c>
      <c r="D195" s="24"/>
      <c r="E195" s="61">
        <f t="shared" si="34"/>
        <v>0.031097681195225196</v>
      </c>
      <c r="F195" s="62">
        <v>26132219</v>
      </c>
      <c r="G195" s="63">
        <f t="shared" si="35"/>
        <v>0.010625383610370093</v>
      </c>
      <c r="H195" s="62">
        <v>8928796</v>
      </c>
      <c r="I195" s="63">
        <f t="shared" si="36"/>
        <v>0.043282166331046694</v>
      </c>
      <c r="J195" s="62">
        <v>36371170</v>
      </c>
      <c r="K195" s="64">
        <v>121643</v>
      </c>
      <c r="L195" s="65">
        <f t="shared" si="37"/>
        <v>36492813</v>
      </c>
      <c r="M195" s="66">
        <f t="shared" si="38"/>
        <v>0.003344489605366008</v>
      </c>
      <c r="N195" s="67">
        <f t="shared" si="39"/>
        <v>0.14926771756646223</v>
      </c>
      <c r="O195" s="62">
        <v>125433683</v>
      </c>
      <c r="P195" s="64">
        <v>2574691</v>
      </c>
      <c r="Q195" s="65">
        <f t="shared" si="40"/>
        <v>128008374</v>
      </c>
      <c r="R195" s="66">
        <f t="shared" si="41"/>
        <v>0.02052631269704486</v>
      </c>
      <c r="S195" s="67">
        <f t="shared" si="42"/>
        <v>0.019474485936712173</v>
      </c>
      <c r="T195" s="62">
        <v>16364935</v>
      </c>
      <c r="U195" s="64">
        <v>61047</v>
      </c>
      <c r="V195" s="65">
        <f t="shared" si="43"/>
        <v>16425982</v>
      </c>
      <c r="W195" s="66">
        <f t="shared" si="44"/>
        <v>0.003730353954965296</v>
      </c>
      <c r="X195" s="67">
        <f t="shared" si="45"/>
        <v>0.7190390141143769</v>
      </c>
      <c r="Y195" s="62">
        <v>604227848</v>
      </c>
      <c r="Z195" s="64">
        <v>-6249476</v>
      </c>
      <c r="AA195" s="65">
        <f t="shared" si="46"/>
        <v>597978372</v>
      </c>
      <c r="AB195" s="66">
        <f t="shared" si="47"/>
        <v>-0.010342912894011467</v>
      </c>
      <c r="AC195" s="67">
        <f t="shared" si="48"/>
        <v>0.027213551245806735</v>
      </c>
      <c r="AD195" s="62">
        <v>22868280</v>
      </c>
      <c r="AE195" s="67">
        <f t="shared" si="49"/>
        <v>0</v>
      </c>
      <c r="AF195" s="62">
        <v>0</v>
      </c>
      <c r="AG195" s="62">
        <v>840326931</v>
      </c>
      <c r="AH195" s="64">
        <v>-3492095</v>
      </c>
      <c r="AI195" s="65">
        <v>836834836</v>
      </c>
      <c r="AJ195" s="66">
        <f t="shared" si="50"/>
        <v>-0.004155638563010662</v>
      </c>
      <c r="AK195" s="62">
        <v>0</v>
      </c>
      <c r="AL195" s="62">
        <v>0</v>
      </c>
      <c r="AM195" s="25">
        <v>0</v>
      </c>
      <c r="AN195" s="68"/>
    </row>
    <row r="196" spans="1:40" ht="12.75">
      <c r="A196" s="59" t="s">
        <v>396</v>
      </c>
      <c r="B196" s="60" t="s">
        <v>395</v>
      </c>
      <c r="C196" s="24">
        <v>3</v>
      </c>
      <c r="D196" s="24"/>
      <c r="E196" s="61">
        <f t="shared" si="34"/>
        <v>0.04598379667259142</v>
      </c>
      <c r="F196" s="62">
        <v>35595405</v>
      </c>
      <c r="G196" s="63">
        <f t="shared" si="35"/>
        <v>0.011631676689760733</v>
      </c>
      <c r="H196" s="62">
        <v>9003916</v>
      </c>
      <c r="I196" s="63">
        <f t="shared" si="36"/>
        <v>0.01658960111607573</v>
      </c>
      <c r="J196" s="62">
        <v>12841775</v>
      </c>
      <c r="K196" s="64">
        <v>42950</v>
      </c>
      <c r="L196" s="65">
        <f t="shared" si="37"/>
        <v>12884725</v>
      </c>
      <c r="M196" s="66">
        <f t="shared" si="38"/>
        <v>0.0033445532257028333</v>
      </c>
      <c r="N196" s="67">
        <f t="shared" si="39"/>
        <v>0.45863996906875265</v>
      </c>
      <c r="O196" s="62">
        <v>355026697</v>
      </c>
      <c r="P196" s="64">
        <v>7299721</v>
      </c>
      <c r="Q196" s="65">
        <f t="shared" si="40"/>
        <v>362326418</v>
      </c>
      <c r="R196" s="66">
        <f t="shared" si="41"/>
        <v>0.020561048117460304</v>
      </c>
      <c r="S196" s="67">
        <f t="shared" si="42"/>
        <v>0.1859447881554725</v>
      </c>
      <c r="T196" s="62">
        <v>143937224</v>
      </c>
      <c r="U196" s="64">
        <v>-1465828</v>
      </c>
      <c r="V196" s="65">
        <f t="shared" si="43"/>
        <v>142471396</v>
      </c>
      <c r="W196" s="66">
        <f t="shared" si="44"/>
        <v>-0.010183800682441952</v>
      </c>
      <c r="X196" s="67">
        <f t="shared" si="45"/>
        <v>0.263623669965142</v>
      </c>
      <c r="Y196" s="62">
        <v>204067345</v>
      </c>
      <c r="Z196" s="64">
        <v>7217547</v>
      </c>
      <c r="AA196" s="65">
        <f t="shared" si="46"/>
        <v>211284892</v>
      </c>
      <c r="AB196" s="66">
        <f t="shared" si="47"/>
        <v>0.03536845642795029</v>
      </c>
      <c r="AC196" s="67">
        <f t="shared" si="48"/>
        <v>0.014022410313597515</v>
      </c>
      <c r="AD196" s="62">
        <v>10854549</v>
      </c>
      <c r="AE196" s="67">
        <f t="shared" si="49"/>
        <v>0.0035640880186074354</v>
      </c>
      <c r="AF196" s="62">
        <v>2758910</v>
      </c>
      <c r="AG196" s="62">
        <v>774085821</v>
      </c>
      <c r="AH196" s="64">
        <v>13094390</v>
      </c>
      <c r="AI196" s="65">
        <v>787180211</v>
      </c>
      <c r="AJ196" s="66">
        <f t="shared" si="50"/>
        <v>0.01691594090056327</v>
      </c>
      <c r="AK196" s="62">
        <v>111383</v>
      </c>
      <c r="AL196" s="62">
        <v>668699</v>
      </c>
      <c r="AM196" s="25">
        <v>0</v>
      </c>
      <c r="AN196" s="68"/>
    </row>
    <row r="197" spans="1:40" ht="12.75">
      <c r="A197" s="59" t="s">
        <v>398</v>
      </c>
      <c r="B197" s="60" t="s">
        <v>397</v>
      </c>
      <c r="C197" s="24">
        <v>3</v>
      </c>
      <c r="D197" s="24"/>
      <c r="E197" s="61">
        <f t="shared" si="34"/>
        <v>0.04451646803669241</v>
      </c>
      <c r="F197" s="62">
        <v>30215311</v>
      </c>
      <c r="G197" s="63">
        <f t="shared" si="35"/>
        <v>0.010765252956991976</v>
      </c>
      <c r="H197" s="62">
        <v>7306857</v>
      </c>
      <c r="I197" s="63">
        <f t="shared" si="36"/>
        <v>0.01894828415504188</v>
      </c>
      <c r="J197" s="62">
        <v>12861045</v>
      </c>
      <c r="K197" s="64">
        <v>43014</v>
      </c>
      <c r="L197" s="65">
        <f t="shared" si="37"/>
        <v>12904059</v>
      </c>
      <c r="M197" s="66">
        <f t="shared" si="38"/>
        <v>0.00334451827203777</v>
      </c>
      <c r="N197" s="67">
        <f t="shared" si="39"/>
        <v>0.12054448535692229</v>
      </c>
      <c r="O197" s="62">
        <v>81818915</v>
      </c>
      <c r="P197" s="64">
        <v>1454984</v>
      </c>
      <c r="Q197" s="65">
        <f t="shared" si="40"/>
        <v>83273899</v>
      </c>
      <c r="R197" s="66">
        <f t="shared" si="41"/>
        <v>0.017782978422532247</v>
      </c>
      <c r="S197" s="67">
        <f t="shared" si="42"/>
        <v>0.012763310927462284</v>
      </c>
      <c r="T197" s="62">
        <v>8663028</v>
      </c>
      <c r="U197" s="64">
        <v>-84882</v>
      </c>
      <c r="V197" s="65">
        <f t="shared" si="43"/>
        <v>8578146</v>
      </c>
      <c r="W197" s="66">
        <f t="shared" si="44"/>
        <v>-0.009798190655738385</v>
      </c>
      <c r="X197" s="67">
        <f t="shared" si="45"/>
        <v>0.7515698685419024</v>
      </c>
      <c r="Y197" s="62">
        <v>510123968</v>
      </c>
      <c r="Z197" s="64">
        <v>14091808</v>
      </c>
      <c r="AA197" s="65">
        <f t="shared" si="46"/>
        <v>524215776</v>
      </c>
      <c r="AB197" s="66">
        <f t="shared" si="47"/>
        <v>0.02762428131979088</v>
      </c>
      <c r="AC197" s="67">
        <f t="shared" si="48"/>
        <v>0.024670778545350606</v>
      </c>
      <c r="AD197" s="62">
        <v>16745157</v>
      </c>
      <c r="AE197" s="67">
        <f t="shared" si="49"/>
        <v>0.01622155147963607</v>
      </c>
      <c r="AF197" s="62">
        <v>11010290</v>
      </c>
      <c r="AG197" s="62">
        <v>678744571</v>
      </c>
      <c r="AH197" s="64">
        <v>15504924</v>
      </c>
      <c r="AI197" s="65">
        <v>694249495</v>
      </c>
      <c r="AJ197" s="66">
        <f t="shared" si="50"/>
        <v>0.022843532990851723</v>
      </c>
      <c r="AK197" s="62">
        <v>0</v>
      </c>
      <c r="AL197" s="62">
        <v>281517</v>
      </c>
      <c r="AM197" s="25">
        <v>0</v>
      </c>
      <c r="AN197" s="68"/>
    </row>
    <row r="198" spans="1:40" ht="12.75">
      <c r="A198" s="59" t="s">
        <v>400</v>
      </c>
      <c r="B198" s="60" t="s">
        <v>399</v>
      </c>
      <c r="C198" s="24">
        <v>3</v>
      </c>
      <c r="D198" s="24"/>
      <c r="E198" s="61">
        <f aca="true" t="shared" si="51" ref="E198:E249">+F198/$AG198</f>
        <v>0.035053656941665665</v>
      </c>
      <c r="F198" s="62">
        <v>30763431</v>
      </c>
      <c r="G198" s="63">
        <f aca="true" t="shared" si="52" ref="G198:G250">+H198/$AG198</f>
        <v>0.016005675698130092</v>
      </c>
      <c r="H198" s="62">
        <v>14046737</v>
      </c>
      <c r="I198" s="63">
        <f aca="true" t="shared" si="53" ref="I198:I250">+J198/$AG198</f>
        <v>0.04471555624142356</v>
      </c>
      <c r="J198" s="62">
        <v>39242808</v>
      </c>
      <c r="K198" s="64">
        <v>131247</v>
      </c>
      <c r="L198" s="65">
        <f aca="true" t="shared" si="54" ref="L198:L249">+J198+K198</f>
        <v>39374055</v>
      </c>
      <c r="M198" s="66">
        <f aca="true" t="shared" si="55" ref="M198:M250">+K198/J198</f>
        <v>0.0033444854404914145</v>
      </c>
      <c r="N198" s="67">
        <f aca="true" t="shared" si="56" ref="N198:N250">+O198/$AG198</f>
        <v>0.2043209565674981</v>
      </c>
      <c r="O198" s="62">
        <v>179314063</v>
      </c>
      <c r="P198" s="64">
        <v>7782786</v>
      </c>
      <c r="Q198" s="65">
        <f aca="true" t="shared" si="57" ref="Q198:Q249">+O198+P198</f>
        <v>187096849</v>
      </c>
      <c r="R198" s="66">
        <f aca="true" t="shared" si="58" ref="R198:R250">+P198/O198</f>
        <v>0.043403098841165624</v>
      </c>
      <c r="S198" s="67">
        <f aca="true" t="shared" si="59" ref="S198:S250">+T198/$AG198</f>
        <v>0.03634351499516789</v>
      </c>
      <c r="T198" s="62">
        <v>31895423</v>
      </c>
      <c r="U198" s="64">
        <v>0</v>
      </c>
      <c r="V198" s="65">
        <f aca="true" t="shared" si="60" ref="V198:V249">+T198+U198</f>
        <v>31895423</v>
      </c>
      <c r="W198" s="66">
        <f aca="true" t="shared" si="61" ref="W198:W250">+U198/T198</f>
        <v>0</v>
      </c>
      <c r="X198" s="67">
        <f aca="true" t="shared" si="62" ref="X198:X250">+Y198/$AG198</f>
        <v>0.6404694523065729</v>
      </c>
      <c r="Y198" s="62">
        <v>562082234</v>
      </c>
      <c r="Z198" s="64">
        <v>24231671</v>
      </c>
      <c r="AA198" s="65">
        <f aca="true" t="shared" si="63" ref="AA198:AA249">+Y198+Z198</f>
        <v>586313905</v>
      </c>
      <c r="AB198" s="66">
        <f aca="true" t="shared" si="64" ref="AB198:AB250">+Z198/Y198</f>
        <v>0.0431105442126463</v>
      </c>
      <c r="AC198" s="67">
        <f aca="true" t="shared" si="65" ref="AC198:AC250">+AD198/$AG198</f>
        <v>0.018260463782200906</v>
      </c>
      <c r="AD198" s="62">
        <v>16025561</v>
      </c>
      <c r="AE198" s="67">
        <f aca="true" t="shared" si="66" ref="AE198:AE250">AF198/$AG198</f>
        <v>0.0048307234673408885</v>
      </c>
      <c r="AF198" s="62">
        <v>4239490</v>
      </c>
      <c r="AG198" s="62">
        <v>877609747</v>
      </c>
      <c r="AH198" s="64">
        <v>32145704</v>
      </c>
      <c r="AI198" s="65">
        <v>909755451</v>
      </c>
      <c r="AJ198" s="66">
        <f aca="true" t="shared" si="67" ref="AJ198:AJ250">+AH198/AG198</f>
        <v>0.03662869984054541</v>
      </c>
      <c r="AK198" s="62">
        <v>0</v>
      </c>
      <c r="AL198" s="62">
        <v>664558</v>
      </c>
      <c r="AM198" s="25">
        <v>0</v>
      </c>
      <c r="AN198" s="68"/>
    </row>
    <row r="199" spans="1:40" ht="12.75">
      <c r="A199" s="59" t="s">
        <v>402</v>
      </c>
      <c r="B199" s="60" t="s">
        <v>401</v>
      </c>
      <c r="C199" s="24">
        <v>3</v>
      </c>
      <c r="D199" s="24"/>
      <c r="E199" s="61">
        <f t="shared" si="51"/>
        <v>0.016365324210017424</v>
      </c>
      <c r="F199" s="62">
        <v>13246383</v>
      </c>
      <c r="G199" s="63">
        <f t="shared" si="52"/>
        <v>0.013629062062943904</v>
      </c>
      <c r="H199" s="62">
        <v>11031604</v>
      </c>
      <c r="I199" s="63">
        <f t="shared" si="53"/>
        <v>0.04614929007698553</v>
      </c>
      <c r="J199" s="62">
        <v>37354052</v>
      </c>
      <c r="K199" s="64">
        <v>124930</v>
      </c>
      <c r="L199" s="65">
        <f t="shared" si="54"/>
        <v>37478982</v>
      </c>
      <c r="M199" s="66">
        <f t="shared" si="55"/>
        <v>0.003344483216974694</v>
      </c>
      <c r="N199" s="67">
        <f t="shared" si="56"/>
        <v>0.10403590694913088</v>
      </c>
      <c r="O199" s="62">
        <v>84208504</v>
      </c>
      <c r="P199" s="64">
        <v>2693566</v>
      </c>
      <c r="Q199" s="65">
        <f t="shared" si="57"/>
        <v>86902070</v>
      </c>
      <c r="R199" s="66">
        <f t="shared" si="58"/>
        <v>0.03198686441454891</v>
      </c>
      <c r="S199" s="67">
        <f t="shared" si="59"/>
        <v>0.011223542623441165</v>
      </c>
      <c r="T199" s="62">
        <v>9084534</v>
      </c>
      <c r="U199" s="64">
        <v>0</v>
      </c>
      <c r="V199" s="65">
        <f t="shared" si="60"/>
        <v>9084534</v>
      </c>
      <c r="W199" s="66">
        <f t="shared" si="61"/>
        <v>0</v>
      </c>
      <c r="X199" s="67">
        <f t="shared" si="62"/>
        <v>0.78526547161784</v>
      </c>
      <c r="Y199" s="62">
        <v>635607768</v>
      </c>
      <c r="Z199" s="64">
        <v>19001652</v>
      </c>
      <c r="AA199" s="65">
        <f t="shared" si="63"/>
        <v>654609420</v>
      </c>
      <c r="AB199" s="66">
        <f t="shared" si="64"/>
        <v>0.02989524822799208</v>
      </c>
      <c r="AC199" s="67">
        <f t="shared" si="65"/>
        <v>0.022677599110308554</v>
      </c>
      <c r="AD199" s="62">
        <v>18355650</v>
      </c>
      <c r="AE199" s="67">
        <f t="shared" si="66"/>
        <v>0.00065380334933251</v>
      </c>
      <c r="AF199" s="62">
        <v>529200</v>
      </c>
      <c r="AG199" s="62">
        <v>809417695</v>
      </c>
      <c r="AH199" s="64">
        <v>21820148</v>
      </c>
      <c r="AI199" s="65">
        <v>831237843</v>
      </c>
      <c r="AJ199" s="66">
        <f t="shared" si="67"/>
        <v>0.02695783417485085</v>
      </c>
      <c r="AK199" s="62">
        <v>0</v>
      </c>
      <c r="AL199" s="62">
        <v>0</v>
      </c>
      <c r="AM199" s="25">
        <v>0</v>
      </c>
      <c r="AN199" s="68"/>
    </row>
    <row r="200" spans="1:40" ht="12.75">
      <c r="A200" s="59" t="s">
        <v>404</v>
      </c>
      <c r="B200" s="60" t="s">
        <v>403</v>
      </c>
      <c r="C200" s="24">
        <v>3</v>
      </c>
      <c r="D200" s="24"/>
      <c r="E200" s="61">
        <f t="shared" si="51"/>
        <v>0.02896209511773482</v>
      </c>
      <c r="F200" s="62">
        <v>19696805</v>
      </c>
      <c r="G200" s="63">
        <f t="shared" si="52"/>
        <v>0.0027052514426959056</v>
      </c>
      <c r="H200" s="62">
        <v>1839812</v>
      </c>
      <c r="I200" s="63">
        <f t="shared" si="53"/>
        <v>0.0008235906232949982</v>
      </c>
      <c r="J200" s="62">
        <v>560115</v>
      </c>
      <c r="K200" s="64">
        <v>1874</v>
      </c>
      <c r="L200" s="65">
        <f t="shared" si="54"/>
        <v>561989</v>
      </c>
      <c r="M200" s="66">
        <f t="shared" si="55"/>
        <v>0.003345741499513493</v>
      </c>
      <c r="N200" s="67">
        <f t="shared" si="56"/>
        <v>0.07369345063147484</v>
      </c>
      <c r="O200" s="62">
        <v>50118112</v>
      </c>
      <c r="P200" s="64">
        <v>2169929</v>
      </c>
      <c r="Q200" s="65">
        <f t="shared" si="57"/>
        <v>52288041</v>
      </c>
      <c r="R200" s="66">
        <f t="shared" si="58"/>
        <v>0.04329630373945451</v>
      </c>
      <c r="S200" s="67">
        <f t="shared" si="59"/>
        <v>0.014367918998518626</v>
      </c>
      <c r="T200" s="62">
        <v>9771465</v>
      </c>
      <c r="U200" s="64">
        <v>0</v>
      </c>
      <c r="V200" s="65">
        <f t="shared" si="60"/>
        <v>9771465</v>
      </c>
      <c r="W200" s="66">
        <f t="shared" si="61"/>
        <v>0</v>
      </c>
      <c r="X200" s="67">
        <f t="shared" si="62"/>
        <v>0.8541414029117506</v>
      </c>
      <c r="Y200" s="62">
        <v>580892252</v>
      </c>
      <c r="Z200" s="64">
        <v>-23087267</v>
      </c>
      <c r="AA200" s="65">
        <f t="shared" si="63"/>
        <v>557804985</v>
      </c>
      <c r="AB200" s="66">
        <f t="shared" si="64"/>
        <v>-0.03974449120385238</v>
      </c>
      <c r="AC200" s="67">
        <f t="shared" si="65"/>
        <v>0.02530629027453025</v>
      </c>
      <c r="AD200" s="62">
        <v>17210532</v>
      </c>
      <c r="AE200" s="67">
        <f t="shared" si="66"/>
        <v>0</v>
      </c>
      <c r="AF200" s="62">
        <v>0</v>
      </c>
      <c r="AG200" s="62">
        <v>680089093</v>
      </c>
      <c r="AH200" s="64">
        <v>-20915464</v>
      </c>
      <c r="AI200" s="65">
        <v>659173629</v>
      </c>
      <c r="AJ200" s="66">
        <f t="shared" si="67"/>
        <v>-0.030754005931396402</v>
      </c>
      <c r="AK200" s="62">
        <v>0</v>
      </c>
      <c r="AL200" s="62">
        <v>0</v>
      </c>
      <c r="AM200" s="25">
        <v>0</v>
      </c>
      <c r="AN200" s="68"/>
    </row>
    <row r="201" spans="1:40" ht="12.75">
      <c r="A201" s="59" t="s">
        <v>406</v>
      </c>
      <c r="B201" s="60" t="s">
        <v>405</v>
      </c>
      <c r="C201" s="24">
        <v>3</v>
      </c>
      <c r="D201" s="24"/>
      <c r="E201" s="61">
        <f t="shared" si="51"/>
        <v>0.0480967011256087</v>
      </c>
      <c r="F201" s="62">
        <v>54233380</v>
      </c>
      <c r="G201" s="63">
        <f t="shared" si="52"/>
        <v>0.008599931078521248</v>
      </c>
      <c r="H201" s="62">
        <v>9697200</v>
      </c>
      <c r="I201" s="63">
        <f t="shared" si="53"/>
        <v>0.014380224893571995</v>
      </c>
      <c r="J201" s="62">
        <v>16215004</v>
      </c>
      <c r="K201" s="64">
        <v>54231</v>
      </c>
      <c r="L201" s="65">
        <f t="shared" si="54"/>
        <v>16269235</v>
      </c>
      <c r="M201" s="66">
        <f t="shared" si="55"/>
        <v>0.003344495012150475</v>
      </c>
      <c r="N201" s="67">
        <f t="shared" si="56"/>
        <v>0.4843569096549411</v>
      </c>
      <c r="O201" s="62">
        <v>546156217</v>
      </c>
      <c r="P201" s="64">
        <v>270585</v>
      </c>
      <c r="Q201" s="65">
        <f t="shared" si="57"/>
        <v>546426802</v>
      </c>
      <c r="R201" s="66">
        <f t="shared" si="58"/>
        <v>0.0004954351732665528</v>
      </c>
      <c r="S201" s="67">
        <f t="shared" si="59"/>
        <v>0.09646267998840204</v>
      </c>
      <c r="T201" s="62">
        <v>108770395</v>
      </c>
      <c r="U201" s="64">
        <v>0</v>
      </c>
      <c r="V201" s="65">
        <f t="shared" si="60"/>
        <v>108770395</v>
      </c>
      <c r="W201" s="66">
        <f t="shared" si="61"/>
        <v>0</v>
      </c>
      <c r="X201" s="67">
        <f t="shared" si="62"/>
        <v>0.33408829953604996</v>
      </c>
      <c r="Y201" s="62">
        <v>376714770</v>
      </c>
      <c r="Z201" s="64">
        <v>-2081402</v>
      </c>
      <c r="AA201" s="65">
        <f t="shared" si="63"/>
        <v>374633368</v>
      </c>
      <c r="AB201" s="66">
        <f t="shared" si="64"/>
        <v>-0.0055251404132627985</v>
      </c>
      <c r="AC201" s="67">
        <f t="shared" si="65"/>
        <v>0.01401525372290495</v>
      </c>
      <c r="AD201" s="62">
        <v>15803466</v>
      </c>
      <c r="AE201" s="67">
        <f t="shared" si="66"/>
        <v>0</v>
      </c>
      <c r="AF201" s="62">
        <v>0</v>
      </c>
      <c r="AG201" s="62">
        <v>1127590432</v>
      </c>
      <c r="AH201" s="64">
        <v>-1756586</v>
      </c>
      <c r="AI201" s="65">
        <v>1125833846</v>
      </c>
      <c r="AJ201" s="66">
        <f t="shared" si="67"/>
        <v>-0.0015578227254769753</v>
      </c>
      <c r="AK201" s="62">
        <v>16500</v>
      </c>
      <c r="AL201" s="62">
        <v>333290</v>
      </c>
      <c r="AM201" s="25">
        <v>0</v>
      </c>
      <c r="AN201" s="68"/>
    </row>
    <row r="202" spans="1:40" ht="12.75">
      <c r="A202" s="59" t="s">
        <v>408</v>
      </c>
      <c r="B202" s="60" t="s">
        <v>407</v>
      </c>
      <c r="C202" s="24">
        <v>3</v>
      </c>
      <c r="D202" s="24"/>
      <c r="E202" s="61">
        <f t="shared" si="51"/>
        <v>0.04285212631654788</v>
      </c>
      <c r="F202" s="62">
        <v>16924595</v>
      </c>
      <c r="G202" s="63">
        <f t="shared" si="52"/>
        <v>0.04972368806797627</v>
      </c>
      <c r="H202" s="62">
        <v>19638542</v>
      </c>
      <c r="I202" s="63">
        <f t="shared" si="53"/>
        <v>0.01599645995746937</v>
      </c>
      <c r="J202" s="62">
        <v>6317857</v>
      </c>
      <c r="K202" s="64">
        <v>21130</v>
      </c>
      <c r="L202" s="65">
        <f t="shared" si="54"/>
        <v>6338987</v>
      </c>
      <c r="M202" s="66">
        <f t="shared" si="55"/>
        <v>0.0033444884871563253</v>
      </c>
      <c r="N202" s="67">
        <f t="shared" si="56"/>
        <v>0.130328899243662</v>
      </c>
      <c r="O202" s="62">
        <v>51473848</v>
      </c>
      <c r="P202" s="64">
        <v>1660447</v>
      </c>
      <c r="Q202" s="65">
        <f t="shared" si="57"/>
        <v>53134295</v>
      </c>
      <c r="R202" s="66">
        <f t="shared" si="58"/>
        <v>0.03225807015632482</v>
      </c>
      <c r="S202" s="67">
        <f t="shared" si="59"/>
        <v>0.02936837009046284</v>
      </c>
      <c r="T202" s="62">
        <v>11599139</v>
      </c>
      <c r="U202" s="64">
        <v>0</v>
      </c>
      <c r="V202" s="65">
        <f t="shared" si="60"/>
        <v>11599139</v>
      </c>
      <c r="W202" s="66">
        <f t="shared" si="61"/>
        <v>0</v>
      </c>
      <c r="X202" s="67">
        <f t="shared" si="62"/>
        <v>0.6978456931912789</v>
      </c>
      <c r="Y202" s="62">
        <v>275616562</v>
      </c>
      <c r="Z202" s="64">
        <v>-3775570</v>
      </c>
      <c r="AA202" s="65">
        <f t="shared" si="63"/>
        <v>271840992</v>
      </c>
      <c r="AB202" s="66">
        <f t="shared" si="64"/>
        <v>-0.013698632522671115</v>
      </c>
      <c r="AC202" s="67">
        <f t="shared" si="65"/>
        <v>0.033884763132602816</v>
      </c>
      <c r="AD202" s="62">
        <v>13382904</v>
      </c>
      <c r="AE202" s="67">
        <f t="shared" si="66"/>
        <v>0</v>
      </c>
      <c r="AF202" s="62">
        <v>0</v>
      </c>
      <c r="AG202" s="62">
        <v>394953447</v>
      </c>
      <c r="AH202" s="64">
        <v>-2093993</v>
      </c>
      <c r="AI202" s="65">
        <v>392859454</v>
      </c>
      <c r="AJ202" s="66">
        <f t="shared" si="67"/>
        <v>-0.005301872957194371</v>
      </c>
      <c r="AK202" s="62">
        <v>0</v>
      </c>
      <c r="AL202" s="62">
        <v>0</v>
      </c>
      <c r="AM202" s="25">
        <v>0</v>
      </c>
      <c r="AN202" s="68"/>
    </row>
    <row r="203" spans="1:40" ht="12.75">
      <c r="A203" s="59" t="s">
        <v>410</v>
      </c>
      <c r="B203" s="60" t="s">
        <v>409</v>
      </c>
      <c r="C203" s="24">
        <v>3</v>
      </c>
      <c r="D203" s="24"/>
      <c r="E203" s="61">
        <f t="shared" si="51"/>
        <v>0.03355937814810591</v>
      </c>
      <c r="F203" s="62">
        <v>15261348</v>
      </c>
      <c r="G203" s="63">
        <f t="shared" si="52"/>
        <v>0.0052515897741415634</v>
      </c>
      <c r="H203" s="62">
        <v>2388195</v>
      </c>
      <c r="I203" s="63">
        <f t="shared" si="53"/>
        <v>0.013522937949623373</v>
      </c>
      <c r="J203" s="62">
        <v>6149645</v>
      </c>
      <c r="K203" s="64">
        <v>20567</v>
      </c>
      <c r="L203" s="65">
        <f t="shared" si="54"/>
        <v>6170212</v>
      </c>
      <c r="M203" s="66">
        <f t="shared" si="55"/>
        <v>0.0033444206942026735</v>
      </c>
      <c r="N203" s="67">
        <f t="shared" si="56"/>
        <v>0.17189464344176095</v>
      </c>
      <c r="O203" s="62">
        <v>78170220</v>
      </c>
      <c r="P203" s="64">
        <v>2402683</v>
      </c>
      <c r="Q203" s="65">
        <f t="shared" si="57"/>
        <v>80572903</v>
      </c>
      <c r="R203" s="66">
        <f t="shared" si="58"/>
        <v>0.030736551592153636</v>
      </c>
      <c r="S203" s="67">
        <f t="shared" si="59"/>
        <v>0.020865402367273942</v>
      </c>
      <c r="T203" s="62">
        <v>9488679</v>
      </c>
      <c r="U203" s="64">
        <v>0</v>
      </c>
      <c r="V203" s="65">
        <f t="shared" si="60"/>
        <v>9488679</v>
      </c>
      <c r="W203" s="66">
        <f t="shared" si="61"/>
        <v>0</v>
      </c>
      <c r="X203" s="67">
        <f t="shared" si="62"/>
        <v>0.7285722764661751</v>
      </c>
      <c r="Y203" s="62">
        <v>331323036</v>
      </c>
      <c r="Z203" s="64">
        <v>-4470412</v>
      </c>
      <c r="AA203" s="65">
        <f t="shared" si="63"/>
        <v>326852624</v>
      </c>
      <c r="AB203" s="66">
        <f t="shared" si="64"/>
        <v>-0.013492608464447367</v>
      </c>
      <c r="AC203" s="67">
        <f t="shared" si="65"/>
        <v>0.02633377185291914</v>
      </c>
      <c r="AD203" s="62">
        <v>11975456</v>
      </c>
      <c r="AE203" s="67">
        <f t="shared" si="66"/>
        <v>0</v>
      </c>
      <c r="AF203" s="62">
        <v>0</v>
      </c>
      <c r="AG203" s="62">
        <v>454756579</v>
      </c>
      <c r="AH203" s="64">
        <v>-2047162</v>
      </c>
      <c r="AI203" s="65">
        <v>452709417</v>
      </c>
      <c r="AJ203" s="66">
        <f t="shared" si="67"/>
        <v>-0.004501665494321524</v>
      </c>
      <c r="AK203" s="62">
        <v>3637715</v>
      </c>
      <c r="AL203" s="62">
        <v>4110725</v>
      </c>
      <c r="AM203" s="25">
        <v>0</v>
      </c>
      <c r="AN203" s="68"/>
    </row>
    <row r="204" spans="1:40" ht="12.75">
      <c r="A204" s="59" t="s">
        <v>412</v>
      </c>
      <c r="B204" s="60" t="s">
        <v>411</v>
      </c>
      <c r="C204" s="24">
        <v>3</v>
      </c>
      <c r="D204" s="24"/>
      <c r="E204" s="61">
        <f t="shared" si="51"/>
        <v>0.032593867759012955</v>
      </c>
      <c r="F204" s="62">
        <v>21854704</v>
      </c>
      <c r="G204" s="63">
        <f t="shared" si="52"/>
        <v>0.037939082424723276</v>
      </c>
      <c r="H204" s="62">
        <v>25438755</v>
      </c>
      <c r="I204" s="63">
        <f t="shared" si="53"/>
        <v>0.014270904131283728</v>
      </c>
      <c r="J204" s="62">
        <v>9568867</v>
      </c>
      <c r="K204" s="64">
        <v>32002</v>
      </c>
      <c r="L204" s="65">
        <f t="shared" si="54"/>
        <v>9600869</v>
      </c>
      <c r="M204" s="66">
        <f t="shared" si="55"/>
        <v>0.0033443875852804724</v>
      </c>
      <c r="N204" s="67">
        <f t="shared" si="56"/>
        <v>0.21600695384635824</v>
      </c>
      <c r="O204" s="62">
        <v>144836080</v>
      </c>
      <c r="P204" s="64">
        <v>4019250</v>
      </c>
      <c r="Q204" s="65">
        <f t="shared" si="57"/>
        <v>148855330</v>
      </c>
      <c r="R204" s="66">
        <f t="shared" si="58"/>
        <v>0.027750336794533516</v>
      </c>
      <c r="S204" s="67">
        <f t="shared" si="59"/>
        <v>0.041801511794603875</v>
      </c>
      <c r="T204" s="62">
        <v>28028575</v>
      </c>
      <c r="U204" s="64">
        <v>-29654</v>
      </c>
      <c r="V204" s="65">
        <f t="shared" si="60"/>
        <v>27998921</v>
      </c>
      <c r="W204" s="66">
        <f t="shared" si="61"/>
        <v>-0.0010579917102457046</v>
      </c>
      <c r="X204" s="67">
        <f t="shared" si="62"/>
        <v>0.6354681450536571</v>
      </c>
      <c r="Y204" s="62">
        <v>426091445</v>
      </c>
      <c r="Z204" s="64">
        <v>-2466220</v>
      </c>
      <c r="AA204" s="65">
        <f t="shared" si="63"/>
        <v>423625225</v>
      </c>
      <c r="AB204" s="66">
        <f t="shared" si="64"/>
        <v>-0.005788006375016518</v>
      </c>
      <c r="AC204" s="67">
        <f t="shared" si="65"/>
        <v>0.0219195349903608</v>
      </c>
      <c r="AD204" s="62">
        <v>14697395</v>
      </c>
      <c r="AE204" s="67">
        <f t="shared" si="66"/>
        <v>0</v>
      </c>
      <c r="AF204" s="62">
        <v>0</v>
      </c>
      <c r="AG204" s="62">
        <v>670515821</v>
      </c>
      <c r="AH204" s="64">
        <v>1555378</v>
      </c>
      <c r="AI204" s="65">
        <v>672071199</v>
      </c>
      <c r="AJ204" s="66">
        <f t="shared" si="67"/>
        <v>0.0023196738261601737</v>
      </c>
      <c r="AK204" s="62">
        <v>0</v>
      </c>
      <c r="AL204" s="62">
        <v>0</v>
      </c>
      <c r="AM204" s="25">
        <v>0</v>
      </c>
      <c r="AN204" s="68"/>
    </row>
    <row r="205" spans="1:40" ht="12.75">
      <c r="A205" s="59" t="s">
        <v>414</v>
      </c>
      <c r="B205" s="60" t="s">
        <v>413</v>
      </c>
      <c r="C205" s="24">
        <v>3</v>
      </c>
      <c r="D205" s="24"/>
      <c r="E205" s="61">
        <f t="shared" si="51"/>
        <v>0.012457779217186956</v>
      </c>
      <c r="F205" s="62">
        <v>40455165</v>
      </c>
      <c r="G205" s="63">
        <f t="shared" si="52"/>
        <v>0.004483459622560668</v>
      </c>
      <c r="H205" s="62">
        <v>14559505</v>
      </c>
      <c r="I205" s="63">
        <f t="shared" si="53"/>
        <v>0.005095281744761663</v>
      </c>
      <c r="J205" s="62">
        <v>16546325</v>
      </c>
      <c r="K205" s="64">
        <v>55339</v>
      </c>
      <c r="L205" s="65">
        <f t="shared" si="54"/>
        <v>16601664</v>
      </c>
      <c r="M205" s="66">
        <f t="shared" si="55"/>
        <v>0.003344488881972281</v>
      </c>
      <c r="N205" s="67">
        <f t="shared" si="56"/>
        <v>0.7449291462424178</v>
      </c>
      <c r="O205" s="62">
        <v>2419069322</v>
      </c>
      <c r="P205" s="64">
        <v>0</v>
      </c>
      <c r="Q205" s="65">
        <f t="shared" si="57"/>
        <v>2419069322</v>
      </c>
      <c r="R205" s="66">
        <f t="shared" si="58"/>
        <v>0</v>
      </c>
      <c r="S205" s="67">
        <f t="shared" si="59"/>
        <v>0.22764638888653485</v>
      </c>
      <c r="T205" s="62">
        <v>739254731</v>
      </c>
      <c r="U205" s="64">
        <v>7769187</v>
      </c>
      <c r="V205" s="65">
        <f t="shared" si="60"/>
        <v>747023918</v>
      </c>
      <c r="W205" s="66">
        <f t="shared" si="61"/>
        <v>0.010509485667397102</v>
      </c>
      <c r="X205" s="67">
        <f t="shared" si="62"/>
        <v>0.004561824908445628</v>
      </c>
      <c r="Y205" s="62">
        <v>14813987</v>
      </c>
      <c r="Z205" s="64">
        <v>423257</v>
      </c>
      <c r="AA205" s="65">
        <f t="shared" si="63"/>
        <v>15237244</v>
      </c>
      <c r="AB205" s="66">
        <f t="shared" si="64"/>
        <v>0.02857144400086216</v>
      </c>
      <c r="AC205" s="67">
        <f t="shared" si="65"/>
        <v>0.0008261193780924606</v>
      </c>
      <c r="AD205" s="62">
        <v>2682725</v>
      </c>
      <c r="AE205" s="67">
        <f t="shared" si="66"/>
        <v>0</v>
      </c>
      <c r="AF205" s="62">
        <v>0</v>
      </c>
      <c r="AG205" s="62">
        <v>3247381760</v>
      </c>
      <c r="AH205" s="64">
        <v>8247783</v>
      </c>
      <c r="AI205" s="65">
        <v>3255629543</v>
      </c>
      <c r="AJ205" s="66">
        <f t="shared" si="67"/>
        <v>0.002539825499297009</v>
      </c>
      <c r="AK205" s="62">
        <v>0</v>
      </c>
      <c r="AL205" s="62">
        <v>1182282</v>
      </c>
      <c r="AM205" s="25">
        <v>0</v>
      </c>
      <c r="AN205" s="68"/>
    </row>
    <row r="206" spans="1:40" ht="12.75">
      <c r="A206" s="59" t="s">
        <v>416</v>
      </c>
      <c r="B206" s="60" t="s">
        <v>415</v>
      </c>
      <c r="C206" s="24">
        <v>3</v>
      </c>
      <c r="D206" s="24"/>
      <c r="E206" s="61">
        <f t="shared" si="51"/>
        <v>0.02249717950651202</v>
      </c>
      <c r="F206" s="62">
        <v>139694766</v>
      </c>
      <c r="G206" s="63">
        <f t="shared" si="52"/>
        <v>0.002960072378582784</v>
      </c>
      <c r="H206" s="62">
        <v>18380376</v>
      </c>
      <c r="I206" s="63">
        <f t="shared" si="53"/>
        <v>0.0013491139643931629</v>
      </c>
      <c r="J206" s="62">
        <v>8377235</v>
      </c>
      <c r="K206" s="64">
        <v>28017</v>
      </c>
      <c r="L206" s="65">
        <f t="shared" si="54"/>
        <v>8405252</v>
      </c>
      <c r="M206" s="66">
        <f t="shared" si="55"/>
        <v>0.0033444209217002984</v>
      </c>
      <c r="N206" s="67">
        <f t="shared" si="56"/>
        <v>0.668109565604943</v>
      </c>
      <c r="O206" s="62">
        <v>4148582688</v>
      </c>
      <c r="P206" s="64">
        <v>0</v>
      </c>
      <c r="Q206" s="65">
        <f t="shared" si="57"/>
        <v>4148582688</v>
      </c>
      <c r="R206" s="66">
        <f t="shared" si="58"/>
        <v>0</v>
      </c>
      <c r="S206" s="67">
        <f t="shared" si="59"/>
        <v>0.30239946907166515</v>
      </c>
      <c r="T206" s="62">
        <v>1877729742</v>
      </c>
      <c r="U206" s="64">
        <v>19755786</v>
      </c>
      <c r="V206" s="65">
        <f t="shared" si="60"/>
        <v>1897485528</v>
      </c>
      <c r="W206" s="66">
        <f t="shared" si="61"/>
        <v>0.010521101923303295</v>
      </c>
      <c r="X206" s="67">
        <f t="shared" si="62"/>
        <v>0.002277872430051946</v>
      </c>
      <c r="Y206" s="62">
        <v>14144300</v>
      </c>
      <c r="Z206" s="64">
        <v>404123</v>
      </c>
      <c r="AA206" s="65">
        <f t="shared" si="63"/>
        <v>14548423</v>
      </c>
      <c r="AB206" s="66">
        <f t="shared" si="64"/>
        <v>0.02857143867140827</v>
      </c>
      <c r="AC206" s="67">
        <f t="shared" si="65"/>
        <v>0.0004067270438519787</v>
      </c>
      <c r="AD206" s="62">
        <v>2525545</v>
      </c>
      <c r="AE206" s="67">
        <f t="shared" si="66"/>
        <v>0</v>
      </c>
      <c r="AF206" s="62">
        <v>0</v>
      </c>
      <c r="AG206" s="62">
        <v>6209434652</v>
      </c>
      <c r="AH206" s="64">
        <v>20187926</v>
      </c>
      <c r="AI206" s="65">
        <v>6229622578</v>
      </c>
      <c r="AJ206" s="66">
        <f t="shared" si="67"/>
        <v>0.003251169733060587</v>
      </c>
      <c r="AK206" s="62">
        <v>0</v>
      </c>
      <c r="AL206" s="62">
        <v>930837</v>
      </c>
      <c r="AM206" s="25">
        <v>0</v>
      </c>
      <c r="AN206" s="68"/>
    </row>
    <row r="207" spans="1:40" ht="12.75">
      <c r="A207" s="59" t="s">
        <v>418</v>
      </c>
      <c r="B207" s="60" t="s">
        <v>417</v>
      </c>
      <c r="C207" s="24">
        <v>3</v>
      </c>
      <c r="D207" s="24"/>
      <c r="E207" s="61">
        <f t="shared" si="51"/>
        <v>0.017260615877795666</v>
      </c>
      <c r="F207" s="62">
        <v>50436440</v>
      </c>
      <c r="G207" s="63">
        <f t="shared" si="52"/>
        <v>0.0034688145205114674</v>
      </c>
      <c r="H207" s="62">
        <v>10136061</v>
      </c>
      <c r="I207" s="63">
        <f t="shared" si="53"/>
        <v>0.0031175368790087145</v>
      </c>
      <c r="J207" s="62">
        <v>9109609</v>
      </c>
      <c r="K207" s="64">
        <v>30467</v>
      </c>
      <c r="L207" s="65">
        <f t="shared" si="54"/>
        <v>9140076</v>
      </c>
      <c r="M207" s="66">
        <f t="shared" si="55"/>
        <v>0.003344490416657839</v>
      </c>
      <c r="N207" s="67">
        <f t="shared" si="56"/>
        <v>0.8079447129213306</v>
      </c>
      <c r="O207" s="62">
        <v>2360857534</v>
      </c>
      <c r="P207" s="64">
        <v>6503912</v>
      </c>
      <c r="Q207" s="65">
        <f t="shared" si="57"/>
        <v>2367361446</v>
      </c>
      <c r="R207" s="66">
        <f t="shared" si="58"/>
        <v>0.002754893891873443</v>
      </c>
      <c r="S207" s="67">
        <f t="shared" si="59"/>
        <v>0.10997212417742996</v>
      </c>
      <c r="T207" s="62">
        <v>321344411</v>
      </c>
      <c r="U207" s="64">
        <v>3339902</v>
      </c>
      <c r="V207" s="65">
        <f t="shared" si="60"/>
        <v>324684313</v>
      </c>
      <c r="W207" s="66">
        <f t="shared" si="61"/>
        <v>0.010393527584956192</v>
      </c>
      <c r="X207" s="67">
        <f t="shared" si="62"/>
        <v>0.04892516191467011</v>
      </c>
      <c r="Y207" s="62">
        <v>142961932</v>
      </c>
      <c r="Z207" s="64">
        <v>3770616</v>
      </c>
      <c r="AA207" s="65">
        <f t="shared" si="63"/>
        <v>146732548</v>
      </c>
      <c r="AB207" s="66">
        <f t="shared" si="64"/>
        <v>0.02637496532993133</v>
      </c>
      <c r="AC207" s="67">
        <f t="shared" si="65"/>
        <v>0.009311033709253418</v>
      </c>
      <c r="AD207" s="62">
        <v>27207337</v>
      </c>
      <c r="AE207" s="67">
        <f t="shared" si="66"/>
        <v>0</v>
      </c>
      <c r="AF207" s="62">
        <v>0</v>
      </c>
      <c r="AG207" s="62">
        <v>2922053324</v>
      </c>
      <c r="AH207" s="64">
        <v>13644897</v>
      </c>
      <c r="AI207" s="65">
        <v>2935698221</v>
      </c>
      <c r="AJ207" s="66">
        <f t="shared" si="67"/>
        <v>0.0046696262822888855</v>
      </c>
      <c r="AK207" s="62">
        <v>0</v>
      </c>
      <c r="AL207" s="62">
        <v>4053847</v>
      </c>
      <c r="AM207" s="25">
        <v>0</v>
      </c>
      <c r="AN207" s="68"/>
    </row>
    <row r="208" spans="1:40" ht="12.75">
      <c r="A208" s="59" t="s">
        <v>420</v>
      </c>
      <c r="B208" s="60" t="s">
        <v>419</v>
      </c>
      <c r="C208" s="24">
        <v>3</v>
      </c>
      <c r="D208" s="24"/>
      <c r="E208" s="61">
        <f t="shared" si="51"/>
        <v>0.07791158703642628</v>
      </c>
      <c r="F208" s="62">
        <v>133370892</v>
      </c>
      <c r="G208" s="63">
        <f t="shared" si="52"/>
        <v>0.003872838924355933</v>
      </c>
      <c r="H208" s="62">
        <v>6629617</v>
      </c>
      <c r="I208" s="63">
        <f t="shared" si="53"/>
        <v>0.0035275807995032047</v>
      </c>
      <c r="J208" s="62">
        <v>6038596</v>
      </c>
      <c r="K208" s="64">
        <v>20196</v>
      </c>
      <c r="L208" s="65">
        <f t="shared" si="54"/>
        <v>6058792</v>
      </c>
      <c r="M208" s="66">
        <f t="shared" si="55"/>
        <v>0.0033444860361580737</v>
      </c>
      <c r="N208" s="67">
        <f t="shared" si="56"/>
        <v>0.4542744563031729</v>
      </c>
      <c r="O208" s="62">
        <v>777637727</v>
      </c>
      <c r="P208" s="64">
        <v>0</v>
      </c>
      <c r="Q208" s="65">
        <f t="shared" si="57"/>
        <v>777637727</v>
      </c>
      <c r="R208" s="66">
        <f t="shared" si="58"/>
        <v>0</v>
      </c>
      <c r="S208" s="67">
        <f t="shared" si="59"/>
        <v>0.3412840272462142</v>
      </c>
      <c r="T208" s="62">
        <v>584218046</v>
      </c>
      <c r="U208" s="64">
        <v>6149666</v>
      </c>
      <c r="V208" s="65">
        <f t="shared" si="60"/>
        <v>590367712</v>
      </c>
      <c r="W208" s="66">
        <f t="shared" si="61"/>
        <v>0.01052631982545777</v>
      </c>
      <c r="X208" s="67">
        <f t="shared" si="62"/>
        <v>0.09644301710525215</v>
      </c>
      <c r="Y208" s="62">
        <v>165093431</v>
      </c>
      <c r="Z208" s="64">
        <v>4716955</v>
      </c>
      <c r="AA208" s="65">
        <f t="shared" si="63"/>
        <v>169810386</v>
      </c>
      <c r="AB208" s="66">
        <f t="shared" si="64"/>
        <v>0.02857142753305551</v>
      </c>
      <c r="AC208" s="67">
        <f t="shared" si="65"/>
        <v>0.022686492585075275</v>
      </c>
      <c r="AD208" s="62">
        <v>38835273</v>
      </c>
      <c r="AE208" s="67">
        <f t="shared" si="66"/>
        <v>0</v>
      </c>
      <c r="AF208" s="62">
        <v>0</v>
      </c>
      <c r="AG208" s="62">
        <v>1711823582</v>
      </c>
      <c r="AH208" s="64">
        <v>10886817</v>
      </c>
      <c r="AI208" s="65">
        <v>1722710399</v>
      </c>
      <c r="AJ208" s="66">
        <f t="shared" si="67"/>
        <v>0.006359777441131197</v>
      </c>
      <c r="AK208" s="62">
        <v>0</v>
      </c>
      <c r="AL208" s="62">
        <v>0</v>
      </c>
      <c r="AM208" s="25">
        <v>0</v>
      </c>
      <c r="AN208" s="68"/>
    </row>
    <row r="209" spans="1:40" ht="12.75">
      <c r="A209" s="59" t="s">
        <v>422</v>
      </c>
      <c r="B209" s="60" t="s">
        <v>421</v>
      </c>
      <c r="C209" s="24">
        <v>3</v>
      </c>
      <c r="D209" s="24"/>
      <c r="E209" s="61">
        <f t="shared" si="51"/>
        <v>0.019894560887772427</v>
      </c>
      <c r="F209" s="62">
        <v>18179993</v>
      </c>
      <c r="G209" s="63">
        <f t="shared" si="52"/>
        <v>0.010976861025650977</v>
      </c>
      <c r="H209" s="62">
        <v>10030845</v>
      </c>
      <c r="I209" s="63">
        <f t="shared" si="53"/>
        <v>0.026412912312990755</v>
      </c>
      <c r="J209" s="62">
        <v>24136575</v>
      </c>
      <c r="K209" s="64">
        <v>80725</v>
      </c>
      <c r="L209" s="65">
        <f t="shared" si="54"/>
        <v>24217300</v>
      </c>
      <c r="M209" s="66">
        <f t="shared" si="55"/>
        <v>0.0033445093183270616</v>
      </c>
      <c r="N209" s="67">
        <f t="shared" si="56"/>
        <v>0.6198950966622917</v>
      </c>
      <c r="O209" s="62">
        <v>566470835</v>
      </c>
      <c r="P209" s="64">
        <v>15478230</v>
      </c>
      <c r="Q209" s="65">
        <f t="shared" si="57"/>
        <v>581949065</v>
      </c>
      <c r="R209" s="66">
        <f t="shared" si="58"/>
        <v>0.02732396629033867</v>
      </c>
      <c r="S209" s="67">
        <f t="shared" si="59"/>
        <v>0.06593818045812473</v>
      </c>
      <c r="T209" s="62">
        <v>60255447</v>
      </c>
      <c r="U209" s="64">
        <v>366273</v>
      </c>
      <c r="V209" s="65">
        <f t="shared" si="60"/>
        <v>60621720</v>
      </c>
      <c r="W209" s="66">
        <f t="shared" si="61"/>
        <v>0.006078670364855147</v>
      </c>
      <c r="X209" s="67">
        <f t="shared" si="62"/>
        <v>0.24803774606777124</v>
      </c>
      <c r="Y209" s="62">
        <v>226661172</v>
      </c>
      <c r="Z209" s="64">
        <v>2169952</v>
      </c>
      <c r="AA209" s="65">
        <f t="shared" si="63"/>
        <v>228831124</v>
      </c>
      <c r="AB209" s="66">
        <f t="shared" si="64"/>
        <v>0.009573549721167064</v>
      </c>
      <c r="AC209" s="67">
        <f t="shared" si="65"/>
        <v>0.008844642585398152</v>
      </c>
      <c r="AD209" s="62">
        <v>8082387</v>
      </c>
      <c r="AE209" s="67">
        <f t="shared" si="66"/>
        <v>0</v>
      </c>
      <c r="AF209" s="62">
        <v>0</v>
      </c>
      <c r="AG209" s="62">
        <v>913817254</v>
      </c>
      <c r="AH209" s="64">
        <v>18095180</v>
      </c>
      <c r="AI209" s="65">
        <v>931912434</v>
      </c>
      <c r="AJ209" s="66">
        <f t="shared" si="67"/>
        <v>0.019801749114270937</v>
      </c>
      <c r="AK209" s="62">
        <v>20657604</v>
      </c>
      <c r="AL209" s="62">
        <v>4233773</v>
      </c>
      <c r="AM209" s="25">
        <v>0</v>
      </c>
      <c r="AN209" s="68"/>
    </row>
    <row r="210" spans="1:40" ht="12.75">
      <c r="A210" s="59" t="s">
        <v>424</v>
      </c>
      <c r="B210" s="60" t="s">
        <v>423</v>
      </c>
      <c r="C210" s="24">
        <v>3</v>
      </c>
      <c r="D210" s="24"/>
      <c r="E210" s="61">
        <f t="shared" si="51"/>
        <v>0.014592374666256564</v>
      </c>
      <c r="F210" s="62">
        <v>4827329</v>
      </c>
      <c r="G210" s="63">
        <f t="shared" si="52"/>
        <v>0.01169384098358054</v>
      </c>
      <c r="H210" s="62">
        <v>3868460</v>
      </c>
      <c r="I210" s="63">
        <f t="shared" si="53"/>
        <v>0.041258271509400736</v>
      </c>
      <c r="J210" s="62">
        <v>13648721</v>
      </c>
      <c r="K210" s="64">
        <v>45648</v>
      </c>
      <c r="L210" s="65">
        <f t="shared" si="54"/>
        <v>13694369</v>
      </c>
      <c r="M210" s="66">
        <f t="shared" si="55"/>
        <v>0.0033444892015889256</v>
      </c>
      <c r="N210" s="67">
        <f t="shared" si="56"/>
        <v>0.5544023239803302</v>
      </c>
      <c r="O210" s="62">
        <v>183402803</v>
      </c>
      <c r="P210" s="64">
        <v>5902477</v>
      </c>
      <c r="Q210" s="65">
        <f t="shared" si="57"/>
        <v>189305280</v>
      </c>
      <c r="R210" s="66">
        <f t="shared" si="58"/>
        <v>0.0321831340821983</v>
      </c>
      <c r="S210" s="67">
        <f t="shared" si="59"/>
        <v>0.015037975525355433</v>
      </c>
      <c r="T210" s="62">
        <v>4974739</v>
      </c>
      <c r="U210" s="64">
        <v>159891</v>
      </c>
      <c r="V210" s="65">
        <f t="shared" si="60"/>
        <v>5134630</v>
      </c>
      <c r="W210" s="66">
        <f t="shared" si="61"/>
        <v>0.03214058064151707</v>
      </c>
      <c r="X210" s="67">
        <f t="shared" si="62"/>
        <v>0.3502052844253567</v>
      </c>
      <c r="Y210" s="62">
        <v>115852023</v>
      </c>
      <c r="Z210" s="64">
        <v>0</v>
      </c>
      <c r="AA210" s="65">
        <f t="shared" si="63"/>
        <v>115852023</v>
      </c>
      <c r="AB210" s="66">
        <f t="shared" si="64"/>
        <v>0</v>
      </c>
      <c r="AC210" s="67">
        <f t="shared" si="65"/>
        <v>0.012809928909719803</v>
      </c>
      <c r="AD210" s="62">
        <v>4237675</v>
      </c>
      <c r="AE210" s="67">
        <f t="shared" si="66"/>
        <v>0</v>
      </c>
      <c r="AF210" s="62">
        <v>0</v>
      </c>
      <c r="AG210" s="62">
        <v>330811750</v>
      </c>
      <c r="AH210" s="64">
        <v>6108016</v>
      </c>
      <c r="AI210" s="65">
        <v>336919766</v>
      </c>
      <c r="AJ210" s="66">
        <f t="shared" si="67"/>
        <v>0.018463721436738568</v>
      </c>
      <c r="AK210" s="62">
        <v>426000</v>
      </c>
      <c r="AL210" s="62">
        <v>18120</v>
      </c>
      <c r="AM210" s="25">
        <v>0</v>
      </c>
      <c r="AN210" s="68"/>
    </row>
    <row r="211" spans="1:40" ht="12.75">
      <c r="A211" s="59" t="s">
        <v>426</v>
      </c>
      <c r="B211" s="60" t="s">
        <v>425</v>
      </c>
      <c r="C211" s="24">
        <v>3</v>
      </c>
      <c r="D211" s="24"/>
      <c r="E211" s="61">
        <f t="shared" si="51"/>
        <v>0.02585510850882137</v>
      </c>
      <c r="F211" s="62">
        <v>27015048</v>
      </c>
      <c r="G211" s="63">
        <f t="shared" si="52"/>
        <v>0.0033884564479601262</v>
      </c>
      <c r="H211" s="62">
        <v>3540473</v>
      </c>
      <c r="I211" s="63">
        <f t="shared" si="53"/>
        <v>0.009049430771918145</v>
      </c>
      <c r="J211" s="62">
        <v>9455416</v>
      </c>
      <c r="K211" s="64">
        <v>31623</v>
      </c>
      <c r="L211" s="65">
        <f t="shared" si="54"/>
        <v>9487039</v>
      </c>
      <c r="M211" s="66">
        <f t="shared" si="55"/>
        <v>0.0033444324395669107</v>
      </c>
      <c r="N211" s="67">
        <f t="shared" si="56"/>
        <v>0.38970834118906766</v>
      </c>
      <c r="O211" s="62">
        <v>407191853</v>
      </c>
      <c r="P211" s="64">
        <v>13134319</v>
      </c>
      <c r="Q211" s="65">
        <f t="shared" si="57"/>
        <v>420326172</v>
      </c>
      <c r="R211" s="66">
        <f t="shared" si="58"/>
        <v>0.0322558491856663</v>
      </c>
      <c r="S211" s="67">
        <f t="shared" si="59"/>
        <v>0.05795907603081249</v>
      </c>
      <c r="T211" s="62">
        <v>60559298</v>
      </c>
      <c r="U211" s="64">
        <v>1935085</v>
      </c>
      <c r="V211" s="65">
        <f t="shared" si="60"/>
        <v>62494383</v>
      </c>
      <c r="W211" s="66">
        <f t="shared" si="61"/>
        <v>0.031953557321618885</v>
      </c>
      <c r="X211" s="67">
        <f t="shared" si="62"/>
        <v>0.5004629429585695</v>
      </c>
      <c r="Y211" s="62">
        <v>522915246</v>
      </c>
      <c r="Z211" s="64">
        <v>0</v>
      </c>
      <c r="AA211" s="65">
        <f t="shared" si="63"/>
        <v>522915246</v>
      </c>
      <c r="AB211" s="66">
        <f t="shared" si="64"/>
        <v>0</v>
      </c>
      <c r="AC211" s="67">
        <f t="shared" si="65"/>
        <v>0.013576644092850643</v>
      </c>
      <c r="AD211" s="62">
        <v>14185734</v>
      </c>
      <c r="AE211" s="67">
        <f t="shared" si="66"/>
        <v>0</v>
      </c>
      <c r="AF211" s="62">
        <v>0</v>
      </c>
      <c r="AG211" s="62">
        <v>1044863068</v>
      </c>
      <c r="AH211" s="64">
        <v>15101027</v>
      </c>
      <c r="AI211" s="65">
        <v>1059964095</v>
      </c>
      <c r="AJ211" s="66">
        <f t="shared" si="67"/>
        <v>0.014452637347882604</v>
      </c>
      <c r="AK211" s="62">
        <v>27900</v>
      </c>
      <c r="AL211" s="62">
        <v>571668</v>
      </c>
      <c r="AM211" s="25">
        <v>0</v>
      </c>
      <c r="AN211" s="68"/>
    </row>
    <row r="212" spans="1:40" ht="12.75">
      <c r="A212" s="59" t="s">
        <v>428</v>
      </c>
      <c r="B212" s="60" t="s">
        <v>427</v>
      </c>
      <c r="C212" s="24">
        <v>3</v>
      </c>
      <c r="D212" s="24"/>
      <c r="E212" s="61">
        <f t="shared" si="51"/>
        <v>0.06673789761081</v>
      </c>
      <c r="F212" s="62">
        <v>29214503</v>
      </c>
      <c r="G212" s="63">
        <f t="shared" si="52"/>
        <v>0.0091491253023345</v>
      </c>
      <c r="H212" s="62">
        <v>4005028</v>
      </c>
      <c r="I212" s="63">
        <f t="shared" si="53"/>
        <v>0.01653154972706157</v>
      </c>
      <c r="J212" s="62">
        <v>7236683</v>
      </c>
      <c r="K212" s="64">
        <v>24203</v>
      </c>
      <c r="L212" s="65">
        <f t="shared" si="54"/>
        <v>7260886</v>
      </c>
      <c r="M212" s="66">
        <f t="shared" si="55"/>
        <v>0.003344488075545108</v>
      </c>
      <c r="N212" s="67">
        <f t="shared" si="56"/>
        <v>0.18794023732619425</v>
      </c>
      <c r="O212" s="62">
        <v>82270806</v>
      </c>
      <c r="P212" s="64">
        <v>2653897</v>
      </c>
      <c r="Q212" s="65">
        <f t="shared" si="57"/>
        <v>84924703</v>
      </c>
      <c r="R212" s="66">
        <f t="shared" si="58"/>
        <v>0.03225806490822516</v>
      </c>
      <c r="S212" s="67">
        <f t="shared" si="59"/>
        <v>0.04280801026019827</v>
      </c>
      <c r="T212" s="62">
        <v>18739199</v>
      </c>
      <c r="U212" s="64">
        <v>585841</v>
      </c>
      <c r="V212" s="65">
        <f t="shared" si="60"/>
        <v>19325040</v>
      </c>
      <c r="W212" s="66">
        <f t="shared" si="61"/>
        <v>0.03126286240943383</v>
      </c>
      <c r="X212" s="67">
        <f t="shared" si="62"/>
        <v>0.6538262328260211</v>
      </c>
      <c r="Y212" s="62">
        <v>286212319</v>
      </c>
      <c r="Z212" s="64">
        <v>0</v>
      </c>
      <c r="AA212" s="65">
        <f t="shared" si="63"/>
        <v>286212319</v>
      </c>
      <c r="AB212" s="66">
        <f t="shared" si="64"/>
        <v>0</v>
      </c>
      <c r="AC212" s="67">
        <f t="shared" si="65"/>
        <v>0.023006946947380275</v>
      </c>
      <c r="AD212" s="62">
        <v>10071287</v>
      </c>
      <c r="AE212" s="67">
        <f t="shared" si="66"/>
        <v>0</v>
      </c>
      <c r="AF212" s="62">
        <v>0</v>
      </c>
      <c r="AG212" s="62">
        <v>437749825</v>
      </c>
      <c r="AH212" s="64">
        <v>3263941</v>
      </c>
      <c r="AI212" s="65">
        <v>441013766</v>
      </c>
      <c r="AJ212" s="66">
        <f t="shared" si="67"/>
        <v>0.007456178880254264</v>
      </c>
      <c r="AK212" s="62">
        <v>0</v>
      </c>
      <c r="AL212" s="62">
        <v>578125</v>
      </c>
      <c r="AM212" s="25">
        <v>0</v>
      </c>
      <c r="AN212" s="68"/>
    </row>
    <row r="213" spans="1:40" ht="12.75">
      <c r="A213" s="59" t="s">
        <v>430</v>
      </c>
      <c r="B213" s="60" t="s">
        <v>429</v>
      </c>
      <c r="C213" s="24">
        <v>3</v>
      </c>
      <c r="D213" s="24"/>
      <c r="E213" s="61">
        <f t="shared" si="51"/>
        <v>0.034682169902038255</v>
      </c>
      <c r="F213" s="62">
        <v>10774350</v>
      </c>
      <c r="G213" s="63">
        <f t="shared" si="52"/>
        <v>0.004449828286023699</v>
      </c>
      <c r="H213" s="62">
        <v>1382382</v>
      </c>
      <c r="I213" s="63">
        <f t="shared" si="53"/>
        <v>0.0023913277846325113</v>
      </c>
      <c r="J213" s="62">
        <v>742889</v>
      </c>
      <c r="K213" s="64">
        <v>2485</v>
      </c>
      <c r="L213" s="65">
        <f t="shared" si="54"/>
        <v>745374</v>
      </c>
      <c r="M213" s="66">
        <f t="shared" si="55"/>
        <v>0.0033450488565586515</v>
      </c>
      <c r="N213" s="67">
        <f t="shared" si="56"/>
        <v>0.25395060345594694</v>
      </c>
      <c r="O213" s="62">
        <v>78892200</v>
      </c>
      <c r="P213" s="64">
        <v>2544909</v>
      </c>
      <c r="Q213" s="65">
        <f t="shared" si="57"/>
        <v>81437109</v>
      </c>
      <c r="R213" s="66">
        <f t="shared" si="58"/>
        <v>0.032258055929483526</v>
      </c>
      <c r="S213" s="67">
        <f t="shared" si="59"/>
        <v>0.021648484044408885</v>
      </c>
      <c r="T213" s="62">
        <v>6725310</v>
      </c>
      <c r="U213" s="64">
        <v>216945</v>
      </c>
      <c r="V213" s="65">
        <f t="shared" si="60"/>
        <v>6942255</v>
      </c>
      <c r="W213" s="66">
        <f t="shared" si="61"/>
        <v>0.032257992568372314</v>
      </c>
      <c r="X213" s="67">
        <f t="shared" si="62"/>
        <v>0.666143274980037</v>
      </c>
      <c r="Y213" s="62">
        <v>206943822</v>
      </c>
      <c r="Z213" s="64">
        <v>0</v>
      </c>
      <c r="AA213" s="65">
        <f t="shared" si="63"/>
        <v>206943822</v>
      </c>
      <c r="AB213" s="66">
        <f t="shared" si="64"/>
        <v>0</v>
      </c>
      <c r="AC213" s="67">
        <f t="shared" si="65"/>
        <v>0.016734311546912687</v>
      </c>
      <c r="AD213" s="62">
        <v>5198675</v>
      </c>
      <c r="AE213" s="67">
        <f t="shared" si="66"/>
        <v>0</v>
      </c>
      <c r="AF213" s="62">
        <v>0</v>
      </c>
      <c r="AG213" s="62">
        <v>310659628</v>
      </c>
      <c r="AH213" s="64">
        <v>2764339</v>
      </c>
      <c r="AI213" s="65">
        <v>313423967</v>
      </c>
      <c r="AJ213" s="66">
        <f t="shared" si="67"/>
        <v>0.008898288515300739</v>
      </c>
      <c r="AK213" s="62">
        <v>0</v>
      </c>
      <c r="AL213" s="62">
        <v>0</v>
      </c>
      <c r="AM213" s="25">
        <v>0</v>
      </c>
      <c r="AN213" s="68"/>
    </row>
    <row r="214" spans="1:40" ht="12.75">
      <c r="A214" s="59" t="s">
        <v>432</v>
      </c>
      <c r="B214" s="60" t="s">
        <v>431</v>
      </c>
      <c r="C214" s="24">
        <v>3</v>
      </c>
      <c r="D214" s="24"/>
      <c r="E214" s="61">
        <f t="shared" si="51"/>
        <v>0.06963448862707357</v>
      </c>
      <c r="F214" s="62">
        <v>3410915</v>
      </c>
      <c r="G214" s="63">
        <f t="shared" si="52"/>
        <v>0.027813802087400422</v>
      </c>
      <c r="H214" s="62">
        <v>1362407</v>
      </c>
      <c r="I214" s="63">
        <f t="shared" si="53"/>
        <v>0.08572221205885855</v>
      </c>
      <c r="J214" s="62">
        <v>4198942</v>
      </c>
      <c r="K214" s="64">
        <v>14043</v>
      </c>
      <c r="L214" s="65">
        <f t="shared" si="54"/>
        <v>4212985</v>
      </c>
      <c r="M214" s="66">
        <f t="shared" si="55"/>
        <v>0.0033444139023592135</v>
      </c>
      <c r="N214" s="67">
        <f t="shared" si="56"/>
        <v>0.3618159167339398</v>
      </c>
      <c r="O214" s="62">
        <v>17722875</v>
      </c>
      <c r="P214" s="64">
        <v>770560</v>
      </c>
      <c r="Q214" s="65">
        <f t="shared" si="57"/>
        <v>18493435</v>
      </c>
      <c r="R214" s="66">
        <f t="shared" si="58"/>
        <v>0.04347827313570738</v>
      </c>
      <c r="S214" s="67">
        <f t="shared" si="59"/>
        <v>0.08583988523231684</v>
      </c>
      <c r="T214" s="62">
        <v>4204706</v>
      </c>
      <c r="U214" s="64">
        <v>-43347</v>
      </c>
      <c r="V214" s="65">
        <f t="shared" si="60"/>
        <v>4161359</v>
      </c>
      <c r="W214" s="66">
        <f t="shared" si="61"/>
        <v>-0.010309163113901424</v>
      </c>
      <c r="X214" s="67">
        <f t="shared" si="62"/>
        <v>0.2656925720564961</v>
      </c>
      <c r="Y214" s="62">
        <v>13014453</v>
      </c>
      <c r="Z214" s="64">
        <v>0</v>
      </c>
      <c r="AA214" s="65">
        <f t="shared" si="63"/>
        <v>13014453</v>
      </c>
      <c r="AB214" s="66">
        <f t="shared" si="64"/>
        <v>0</v>
      </c>
      <c r="AC214" s="67">
        <f t="shared" si="65"/>
        <v>0.0971354687094599</v>
      </c>
      <c r="AD214" s="62">
        <v>4757999</v>
      </c>
      <c r="AE214" s="67">
        <f t="shared" si="66"/>
        <v>0.006345654494454795</v>
      </c>
      <c r="AF214" s="62">
        <v>310830</v>
      </c>
      <c r="AG214" s="62">
        <v>48983127</v>
      </c>
      <c r="AH214" s="64">
        <v>741256</v>
      </c>
      <c r="AI214" s="65">
        <v>49724383</v>
      </c>
      <c r="AJ214" s="66">
        <f t="shared" si="67"/>
        <v>0.015132884431816694</v>
      </c>
      <c r="AK214" s="62">
        <v>0</v>
      </c>
      <c r="AL214" s="62">
        <v>0</v>
      </c>
      <c r="AM214" s="25">
        <v>0</v>
      </c>
      <c r="AN214" s="68"/>
    </row>
    <row r="215" spans="1:40" ht="12.75">
      <c r="A215" s="59" t="s">
        <v>434</v>
      </c>
      <c r="B215" s="60" t="s">
        <v>433</v>
      </c>
      <c r="C215" s="24">
        <v>3</v>
      </c>
      <c r="D215" s="24"/>
      <c r="E215" s="61">
        <f t="shared" si="51"/>
        <v>0.05197112553285611</v>
      </c>
      <c r="F215" s="62">
        <v>20073050</v>
      </c>
      <c r="G215" s="63">
        <f t="shared" si="52"/>
        <v>0.041929375266321255</v>
      </c>
      <c r="H215" s="62">
        <v>16194578</v>
      </c>
      <c r="I215" s="63">
        <f t="shared" si="53"/>
        <v>0.1990710491906656</v>
      </c>
      <c r="J215" s="62">
        <v>76888139</v>
      </c>
      <c r="K215" s="64">
        <v>257151</v>
      </c>
      <c r="L215" s="65">
        <f t="shared" si="54"/>
        <v>77145290</v>
      </c>
      <c r="M215" s="66">
        <f t="shared" si="55"/>
        <v>0.0033444820403313444</v>
      </c>
      <c r="N215" s="67">
        <f t="shared" si="56"/>
        <v>0.2365821751988804</v>
      </c>
      <c r="O215" s="62">
        <v>91376236</v>
      </c>
      <c r="P215" s="64">
        <v>3567257</v>
      </c>
      <c r="Q215" s="65">
        <f t="shared" si="57"/>
        <v>94943493</v>
      </c>
      <c r="R215" s="66">
        <f t="shared" si="58"/>
        <v>0.03903922021913881</v>
      </c>
      <c r="S215" s="67">
        <f t="shared" si="59"/>
        <v>0.03651614021382752</v>
      </c>
      <c r="T215" s="62">
        <v>14103799</v>
      </c>
      <c r="U215" s="64">
        <v>-145183</v>
      </c>
      <c r="V215" s="65">
        <f t="shared" si="60"/>
        <v>13958616</v>
      </c>
      <c r="W215" s="66">
        <f t="shared" si="61"/>
        <v>-0.010293893156021297</v>
      </c>
      <c r="X215" s="67">
        <f t="shared" si="62"/>
        <v>0.4027088376791456</v>
      </c>
      <c r="Y215" s="62">
        <v>155540111</v>
      </c>
      <c r="Z215" s="64">
        <v>-1703602</v>
      </c>
      <c r="AA215" s="65">
        <f t="shared" si="63"/>
        <v>153836509</v>
      </c>
      <c r="AB215" s="66">
        <f t="shared" si="64"/>
        <v>-0.010952814608702446</v>
      </c>
      <c r="AC215" s="67">
        <f t="shared" si="65"/>
        <v>0.0312212969183035</v>
      </c>
      <c r="AD215" s="62">
        <v>12058747</v>
      </c>
      <c r="AE215" s="67">
        <f t="shared" si="66"/>
        <v>0</v>
      </c>
      <c r="AF215" s="62">
        <v>0</v>
      </c>
      <c r="AG215" s="62">
        <v>386234660</v>
      </c>
      <c r="AH215" s="64">
        <v>1975623</v>
      </c>
      <c r="AI215" s="65">
        <v>388210283</v>
      </c>
      <c r="AJ215" s="66">
        <f t="shared" si="67"/>
        <v>0.00511508470006291</v>
      </c>
      <c r="AK215" s="62">
        <v>0</v>
      </c>
      <c r="AL215" s="62">
        <v>0</v>
      </c>
      <c r="AM215" s="25">
        <v>0</v>
      </c>
      <c r="AN215" s="68"/>
    </row>
    <row r="216" spans="1:40" ht="12.75">
      <c r="A216" s="59" t="s">
        <v>436</v>
      </c>
      <c r="B216" s="60" t="s">
        <v>435</v>
      </c>
      <c r="C216" s="24">
        <v>3</v>
      </c>
      <c r="D216" s="24"/>
      <c r="E216" s="61">
        <f t="shared" si="51"/>
        <v>0.03938625405691747</v>
      </c>
      <c r="F216" s="62">
        <v>30862930</v>
      </c>
      <c r="G216" s="63">
        <f t="shared" si="52"/>
        <v>0.01905137452767957</v>
      </c>
      <c r="H216" s="62">
        <v>14928590</v>
      </c>
      <c r="I216" s="63">
        <f t="shared" si="53"/>
        <v>0.06893610863200421</v>
      </c>
      <c r="J216" s="62">
        <v>54018092</v>
      </c>
      <c r="K216" s="64">
        <v>180662</v>
      </c>
      <c r="L216" s="65">
        <f t="shared" si="54"/>
        <v>54198754</v>
      </c>
      <c r="M216" s="66">
        <f t="shared" si="55"/>
        <v>0.0033444720705796123</v>
      </c>
      <c r="N216" s="67">
        <f t="shared" si="56"/>
        <v>0.6001110413361109</v>
      </c>
      <c r="O216" s="62">
        <v>470244899</v>
      </c>
      <c r="P216" s="64">
        <v>20445430</v>
      </c>
      <c r="Q216" s="65">
        <f t="shared" si="57"/>
        <v>490690329</v>
      </c>
      <c r="R216" s="66">
        <f t="shared" si="58"/>
        <v>0.043478260037436364</v>
      </c>
      <c r="S216" s="67">
        <f t="shared" si="59"/>
        <v>0.14443042309790674</v>
      </c>
      <c r="T216" s="62">
        <v>113175171</v>
      </c>
      <c r="U216" s="64">
        <v>-1142467</v>
      </c>
      <c r="V216" s="65">
        <f t="shared" si="60"/>
        <v>112032704</v>
      </c>
      <c r="W216" s="66">
        <f t="shared" si="61"/>
        <v>-0.010094678805477573</v>
      </c>
      <c r="X216" s="67">
        <f t="shared" si="62"/>
        <v>0.11964686737700361</v>
      </c>
      <c r="Y216" s="62">
        <v>93754864</v>
      </c>
      <c r="Z216" s="64">
        <v>0</v>
      </c>
      <c r="AA216" s="65">
        <f t="shared" si="63"/>
        <v>93754864</v>
      </c>
      <c r="AB216" s="66">
        <f t="shared" si="64"/>
        <v>0</v>
      </c>
      <c r="AC216" s="67">
        <f t="shared" si="65"/>
        <v>0.007331277199370876</v>
      </c>
      <c r="AD216" s="62">
        <v>5744763</v>
      </c>
      <c r="AE216" s="67">
        <f t="shared" si="66"/>
        <v>0.0011066537730065528</v>
      </c>
      <c r="AF216" s="62">
        <v>867170</v>
      </c>
      <c r="AG216" s="62">
        <v>783596479</v>
      </c>
      <c r="AH216" s="64">
        <v>19483625</v>
      </c>
      <c r="AI216" s="65">
        <v>803080104</v>
      </c>
      <c r="AJ216" s="66">
        <f t="shared" si="67"/>
        <v>0.02486436006560974</v>
      </c>
      <c r="AK216" s="62">
        <v>0</v>
      </c>
      <c r="AL216" s="62">
        <v>2355846</v>
      </c>
      <c r="AM216" s="25">
        <v>0</v>
      </c>
      <c r="AN216" s="68"/>
    </row>
    <row r="217" spans="1:40" ht="12.75">
      <c r="A217" s="59" t="s">
        <v>438</v>
      </c>
      <c r="B217" s="60" t="s">
        <v>437</v>
      </c>
      <c r="C217" s="24">
        <v>3</v>
      </c>
      <c r="D217" s="24"/>
      <c r="E217" s="61">
        <f t="shared" si="51"/>
        <v>0.05098688391487782</v>
      </c>
      <c r="F217" s="62">
        <v>15731167</v>
      </c>
      <c r="G217" s="63">
        <f t="shared" si="52"/>
        <v>0.025893241197458807</v>
      </c>
      <c r="H217" s="62">
        <v>7988935</v>
      </c>
      <c r="I217" s="63">
        <f t="shared" si="53"/>
        <v>0.11611037712478922</v>
      </c>
      <c r="J217" s="62">
        <v>35823953</v>
      </c>
      <c r="K217" s="64">
        <v>119812</v>
      </c>
      <c r="L217" s="65">
        <f t="shared" si="54"/>
        <v>35943765</v>
      </c>
      <c r="M217" s="66">
        <f t="shared" si="55"/>
        <v>0.0033444662011475955</v>
      </c>
      <c r="N217" s="67">
        <f t="shared" si="56"/>
        <v>0.4109173417976129</v>
      </c>
      <c r="O217" s="62">
        <v>126781808</v>
      </c>
      <c r="P217" s="64">
        <v>5236838</v>
      </c>
      <c r="Q217" s="65">
        <f t="shared" si="57"/>
        <v>132018646</v>
      </c>
      <c r="R217" s="66">
        <f t="shared" si="58"/>
        <v>0.041305910387395645</v>
      </c>
      <c r="S217" s="67">
        <f t="shared" si="59"/>
        <v>0.05146099434751034</v>
      </c>
      <c r="T217" s="62">
        <v>15877446</v>
      </c>
      <c r="U217" s="64">
        <v>-126904</v>
      </c>
      <c r="V217" s="65">
        <f t="shared" si="60"/>
        <v>15750542</v>
      </c>
      <c r="W217" s="66">
        <f t="shared" si="61"/>
        <v>-0.00799272124748527</v>
      </c>
      <c r="X217" s="67">
        <f t="shared" si="62"/>
        <v>0.3178989259072698</v>
      </c>
      <c r="Y217" s="62">
        <v>98082501</v>
      </c>
      <c r="Z217" s="64">
        <v>-1209606</v>
      </c>
      <c r="AA217" s="65">
        <f t="shared" si="63"/>
        <v>96872895</v>
      </c>
      <c r="AB217" s="66">
        <f t="shared" si="64"/>
        <v>-0.012332536259449583</v>
      </c>
      <c r="AC217" s="67">
        <f t="shared" si="65"/>
        <v>0.026732235710481105</v>
      </c>
      <c r="AD217" s="62">
        <v>8247793</v>
      </c>
      <c r="AE217" s="67">
        <f t="shared" si="66"/>
        <v>0</v>
      </c>
      <c r="AF217" s="62">
        <v>0</v>
      </c>
      <c r="AG217" s="62">
        <v>308533603</v>
      </c>
      <c r="AH217" s="64">
        <v>4020140</v>
      </c>
      <c r="AI217" s="65">
        <v>312553743</v>
      </c>
      <c r="AJ217" s="66">
        <f t="shared" si="67"/>
        <v>0.013029828715285836</v>
      </c>
      <c r="AK217" s="62">
        <v>0</v>
      </c>
      <c r="AL217" s="62">
        <v>0</v>
      </c>
      <c r="AM217" s="25">
        <v>0</v>
      </c>
      <c r="AN217" s="68"/>
    </row>
    <row r="218" spans="1:40" ht="12.75">
      <c r="A218" s="59" t="s">
        <v>440</v>
      </c>
      <c r="B218" s="60" t="s">
        <v>439</v>
      </c>
      <c r="C218" s="24">
        <v>3</v>
      </c>
      <c r="D218" s="24"/>
      <c r="E218" s="61">
        <f t="shared" si="51"/>
        <v>0.06781580258245859</v>
      </c>
      <c r="F218" s="62">
        <v>106461215</v>
      </c>
      <c r="G218" s="63">
        <f t="shared" si="52"/>
        <v>0.02154159353849999</v>
      </c>
      <c r="H218" s="62">
        <v>33817254</v>
      </c>
      <c r="I218" s="63">
        <f t="shared" si="53"/>
        <v>0.02726901478413679</v>
      </c>
      <c r="J218" s="62">
        <v>42808495</v>
      </c>
      <c r="K218" s="64">
        <v>143172</v>
      </c>
      <c r="L218" s="65">
        <f t="shared" si="54"/>
        <v>42951667</v>
      </c>
      <c r="M218" s="66">
        <f t="shared" si="55"/>
        <v>0.0033444763708698473</v>
      </c>
      <c r="N218" s="67">
        <f t="shared" si="56"/>
        <v>0.5027993997316368</v>
      </c>
      <c r="O218" s="62">
        <v>789323918</v>
      </c>
      <c r="P218" s="64">
        <v>34310696</v>
      </c>
      <c r="Q218" s="65">
        <f t="shared" si="57"/>
        <v>823634614</v>
      </c>
      <c r="R218" s="66">
        <f t="shared" si="58"/>
        <v>0.04346846106847607</v>
      </c>
      <c r="S218" s="67">
        <f t="shared" si="59"/>
        <v>0.2715362635995719</v>
      </c>
      <c r="T218" s="62">
        <v>426273515</v>
      </c>
      <c r="U218" s="64">
        <v>-4251073</v>
      </c>
      <c r="V218" s="65">
        <f t="shared" si="60"/>
        <v>422022442</v>
      </c>
      <c r="W218" s="66">
        <f t="shared" si="61"/>
        <v>-0.00997264162658569</v>
      </c>
      <c r="X218" s="67">
        <f t="shared" si="62"/>
        <v>0.10118534166269798</v>
      </c>
      <c r="Y218" s="62">
        <v>158846670</v>
      </c>
      <c r="Z218" s="64">
        <v>22500</v>
      </c>
      <c r="AA218" s="65">
        <f t="shared" si="63"/>
        <v>158869170</v>
      </c>
      <c r="AB218" s="66">
        <f t="shared" si="64"/>
        <v>0.00014164602884026464</v>
      </c>
      <c r="AC218" s="67">
        <f t="shared" si="65"/>
        <v>0.007724944572759723</v>
      </c>
      <c r="AD218" s="62">
        <v>12127070</v>
      </c>
      <c r="AE218" s="67">
        <f t="shared" si="66"/>
        <v>0.00012763952823817315</v>
      </c>
      <c r="AF218" s="62">
        <v>200376</v>
      </c>
      <c r="AG218" s="62">
        <v>1569858513</v>
      </c>
      <c r="AH218" s="64">
        <v>30225295</v>
      </c>
      <c r="AI218" s="65">
        <v>1600083808</v>
      </c>
      <c r="AJ218" s="66">
        <f t="shared" si="67"/>
        <v>0.01925351536441297</v>
      </c>
      <c r="AK218" s="62">
        <v>0</v>
      </c>
      <c r="AL218" s="62">
        <v>13919518</v>
      </c>
      <c r="AM218" s="25">
        <v>0</v>
      </c>
      <c r="AN218" s="68"/>
    </row>
    <row r="219" spans="1:40" ht="12.75">
      <c r="A219" s="59" t="s">
        <v>442</v>
      </c>
      <c r="B219" s="60" t="s">
        <v>441</v>
      </c>
      <c r="C219" s="24">
        <v>3</v>
      </c>
      <c r="D219" s="24"/>
      <c r="E219" s="61">
        <f t="shared" si="51"/>
        <v>0.022713937098471505</v>
      </c>
      <c r="F219" s="62">
        <v>15245422</v>
      </c>
      <c r="G219" s="63">
        <f t="shared" si="52"/>
        <v>0.024982697882208745</v>
      </c>
      <c r="H219" s="62">
        <v>16768197</v>
      </c>
      <c r="I219" s="63">
        <f t="shared" si="53"/>
        <v>0.038275357294643514</v>
      </c>
      <c r="J219" s="62">
        <v>25690129</v>
      </c>
      <c r="K219" s="64">
        <v>85920</v>
      </c>
      <c r="L219" s="65">
        <f t="shared" si="54"/>
        <v>25776049</v>
      </c>
      <c r="M219" s="66">
        <f t="shared" si="55"/>
        <v>0.0033444752262629745</v>
      </c>
      <c r="N219" s="67">
        <f t="shared" si="56"/>
        <v>0.40370421833231657</v>
      </c>
      <c r="O219" s="62">
        <v>270963204</v>
      </c>
      <c r="P219" s="64">
        <v>6085554</v>
      </c>
      <c r="Q219" s="65">
        <f t="shared" si="57"/>
        <v>277048758</v>
      </c>
      <c r="R219" s="66">
        <f t="shared" si="58"/>
        <v>0.022458968266407125</v>
      </c>
      <c r="S219" s="67">
        <f t="shared" si="59"/>
        <v>0.04037609770201183</v>
      </c>
      <c r="T219" s="62">
        <v>27100130</v>
      </c>
      <c r="U219" s="64">
        <v>0</v>
      </c>
      <c r="V219" s="65">
        <f t="shared" si="60"/>
        <v>27100130</v>
      </c>
      <c r="W219" s="66">
        <f t="shared" si="61"/>
        <v>0</v>
      </c>
      <c r="X219" s="67">
        <f t="shared" si="62"/>
        <v>0.45084523617715205</v>
      </c>
      <c r="Y219" s="62">
        <v>302603897</v>
      </c>
      <c r="Z219" s="64">
        <v>-3866541</v>
      </c>
      <c r="AA219" s="65">
        <f t="shared" si="63"/>
        <v>298737356</v>
      </c>
      <c r="AB219" s="66">
        <f t="shared" si="64"/>
        <v>-0.012777565121707603</v>
      </c>
      <c r="AC219" s="67">
        <f t="shared" si="65"/>
        <v>0.019102455513195754</v>
      </c>
      <c r="AD219" s="62">
        <v>12821423</v>
      </c>
      <c r="AE219" s="67">
        <f t="shared" si="66"/>
        <v>0</v>
      </c>
      <c r="AF219" s="62">
        <v>0</v>
      </c>
      <c r="AG219" s="62">
        <v>671192402</v>
      </c>
      <c r="AH219" s="64">
        <v>2304933</v>
      </c>
      <c r="AI219" s="65">
        <v>673497335</v>
      </c>
      <c r="AJ219" s="66">
        <f t="shared" si="67"/>
        <v>0.003434086847723285</v>
      </c>
      <c r="AK219" s="62">
        <v>0</v>
      </c>
      <c r="AL219" s="62">
        <v>0</v>
      </c>
      <c r="AM219" s="25">
        <v>0</v>
      </c>
      <c r="AN219" s="68"/>
    </row>
    <row r="220" spans="1:40" ht="12.75">
      <c r="A220" s="59" t="s">
        <v>444</v>
      </c>
      <c r="B220" s="60" t="s">
        <v>443</v>
      </c>
      <c r="C220" s="24">
        <v>3</v>
      </c>
      <c r="D220" s="24"/>
      <c r="E220" s="61">
        <f t="shared" si="51"/>
        <v>0.042922139358818744</v>
      </c>
      <c r="F220" s="62">
        <v>69156609</v>
      </c>
      <c r="G220" s="63">
        <f t="shared" si="52"/>
        <v>0.01704012360216045</v>
      </c>
      <c r="H220" s="62">
        <v>27455229</v>
      </c>
      <c r="I220" s="63">
        <f t="shared" si="53"/>
        <v>0.019535262239126976</v>
      </c>
      <c r="J220" s="62">
        <v>31475423</v>
      </c>
      <c r="K220" s="64">
        <v>105269</v>
      </c>
      <c r="L220" s="65">
        <f t="shared" si="54"/>
        <v>31580692</v>
      </c>
      <c r="M220" s="66">
        <f t="shared" si="55"/>
        <v>0.0033444824554065564</v>
      </c>
      <c r="N220" s="67">
        <f t="shared" si="56"/>
        <v>0.3992055199098135</v>
      </c>
      <c r="O220" s="62">
        <v>643204194</v>
      </c>
      <c r="P220" s="64">
        <v>20747965</v>
      </c>
      <c r="Q220" s="65">
        <f t="shared" si="57"/>
        <v>663952159</v>
      </c>
      <c r="R220" s="66">
        <f t="shared" si="58"/>
        <v>0.03225719793736295</v>
      </c>
      <c r="S220" s="67">
        <f t="shared" si="59"/>
        <v>0.0828341068733934</v>
      </c>
      <c r="T220" s="62">
        <v>133463197</v>
      </c>
      <c r="U220" s="64">
        <v>0</v>
      </c>
      <c r="V220" s="65">
        <f t="shared" si="60"/>
        <v>133463197</v>
      </c>
      <c r="W220" s="66">
        <f t="shared" si="61"/>
        <v>0</v>
      </c>
      <c r="X220" s="67">
        <f t="shared" si="62"/>
        <v>0.42618510908175017</v>
      </c>
      <c r="Y220" s="62">
        <v>686673996</v>
      </c>
      <c r="Z220" s="64">
        <v>-8694219</v>
      </c>
      <c r="AA220" s="65">
        <f t="shared" si="63"/>
        <v>677979777</v>
      </c>
      <c r="AB220" s="66">
        <f t="shared" si="64"/>
        <v>-0.012661348836049415</v>
      </c>
      <c r="AC220" s="67">
        <f t="shared" si="65"/>
        <v>0.012277738934936746</v>
      </c>
      <c r="AD220" s="62">
        <v>19782024</v>
      </c>
      <c r="AE220" s="67">
        <f t="shared" si="66"/>
        <v>0</v>
      </c>
      <c r="AF220" s="62">
        <v>0</v>
      </c>
      <c r="AG220" s="62">
        <v>1611210672</v>
      </c>
      <c r="AH220" s="64">
        <v>12159015</v>
      </c>
      <c r="AI220" s="65">
        <v>1623369687</v>
      </c>
      <c r="AJ220" s="66">
        <f t="shared" si="67"/>
        <v>0.007546508480425458</v>
      </c>
      <c r="AK220" s="62">
        <v>17203</v>
      </c>
      <c r="AL220" s="62">
        <v>2804813</v>
      </c>
      <c r="AM220" s="25">
        <v>0</v>
      </c>
      <c r="AN220" s="68"/>
    </row>
    <row r="221" spans="1:40" ht="12.75">
      <c r="A221" s="59" t="s">
        <v>446</v>
      </c>
      <c r="B221" s="60" t="s">
        <v>445</v>
      </c>
      <c r="C221" s="24">
        <v>3</v>
      </c>
      <c r="D221" s="24"/>
      <c r="E221" s="61">
        <f t="shared" si="51"/>
        <v>0.04567770719179245</v>
      </c>
      <c r="F221" s="62">
        <v>71136396</v>
      </c>
      <c r="G221" s="63">
        <f t="shared" si="52"/>
        <v>0.004565995529594121</v>
      </c>
      <c r="H221" s="62">
        <v>7110875</v>
      </c>
      <c r="I221" s="63">
        <f t="shared" si="53"/>
        <v>0.016478413395419566</v>
      </c>
      <c r="J221" s="62">
        <v>25662736</v>
      </c>
      <c r="K221" s="64">
        <v>85828</v>
      </c>
      <c r="L221" s="65">
        <f t="shared" si="54"/>
        <v>25748564</v>
      </c>
      <c r="M221" s="66">
        <f t="shared" si="55"/>
        <v>0.003344460232143603</v>
      </c>
      <c r="N221" s="67">
        <f t="shared" si="56"/>
        <v>0.1210044810932318</v>
      </c>
      <c r="O221" s="62">
        <v>188446908</v>
      </c>
      <c r="P221" s="64">
        <v>1843236</v>
      </c>
      <c r="Q221" s="65">
        <f t="shared" si="57"/>
        <v>190290144</v>
      </c>
      <c r="R221" s="66">
        <f t="shared" si="58"/>
        <v>0.009781195242534837</v>
      </c>
      <c r="S221" s="67">
        <f t="shared" si="59"/>
        <v>0.02934550389682945</v>
      </c>
      <c r="T221" s="62">
        <v>45701361</v>
      </c>
      <c r="U221" s="64">
        <v>-1070290</v>
      </c>
      <c r="V221" s="65">
        <f t="shared" si="60"/>
        <v>44631071</v>
      </c>
      <c r="W221" s="66">
        <f t="shared" si="61"/>
        <v>-0.02341921502075179</v>
      </c>
      <c r="X221" s="67">
        <f t="shared" si="62"/>
        <v>0.7594945173148304</v>
      </c>
      <c r="Y221" s="62">
        <v>1182802423</v>
      </c>
      <c r="Z221" s="64">
        <v>-9508167</v>
      </c>
      <c r="AA221" s="65">
        <f t="shared" si="63"/>
        <v>1173294256</v>
      </c>
      <c r="AB221" s="66">
        <f t="shared" si="64"/>
        <v>-0.008038677310014269</v>
      </c>
      <c r="AC221" s="67">
        <f t="shared" si="65"/>
        <v>0.023433381578302246</v>
      </c>
      <c r="AD221" s="62">
        <v>36494089</v>
      </c>
      <c r="AE221" s="67">
        <f t="shared" si="66"/>
        <v>0</v>
      </c>
      <c r="AF221" s="62">
        <v>0</v>
      </c>
      <c r="AG221" s="62">
        <v>1557354788</v>
      </c>
      <c r="AH221" s="64">
        <v>-8649393</v>
      </c>
      <c r="AI221" s="65">
        <v>1548705395</v>
      </c>
      <c r="AJ221" s="66">
        <f t="shared" si="67"/>
        <v>-0.0055539001559868064</v>
      </c>
      <c r="AK221" s="62">
        <v>0</v>
      </c>
      <c r="AL221" s="62">
        <v>40633</v>
      </c>
      <c r="AM221" s="25">
        <v>0</v>
      </c>
      <c r="AN221" s="68"/>
    </row>
    <row r="222" spans="1:40" ht="12.75">
      <c r="A222" s="59" t="s">
        <v>448</v>
      </c>
      <c r="B222" s="60" t="s">
        <v>447</v>
      </c>
      <c r="C222" s="24">
        <v>3</v>
      </c>
      <c r="D222" s="24"/>
      <c r="E222" s="61">
        <f t="shared" si="51"/>
        <v>0.061859468280095496</v>
      </c>
      <c r="F222" s="62">
        <v>10750345</v>
      </c>
      <c r="G222" s="63">
        <f t="shared" si="52"/>
        <v>0.011078364494822048</v>
      </c>
      <c r="H222" s="62">
        <v>1925271</v>
      </c>
      <c r="I222" s="63">
        <f t="shared" si="53"/>
        <v>0.0026804257196555684</v>
      </c>
      <c r="J222" s="62">
        <v>465822</v>
      </c>
      <c r="K222" s="64">
        <v>1557</v>
      </c>
      <c r="L222" s="65">
        <f t="shared" si="54"/>
        <v>467379</v>
      </c>
      <c r="M222" s="66">
        <f t="shared" si="55"/>
        <v>0.0033424784574365317</v>
      </c>
      <c r="N222" s="67">
        <f t="shared" si="56"/>
        <v>0.17995680253157417</v>
      </c>
      <c r="O222" s="62">
        <v>31274076</v>
      </c>
      <c r="P222" s="64">
        <v>-74681</v>
      </c>
      <c r="Q222" s="65">
        <f t="shared" si="57"/>
        <v>31199395</v>
      </c>
      <c r="R222" s="66">
        <f t="shared" si="58"/>
        <v>-0.0023879522451758445</v>
      </c>
      <c r="S222" s="67">
        <f t="shared" si="59"/>
        <v>0.03535274845427788</v>
      </c>
      <c r="T222" s="62">
        <v>6143833</v>
      </c>
      <c r="U222" s="64">
        <v>0</v>
      </c>
      <c r="V222" s="65">
        <f t="shared" si="60"/>
        <v>6143833</v>
      </c>
      <c r="W222" s="66">
        <f t="shared" si="61"/>
        <v>0</v>
      </c>
      <c r="X222" s="67">
        <f t="shared" si="62"/>
        <v>0.6658142053356446</v>
      </c>
      <c r="Y222" s="62">
        <v>115709569</v>
      </c>
      <c r="Z222" s="64">
        <v>5030851</v>
      </c>
      <c r="AA222" s="65">
        <f t="shared" si="63"/>
        <v>120740420</v>
      </c>
      <c r="AB222" s="66">
        <f t="shared" si="64"/>
        <v>0.04347826237257871</v>
      </c>
      <c r="AC222" s="67">
        <f t="shared" si="65"/>
        <v>0.043257985183930175</v>
      </c>
      <c r="AD222" s="62">
        <v>7517657</v>
      </c>
      <c r="AE222" s="67">
        <f t="shared" si="66"/>
        <v>0</v>
      </c>
      <c r="AF222" s="62">
        <v>0</v>
      </c>
      <c r="AG222" s="62">
        <v>173786573</v>
      </c>
      <c r="AH222" s="64">
        <v>4957727</v>
      </c>
      <c r="AI222" s="65">
        <v>178744300</v>
      </c>
      <c r="AJ222" s="66">
        <f t="shared" si="67"/>
        <v>0.02852767572555792</v>
      </c>
      <c r="AK222" s="62">
        <v>0</v>
      </c>
      <c r="AL222" s="62">
        <v>0</v>
      </c>
      <c r="AM222" s="25">
        <v>0</v>
      </c>
      <c r="AN222" s="68"/>
    </row>
    <row r="223" spans="1:40" ht="12.75">
      <c r="A223" s="59" t="s">
        <v>450</v>
      </c>
      <c r="B223" s="60" t="s">
        <v>449</v>
      </c>
      <c r="C223" s="24">
        <v>3</v>
      </c>
      <c r="D223" s="24"/>
      <c r="E223" s="61">
        <f t="shared" si="51"/>
        <v>0.03225511868362755</v>
      </c>
      <c r="F223" s="62">
        <v>29637572</v>
      </c>
      <c r="G223" s="63">
        <f t="shared" si="52"/>
        <v>0.01150015303608622</v>
      </c>
      <c r="H223" s="62">
        <v>10566900</v>
      </c>
      <c r="I223" s="63">
        <f t="shared" si="53"/>
        <v>0.003045324193883937</v>
      </c>
      <c r="J223" s="62">
        <v>2798192</v>
      </c>
      <c r="K223" s="64">
        <v>9359</v>
      </c>
      <c r="L223" s="65">
        <f t="shared" si="54"/>
        <v>2807551</v>
      </c>
      <c r="M223" s="66">
        <f t="shared" si="55"/>
        <v>0.003344659694545621</v>
      </c>
      <c r="N223" s="67">
        <f t="shared" si="56"/>
        <v>0.13778183937284416</v>
      </c>
      <c r="O223" s="62">
        <v>126600656</v>
      </c>
      <c r="P223" s="64">
        <v>-176390</v>
      </c>
      <c r="Q223" s="65">
        <f t="shared" si="57"/>
        <v>126424266</v>
      </c>
      <c r="R223" s="66">
        <f t="shared" si="58"/>
        <v>-0.001393278720451496</v>
      </c>
      <c r="S223" s="67">
        <f t="shared" si="59"/>
        <v>0.026766852423557263</v>
      </c>
      <c r="T223" s="62">
        <v>24594686</v>
      </c>
      <c r="U223" s="64">
        <v>0</v>
      </c>
      <c r="V223" s="65">
        <f t="shared" si="60"/>
        <v>24594686</v>
      </c>
      <c r="W223" s="66">
        <f t="shared" si="61"/>
        <v>0</v>
      </c>
      <c r="X223" s="67">
        <f t="shared" si="62"/>
        <v>0.7679133175450674</v>
      </c>
      <c r="Y223" s="62">
        <v>705596109</v>
      </c>
      <c r="Z223" s="64">
        <v>30678092</v>
      </c>
      <c r="AA223" s="65">
        <f t="shared" si="63"/>
        <v>736274201</v>
      </c>
      <c r="AB223" s="66">
        <f t="shared" si="64"/>
        <v>0.04347826130089955</v>
      </c>
      <c r="AC223" s="67">
        <f t="shared" si="65"/>
        <v>0.02073739474493341</v>
      </c>
      <c r="AD223" s="62">
        <v>19054527</v>
      </c>
      <c r="AE223" s="67">
        <f t="shared" si="66"/>
        <v>0</v>
      </c>
      <c r="AF223" s="62">
        <v>0</v>
      </c>
      <c r="AG223" s="62">
        <v>918848642</v>
      </c>
      <c r="AH223" s="64">
        <v>30511061</v>
      </c>
      <c r="AI223" s="65">
        <v>949359703</v>
      </c>
      <c r="AJ223" s="66">
        <f t="shared" si="67"/>
        <v>0.03320575294489035</v>
      </c>
      <c r="AK223" s="62">
        <v>0</v>
      </c>
      <c r="AL223" s="62">
        <v>451896</v>
      </c>
      <c r="AM223" s="25">
        <v>0</v>
      </c>
      <c r="AN223" s="68"/>
    </row>
    <row r="224" spans="1:40" ht="12.75">
      <c r="A224" s="59" t="s">
        <v>452</v>
      </c>
      <c r="B224" s="60" t="s">
        <v>451</v>
      </c>
      <c r="C224" s="24">
        <v>3</v>
      </c>
      <c r="D224" s="24"/>
      <c r="E224" s="61">
        <f t="shared" si="51"/>
        <v>0.035123428806453943</v>
      </c>
      <c r="F224" s="62">
        <v>22131221</v>
      </c>
      <c r="G224" s="63">
        <f t="shared" si="52"/>
        <v>0.003007366146324029</v>
      </c>
      <c r="H224" s="62">
        <v>1894937</v>
      </c>
      <c r="I224" s="63">
        <f t="shared" si="53"/>
        <v>0.0006128501800323186</v>
      </c>
      <c r="J224" s="62">
        <v>386156</v>
      </c>
      <c r="K224" s="64">
        <v>1292</v>
      </c>
      <c r="L224" s="65">
        <f t="shared" si="54"/>
        <v>387448</v>
      </c>
      <c r="M224" s="66">
        <f t="shared" si="55"/>
        <v>0.003345798071245818</v>
      </c>
      <c r="N224" s="67">
        <f t="shared" si="56"/>
        <v>0.16895088983019282</v>
      </c>
      <c r="O224" s="62">
        <v>106455708</v>
      </c>
      <c r="P224" s="64">
        <v>1121875</v>
      </c>
      <c r="Q224" s="65">
        <f t="shared" si="57"/>
        <v>107577583</v>
      </c>
      <c r="R224" s="66">
        <f t="shared" si="58"/>
        <v>0.010538420354125116</v>
      </c>
      <c r="S224" s="67">
        <f t="shared" si="59"/>
        <v>0.023693651380563282</v>
      </c>
      <c r="T224" s="62">
        <v>14929335</v>
      </c>
      <c r="U224" s="64">
        <v>0</v>
      </c>
      <c r="V224" s="65">
        <f t="shared" si="60"/>
        <v>14929335</v>
      </c>
      <c r="W224" s="66">
        <f t="shared" si="61"/>
        <v>0</v>
      </c>
      <c r="X224" s="67">
        <f t="shared" si="62"/>
        <v>0.7394548310439332</v>
      </c>
      <c r="Y224" s="62">
        <v>465929405</v>
      </c>
      <c r="Z224" s="64">
        <v>5932659</v>
      </c>
      <c r="AA224" s="65">
        <f t="shared" si="63"/>
        <v>471862064</v>
      </c>
      <c r="AB224" s="66">
        <f t="shared" si="64"/>
        <v>0.012732956830659786</v>
      </c>
      <c r="AC224" s="67">
        <f t="shared" si="65"/>
        <v>0.029156982612500413</v>
      </c>
      <c r="AD224" s="62">
        <v>18371772</v>
      </c>
      <c r="AE224" s="67">
        <f t="shared" si="66"/>
        <v>0</v>
      </c>
      <c r="AF224" s="62">
        <v>0</v>
      </c>
      <c r="AG224" s="62">
        <v>630098534</v>
      </c>
      <c r="AH224" s="64">
        <v>7055826</v>
      </c>
      <c r="AI224" s="65">
        <v>637154360</v>
      </c>
      <c r="AJ224" s="66">
        <f t="shared" si="67"/>
        <v>0.011197972411089597</v>
      </c>
      <c r="AK224" s="62">
        <v>0</v>
      </c>
      <c r="AL224" s="62">
        <v>234865</v>
      </c>
      <c r="AM224" s="25">
        <v>0</v>
      </c>
      <c r="AN224" s="68"/>
    </row>
    <row r="225" spans="1:40" ht="12.75">
      <c r="A225" s="59" t="s">
        <v>454</v>
      </c>
      <c r="B225" s="60" t="s">
        <v>453</v>
      </c>
      <c r="C225" s="24">
        <v>3</v>
      </c>
      <c r="D225" s="24"/>
      <c r="E225" s="61">
        <f t="shared" si="51"/>
        <v>0.029666042292989164</v>
      </c>
      <c r="F225" s="62">
        <v>8152313</v>
      </c>
      <c r="G225" s="63">
        <f t="shared" si="52"/>
        <v>0.01764857963573311</v>
      </c>
      <c r="H225" s="62">
        <v>4849880</v>
      </c>
      <c r="I225" s="63">
        <f t="shared" si="53"/>
        <v>0.06690797760318724</v>
      </c>
      <c r="J225" s="62">
        <v>18386503</v>
      </c>
      <c r="K225" s="64">
        <v>61494</v>
      </c>
      <c r="L225" s="65">
        <f t="shared" si="54"/>
        <v>18447997</v>
      </c>
      <c r="M225" s="66">
        <f t="shared" si="55"/>
        <v>0.003344518530794029</v>
      </c>
      <c r="N225" s="67">
        <f t="shared" si="56"/>
        <v>0.10760275918680334</v>
      </c>
      <c r="O225" s="62">
        <v>29569545</v>
      </c>
      <c r="P225" s="64">
        <v>238509</v>
      </c>
      <c r="Q225" s="65">
        <f t="shared" si="57"/>
        <v>29808054</v>
      </c>
      <c r="R225" s="66">
        <f t="shared" si="58"/>
        <v>0.008066035510522736</v>
      </c>
      <c r="S225" s="67">
        <f t="shared" si="59"/>
        <v>0.01215266503912654</v>
      </c>
      <c r="T225" s="62">
        <v>3339587</v>
      </c>
      <c r="U225" s="64">
        <v>0</v>
      </c>
      <c r="V225" s="65">
        <f t="shared" si="60"/>
        <v>3339587</v>
      </c>
      <c r="W225" s="66">
        <f t="shared" si="61"/>
        <v>0</v>
      </c>
      <c r="X225" s="67">
        <f t="shared" si="62"/>
        <v>0.7310655485157248</v>
      </c>
      <c r="Y225" s="62">
        <v>200898897</v>
      </c>
      <c r="Z225" s="64">
        <v>413610</v>
      </c>
      <c r="AA225" s="65">
        <f t="shared" si="63"/>
        <v>201312507</v>
      </c>
      <c r="AB225" s="66">
        <f t="shared" si="64"/>
        <v>0.0020587967688045594</v>
      </c>
      <c r="AC225" s="67">
        <f t="shared" si="65"/>
        <v>0.03495642772643578</v>
      </c>
      <c r="AD225" s="62">
        <v>9606126</v>
      </c>
      <c r="AE225" s="67">
        <f t="shared" si="66"/>
        <v>0</v>
      </c>
      <c r="AF225" s="62">
        <v>0</v>
      </c>
      <c r="AG225" s="62">
        <v>274802851</v>
      </c>
      <c r="AH225" s="64">
        <v>713613</v>
      </c>
      <c r="AI225" s="65">
        <v>275516464</v>
      </c>
      <c r="AJ225" s="66">
        <f t="shared" si="67"/>
        <v>0.002596818036651301</v>
      </c>
      <c r="AK225" s="62">
        <v>0</v>
      </c>
      <c r="AL225" s="62">
        <v>372730</v>
      </c>
      <c r="AM225" s="25">
        <v>0</v>
      </c>
      <c r="AN225" s="68"/>
    </row>
    <row r="226" spans="1:40" ht="12.75">
      <c r="A226" s="59" t="s">
        <v>456</v>
      </c>
      <c r="B226" s="60" t="s">
        <v>455</v>
      </c>
      <c r="C226" s="24">
        <v>3</v>
      </c>
      <c r="D226" s="24"/>
      <c r="E226" s="61">
        <f t="shared" si="51"/>
        <v>0.024384510504947846</v>
      </c>
      <c r="F226" s="62">
        <v>13147779</v>
      </c>
      <c r="G226" s="63">
        <f t="shared" si="52"/>
        <v>0.016602115466029112</v>
      </c>
      <c r="H226" s="62">
        <v>8951623</v>
      </c>
      <c r="I226" s="63">
        <f t="shared" si="53"/>
        <v>0.06755347928051911</v>
      </c>
      <c r="J226" s="62">
        <v>36423869</v>
      </c>
      <c r="K226" s="64">
        <v>121819</v>
      </c>
      <c r="L226" s="65">
        <f t="shared" si="54"/>
        <v>36545688</v>
      </c>
      <c r="M226" s="66">
        <f t="shared" si="55"/>
        <v>0.0033444827072049922</v>
      </c>
      <c r="N226" s="67">
        <f t="shared" si="56"/>
        <v>0.06941948022970973</v>
      </c>
      <c r="O226" s="62">
        <v>37429990</v>
      </c>
      <c r="P226" s="64">
        <v>-8106</v>
      </c>
      <c r="Q226" s="65">
        <f t="shared" si="57"/>
        <v>37421884</v>
      </c>
      <c r="R226" s="66">
        <f t="shared" si="58"/>
        <v>-0.00021656431113126133</v>
      </c>
      <c r="S226" s="67">
        <f t="shared" si="59"/>
        <v>0.004547218274164678</v>
      </c>
      <c r="T226" s="62">
        <v>2451795</v>
      </c>
      <c r="U226" s="64">
        <v>0</v>
      </c>
      <c r="V226" s="65">
        <f t="shared" si="60"/>
        <v>2451795</v>
      </c>
      <c r="W226" s="66">
        <f t="shared" si="61"/>
        <v>0</v>
      </c>
      <c r="X226" s="67">
        <f t="shared" si="62"/>
        <v>0.797821854265289</v>
      </c>
      <c r="Y226" s="62">
        <v>430174123</v>
      </c>
      <c r="Z226" s="64">
        <v>-16762933</v>
      </c>
      <c r="AA226" s="65">
        <f t="shared" si="63"/>
        <v>413411190</v>
      </c>
      <c r="AB226" s="66">
        <f t="shared" si="64"/>
        <v>-0.0389677856099215</v>
      </c>
      <c r="AC226" s="67">
        <f t="shared" si="65"/>
        <v>0.019659768971796793</v>
      </c>
      <c r="AD226" s="62">
        <v>10600266</v>
      </c>
      <c r="AE226" s="67">
        <f t="shared" si="66"/>
        <v>1.157300754377409E-05</v>
      </c>
      <c r="AF226" s="62">
        <v>6240</v>
      </c>
      <c r="AG226" s="62">
        <v>539185685</v>
      </c>
      <c r="AH226" s="64">
        <v>-16649220</v>
      </c>
      <c r="AI226" s="65">
        <v>522536465</v>
      </c>
      <c r="AJ226" s="66">
        <f t="shared" si="67"/>
        <v>-0.030878453310569622</v>
      </c>
      <c r="AK226" s="62">
        <v>0</v>
      </c>
      <c r="AL226" s="62">
        <v>0</v>
      </c>
      <c r="AM226" s="25">
        <v>0</v>
      </c>
      <c r="AN226" s="68"/>
    </row>
    <row r="227" spans="1:40" ht="12.75">
      <c r="A227" s="59" t="s">
        <v>458</v>
      </c>
      <c r="B227" s="60" t="s">
        <v>457</v>
      </c>
      <c r="C227" s="24">
        <v>3</v>
      </c>
      <c r="D227" s="24"/>
      <c r="E227" s="61">
        <f t="shared" si="51"/>
        <v>0.02520005833349655</v>
      </c>
      <c r="F227" s="62">
        <v>14900364</v>
      </c>
      <c r="G227" s="63">
        <f t="shared" si="52"/>
        <v>0.06274910019089897</v>
      </c>
      <c r="H227" s="62">
        <v>37102471</v>
      </c>
      <c r="I227" s="63">
        <f t="shared" si="53"/>
        <v>0.00394427427708012</v>
      </c>
      <c r="J227" s="62">
        <v>2332182</v>
      </c>
      <c r="K227" s="64">
        <v>7800</v>
      </c>
      <c r="L227" s="65">
        <f t="shared" si="54"/>
        <v>2339982</v>
      </c>
      <c r="M227" s="66">
        <f t="shared" si="55"/>
        <v>0.003344507418374724</v>
      </c>
      <c r="N227" s="67">
        <f t="shared" si="56"/>
        <v>0.1869099999721453</v>
      </c>
      <c r="O227" s="62">
        <v>110516690</v>
      </c>
      <c r="P227" s="64">
        <v>4805073</v>
      </c>
      <c r="Q227" s="65">
        <f t="shared" si="57"/>
        <v>115321763</v>
      </c>
      <c r="R227" s="66">
        <f t="shared" si="58"/>
        <v>0.04347825654206618</v>
      </c>
      <c r="S227" s="67">
        <f t="shared" si="59"/>
        <v>0.01426923517900315</v>
      </c>
      <c r="T227" s="62">
        <v>8437155</v>
      </c>
      <c r="U227" s="64">
        <v>0</v>
      </c>
      <c r="V227" s="65">
        <f t="shared" si="60"/>
        <v>8437155</v>
      </c>
      <c r="W227" s="66">
        <f t="shared" si="61"/>
        <v>0</v>
      </c>
      <c r="X227" s="67">
        <f t="shared" si="62"/>
        <v>0.6710155132048234</v>
      </c>
      <c r="Y227" s="62">
        <v>396760010</v>
      </c>
      <c r="Z227" s="64">
        <v>0</v>
      </c>
      <c r="AA227" s="65">
        <f t="shared" si="63"/>
        <v>396760010</v>
      </c>
      <c r="AB227" s="66">
        <f t="shared" si="64"/>
        <v>0</v>
      </c>
      <c r="AC227" s="67">
        <f t="shared" si="65"/>
        <v>0.03591181884255249</v>
      </c>
      <c r="AD227" s="62">
        <v>21234045</v>
      </c>
      <c r="AE227" s="67">
        <f t="shared" si="66"/>
        <v>0</v>
      </c>
      <c r="AF227" s="62">
        <v>0</v>
      </c>
      <c r="AG227" s="62">
        <v>591282917</v>
      </c>
      <c r="AH227" s="64">
        <v>4812873</v>
      </c>
      <c r="AI227" s="65">
        <v>596095790</v>
      </c>
      <c r="AJ227" s="66">
        <f t="shared" si="67"/>
        <v>0.008139712583646316</v>
      </c>
      <c r="AK227" s="62">
        <v>0</v>
      </c>
      <c r="AL227" s="62">
        <v>0</v>
      </c>
      <c r="AM227" s="25">
        <v>0</v>
      </c>
      <c r="AN227" s="68"/>
    </row>
    <row r="228" spans="1:40" ht="12.75">
      <c r="A228" s="59" t="s">
        <v>460</v>
      </c>
      <c r="B228" s="60" t="s">
        <v>459</v>
      </c>
      <c r="C228" s="24">
        <v>3</v>
      </c>
      <c r="D228" s="24"/>
      <c r="E228" s="61">
        <f t="shared" si="51"/>
        <v>0.042739431798519294</v>
      </c>
      <c r="F228" s="62">
        <v>22312758</v>
      </c>
      <c r="G228" s="63">
        <f t="shared" si="52"/>
        <v>0.028539736070639903</v>
      </c>
      <c r="H228" s="62">
        <v>14899595</v>
      </c>
      <c r="I228" s="63">
        <f t="shared" si="53"/>
        <v>0.003530930604436955</v>
      </c>
      <c r="J228" s="62">
        <v>1843375</v>
      </c>
      <c r="K228" s="64">
        <v>6165</v>
      </c>
      <c r="L228" s="65">
        <f t="shared" si="54"/>
        <v>1849540</v>
      </c>
      <c r="M228" s="66">
        <f t="shared" si="55"/>
        <v>0.003344409032345562</v>
      </c>
      <c r="N228" s="67">
        <f t="shared" si="56"/>
        <v>0.08630378782451767</v>
      </c>
      <c r="O228" s="62">
        <v>45056180</v>
      </c>
      <c r="P228" s="64">
        <v>-592352</v>
      </c>
      <c r="Q228" s="65">
        <f t="shared" si="57"/>
        <v>44463828</v>
      </c>
      <c r="R228" s="66">
        <f t="shared" si="58"/>
        <v>-0.013146964522957784</v>
      </c>
      <c r="S228" s="67">
        <f t="shared" si="59"/>
        <v>0.029083189556354774</v>
      </c>
      <c r="T228" s="62">
        <v>15183313</v>
      </c>
      <c r="U228" s="64">
        <v>0</v>
      </c>
      <c r="V228" s="65">
        <f t="shared" si="60"/>
        <v>15183313</v>
      </c>
      <c r="W228" s="66">
        <f t="shared" si="61"/>
        <v>0</v>
      </c>
      <c r="X228" s="67">
        <f t="shared" si="62"/>
        <v>0.7856787634489572</v>
      </c>
      <c r="Y228" s="62">
        <v>410175320</v>
      </c>
      <c r="Z228" s="64">
        <v>-14165307</v>
      </c>
      <c r="AA228" s="65">
        <f t="shared" si="63"/>
        <v>396010013</v>
      </c>
      <c r="AB228" s="66">
        <f t="shared" si="64"/>
        <v>-0.034534761867193765</v>
      </c>
      <c r="AC228" s="67">
        <f t="shared" si="65"/>
        <v>0.024124160696574214</v>
      </c>
      <c r="AD228" s="62">
        <v>12594378</v>
      </c>
      <c r="AE228" s="67">
        <f t="shared" si="66"/>
        <v>0</v>
      </c>
      <c r="AF228" s="62">
        <v>0</v>
      </c>
      <c r="AG228" s="62">
        <v>522064919</v>
      </c>
      <c r="AH228" s="64">
        <v>-14751494</v>
      </c>
      <c r="AI228" s="65">
        <v>507313425</v>
      </c>
      <c r="AJ228" s="66">
        <f t="shared" si="67"/>
        <v>-0.02825605296034074</v>
      </c>
      <c r="AK228" s="62">
        <v>0</v>
      </c>
      <c r="AL228" s="62">
        <v>0</v>
      </c>
      <c r="AM228" s="25">
        <v>0</v>
      </c>
      <c r="AN228" s="68"/>
    </row>
    <row r="229" spans="1:40" ht="12.75">
      <c r="A229" s="59" t="s">
        <v>462</v>
      </c>
      <c r="B229" s="60" t="s">
        <v>461</v>
      </c>
      <c r="C229" s="24">
        <v>3</v>
      </c>
      <c r="D229" s="24"/>
      <c r="E229" s="61">
        <f t="shared" si="51"/>
        <v>0.0337683569957234</v>
      </c>
      <c r="F229" s="62">
        <v>28029472</v>
      </c>
      <c r="G229" s="63">
        <f t="shared" si="52"/>
        <v>0.028832842158931362</v>
      </c>
      <c r="H229" s="62">
        <v>23932741</v>
      </c>
      <c r="I229" s="63">
        <f t="shared" si="53"/>
        <v>0.03912862022761482</v>
      </c>
      <c r="J229" s="62">
        <v>32478766</v>
      </c>
      <c r="K229" s="64">
        <v>108625</v>
      </c>
      <c r="L229" s="65">
        <f t="shared" si="54"/>
        <v>32587391</v>
      </c>
      <c r="M229" s="66">
        <f t="shared" si="55"/>
        <v>0.0033444928295613204</v>
      </c>
      <c r="N229" s="67">
        <f t="shared" si="56"/>
        <v>0.1294220622963831</v>
      </c>
      <c r="O229" s="62">
        <v>107426964</v>
      </c>
      <c r="P229" s="64">
        <v>-1107607</v>
      </c>
      <c r="Q229" s="65">
        <f t="shared" si="57"/>
        <v>106319357</v>
      </c>
      <c r="R229" s="66">
        <f t="shared" si="58"/>
        <v>-0.010310325813545285</v>
      </c>
      <c r="S229" s="67">
        <f t="shared" si="59"/>
        <v>0.024801058103148792</v>
      </c>
      <c r="T229" s="62">
        <v>20586153</v>
      </c>
      <c r="U229" s="64">
        <v>0</v>
      </c>
      <c r="V229" s="65">
        <f t="shared" si="60"/>
        <v>20586153</v>
      </c>
      <c r="W229" s="66">
        <f t="shared" si="61"/>
        <v>0</v>
      </c>
      <c r="X229" s="67">
        <f t="shared" si="62"/>
        <v>0.7168369163644565</v>
      </c>
      <c r="Y229" s="62">
        <v>595011486</v>
      </c>
      <c r="Z229" s="64">
        <v>-23301096</v>
      </c>
      <c r="AA229" s="65">
        <f t="shared" si="63"/>
        <v>571710390</v>
      </c>
      <c r="AB229" s="66">
        <f t="shared" si="64"/>
        <v>-0.03916074991533861</v>
      </c>
      <c r="AC229" s="67">
        <f t="shared" si="65"/>
        <v>0.02721014385374207</v>
      </c>
      <c r="AD229" s="62">
        <v>22585818</v>
      </c>
      <c r="AE229" s="67">
        <f t="shared" si="66"/>
        <v>0</v>
      </c>
      <c r="AF229" s="62">
        <v>0</v>
      </c>
      <c r="AG229" s="62">
        <v>830051400</v>
      </c>
      <c r="AH229" s="64">
        <v>-24300078</v>
      </c>
      <c r="AI229" s="65">
        <v>805751322</v>
      </c>
      <c r="AJ229" s="66">
        <f t="shared" si="67"/>
        <v>-0.029275389451785757</v>
      </c>
      <c r="AK229" s="62">
        <v>830677</v>
      </c>
      <c r="AL229" s="62">
        <v>3827189</v>
      </c>
      <c r="AM229" s="25">
        <v>0</v>
      </c>
      <c r="AN229" s="68"/>
    </row>
    <row r="230" spans="1:40" ht="12.75">
      <c r="A230" s="59" t="s">
        <v>464</v>
      </c>
      <c r="B230" s="60" t="s">
        <v>463</v>
      </c>
      <c r="C230" s="24">
        <v>3</v>
      </c>
      <c r="D230" s="24" t="s">
        <v>545</v>
      </c>
      <c r="E230" s="61">
        <f t="shared" si="51"/>
        <v>0.04124274538777314</v>
      </c>
      <c r="F230" s="62">
        <v>36250637</v>
      </c>
      <c r="G230" s="63">
        <f t="shared" si="52"/>
        <v>0.013744551313283998</v>
      </c>
      <c r="H230" s="62">
        <v>12080882</v>
      </c>
      <c r="I230" s="63">
        <f t="shared" si="53"/>
        <v>0.05326123678985795</v>
      </c>
      <c r="J230" s="62">
        <v>46814385</v>
      </c>
      <c r="K230" s="64">
        <v>156571</v>
      </c>
      <c r="L230" s="65">
        <f t="shared" si="54"/>
        <v>46970956</v>
      </c>
      <c r="M230" s="66">
        <f t="shared" si="55"/>
        <v>0.003344506181166323</v>
      </c>
      <c r="N230" s="67">
        <f t="shared" si="56"/>
        <v>0.05888409197226366</v>
      </c>
      <c r="O230" s="62">
        <v>51756638</v>
      </c>
      <c r="P230" s="64">
        <v>-660929</v>
      </c>
      <c r="Q230" s="65">
        <f t="shared" si="57"/>
        <v>51095709</v>
      </c>
      <c r="R230" s="66">
        <f t="shared" si="58"/>
        <v>-0.012769936872638443</v>
      </c>
      <c r="S230" s="67">
        <f t="shared" si="59"/>
        <v>0.032555924353523905</v>
      </c>
      <c r="T230" s="62">
        <v>28615287</v>
      </c>
      <c r="U230" s="64">
        <v>0</v>
      </c>
      <c r="V230" s="65">
        <f t="shared" si="60"/>
        <v>28615287</v>
      </c>
      <c r="W230" s="66">
        <f t="shared" si="61"/>
        <v>0</v>
      </c>
      <c r="X230" s="67">
        <f t="shared" si="62"/>
        <v>0.7769793111468275</v>
      </c>
      <c r="Y230" s="62">
        <v>682932106</v>
      </c>
      <c r="Z230" s="64">
        <v>-15145330</v>
      </c>
      <c r="AA230" s="65">
        <f t="shared" si="63"/>
        <v>667786776</v>
      </c>
      <c r="AB230" s="66">
        <f t="shared" si="64"/>
        <v>-0.022176919004010042</v>
      </c>
      <c r="AC230" s="67">
        <f t="shared" si="65"/>
        <v>0.023332139036469874</v>
      </c>
      <c r="AD230" s="62">
        <v>20507968</v>
      </c>
      <c r="AE230" s="67">
        <f t="shared" si="66"/>
        <v>0</v>
      </c>
      <c r="AF230" s="62">
        <v>0</v>
      </c>
      <c r="AG230" s="62">
        <v>878957903</v>
      </c>
      <c r="AH230" s="64">
        <v>-15649688</v>
      </c>
      <c r="AI230" s="65">
        <v>863308215</v>
      </c>
      <c r="AJ230" s="66">
        <f t="shared" si="67"/>
        <v>-0.01780482085272291</v>
      </c>
      <c r="AK230" s="62">
        <v>0</v>
      </c>
      <c r="AL230" s="62">
        <v>1144061</v>
      </c>
      <c r="AM230" s="25">
        <v>0</v>
      </c>
      <c r="AN230" s="68"/>
    </row>
    <row r="231" spans="1:40" ht="12.75">
      <c r="A231" s="59" t="s">
        <v>466</v>
      </c>
      <c r="B231" s="60" t="s">
        <v>465</v>
      </c>
      <c r="C231" s="24">
        <v>3</v>
      </c>
      <c r="D231" s="24"/>
      <c r="E231" s="61">
        <f t="shared" si="51"/>
        <v>0.02222838987942899</v>
      </c>
      <c r="F231" s="62">
        <v>6473149</v>
      </c>
      <c r="G231" s="63">
        <f t="shared" si="52"/>
        <v>0.031635438787055485</v>
      </c>
      <c r="H231" s="62">
        <v>9212584</v>
      </c>
      <c r="I231" s="63">
        <f t="shared" si="53"/>
        <v>0.14956351167386497</v>
      </c>
      <c r="J231" s="62">
        <v>43554522</v>
      </c>
      <c r="K231" s="64">
        <v>145667</v>
      </c>
      <c r="L231" s="65">
        <f t="shared" si="54"/>
        <v>43700189</v>
      </c>
      <c r="M231" s="66">
        <f t="shared" si="55"/>
        <v>0.003344474771184494</v>
      </c>
      <c r="N231" s="67">
        <f t="shared" si="56"/>
        <v>0.08630149365881695</v>
      </c>
      <c r="O231" s="62">
        <v>25131934</v>
      </c>
      <c r="P231" s="64">
        <v>-57573</v>
      </c>
      <c r="Q231" s="65">
        <f t="shared" si="57"/>
        <v>25074361</v>
      </c>
      <c r="R231" s="66">
        <f t="shared" si="58"/>
        <v>-0.0022908304629480564</v>
      </c>
      <c r="S231" s="67">
        <f t="shared" si="59"/>
        <v>0.016169416416826815</v>
      </c>
      <c r="T231" s="62">
        <v>4708710</v>
      </c>
      <c r="U231" s="64">
        <v>0</v>
      </c>
      <c r="V231" s="65">
        <f t="shared" si="60"/>
        <v>4708710</v>
      </c>
      <c r="W231" s="66">
        <f t="shared" si="61"/>
        <v>0</v>
      </c>
      <c r="X231" s="67">
        <f t="shared" si="62"/>
        <v>0.6827795043825989</v>
      </c>
      <c r="Y231" s="62">
        <v>198832821</v>
      </c>
      <c r="Z231" s="64">
        <v>-2762357</v>
      </c>
      <c r="AA231" s="65">
        <f t="shared" si="63"/>
        <v>196070464</v>
      </c>
      <c r="AB231" s="66">
        <f t="shared" si="64"/>
        <v>-0.013892862285547918</v>
      </c>
      <c r="AC231" s="67">
        <f t="shared" si="65"/>
        <v>0.011318574322090665</v>
      </c>
      <c r="AD231" s="62">
        <v>3296092</v>
      </c>
      <c r="AE231" s="67">
        <f t="shared" si="66"/>
        <v>3.6708793171777123E-06</v>
      </c>
      <c r="AF231" s="62">
        <v>1069</v>
      </c>
      <c r="AG231" s="62">
        <v>291210881</v>
      </c>
      <c r="AH231" s="64">
        <v>-2674263</v>
      </c>
      <c r="AI231" s="65">
        <v>288536618</v>
      </c>
      <c r="AJ231" s="66">
        <f t="shared" si="67"/>
        <v>-0.009183252324970645</v>
      </c>
      <c r="AK231" s="62">
        <v>0</v>
      </c>
      <c r="AL231" s="62">
        <v>0</v>
      </c>
      <c r="AM231" s="25">
        <v>0</v>
      </c>
      <c r="AN231" s="68"/>
    </row>
    <row r="232" spans="1:40" ht="12.75">
      <c r="A232" s="59" t="s">
        <v>468</v>
      </c>
      <c r="B232" s="60" t="s">
        <v>467</v>
      </c>
      <c r="C232" s="24">
        <v>3</v>
      </c>
      <c r="D232" s="24"/>
      <c r="E232" s="61">
        <f t="shared" si="51"/>
        <v>0.05234364427826709</v>
      </c>
      <c r="F232" s="62">
        <v>31692695</v>
      </c>
      <c r="G232" s="63">
        <f t="shared" si="52"/>
        <v>0.00185348789894813</v>
      </c>
      <c r="H232" s="62">
        <v>1122238</v>
      </c>
      <c r="I232" s="63">
        <f t="shared" si="53"/>
        <v>0.0011542072094125392</v>
      </c>
      <c r="J232" s="62">
        <v>698842</v>
      </c>
      <c r="K232" s="64">
        <v>2337</v>
      </c>
      <c r="L232" s="65">
        <f t="shared" si="54"/>
        <v>701179</v>
      </c>
      <c r="M232" s="66">
        <f t="shared" si="55"/>
        <v>0.0033441035312703014</v>
      </c>
      <c r="N232" s="67">
        <f t="shared" si="56"/>
        <v>0.13270363784066194</v>
      </c>
      <c r="O232" s="62">
        <v>80348550</v>
      </c>
      <c r="P232" s="64">
        <v>1593337</v>
      </c>
      <c r="Q232" s="65">
        <f t="shared" si="57"/>
        <v>81941887</v>
      </c>
      <c r="R232" s="66">
        <f t="shared" si="58"/>
        <v>0.019830314299386857</v>
      </c>
      <c r="S232" s="67">
        <f t="shared" si="59"/>
        <v>0.021444386498070383</v>
      </c>
      <c r="T232" s="62">
        <v>12984010</v>
      </c>
      <c r="U232" s="64">
        <v>0</v>
      </c>
      <c r="V232" s="65">
        <f t="shared" si="60"/>
        <v>12984010</v>
      </c>
      <c r="W232" s="66">
        <f t="shared" si="61"/>
        <v>0</v>
      </c>
      <c r="X232" s="67">
        <f t="shared" si="62"/>
        <v>0.7592850806436062</v>
      </c>
      <c r="Y232" s="62">
        <v>459727075</v>
      </c>
      <c r="Z232" s="64">
        <v>11951368</v>
      </c>
      <c r="AA232" s="65">
        <f t="shared" si="63"/>
        <v>471678443</v>
      </c>
      <c r="AB232" s="66">
        <f t="shared" si="64"/>
        <v>0.02599665899599235</v>
      </c>
      <c r="AC232" s="67">
        <f t="shared" si="65"/>
        <v>0.03121555563103366</v>
      </c>
      <c r="AD232" s="62">
        <v>18900195</v>
      </c>
      <c r="AE232" s="67">
        <f t="shared" si="66"/>
        <v>0</v>
      </c>
      <c r="AF232" s="62">
        <v>0</v>
      </c>
      <c r="AG232" s="62">
        <v>605473605</v>
      </c>
      <c r="AH232" s="64">
        <v>13547042</v>
      </c>
      <c r="AI232" s="65">
        <v>619020647</v>
      </c>
      <c r="AJ232" s="66">
        <f t="shared" si="67"/>
        <v>0.02237428995769353</v>
      </c>
      <c r="AK232" s="62">
        <v>232720</v>
      </c>
      <c r="AL232" s="62">
        <v>340610</v>
      </c>
      <c r="AM232" s="25">
        <v>0</v>
      </c>
      <c r="AN232" s="68"/>
    </row>
    <row r="233" spans="1:40" ht="12.75">
      <c r="A233" s="59" t="s">
        <v>470</v>
      </c>
      <c r="B233" s="60" t="s">
        <v>469</v>
      </c>
      <c r="C233" s="24">
        <v>3</v>
      </c>
      <c r="D233" s="24"/>
      <c r="E233" s="61">
        <f t="shared" si="51"/>
        <v>0.0367051460043547</v>
      </c>
      <c r="F233" s="62">
        <v>6275626</v>
      </c>
      <c r="G233" s="63">
        <f t="shared" si="52"/>
        <v>0.015425408809210242</v>
      </c>
      <c r="H233" s="62">
        <v>2637344</v>
      </c>
      <c r="I233" s="63">
        <f t="shared" si="53"/>
        <v>0.03461684030221903</v>
      </c>
      <c r="J233" s="62">
        <v>5918580</v>
      </c>
      <c r="K233" s="64">
        <v>19795</v>
      </c>
      <c r="L233" s="65">
        <f t="shared" si="54"/>
        <v>5938375</v>
      </c>
      <c r="M233" s="66">
        <f t="shared" si="55"/>
        <v>0.003344552240571218</v>
      </c>
      <c r="N233" s="67">
        <f t="shared" si="56"/>
        <v>0.08902361826806308</v>
      </c>
      <c r="O233" s="62">
        <v>15220725</v>
      </c>
      <c r="P233" s="64">
        <v>323845</v>
      </c>
      <c r="Q233" s="65">
        <f t="shared" si="57"/>
        <v>15544570</v>
      </c>
      <c r="R233" s="66">
        <f t="shared" si="58"/>
        <v>0.021276581765980268</v>
      </c>
      <c r="S233" s="67">
        <f t="shared" si="59"/>
        <v>0.009148934390671425</v>
      </c>
      <c r="T233" s="62">
        <v>1564230</v>
      </c>
      <c r="U233" s="64">
        <v>0</v>
      </c>
      <c r="V233" s="65">
        <f t="shared" si="60"/>
        <v>1564230</v>
      </c>
      <c r="W233" s="66">
        <f t="shared" si="61"/>
        <v>0</v>
      </c>
      <c r="X233" s="67">
        <f t="shared" si="62"/>
        <v>0.7796212710926064</v>
      </c>
      <c r="Y233" s="62">
        <v>133294975</v>
      </c>
      <c r="Z233" s="64">
        <v>5795434</v>
      </c>
      <c r="AA233" s="65">
        <f t="shared" si="63"/>
        <v>139090409</v>
      </c>
      <c r="AB233" s="66">
        <f t="shared" si="64"/>
        <v>0.04347826315283078</v>
      </c>
      <c r="AC233" s="67">
        <f t="shared" si="65"/>
        <v>0.03545878113287511</v>
      </c>
      <c r="AD233" s="62">
        <v>6062530</v>
      </c>
      <c r="AE233" s="67">
        <f t="shared" si="66"/>
        <v>0</v>
      </c>
      <c r="AF233" s="62">
        <v>0</v>
      </c>
      <c r="AG233" s="62">
        <v>170974010</v>
      </c>
      <c r="AH233" s="64">
        <v>6139074</v>
      </c>
      <c r="AI233" s="65">
        <v>177113084</v>
      </c>
      <c r="AJ233" s="66">
        <f t="shared" si="67"/>
        <v>0.035906474908086905</v>
      </c>
      <c r="AK233" s="62">
        <v>0</v>
      </c>
      <c r="AL233" s="62">
        <v>0</v>
      </c>
      <c r="AM233" s="25">
        <v>0</v>
      </c>
      <c r="AN233" s="68"/>
    </row>
    <row r="234" spans="1:40" ht="12.75">
      <c r="A234" s="59" t="s">
        <v>472</v>
      </c>
      <c r="B234" s="60" t="s">
        <v>471</v>
      </c>
      <c r="C234" s="24">
        <v>3</v>
      </c>
      <c r="D234" s="24"/>
      <c r="E234" s="61">
        <f t="shared" si="51"/>
        <v>0.032212839196114236</v>
      </c>
      <c r="F234" s="62">
        <v>614532</v>
      </c>
      <c r="G234" s="63">
        <f t="shared" si="52"/>
        <v>0.008078842440399392</v>
      </c>
      <c r="H234" s="62">
        <v>154122</v>
      </c>
      <c r="I234" s="63">
        <f t="shared" si="53"/>
        <v>0.00023425822962422547</v>
      </c>
      <c r="J234" s="62">
        <v>4469</v>
      </c>
      <c r="K234" s="64">
        <v>15</v>
      </c>
      <c r="L234" s="65">
        <f t="shared" si="54"/>
        <v>4484</v>
      </c>
      <c r="M234" s="66">
        <f t="shared" si="55"/>
        <v>0.003356455582904453</v>
      </c>
      <c r="N234" s="67">
        <f t="shared" si="56"/>
        <v>0.06420950454148551</v>
      </c>
      <c r="O234" s="62">
        <v>1224940</v>
      </c>
      <c r="P234" s="64">
        <v>26063</v>
      </c>
      <c r="Q234" s="65">
        <f t="shared" si="57"/>
        <v>1251003</v>
      </c>
      <c r="R234" s="66">
        <f t="shared" si="58"/>
        <v>0.02127696050418796</v>
      </c>
      <c r="S234" s="67">
        <f t="shared" si="59"/>
        <v>0.0023572594733053077</v>
      </c>
      <c r="T234" s="62">
        <v>44970</v>
      </c>
      <c r="U234" s="64">
        <v>0</v>
      </c>
      <c r="V234" s="65">
        <f t="shared" si="60"/>
        <v>44970</v>
      </c>
      <c r="W234" s="66">
        <f t="shared" si="61"/>
        <v>0</v>
      </c>
      <c r="X234" s="67">
        <f t="shared" si="62"/>
        <v>0.8777887553743366</v>
      </c>
      <c r="Y234" s="62">
        <v>16745785</v>
      </c>
      <c r="Z234" s="64">
        <v>728078</v>
      </c>
      <c r="AA234" s="65">
        <f t="shared" si="63"/>
        <v>17473863</v>
      </c>
      <c r="AB234" s="66">
        <f t="shared" si="64"/>
        <v>0.04347828423689901</v>
      </c>
      <c r="AC234" s="67">
        <f t="shared" si="65"/>
        <v>0.015118540744734642</v>
      </c>
      <c r="AD234" s="62">
        <v>288420</v>
      </c>
      <c r="AE234" s="67">
        <f t="shared" si="66"/>
        <v>0</v>
      </c>
      <c r="AF234" s="62">
        <v>0</v>
      </c>
      <c r="AG234" s="62">
        <v>19077238</v>
      </c>
      <c r="AH234" s="64">
        <v>754156</v>
      </c>
      <c r="AI234" s="65">
        <v>19831394</v>
      </c>
      <c r="AJ234" s="66">
        <f t="shared" si="67"/>
        <v>0.03953171837558456</v>
      </c>
      <c r="AK234" s="62">
        <v>0</v>
      </c>
      <c r="AL234" s="62">
        <v>0</v>
      </c>
      <c r="AM234" s="25">
        <v>0</v>
      </c>
      <c r="AN234" s="68"/>
    </row>
    <row r="235" spans="1:40" ht="12.75">
      <c r="A235" s="59" t="s">
        <v>474</v>
      </c>
      <c r="B235" s="60" t="s">
        <v>473</v>
      </c>
      <c r="C235" s="24">
        <v>3</v>
      </c>
      <c r="D235" s="24"/>
      <c r="E235" s="61">
        <f t="shared" si="51"/>
        <v>0.019119481341543346</v>
      </c>
      <c r="F235" s="62">
        <v>2001632</v>
      </c>
      <c r="G235" s="63">
        <f t="shared" si="52"/>
        <v>0.02406878410009003</v>
      </c>
      <c r="H235" s="62">
        <v>2519778</v>
      </c>
      <c r="I235" s="63">
        <f t="shared" si="53"/>
        <v>0.05039579158058214</v>
      </c>
      <c r="J235" s="62">
        <v>5275971</v>
      </c>
      <c r="K235" s="64">
        <v>17645</v>
      </c>
      <c r="L235" s="65">
        <f t="shared" si="54"/>
        <v>5293616</v>
      </c>
      <c r="M235" s="66">
        <f t="shared" si="55"/>
        <v>0.003344408071992814</v>
      </c>
      <c r="N235" s="67">
        <f t="shared" si="56"/>
        <v>0.11681581362150714</v>
      </c>
      <c r="O235" s="62">
        <v>12229530</v>
      </c>
      <c r="P235" s="64">
        <v>260203</v>
      </c>
      <c r="Q235" s="65">
        <f t="shared" si="57"/>
        <v>12489733</v>
      </c>
      <c r="R235" s="66">
        <f t="shared" si="58"/>
        <v>0.02127661488217454</v>
      </c>
      <c r="S235" s="67">
        <f t="shared" si="59"/>
        <v>0.061220954990980764</v>
      </c>
      <c r="T235" s="62">
        <v>6409265</v>
      </c>
      <c r="U235" s="64">
        <v>0</v>
      </c>
      <c r="V235" s="65">
        <f t="shared" si="60"/>
        <v>6409265</v>
      </c>
      <c r="W235" s="66">
        <f t="shared" si="61"/>
        <v>0</v>
      </c>
      <c r="X235" s="67">
        <f t="shared" si="62"/>
        <v>0.7117873959126801</v>
      </c>
      <c r="Y235" s="62">
        <v>74517525</v>
      </c>
      <c r="Z235" s="64">
        <v>3239892</v>
      </c>
      <c r="AA235" s="65">
        <f t="shared" si="63"/>
        <v>77757417</v>
      </c>
      <c r="AB235" s="66">
        <f t="shared" si="64"/>
        <v>0.04347825561839312</v>
      </c>
      <c r="AC235" s="67">
        <f t="shared" si="65"/>
        <v>0.016591778452616415</v>
      </c>
      <c r="AD235" s="62">
        <v>1737005</v>
      </c>
      <c r="AE235" s="67">
        <f t="shared" si="66"/>
        <v>0</v>
      </c>
      <c r="AF235" s="62">
        <v>0</v>
      </c>
      <c r="AG235" s="62">
        <v>104690706</v>
      </c>
      <c r="AH235" s="64">
        <v>3517740</v>
      </c>
      <c r="AI235" s="65">
        <v>108208446</v>
      </c>
      <c r="AJ235" s="66">
        <f t="shared" si="67"/>
        <v>0.03360126351617115</v>
      </c>
      <c r="AK235" s="62">
        <v>0</v>
      </c>
      <c r="AL235" s="62">
        <v>0</v>
      </c>
      <c r="AM235" s="25">
        <v>0</v>
      </c>
      <c r="AN235" s="68"/>
    </row>
    <row r="236" spans="1:40" ht="12.75">
      <c r="A236" s="59" t="s">
        <v>476</v>
      </c>
      <c r="B236" s="60" t="s">
        <v>475</v>
      </c>
      <c r="C236" s="24">
        <v>3</v>
      </c>
      <c r="D236" s="24"/>
      <c r="E236" s="61">
        <f t="shared" si="51"/>
        <v>0.05905470786585148</v>
      </c>
      <c r="F236" s="62">
        <v>45458752</v>
      </c>
      <c r="G236" s="63">
        <f t="shared" si="52"/>
        <v>0.005991358123415278</v>
      </c>
      <c r="H236" s="62">
        <v>4611989</v>
      </c>
      <c r="I236" s="63">
        <f t="shared" si="53"/>
        <v>0.011736584120710783</v>
      </c>
      <c r="J236" s="62">
        <v>9034512</v>
      </c>
      <c r="K236" s="64">
        <v>30216</v>
      </c>
      <c r="L236" s="65">
        <f t="shared" si="54"/>
        <v>9064728</v>
      </c>
      <c r="M236" s="66">
        <f t="shared" si="55"/>
        <v>0.0033445082589961695</v>
      </c>
      <c r="N236" s="67">
        <f t="shared" si="56"/>
        <v>0.1618582456148519</v>
      </c>
      <c r="O236" s="62">
        <v>124594196</v>
      </c>
      <c r="P236" s="64">
        <v>2606833</v>
      </c>
      <c r="Q236" s="65">
        <f t="shared" si="57"/>
        <v>127201029</v>
      </c>
      <c r="R236" s="66">
        <f t="shared" si="58"/>
        <v>0.02092258775842175</v>
      </c>
      <c r="S236" s="67">
        <f t="shared" si="59"/>
        <v>0.05714718713613162</v>
      </c>
      <c r="T236" s="62">
        <v>43990393</v>
      </c>
      <c r="U236" s="64">
        <v>-446425</v>
      </c>
      <c r="V236" s="65">
        <f t="shared" si="60"/>
        <v>43543968</v>
      </c>
      <c r="W236" s="66">
        <f t="shared" si="61"/>
        <v>-0.01014823850289312</v>
      </c>
      <c r="X236" s="67">
        <f t="shared" si="62"/>
        <v>0.6784117307704629</v>
      </c>
      <c r="Y236" s="62">
        <v>522223405</v>
      </c>
      <c r="Z236" s="64">
        <v>-13941982</v>
      </c>
      <c r="AA236" s="65">
        <f t="shared" si="63"/>
        <v>508281423</v>
      </c>
      <c r="AB236" s="66">
        <f t="shared" si="64"/>
        <v>-0.02669735187376368</v>
      </c>
      <c r="AC236" s="67">
        <f t="shared" si="65"/>
        <v>0.025800186368576023</v>
      </c>
      <c r="AD236" s="62">
        <v>19860301</v>
      </c>
      <c r="AE236" s="67">
        <f t="shared" si="66"/>
        <v>0</v>
      </c>
      <c r="AF236" s="62">
        <v>0</v>
      </c>
      <c r="AG236" s="62">
        <v>769773548</v>
      </c>
      <c r="AH236" s="64">
        <v>-11751358</v>
      </c>
      <c r="AI236" s="65">
        <v>758022190</v>
      </c>
      <c r="AJ236" s="66">
        <f t="shared" si="67"/>
        <v>-0.015265993525669968</v>
      </c>
      <c r="AK236" s="62">
        <v>61695</v>
      </c>
      <c r="AL236" s="62">
        <v>266795</v>
      </c>
      <c r="AM236" s="25">
        <v>0</v>
      </c>
      <c r="AN236" s="68"/>
    </row>
    <row r="237" spans="1:40" ht="12.75">
      <c r="A237" s="59" t="s">
        <v>478</v>
      </c>
      <c r="B237" s="60" t="s">
        <v>477</v>
      </c>
      <c r="C237" s="24">
        <v>3</v>
      </c>
      <c r="D237" s="24"/>
      <c r="E237" s="61">
        <f t="shared" si="51"/>
        <v>0.03216754123963582</v>
      </c>
      <c r="F237" s="62">
        <v>5383534</v>
      </c>
      <c r="G237" s="63">
        <f t="shared" si="52"/>
        <v>0.004335674379802997</v>
      </c>
      <c r="H237" s="62">
        <v>725615</v>
      </c>
      <c r="I237" s="63">
        <f t="shared" si="53"/>
        <v>0.0005207362336774063</v>
      </c>
      <c r="J237" s="62">
        <v>87150</v>
      </c>
      <c r="K237" s="64">
        <v>291</v>
      </c>
      <c r="L237" s="65">
        <f t="shared" si="54"/>
        <v>87441</v>
      </c>
      <c r="M237" s="66">
        <f t="shared" si="55"/>
        <v>0.0033390705679862305</v>
      </c>
      <c r="N237" s="67">
        <f t="shared" si="56"/>
        <v>0.1146539352802001</v>
      </c>
      <c r="O237" s="62">
        <v>19188391</v>
      </c>
      <c r="P237" s="64">
        <v>357413</v>
      </c>
      <c r="Q237" s="65">
        <f t="shared" si="57"/>
        <v>19545804</v>
      </c>
      <c r="R237" s="66">
        <f t="shared" si="58"/>
        <v>0.01862652267196348</v>
      </c>
      <c r="S237" s="67">
        <f t="shared" si="59"/>
        <v>0.014700506367737738</v>
      </c>
      <c r="T237" s="62">
        <v>2460265</v>
      </c>
      <c r="U237" s="64">
        <v>-25364</v>
      </c>
      <c r="V237" s="65">
        <f t="shared" si="60"/>
        <v>2434901</v>
      </c>
      <c r="W237" s="66">
        <f t="shared" si="61"/>
        <v>-0.010309458533938417</v>
      </c>
      <c r="X237" s="67">
        <f t="shared" si="62"/>
        <v>0.8081070487424232</v>
      </c>
      <c r="Y237" s="62">
        <v>135244150</v>
      </c>
      <c r="Z237" s="64">
        <v>-2289423</v>
      </c>
      <c r="AA237" s="65">
        <f t="shared" si="63"/>
        <v>132954727</v>
      </c>
      <c r="AB237" s="66">
        <f t="shared" si="64"/>
        <v>-0.01692807415329979</v>
      </c>
      <c r="AC237" s="67">
        <f t="shared" si="65"/>
        <v>0.02551455775652275</v>
      </c>
      <c r="AD237" s="62">
        <v>4270096</v>
      </c>
      <c r="AE237" s="67">
        <f t="shared" si="66"/>
        <v>0</v>
      </c>
      <c r="AF237" s="62">
        <v>0</v>
      </c>
      <c r="AG237" s="62">
        <v>167359201</v>
      </c>
      <c r="AH237" s="64">
        <v>-1957083</v>
      </c>
      <c r="AI237" s="65">
        <v>165402118</v>
      </c>
      <c r="AJ237" s="66">
        <f t="shared" si="67"/>
        <v>-0.011693907405784042</v>
      </c>
      <c r="AK237" s="62">
        <v>0</v>
      </c>
      <c r="AL237" s="62">
        <v>0</v>
      </c>
      <c r="AM237" s="25">
        <v>0</v>
      </c>
      <c r="AN237" s="68"/>
    </row>
    <row r="238" spans="1:40" ht="12.75">
      <c r="A238" s="59" t="s">
        <v>480</v>
      </c>
      <c r="B238" s="60" t="s">
        <v>479</v>
      </c>
      <c r="C238" s="24">
        <v>3</v>
      </c>
      <c r="D238" s="24"/>
      <c r="E238" s="61">
        <f t="shared" si="51"/>
        <v>0.047096074159630415</v>
      </c>
      <c r="F238" s="62">
        <v>85799898</v>
      </c>
      <c r="G238" s="63">
        <f t="shared" si="52"/>
        <v>0.012336585382414552</v>
      </c>
      <c r="H238" s="62">
        <v>22474862</v>
      </c>
      <c r="I238" s="63">
        <f t="shared" si="53"/>
        <v>0.01369273601501754</v>
      </c>
      <c r="J238" s="62">
        <v>24945505</v>
      </c>
      <c r="K238" s="64">
        <v>83430</v>
      </c>
      <c r="L238" s="65">
        <f t="shared" si="54"/>
        <v>25028935</v>
      </c>
      <c r="M238" s="66">
        <f t="shared" si="55"/>
        <v>0.003344490319999535</v>
      </c>
      <c r="N238" s="67">
        <f t="shared" si="56"/>
        <v>0.5456440996438076</v>
      </c>
      <c r="O238" s="62">
        <v>994057550</v>
      </c>
      <c r="P238" s="64">
        <v>0</v>
      </c>
      <c r="Q238" s="65">
        <f t="shared" si="57"/>
        <v>994057550</v>
      </c>
      <c r="R238" s="66">
        <f t="shared" si="58"/>
        <v>0</v>
      </c>
      <c r="S238" s="67">
        <f t="shared" si="59"/>
        <v>0.1899363902265902</v>
      </c>
      <c r="T238" s="62">
        <v>346027205</v>
      </c>
      <c r="U238" s="64">
        <v>0</v>
      </c>
      <c r="V238" s="65">
        <f t="shared" si="60"/>
        <v>346027205</v>
      </c>
      <c r="W238" s="66">
        <f t="shared" si="61"/>
        <v>0</v>
      </c>
      <c r="X238" s="67">
        <f t="shared" si="62"/>
        <v>0.1749696682121818</v>
      </c>
      <c r="Y238" s="62">
        <v>318760745</v>
      </c>
      <c r="Z238" s="64">
        <v>0</v>
      </c>
      <c r="AA238" s="65">
        <f t="shared" si="63"/>
        <v>318760745</v>
      </c>
      <c r="AB238" s="66">
        <f t="shared" si="64"/>
        <v>0</v>
      </c>
      <c r="AC238" s="67">
        <f t="shared" si="65"/>
        <v>0.016324391469763378</v>
      </c>
      <c r="AD238" s="62">
        <v>29739870</v>
      </c>
      <c r="AE238" s="67">
        <f t="shared" si="66"/>
        <v>5.489059457813157E-08</v>
      </c>
      <c r="AF238" s="62">
        <v>100</v>
      </c>
      <c r="AG238" s="62">
        <v>1821805735</v>
      </c>
      <c r="AH238" s="64">
        <v>83430</v>
      </c>
      <c r="AI238" s="65">
        <v>1821889165</v>
      </c>
      <c r="AJ238" s="66">
        <f t="shared" si="67"/>
        <v>4.579522305653517E-05</v>
      </c>
      <c r="AK238" s="62">
        <v>3461620</v>
      </c>
      <c r="AL238" s="62">
        <v>16764170</v>
      </c>
      <c r="AM238" s="25">
        <v>0</v>
      </c>
      <c r="AN238" s="68"/>
    </row>
    <row r="239" spans="1:40" ht="12.75">
      <c r="A239" s="59" t="s">
        <v>482</v>
      </c>
      <c r="B239" s="60" t="s">
        <v>481</v>
      </c>
      <c r="C239" s="24">
        <v>3</v>
      </c>
      <c r="D239" s="24"/>
      <c r="E239" s="61">
        <f t="shared" si="51"/>
        <v>0.03481386265059143</v>
      </c>
      <c r="F239" s="62">
        <v>15289999</v>
      </c>
      <c r="G239" s="63">
        <f t="shared" si="52"/>
        <v>0.0017447324743918749</v>
      </c>
      <c r="H239" s="62">
        <v>766274</v>
      </c>
      <c r="I239" s="63">
        <f t="shared" si="53"/>
        <v>0.00014624783244983455</v>
      </c>
      <c r="J239" s="62">
        <v>64231</v>
      </c>
      <c r="K239" s="64">
        <v>214</v>
      </c>
      <c r="L239" s="65">
        <f t="shared" si="54"/>
        <v>64445</v>
      </c>
      <c r="M239" s="66">
        <f t="shared" si="55"/>
        <v>0.0033317245566782394</v>
      </c>
      <c r="N239" s="67">
        <f t="shared" si="56"/>
        <v>0.7679692128127937</v>
      </c>
      <c r="O239" s="62">
        <v>337286575</v>
      </c>
      <c r="P239" s="64">
        <v>1052934</v>
      </c>
      <c r="Q239" s="65">
        <f t="shared" si="57"/>
        <v>338339509</v>
      </c>
      <c r="R239" s="66">
        <f t="shared" si="58"/>
        <v>0.0031217785647116255</v>
      </c>
      <c r="S239" s="67">
        <f t="shared" si="59"/>
        <v>0.04788877088099302</v>
      </c>
      <c r="T239" s="62">
        <v>21032405</v>
      </c>
      <c r="U239" s="64">
        <v>9457</v>
      </c>
      <c r="V239" s="65">
        <f t="shared" si="60"/>
        <v>21041862</v>
      </c>
      <c r="W239" s="66">
        <f t="shared" si="61"/>
        <v>0.0004496394967670126</v>
      </c>
      <c r="X239" s="67">
        <f t="shared" si="62"/>
        <v>0.11787933680174754</v>
      </c>
      <c r="Y239" s="62">
        <v>51771760</v>
      </c>
      <c r="Z239" s="64">
        <v>0</v>
      </c>
      <c r="AA239" s="65">
        <f t="shared" si="63"/>
        <v>51771760</v>
      </c>
      <c r="AB239" s="66">
        <f t="shared" si="64"/>
        <v>0</v>
      </c>
      <c r="AC239" s="67">
        <f t="shared" si="65"/>
        <v>0.02955783654703255</v>
      </c>
      <c r="AD239" s="62">
        <v>12981590</v>
      </c>
      <c r="AE239" s="67">
        <f t="shared" si="66"/>
        <v>0</v>
      </c>
      <c r="AF239" s="62">
        <v>0</v>
      </c>
      <c r="AG239" s="62">
        <v>439192834</v>
      </c>
      <c r="AH239" s="64">
        <v>1062605</v>
      </c>
      <c r="AI239" s="65">
        <v>440255439</v>
      </c>
      <c r="AJ239" s="66">
        <f t="shared" si="67"/>
        <v>0.0024194497672518946</v>
      </c>
      <c r="AK239" s="62">
        <v>0</v>
      </c>
      <c r="AL239" s="62">
        <v>0</v>
      </c>
      <c r="AM239" s="25">
        <v>0</v>
      </c>
      <c r="AN239" s="68"/>
    </row>
    <row r="240" spans="1:40" ht="12.75">
      <c r="A240" s="59" t="s">
        <v>484</v>
      </c>
      <c r="B240" s="60" t="s">
        <v>483</v>
      </c>
      <c r="C240" s="24">
        <v>3</v>
      </c>
      <c r="D240" s="24"/>
      <c r="E240" s="61">
        <f t="shared" si="51"/>
        <v>0.027439097240144494</v>
      </c>
      <c r="F240" s="62">
        <v>19453872</v>
      </c>
      <c r="G240" s="63">
        <f t="shared" si="52"/>
        <v>0.007695105250484082</v>
      </c>
      <c r="H240" s="62">
        <v>5455704</v>
      </c>
      <c r="I240" s="63">
        <f t="shared" si="53"/>
        <v>0.02204182204900557</v>
      </c>
      <c r="J240" s="62">
        <v>15627292</v>
      </c>
      <c r="K240" s="64">
        <v>52265</v>
      </c>
      <c r="L240" s="65">
        <f t="shared" si="54"/>
        <v>15679557</v>
      </c>
      <c r="M240" s="66">
        <f t="shared" si="55"/>
        <v>0.0033444694064717036</v>
      </c>
      <c r="N240" s="67">
        <f t="shared" si="56"/>
        <v>0.3653164129625411</v>
      </c>
      <c r="O240" s="62">
        <v>259003373</v>
      </c>
      <c r="P240" s="64">
        <v>924350</v>
      </c>
      <c r="Q240" s="65">
        <f t="shared" si="57"/>
        <v>259927723</v>
      </c>
      <c r="R240" s="66">
        <f t="shared" si="58"/>
        <v>0.0035688724409006054</v>
      </c>
      <c r="S240" s="67">
        <f t="shared" si="59"/>
        <v>0.020750717567650623</v>
      </c>
      <c r="T240" s="62">
        <v>14711920</v>
      </c>
      <c r="U240" s="64">
        <v>81074</v>
      </c>
      <c r="V240" s="65">
        <f t="shared" si="60"/>
        <v>14792994</v>
      </c>
      <c r="W240" s="66">
        <f t="shared" si="61"/>
        <v>0.005510769498474706</v>
      </c>
      <c r="X240" s="67">
        <f t="shared" si="62"/>
        <v>0.5246599070140789</v>
      </c>
      <c r="Y240" s="62">
        <v>371975309</v>
      </c>
      <c r="Z240" s="64">
        <v>-943814</v>
      </c>
      <c r="AA240" s="65">
        <f t="shared" si="63"/>
        <v>371031495</v>
      </c>
      <c r="AB240" s="66">
        <f t="shared" si="64"/>
        <v>-0.0025373028186663864</v>
      </c>
      <c r="AC240" s="67">
        <f t="shared" si="65"/>
        <v>0.03209693791609518</v>
      </c>
      <c r="AD240" s="62">
        <v>22756205</v>
      </c>
      <c r="AE240" s="67">
        <f t="shared" si="66"/>
        <v>0</v>
      </c>
      <c r="AF240" s="62">
        <v>0</v>
      </c>
      <c r="AG240" s="62">
        <v>708983675</v>
      </c>
      <c r="AH240" s="64">
        <v>113875</v>
      </c>
      <c r="AI240" s="65">
        <v>709097550</v>
      </c>
      <c r="AJ240" s="66">
        <f t="shared" si="67"/>
        <v>0.00016061723847167567</v>
      </c>
      <c r="AK240" s="62">
        <v>0</v>
      </c>
      <c r="AL240" s="62">
        <v>0</v>
      </c>
      <c r="AM240" s="25">
        <v>0</v>
      </c>
      <c r="AN240" s="68"/>
    </row>
    <row r="241" spans="1:40" ht="12.75">
      <c r="A241" s="59" t="s">
        <v>486</v>
      </c>
      <c r="B241" s="60" t="s">
        <v>485</v>
      </c>
      <c r="C241" s="24">
        <v>3</v>
      </c>
      <c r="D241" s="24"/>
      <c r="E241" s="61">
        <f t="shared" si="51"/>
        <v>0.03436495185562582</v>
      </c>
      <c r="F241" s="62">
        <v>32336466</v>
      </c>
      <c r="G241" s="63">
        <f t="shared" si="52"/>
        <v>0.002446892567654131</v>
      </c>
      <c r="H241" s="62">
        <v>2302458</v>
      </c>
      <c r="I241" s="63">
        <f t="shared" si="53"/>
        <v>0.0011690982410354784</v>
      </c>
      <c r="J241" s="62">
        <v>1100089</v>
      </c>
      <c r="K241" s="64">
        <v>3680</v>
      </c>
      <c r="L241" s="65">
        <f t="shared" si="54"/>
        <v>1103769</v>
      </c>
      <c r="M241" s="66">
        <f t="shared" si="55"/>
        <v>0.003345183889667109</v>
      </c>
      <c r="N241" s="67">
        <f t="shared" si="56"/>
        <v>0.2650946991584389</v>
      </c>
      <c r="O241" s="62">
        <v>249446755</v>
      </c>
      <c r="P241" s="64">
        <v>2581137</v>
      </c>
      <c r="Q241" s="65">
        <f t="shared" si="57"/>
        <v>252027892</v>
      </c>
      <c r="R241" s="66">
        <f t="shared" si="58"/>
        <v>0.01034744669258175</v>
      </c>
      <c r="S241" s="67">
        <f t="shared" si="59"/>
        <v>0.08838976407304204</v>
      </c>
      <c r="T241" s="62">
        <v>83172315</v>
      </c>
      <c r="U241" s="64">
        <v>0</v>
      </c>
      <c r="V241" s="65">
        <f t="shared" si="60"/>
        <v>83172315</v>
      </c>
      <c r="W241" s="66">
        <f t="shared" si="61"/>
        <v>0</v>
      </c>
      <c r="X241" s="67">
        <f t="shared" si="62"/>
        <v>0.5867157465838461</v>
      </c>
      <c r="Y241" s="62">
        <v>552083235</v>
      </c>
      <c r="Z241" s="64">
        <v>13931846</v>
      </c>
      <c r="AA241" s="65">
        <f t="shared" si="63"/>
        <v>566015081</v>
      </c>
      <c r="AB241" s="66">
        <f t="shared" si="64"/>
        <v>0.025235046306015797</v>
      </c>
      <c r="AC241" s="67">
        <f t="shared" si="65"/>
        <v>0.021818847520357475</v>
      </c>
      <c r="AD241" s="62">
        <v>20530930</v>
      </c>
      <c r="AE241" s="67">
        <f t="shared" si="66"/>
        <v>0</v>
      </c>
      <c r="AF241" s="62">
        <v>0</v>
      </c>
      <c r="AG241" s="62">
        <v>940972248</v>
      </c>
      <c r="AH241" s="64">
        <v>16516663</v>
      </c>
      <c r="AI241" s="65">
        <v>957488911</v>
      </c>
      <c r="AJ241" s="66">
        <f t="shared" si="67"/>
        <v>0.017552763150141277</v>
      </c>
      <c r="AK241" s="62">
        <v>255475</v>
      </c>
      <c r="AL241" s="62">
        <v>791705</v>
      </c>
      <c r="AM241" s="25">
        <v>0</v>
      </c>
      <c r="AN241" s="68"/>
    </row>
    <row r="242" spans="1:40" ht="12.75">
      <c r="A242" s="59" t="s">
        <v>488</v>
      </c>
      <c r="B242" s="60" t="s">
        <v>487</v>
      </c>
      <c r="C242" s="24">
        <v>3</v>
      </c>
      <c r="D242" s="24"/>
      <c r="E242" s="61">
        <f t="shared" si="51"/>
        <v>0.07398342772153263</v>
      </c>
      <c r="F242" s="62">
        <v>37252021</v>
      </c>
      <c r="G242" s="63">
        <f t="shared" si="52"/>
        <v>0.004782716483248165</v>
      </c>
      <c r="H242" s="62">
        <v>2408186</v>
      </c>
      <c r="I242" s="63">
        <f t="shared" si="53"/>
        <v>0.0011172579629713352</v>
      </c>
      <c r="J242" s="62">
        <v>562560</v>
      </c>
      <c r="K242" s="64">
        <v>1882</v>
      </c>
      <c r="L242" s="65">
        <f t="shared" si="54"/>
        <v>564442</v>
      </c>
      <c r="M242" s="66">
        <f t="shared" si="55"/>
        <v>0.0033454209328782707</v>
      </c>
      <c r="N242" s="67">
        <f t="shared" si="56"/>
        <v>0.13600974249897002</v>
      </c>
      <c r="O242" s="62">
        <v>68483415</v>
      </c>
      <c r="P242" s="64">
        <v>349254</v>
      </c>
      <c r="Q242" s="65">
        <f t="shared" si="57"/>
        <v>68832669</v>
      </c>
      <c r="R242" s="66">
        <f t="shared" si="58"/>
        <v>0.005099833295404442</v>
      </c>
      <c r="S242" s="67">
        <f t="shared" si="59"/>
        <v>0.10908442338474618</v>
      </c>
      <c r="T242" s="62">
        <v>54926020</v>
      </c>
      <c r="U242" s="64">
        <v>0</v>
      </c>
      <c r="V242" s="65">
        <f t="shared" si="60"/>
        <v>54926020</v>
      </c>
      <c r="W242" s="66">
        <f t="shared" si="61"/>
        <v>0</v>
      </c>
      <c r="X242" s="67">
        <f t="shared" si="62"/>
        <v>0.6549665532416278</v>
      </c>
      <c r="Y242" s="62">
        <v>329787745</v>
      </c>
      <c r="Z242" s="64">
        <v>1414621</v>
      </c>
      <c r="AA242" s="65">
        <f t="shared" si="63"/>
        <v>331202366</v>
      </c>
      <c r="AB242" s="66">
        <f t="shared" si="64"/>
        <v>0.004289489289542885</v>
      </c>
      <c r="AC242" s="67">
        <f t="shared" si="65"/>
        <v>0.020055878706903875</v>
      </c>
      <c r="AD242" s="62">
        <v>10098505</v>
      </c>
      <c r="AE242" s="67">
        <f t="shared" si="66"/>
        <v>0</v>
      </c>
      <c r="AF242" s="62">
        <v>0</v>
      </c>
      <c r="AG242" s="62">
        <v>503518452</v>
      </c>
      <c r="AH242" s="64">
        <v>1765757</v>
      </c>
      <c r="AI242" s="65">
        <v>505284209</v>
      </c>
      <c r="AJ242" s="66">
        <f t="shared" si="67"/>
        <v>0.003506836726611163</v>
      </c>
      <c r="AK242" s="62">
        <v>0</v>
      </c>
      <c r="AL242" s="62">
        <v>3568250</v>
      </c>
      <c r="AM242" s="25">
        <v>0</v>
      </c>
      <c r="AN242" s="68"/>
    </row>
    <row r="243" spans="1:40" ht="12.75">
      <c r="A243" s="59" t="s">
        <v>490</v>
      </c>
      <c r="B243" s="60" t="s">
        <v>489</v>
      </c>
      <c r="C243" s="24">
        <v>3</v>
      </c>
      <c r="D243" s="24"/>
      <c r="E243" s="61">
        <f t="shared" si="51"/>
        <v>0.019213283320250615</v>
      </c>
      <c r="F243" s="62">
        <v>7790777</v>
      </c>
      <c r="G243" s="63">
        <f t="shared" si="52"/>
        <v>0.012362818076427612</v>
      </c>
      <c r="H243" s="62">
        <v>5012988</v>
      </c>
      <c r="I243" s="63">
        <f t="shared" si="53"/>
        <v>0.0008789188124715618</v>
      </c>
      <c r="J243" s="62">
        <v>356392</v>
      </c>
      <c r="K243" s="64">
        <v>1192</v>
      </c>
      <c r="L243" s="65">
        <f t="shared" si="54"/>
        <v>357584</v>
      </c>
      <c r="M243" s="66">
        <f t="shared" si="55"/>
        <v>0.0033446317537991874</v>
      </c>
      <c r="N243" s="67">
        <f t="shared" si="56"/>
        <v>0.11912085864147343</v>
      </c>
      <c r="O243" s="62">
        <v>48302210</v>
      </c>
      <c r="P243" s="64">
        <v>517436</v>
      </c>
      <c r="Q243" s="65">
        <f t="shared" si="57"/>
        <v>48819646</v>
      </c>
      <c r="R243" s="66">
        <f t="shared" si="58"/>
        <v>0.010712470506007904</v>
      </c>
      <c r="S243" s="67">
        <f t="shared" si="59"/>
        <v>0.018462148459911013</v>
      </c>
      <c r="T243" s="62">
        <v>7486200</v>
      </c>
      <c r="U243" s="64">
        <v>0</v>
      </c>
      <c r="V243" s="65">
        <f t="shared" si="60"/>
        <v>7486200</v>
      </c>
      <c r="W243" s="66">
        <f t="shared" si="61"/>
        <v>0</v>
      </c>
      <c r="X243" s="67">
        <f t="shared" si="62"/>
        <v>0.8090222607265041</v>
      </c>
      <c r="Y243" s="62">
        <v>328049710</v>
      </c>
      <c r="Z243" s="64">
        <v>9330222</v>
      </c>
      <c r="AA243" s="65">
        <f t="shared" si="63"/>
        <v>337379932</v>
      </c>
      <c r="AB243" s="66">
        <f t="shared" si="64"/>
        <v>0.02844148833419179</v>
      </c>
      <c r="AC243" s="67">
        <f t="shared" si="65"/>
        <v>0.020939711962961707</v>
      </c>
      <c r="AD243" s="62">
        <v>8490825</v>
      </c>
      <c r="AE243" s="67">
        <f t="shared" si="66"/>
        <v>0</v>
      </c>
      <c r="AF243" s="62">
        <v>0</v>
      </c>
      <c r="AG243" s="62">
        <v>405489102</v>
      </c>
      <c r="AH243" s="64">
        <v>9848850</v>
      </c>
      <c r="AI243" s="65">
        <v>415337952</v>
      </c>
      <c r="AJ243" s="66">
        <f t="shared" si="67"/>
        <v>0.02428881553517066</v>
      </c>
      <c r="AK243" s="62">
        <v>0</v>
      </c>
      <c r="AL243" s="62">
        <v>0</v>
      </c>
      <c r="AM243" s="25">
        <v>0</v>
      </c>
      <c r="AN243" s="68"/>
    </row>
    <row r="244" spans="1:40" ht="12.75">
      <c r="A244" s="59" t="s">
        <v>492</v>
      </c>
      <c r="B244" s="60" t="s">
        <v>491</v>
      </c>
      <c r="C244" s="24">
        <v>3</v>
      </c>
      <c r="D244" s="24"/>
      <c r="E244" s="61">
        <f t="shared" si="51"/>
        <v>0.04112950190391921</v>
      </c>
      <c r="F244" s="62">
        <v>14756483</v>
      </c>
      <c r="G244" s="63">
        <f t="shared" si="52"/>
        <v>0.012201956748097405</v>
      </c>
      <c r="H244" s="62">
        <v>4377830</v>
      </c>
      <c r="I244" s="63">
        <f t="shared" si="53"/>
        <v>0.02219643025669867</v>
      </c>
      <c r="J244" s="62">
        <v>7963657</v>
      </c>
      <c r="K244" s="64">
        <v>26635</v>
      </c>
      <c r="L244" s="65">
        <f t="shared" si="54"/>
        <v>7990292</v>
      </c>
      <c r="M244" s="66">
        <f t="shared" si="55"/>
        <v>0.003344568958708292</v>
      </c>
      <c r="N244" s="67">
        <f t="shared" si="56"/>
        <v>0.12183045489200682</v>
      </c>
      <c r="O244" s="62">
        <v>43710450</v>
      </c>
      <c r="P244" s="64">
        <v>461300</v>
      </c>
      <c r="Q244" s="65">
        <f t="shared" si="57"/>
        <v>44171750</v>
      </c>
      <c r="R244" s="66">
        <f t="shared" si="58"/>
        <v>0.010553540400522072</v>
      </c>
      <c r="S244" s="67">
        <f t="shared" si="59"/>
        <v>0.03803939105133165</v>
      </c>
      <c r="T244" s="62">
        <v>13647810</v>
      </c>
      <c r="U244" s="64">
        <v>0</v>
      </c>
      <c r="V244" s="65">
        <f t="shared" si="60"/>
        <v>13647810</v>
      </c>
      <c r="W244" s="66">
        <f t="shared" si="61"/>
        <v>0</v>
      </c>
      <c r="X244" s="67">
        <f t="shared" si="62"/>
        <v>0.7487254619796178</v>
      </c>
      <c r="Y244" s="62">
        <v>268628455</v>
      </c>
      <c r="Z244" s="64">
        <v>7629613</v>
      </c>
      <c r="AA244" s="65">
        <f t="shared" si="63"/>
        <v>276258068</v>
      </c>
      <c r="AB244" s="66">
        <f t="shared" si="64"/>
        <v>0.028402102822651456</v>
      </c>
      <c r="AC244" s="67">
        <f t="shared" si="65"/>
        <v>0.01587680316832849</v>
      </c>
      <c r="AD244" s="62">
        <v>5696295</v>
      </c>
      <c r="AE244" s="67">
        <f t="shared" si="66"/>
        <v>0</v>
      </c>
      <c r="AF244" s="62">
        <v>0</v>
      </c>
      <c r="AG244" s="62">
        <v>358780980</v>
      </c>
      <c r="AH244" s="64">
        <v>8117548</v>
      </c>
      <c r="AI244" s="65">
        <v>366898528</v>
      </c>
      <c r="AJ244" s="66">
        <f t="shared" si="67"/>
        <v>0.022625357676429782</v>
      </c>
      <c r="AK244" s="62">
        <v>0</v>
      </c>
      <c r="AL244" s="62">
        <v>317465</v>
      </c>
      <c r="AM244" s="25">
        <v>0</v>
      </c>
      <c r="AN244" s="68"/>
    </row>
    <row r="245" spans="1:40" ht="12.75">
      <c r="A245" s="59" t="s">
        <v>494</v>
      </c>
      <c r="B245" s="60" t="s">
        <v>493</v>
      </c>
      <c r="C245" s="24">
        <v>3</v>
      </c>
      <c r="D245" s="24"/>
      <c r="E245" s="61">
        <f t="shared" si="51"/>
        <v>0.031665747922214826</v>
      </c>
      <c r="F245" s="62">
        <v>11182830</v>
      </c>
      <c r="G245" s="63">
        <f t="shared" si="52"/>
        <v>0.03184714560756326</v>
      </c>
      <c r="H245" s="62">
        <v>11246891</v>
      </c>
      <c r="I245" s="63">
        <f t="shared" si="53"/>
        <v>0.023422102205743867</v>
      </c>
      <c r="J245" s="62">
        <v>8271568</v>
      </c>
      <c r="K245" s="64">
        <v>27664</v>
      </c>
      <c r="L245" s="65">
        <f t="shared" si="54"/>
        <v>8299232</v>
      </c>
      <c r="M245" s="66">
        <f t="shared" si="55"/>
        <v>0.0033444686666421653</v>
      </c>
      <c r="N245" s="67">
        <f t="shared" si="56"/>
        <v>0.1775247409866395</v>
      </c>
      <c r="O245" s="62">
        <v>62693261</v>
      </c>
      <c r="P245" s="64">
        <v>1032097</v>
      </c>
      <c r="Q245" s="65">
        <f t="shared" si="57"/>
        <v>63725358</v>
      </c>
      <c r="R245" s="66">
        <f t="shared" si="58"/>
        <v>0.016462646599289196</v>
      </c>
      <c r="S245" s="67">
        <f t="shared" si="59"/>
        <v>0.023374182363263236</v>
      </c>
      <c r="T245" s="62">
        <v>8254645</v>
      </c>
      <c r="U245" s="64">
        <v>13184</v>
      </c>
      <c r="V245" s="65">
        <f t="shared" si="60"/>
        <v>8267829</v>
      </c>
      <c r="W245" s="66">
        <f t="shared" si="61"/>
        <v>0.0015971613558184512</v>
      </c>
      <c r="X245" s="67">
        <f t="shared" si="62"/>
        <v>0.6869936712791004</v>
      </c>
      <c r="Y245" s="62">
        <v>242613358</v>
      </c>
      <c r="Z245" s="64">
        <v>5160538</v>
      </c>
      <c r="AA245" s="65">
        <f t="shared" si="63"/>
        <v>247773896</v>
      </c>
      <c r="AB245" s="66">
        <f t="shared" si="64"/>
        <v>0.021270625997435805</v>
      </c>
      <c r="AC245" s="67">
        <f t="shared" si="65"/>
        <v>0.025172409635474895</v>
      </c>
      <c r="AD245" s="62">
        <v>8889693</v>
      </c>
      <c r="AE245" s="67">
        <f t="shared" si="66"/>
        <v>0</v>
      </c>
      <c r="AF245" s="62">
        <v>0</v>
      </c>
      <c r="AG245" s="62">
        <v>353152246</v>
      </c>
      <c r="AH245" s="64">
        <v>6233483</v>
      </c>
      <c r="AI245" s="65">
        <v>359385729</v>
      </c>
      <c r="AJ245" s="66">
        <f t="shared" si="67"/>
        <v>0.017650979345604955</v>
      </c>
      <c r="AK245" s="62">
        <v>0</v>
      </c>
      <c r="AL245" s="62">
        <v>0</v>
      </c>
      <c r="AM245" s="25">
        <v>0</v>
      </c>
      <c r="AN245" s="68"/>
    </row>
    <row r="246" spans="1:40" ht="12.75">
      <c r="A246" s="59" t="s">
        <v>496</v>
      </c>
      <c r="B246" s="60" t="s">
        <v>495</v>
      </c>
      <c r="C246" s="24">
        <v>3</v>
      </c>
      <c r="D246" s="24"/>
      <c r="E246" s="61">
        <f t="shared" si="51"/>
        <v>0.03692966683942625</v>
      </c>
      <c r="F246" s="62">
        <v>21029753</v>
      </c>
      <c r="G246" s="63">
        <f t="shared" si="52"/>
        <v>0.0013434408460637928</v>
      </c>
      <c r="H246" s="62">
        <v>765028</v>
      </c>
      <c r="I246" s="63">
        <f t="shared" si="53"/>
        <v>0.00034160430847380424</v>
      </c>
      <c r="J246" s="62">
        <v>194528</v>
      </c>
      <c r="K246" s="64">
        <v>651</v>
      </c>
      <c r="L246" s="65">
        <f t="shared" si="54"/>
        <v>195179</v>
      </c>
      <c r="M246" s="66">
        <f t="shared" si="55"/>
        <v>0.0033465619345287054</v>
      </c>
      <c r="N246" s="67">
        <f t="shared" si="56"/>
        <v>0.05503480582079356</v>
      </c>
      <c r="O246" s="62">
        <v>31339800</v>
      </c>
      <c r="P246" s="64">
        <v>29264</v>
      </c>
      <c r="Q246" s="65">
        <f t="shared" si="57"/>
        <v>31369064</v>
      </c>
      <c r="R246" s="66">
        <f t="shared" si="58"/>
        <v>0.0009337647336613508</v>
      </c>
      <c r="S246" s="67">
        <f t="shared" si="59"/>
        <v>0.004984351892785136</v>
      </c>
      <c r="T246" s="62">
        <v>2838360</v>
      </c>
      <c r="U246" s="64">
        <v>0</v>
      </c>
      <c r="V246" s="65">
        <f t="shared" si="60"/>
        <v>2838360</v>
      </c>
      <c r="W246" s="66">
        <f t="shared" si="61"/>
        <v>0</v>
      </c>
      <c r="X246" s="67">
        <f t="shared" si="62"/>
        <v>0.8562657217215666</v>
      </c>
      <c r="Y246" s="62">
        <v>487604091</v>
      </c>
      <c r="Z246" s="64">
        <v>-18125946</v>
      </c>
      <c r="AA246" s="65">
        <f t="shared" si="63"/>
        <v>469478145</v>
      </c>
      <c r="AB246" s="66">
        <f t="shared" si="64"/>
        <v>-0.03717349040863564</v>
      </c>
      <c r="AC246" s="67">
        <f t="shared" si="65"/>
        <v>0.04510040857089087</v>
      </c>
      <c r="AD246" s="62">
        <v>25682616</v>
      </c>
      <c r="AE246" s="67">
        <f t="shared" si="66"/>
        <v>0</v>
      </c>
      <c r="AF246" s="62">
        <v>0</v>
      </c>
      <c r="AG246" s="62">
        <v>569454176</v>
      </c>
      <c r="AH246" s="64">
        <v>-18096031</v>
      </c>
      <c r="AI246" s="65">
        <v>551358145</v>
      </c>
      <c r="AJ246" s="66">
        <f t="shared" si="67"/>
        <v>-0.03177785283288536</v>
      </c>
      <c r="AK246" s="62">
        <v>0</v>
      </c>
      <c r="AL246" s="62">
        <v>0</v>
      </c>
      <c r="AM246" s="25">
        <v>0</v>
      </c>
      <c r="AN246" s="68"/>
    </row>
    <row r="247" spans="1:40" ht="12.75">
      <c r="A247" s="59" t="s">
        <v>498</v>
      </c>
      <c r="B247" s="60" t="s">
        <v>497</v>
      </c>
      <c r="C247" s="24">
        <v>3</v>
      </c>
      <c r="D247" s="24"/>
      <c r="E247" s="61">
        <f t="shared" si="51"/>
        <v>0.07482534842769516</v>
      </c>
      <c r="F247" s="62">
        <v>86656688</v>
      </c>
      <c r="G247" s="63">
        <f t="shared" si="52"/>
        <v>0.008907210219830484</v>
      </c>
      <c r="H247" s="62">
        <v>10315613</v>
      </c>
      <c r="I247" s="63">
        <f t="shared" si="53"/>
        <v>0.023026063534441858</v>
      </c>
      <c r="J247" s="62">
        <v>26666931</v>
      </c>
      <c r="K247" s="64">
        <v>89187</v>
      </c>
      <c r="L247" s="65">
        <f t="shared" si="54"/>
        <v>26756118</v>
      </c>
      <c r="M247" s="66">
        <f t="shared" si="55"/>
        <v>0.0033444793478484645</v>
      </c>
      <c r="N247" s="67">
        <f t="shared" si="56"/>
        <v>0.3490169349161367</v>
      </c>
      <c r="O247" s="62">
        <v>404203285</v>
      </c>
      <c r="P247" s="64">
        <v>-12248584</v>
      </c>
      <c r="Q247" s="65">
        <f t="shared" si="57"/>
        <v>391954701</v>
      </c>
      <c r="R247" s="66">
        <f t="shared" si="58"/>
        <v>-0.030303029328423197</v>
      </c>
      <c r="S247" s="67">
        <f t="shared" si="59"/>
        <v>0.20484097924255057</v>
      </c>
      <c r="T247" s="62">
        <v>237230313</v>
      </c>
      <c r="U247" s="64">
        <v>-7160251</v>
      </c>
      <c r="V247" s="65">
        <f t="shared" si="60"/>
        <v>230070062</v>
      </c>
      <c r="W247" s="66">
        <f t="shared" si="61"/>
        <v>-0.030182698447984595</v>
      </c>
      <c r="X247" s="67">
        <f t="shared" si="62"/>
        <v>0.3306318297982409</v>
      </c>
      <c r="Y247" s="62">
        <v>382911138</v>
      </c>
      <c r="Z247" s="64">
        <v>0</v>
      </c>
      <c r="AA247" s="65">
        <f t="shared" si="63"/>
        <v>382911138</v>
      </c>
      <c r="AB247" s="66">
        <f t="shared" si="64"/>
        <v>0</v>
      </c>
      <c r="AC247" s="67">
        <f t="shared" si="65"/>
        <v>0.00875163386110433</v>
      </c>
      <c r="AD247" s="62">
        <v>10135437</v>
      </c>
      <c r="AE247" s="67">
        <f t="shared" si="66"/>
        <v>0</v>
      </c>
      <c r="AF247" s="62">
        <v>0</v>
      </c>
      <c r="AG247" s="62">
        <v>1158119405</v>
      </c>
      <c r="AH247" s="64">
        <v>-19319648</v>
      </c>
      <c r="AI247" s="65">
        <v>1138799757</v>
      </c>
      <c r="AJ247" s="66">
        <f t="shared" si="67"/>
        <v>-0.01668191372719465</v>
      </c>
      <c r="AK247" s="62">
        <v>0</v>
      </c>
      <c r="AL247" s="62">
        <v>942031</v>
      </c>
      <c r="AM247" s="25">
        <v>0</v>
      </c>
      <c r="AN247" s="68"/>
    </row>
    <row r="248" spans="1:40" ht="12.75">
      <c r="A248" s="59" t="s">
        <v>500</v>
      </c>
      <c r="B248" s="60" t="s">
        <v>499</v>
      </c>
      <c r="C248" s="24">
        <v>3</v>
      </c>
      <c r="D248" s="24"/>
      <c r="E248" s="61">
        <f t="shared" si="51"/>
        <v>0.02856870352429037</v>
      </c>
      <c r="F248" s="62">
        <v>9974536</v>
      </c>
      <c r="G248" s="63">
        <f t="shared" si="52"/>
        <v>0.0017550277385657862</v>
      </c>
      <c r="H248" s="62">
        <v>612754</v>
      </c>
      <c r="I248" s="63">
        <f t="shared" si="53"/>
        <v>0.00040477792907563185</v>
      </c>
      <c r="J248" s="62">
        <v>141325</v>
      </c>
      <c r="K248" s="64">
        <v>473</v>
      </c>
      <c r="L248" s="65">
        <f t="shared" si="54"/>
        <v>141798</v>
      </c>
      <c r="M248" s="66">
        <f t="shared" si="55"/>
        <v>0.0033468954537413764</v>
      </c>
      <c r="N248" s="67">
        <f t="shared" si="56"/>
        <v>0.14673017624974774</v>
      </c>
      <c r="O248" s="62">
        <v>51229676</v>
      </c>
      <c r="P248" s="64">
        <v>-1537273</v>
      </c>
      <c r="Q248" s="65">
        <f t="shared" si="57"/>
        <v>49692403</v>
      </c>
      <c r="R248" s="66">
        <f t="shared" si="58"/>
        <v>-0.030007470669929672</v>
      </c>
      <c r="S248" s="67">
        <f t="shared" si="59"/>
        <v>0.026423843062620415</v>
      </c>
      <c r="T248" s="62">
        <v>9225675</v>
      </c>
      <c r="U248" s="64">
        <v>-267491</v>
      </c>
      <c r="V248" s="65">
        <f t="shared" si="60"/>
        <v>8958184</v>
      </c>
      <c r="W248" s="66">
        <f t="shared" si="61"/>
        <v>-0.028994192836838496</v>
      </c>
      <c r="X248" s="67">
        <f t="shared" si="62"/>
        <v>0.7774878082577619</v>
      </c>
      <c r="Y248" s="62">
        <v>271453695</v>
      </c>
      <c r="Z248" s="64">
        <v>26227</v>
      </c>
      <c r="AA248" s="65">
        <f t="shared" si="63"/>
        <v>271479922</v>
      </c>
      <c r="AB248" s="66">
        <f t="shared" si="64"/>
        <v>9.661684656751495E-05</v>
      </c>
      <c r="AC248" s="67">
        <f t="shared" si="65"/>
        <v>0.018629663237938163</v>
      </c>
      <c r="AD248" s="62">
        <v>6504399</v>
      </c>
      <c r="AE248" s="67">
        <f t="shared" si="66"/>
        <v>0</v>
      </c>
      <c r="AF248" s="62">
        <v>0</v>
      </c>
      <c r="AG248" s="62">
        <v>349142060</v>
      </c>
      <c r="AH248" s="64">
        <v>-1778064</v>
      </c>
      <c r="AI248" s="65">
        <v>347363996</v>
      </c>
      <c r="AJ248" s="66">
        <f t="shared" si="67"/>
        <v>-0.005092666291766738</v>
      </c>
      <c r="AK248" s="62">
        <v>241914</v>
      </c>
      <c r="AL248" s="62">
        <v>398484</v>
      </c>
      <c r="AM248" s="25">
        <v>0</v>
      </c>
      <c r="AN248" s="68"/>
    </row>
    <row r="249" spans="1:40" ht="12.75">
      <c r="A249" s="59" t="s">
        <v>502</v>
      </c>
      <c r="B249" s="60" t="s">
        <v>501</v>
      </c>
      <c r="C249" s="24">
        <v>3</v>
      </c>
      <c r="D249" s="24"/>
      <c r="E249" s="61">
        <f t="shared" si="51"/>
        <v>0.03770773097521285</v>
      </c>
      <c r="F249" s="62">
        <v>29795811</v>
      </c>
      <c r="G249" s="63">
        <f t="shared" si="52"/>
        <v>0.005721366934521327</v>
      </c>
      <c r="H249" s="62">
        <v>4520897</v>
      </c>
      <c r="I249" s="63">
        <f t="shared" si="53"/>
        <v>0.014080196049452041</v>
      </c>
      <c r="J249" s="62">
        <v>11125858</v>
      </c>
      <c r="K249" s="64">
        <v>37210</v>
      </c>
      <c r="L249" s="65">
        <f t="shared" si="54"/>
        <v>11163068</v>
      </c>
      <c r="M249" s="66">
        <f t="shared" si="55"/>
        <v>0.0033444611642535794</v>
      </c>
      <c r="N249" s="67">
        <f t="shared" si="56"/>
        <v>0.14485914622837986</v>
      </c>
      <c r="O249" s="62">
        <v>114464478</v>
      </c>
      <c r="P249" s="64">
        <v>-2478569</v>
      </c>
      <c r="Q249" s="65">
        <f t="shared" si="57"/>
        <v>111985909</v>
      </c>
      <c r="R249" s="66">
        <f t="shared" si="58"/>
        <v>-0.0216536085544373</v>
      </c>
      <c r="S249" s="67">
        <f t="shared" si="59"/>
        <v>0.021994201213778507</v>
      </c>
      <c r="T249" s="62">
        <v>17379329</v>
      </c>
      <c r="U249" s="64">
        <v>-436161</v>
      </c>
      <c r="V249" s="65">
        <f t="shared" si="60"/>
        <v>16943168</v>
      </c>
      <c r="W249" s="66">
        <f t="shared" si="61"/>
        <v>-0.025096538537247325</v>
      </c>
      <c r="X249" s="67">
        <f t="shared" si="62"/>
        <v>0.7434756137712484</v>
      </c>
      <c r="Y249" s="62">
        <v>587477907</v>
      </c>
      <c r="Z249" s="64">
        <v>-1780648</v>
      </c>
      <c r="AA249" s="65">
        <f t="shared" si="63"/>
        <v>585697259</v>
      </c>
      <c r="AB249" s="66">
        <f t="shared" si="64"/>
        <v>-0.00303100419400112</v>
      </c>
      <c r="AC249" s="67">
        <f t="shared" si="65"/>
        <v>0.032161744827407045</v>
      </c>
      <c r="AD249" s="62">
        <v>25413496</v>
      </c>
      <c r="AE249" s="67">
        <f t="shared" si="66"/>
        <v>0</v>
      </c>
      <c r="AF249" s="62">
        <v>0</v>
      </c>
      <c r="AG249" s="62">
        <v>790177776</v>
      </c>
      <c r="AH249" s="64">
        <v>-4658168</v>
      </c>
      <c r="AI249" s="65">
        <v>785519608</v>
      </c>
      <c r="AJ249" s="66">
        <f t="shared" si="67"/>
        <v>-0.005895088600922636</v>
      </c>
      <c r="AK249" s="62">
        <v>755966</v>
      </c>
      <c r="AL249" s="62">
        <v>1394582</v>
      </c>
      <c r="AM249" s="25">
        <v>0</v>
      </c>
      <c r="AN249" s="68"/>
    </row>
    <row r="250" spans="1:39" ht="12.75">
      <c r="A250" s="23"/>
      <c r="B250" s="70" t="s">
        <v>546</v>
      </c>
      <c r="C250" s="24"/>
      <c r="D250" s="24"/>
      <c r="E250" s="61">
        <f>+F250/$AG250</f>
        <v>0.03946745080813954</v>
      </c>
      <c r="F250" s="71">
        <f>SUM(F6:F249)</f>
        <v>10043149676</v>
      </c>
      <c r="G250" s="63">
        <f t="shared" si="52"/>
        <v>0.012712190125973483</v>
      </c>
      <c r="H250" s="71">
        <f>SUM(H6:H249)</f>
        <v>3234828334</v>
      </c>
      <c r="I250" s="63">
        <f t="shared" si="53"/>
        <v>0.020655959564675738</v>
      </c>
      <c r="J250" s="71">
        <f>SUM(J6:J249)</f>
        <v>5256252668</v>
      </c>
      <c r="K250" s="72">
        <f>SUM(K6:K249)</f>
        <v>17579435</v>
      </c>
      <c r="L250" s="73">
        <f>SUM(L6:L249)</f>
        <v>5273832103</v>
      </c>
      <c r="M250" s="74">
        <f t="shared" si="55"/>
        <v>0.0033444805853842185</v>
      </c>
      <c r="N250" s="67">
        <f t="shared" si="56"/>
        <v>0.40453503233770227</v>
      </c>
      <c r="O250" s="71">
        <f>SUM(O6:O249)</f>
        <v>102940671256</v>
      </c>
      <c r="P250" s="72">
        <f>SUM(P6:P249)</f>
        <v>702579129</v>
      </c>
      <c r="Q250" s="73">
        <f>SUM(Q6:Q249)</f>
        <v>103643250385</v>
      </c>
      <c r="R250" s="74">
        <f t="shared" si="58"/>
        <v>0.006825087892158557</v>
      </c>
      <c r="S250" s="67">
        <f t="shared" si="59"/>
        <v>0.14374429949442089</v>
      </c>
      <c r="T250" s="71">
        <f>SUM(T6:T249)</f>
        <v>36578129201</v>
      </c>
      <c r="U250" s="72">
        <f>SUM(U6:U249)</f>
        <v>200804885</v>
      </c>
      <c r="V250" s="73">
        <f>SUM(V6:V249)</f>
        <v>36778934086</v>
      </c>
      <c r="W250" s="74">
        <f t="shared" si="61"/>
        <v>0.005489752739856095</v>
      </c>
      <c r="X250" s="67">
        <f t="shared" si="62"/>
        <v>0.36404045509392713</v>
      </c>
      <c r="Y250" s="71">
        <f>SUM(Y6:Y249)</f>
        <v>92636152165</v>
      </c>
      <c r="Z250" s="72">
        <f>SUM(Z6:Z249)</f>
        <v>334257487</v>
      </c>
      <c r="AA250" s="73">
        <f>SUM(AA6:AA249)</f>
        <v>92970409652</v>
      </c>
      <c r="AB250" s="74">
        <f t="shared" si="64"/>
        <v>0.0036082833665698165</v>
      </c>
      <c r="AC250" s="67">
        <f t="shared" si="65"/>
        <v>0.014228535545341934</v>
      </c>
      <c r="AD250" s="71">
        <f>SUM(AD6:AD249)</f>
        <v>3620687661</v>
      </c>
      <c r="AE250" s="67">
        <f t="shared" si="66"/>
        <v>0.0006160770298190005</v>
      </c>
      <c r="AF250" s="71">
        <f>SUM(AF6:AF249)</f>
        <v>156771053</v>
      </c>
      <c r="AG250" s="71">
        <f>SUM(AG6:AG249)</f>
        <v>254466642014</v>
      </c>
      <c r="AH250" s="72">
        <f>SUM(AH6:AH249)</f>
        <v>1255220936</v>
      </c>
      <c r="AI250" s="73">
        <f>SUM(AI6:AI249)</f>
        <v>255721862950</v>
      </c>
      <c r="AJ250" s="74">
        <f t="shared" si="67"/>
        <v>0.004932752387760677</v>
      </c>
      <c r="AK250" s="71">
        <f>SUM(AK6:AK249)</f>
        <v>140858576</v>
      </c>
      <c r="AL250" s="71">
        <f>SUM(AL6:AL249)</f>
        <v>717074184</v>
      </c>
      <c r="AM250" s="71">
        <f>SUM(AM6:AM249)</f>
        <v>92637</v>
      </c>
    </row>
    <row r="251" spans="6:38" ht="12.75">
      <c r="F251" s="40" t="s">
        <v>14</v>
      </c>
      <c r="G251" s="47" t="s">
        <v>512</v>
      </c>
      <c r="H251" s="40" t="s">
        <v>14</v>
      </c>
      <c r="I251" s="47" t="s">
        <v>513</v>
      </c>
      <c r="J251" s="40" t="s">
        <v>14</v>
      </c>
      <c r="K251" s="48" t="s">
        <v>514</v>
      </c>
      <c r="L251" s="42" t="s">
        <v>515</v>
      </c>
      <c r="M251" s="43" t="s">
        <v>516</v>
      </c>
      <c r="N251" s="47" t="s">
        <v>517</v>
      </c>
      <c r="O251" s="40" t="s">
        <v>14</v>
      </c>
      <c r="P251" s="48" t="s">
        <v>514</v>
      </c>
      <c r="Q251" s="42" t="s">
        <v>515</v>
      </c>
      <c r="R251" s="43" t="s">
        <v>516</v>
      </c>
      <c r="S251" s="47" t="s">
        <v>518</v>
      </c>
      <c r="T251" s="40" t="s">
        <v>14</v>
      </c>
      <c r="U251" s="48" t="s">
        <v>514</v>
      </c>
      <c r="V251" s="42" t="s">
        <v>515</v>
      </c>
      <c r="W251" s="43" t="s">
        <v>516</v>
      </c>
      <c r="X251" s="47" t="s">
        <v>519</v>
      </c>
      <c r="Y251" s="40" t="s">
        <v>14</v>
      </c>
      <c r="Z251" s="48" t="s">
        <v>520</v>
      </c>
      <c r="AA251" s="42" t="s">
        <v>515</v>
      </c>
      <c r="AB251" s="43" t="s">
        <v>516</v>
      </c>
      <c r="AC251" s="47" t="s">
        <v>521</v>
      </c>
      <c r="AD251" s="40" t="s">
        <v>14</v>
      </c>
      <c r="AE251" s="47" t="s">
        <v>522</v>
      </c>
      <c r="AF251" s="40" t="s">
        <v>14</v>
      </c>
      <c r="AG251" s="45" t="s">
        <v>523</v>
      </c>
      <c r="AH251" s="41" t="s">
        <v>524</v>
      </c>
      <c r="AI251" s="42" t="s">
        <v>525</v>
      </c>
      <c r="AJ251" s="43" t="s">
        <v>516</v>
      </c>
      <c r="AK251" s="46" t="s">
        <v>526</v>
      </c>
      <c r="AL251" s="40"/>
    </row>
    <row r="252" spans="6:39" ht="12.75">
      <c r="F252" s="49" t="s">
        <v>530</v>
      </c>
      <c r="G252" s="52" t="s">
        <v>529</v>
      </c>
      <c r="H252" s="49" t="s">
        <v>531</v>
      </c>
      <c r="I252" s="52" t="s">
        <v>529</v>
      </c>
      <c r="J252" s="49" t="s">
        <v>532</v>
      </c>
      <c r="K252" s="53" t="s">
        <v>533</v>
      </c>
      <c r="L252" s="54" t="s">
        <v>533</v>
      </c>
      <c r="M252" s="55" t="s">
        <v>533</v>
      </c>
      <c r="N252" s="52" t="s">
        <v>529</v>
      </c>
      <c r="O252" s="49" t="s">
        <v>534</v>
      </c>
      <c r="P252" s="53" t="s">
        <v>534</v>
      </c>
      <c r="Q252" s="54" t="s">
        <v>534</v>
      </c>
      <c r="R252" s="55" t="s">
        <v>534</v>
      </c>
      <c r="S252" s="52" t="s">
        <v>529</v>
      </c>
      <c r="T252" s="49" t="s">
        <v>535</v>
      </c>
      <c r="U252" s="53" t="s">
        <v>535</v>
      </c>
      <c r="V252" s="54" t="s">
        <v>535</v>
      </c>
      <c r="W252" s="55" t="s">
        <v>535</v>
      </c>
      <c r="X252" s="52" t="s">
        <v>529</v>
      </c>
      <c r="Y252" s="49" t="s">
        <v>536</v>
      </c>
      <c r="Z252" s="53" t="s">
        <v>536</v>
      </c>
      <c r="AA252" s="54" t="s">
        <v>536</v>
      </c>
      <c r="AB252" s="55" t="s">
        <v>536</v>
      </c>
      <c r="AC252" s="52" t="s">
        <v>529</v>
      </c>
      <c r="AD252" s="56" t="s">
        <v>537</v>
      </c>
      <c r="AE252" s="52" t="s">
        <v>529</v>
      </c>
      <c r="AF252" s="49" t="s">
        <v>538</v>
      </c>
      <c r="AG252" s="57" t="s">
        <v>539</v>
      </c>
      <c r="AH252" s="53" t="s">
        <v>13</v>
      </c>
      <c r="AI252" s="54" t="s">
        <v>540</v>
      </c>
      <c r="AJ252" s="55" t="s">
        <v>541</v>
      </c>
      <c r="AK252" s="49" t="s">
        <v>542</v>
      </c>
      <c r="AL252" s="49" t="s">
        <v>543</v>
      </c>
      <c r="AM252" s="49" t="s">
        <v>544</v>
      </c>
    </row>
    <row r="253" spans="32:33" ht="12.75">
      <c r="AF253" s="22" t="s">
        <v>547</v>
      </c>
      <c r="AG253" s="33">
        <f>+K250+P250+U250+Z250</f>
        <v>1255220936</v>
      </c>
    </row>
    <row r="254" spans="3:40" s="22" customFormat="1" ht="12.75">
      <c r="C254" s="36"/>
      <c r="D254" s="36"/>
      <c r="E254" s="36"/>
      <c r="M254" s="38"/>
      <c r="R254" s="38"/>
      <c r="W254" s="38"/>
      <c r="AB254" s="38"/>
      <c r="AF254" s="22" t="s">
        <v>548</v>
      </c>
      <c r="AG254" s="33">
        <f>F250+H250+L250+Q250+V250+AA250+AD250+AF250</f>
        <v>255721862950</v>
      </c>
      <c r="AJ254" s="38"/>
      <c r="AM254" s="39"/>
      <c r="AN254" s="39"/>
    </row>
    <row r="255" spans="3:40" s="22" customFormat="1" ht="12.75">
      <c r="C255" s="36"/>
      <c r="D255" s="36"/>
      <c r="E255" s="36"/>
      <c r="M255" s="38"/>
      <c r="R255" s="38"/>
      <c r="W255" s="38"/>
      <c r="AB255" s="38"/>
      <c r="AG255" s="33"/>
      <c r="AJ255" s="38"/>
      <c r="AM255" s="39"/>
      <c r="AN255" s="39"/>
    </row>
    <row r="256" spans="3:40" s="22" customFormat="1" ht="12.75">
      <c r="C256" s="36"/>
      <c r="D256" s="36"/>
      <c r="E256" s="36"/>
      <c r="M256" s="38"/>
      <c r="R256" s="38"/>
      <c r="W256" s="38"/>
      <c r="AB256" s="38"/>
      <c r="AF256" s="75" t="s">
        <v>549</v>
      </c>
      <c r="AG256" s="33">
        <f>+AG250+AG253</f>
        <v>255721862950</v>
      </c>
      <c r="AJ256" s="38"/>
      <c r="AM256" s="39"/>
      <c r="AN256" s="39"/>
    </row>
    <row r="258" spans="3:40" s="22" customFormat="1" ht="12.75">
      <c r="C258" s="36"/>
      <c r="D258" s="36"/>
      <c r="E258" s="36"/>
      <c r="M258" s="38"/>
      <c r="R258" s="38"/>
      <c r="W258" s="38"/>
      <c r="AB258" s="38"/>
      <c r="AF258" s="76" t="s">
        <v>550</v>
      </c>
      <c r="AG258" s="33">
        <f>+F250+H250+J250+O250+T250+Y250+AD250+AF250</f>
        <v>254466642014</v>
      </c>
      <c r="AJ258" s="38"/>
      <c r="AM258" s="39"/>
      <c r="AN258" s="39"/>
    </row>
  </sheetData>
  <sheetProtection/>
  <printOptions horizontalCentered="1"/>
  <pageMargins left="0" right="0" top="0.25" bottom="0.25" header="0" footer="0"/>
  <pageSetup fitToHeight="5" fitToWidth="1" horizontalDpi="600" verticalDpi="600" orientation="landscape" paperSize="5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2019-09-13T14:23:39Z</dcterms:created>
  <dcterms:modified xsi:type="dcterms:W3CDTF">2019-10-03T19:13:55Z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