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56" activeTab="0"/>
  </bookViews>
  <sheets>
    <sheet name="sysadj2018 Oct 5, 2018" sheetId="1" r:id="rId1"/>
    <sheet name="sysadj2018sectors cert 10-5-18" sheetId="2" r:id="rId2"/>
  </sheets>
  <definedNames>
    <definedName name="_xlnm.Print_Area" localSheetId="0">'sysadj2018 Oct 5, 2018'!$A$8:$G$252</definedName>
    <definedName name="_xlnm.Print_Area" localSheetId="1">'sysadj2018sectors cert 10-5-18'!$A$6:$AJ$250</definedName>
    <definedName name="_xlnm.Print_Titles" localSheetId="0">'sysadj2018 Oct 5, 2018'!$1:$7</definedName>
    <definedName name="_xlnm.Print_Titles" localSheetId="1">'sysadj2018sectors cert 10-5-18'!$1:$5</definedName>
  </definedNames>
  <calcPr fullCalcOnLoad="1"/>
</workbook>
</file>

<file path=xl/sharedStrings.xml><?xml version="1.0" encoding="utf-8"?>
<sst xmlns="http://schemas.openxmlformats.org/spreadsheetml/2006/main" count="1151" uniqueCount="552">
  <si>
    <t xml:space="preserve">Nebraska Department of Revenue Property Assessment Division </t>
  </si>
  <si>
    <t>2018 School Adjusted Values by School System, for use in 2019-2020 state aid calculations</t>
  </si>
  <si>
    <r>
      <t xml:space="preserve">Certified to Dept. of Education October 5, 2018, pursuant to  </t>
    </r>
    <r>
      <rPr>
        <b/>
        <sz val="10"/>
        <color indexed="12"/>
        <rFont val="Arial"/>
        <family val="2"/>
      </rPr>
      <t>Neb. Rev. Stat. § 79-1016</t>
    </r>
  </si>
  <si>
    <t>(sorted by)</t>
  </si>
  <si>
    <t>% Adjustment</t>
  </si>
  <si>
    <t>System</t>
  </si>
  <si>
    <t>2018 Unadjusted</t>
  </si>
  <si>
    <t>Adjustment</t>
  </si>
  <si>
    <t>Amount of</t>
  </si>
  <si>
    <t>2018 Adjusted</t>
  </si>
  <si>
    <t>School System Name</t>
  </si>
  <si>
    <t>Code</t>
  </si>
  <si>
    <t>Class</t>
  </si>
  <si>
    <t>System Value</t>
  </si>
  <si>
    <t>Amount</t>
  </si>
  <si>
    <t>Unadjusted</t>
  </si>
  <si>
    <t>KENESAW 3</t>
  </si>
  <si>
    <t>01-0003</t>
  </si>
  <si>
    <t>HASTINGS 18</t>
  </si>
  <si>
    <t>01-0018</t>
  </si>
  <si>
    <t>ADAMS CENTRAL HIGH 90</t>
  </si>
  <si>
    <t>01-0090</t>
  </si>
  <si>
    <t>SILVER LAKE 123</t>
  </si>
  <si>
    <t>01-0123</t>
  </si>
  <si>
    <t>NELIGH-OAKDALE 9</t>
  </si>
  <si>
    <t>02-0009</t>
  </si>
  <si>
    <t>ELGIN 18</t>
  </si>
  <si>
    <t>02-0018</t>
  </si>
  <si>
    <t>NEBR UNIFIED DIST 1</t>
  </si>
  <si>
    <t>02-2001</t>
  </si>
  <si>
    <t>ARTHUR CO HIGH 500</t>
  </si>
  <si>
    <t>03-0500</t>
  </si>
  <si>
    <t>BANNER 1</t>
  </si>
  <si>
    <t>04-0001</t>
  </si>
  <si>
    <t>SANDHILLS 71</t>
  </si>
  <si>
    <t>05-0071</t>
  </si>
  <si>
    <t>BOONE CENTRAL 1</t>
  </si>
  <si>
    <t>06-0001</t>
  </si>
  <si>
    <t>ST EDWARD 17</t>
  </si>
  <si>
    <t>06-0017</t>
  </si>
  <si>
    <t>RIVERSIDE 75</t>
  </si>
  <si>
    <t>06-0075</t>
  </si>
  <si>
    <t>ALLIANCE 6</t>
  </si>
  <si>
    <t>07-0006</t>
  </si>
  <si>
    <t>HEMINGFORD 10</t>
  </si>
  <si>
    <t>07-0010</t>
  </si>
  <si>
    <t>BOYD COUNTY SCH 51</t>
  </si>
  <si>
    <t>08-0051</t>
  </si>
  <si>
    <t>AINSWORTH 10</t>
  </si>
  <si>
    <t>09-0010</t>
  </si>
  <si>
    <t>GIBBON 2</t>
  </si>
  <si>
    <t>10-0002</t>
  </si>
  <si>
    <t>KEARNEY 7</t>
  </si>
  <si>
    <t>10-0007</t>
  </si>
  <si>
    <t>ELM CREEK 9</t>
  </si>
  <si>
    <t>10-0009</t>
  </si>
  <si>
    <t>SHELTON 19</t>
  </si>
  <si>
    <t>10-0019</t>
  </si>
  <si>
    <t>RAVENNA 69</t>
  </si>
  <si>
    <t>10-0069</t>
  </si>
  <si>
    <t>PLEASANTON 105</t>
  </si>
  <si>
    <t>10-0105</t>
  </si>
  <si>
    <t>AMHERST 119</t>
  </si>
  <si>
    <t>10-0119</t>
  </si>
  <si>
    <t>TEKAMAH-HERMAN 1</t>
  </si>
  <si>
    <t>11-0001</t>
  </si>
  <si>
    <t>OAKLAND-CRAIG 14</t>
  </si>
  <si>
    <t>11-0014</t>
  </si>
  <si>
    <t>LYONS-DECATUR NORTHEAST 20</t>
  </si>
  <si>
    <t>11-0020</t>
  </si>
  <si>
    <t>DAVID CITY 56</t>
  </si>
  <si>
    <t>12-0056</t>
  </si>
  <si>
    <t>EAST BUTLER 2R</t>
  </si>
  <si>
    <t>12-0502</t>
  </si>
  <si>
    <t>PLATTSMOUTH 1</t>
  </si>
  <si>
    <t>13-0001</t>
  </si>
  <si>
    <t>WEEPING WATER 22</t>
  </si>
  <si>
    <t>13-0022</t>
  </si>
  <si>
    <t>LOUISVILLE 32</t>
  </si>
  <si>
    <t>13-0032</t>
  </si>
  <si>
    <t>CONESTOGA 56</t>
  </si>
  <si>
    <t>13-0056</t>
  </si>
  <si>
    <t>ELMWOOD-MURDOCK 97</t>
  </si>
  <si>
    <t>13-0097</t>
  </si>
  <si>
    <t>HARTINGTON-NEWCASTLE 8</t>
  </si>
  <si>
    <t>14-0008</t>
  </si>
  <si>
    <t>RANDOLPH 45</t>
  </si>
  <si>
    <t>14-0045</t>
  </si>
  <si>
    <t>LAUREL-CONCORD-COLERIDGE 54</t>
  </si>
  <si>
    <t>14-0054</t>
  </si>
  <si>
    <t>WYNOT 101</t>
  </si>
  <si>
    <t>14-0101</t>
  </si>
  <si>
    <t>CHASE COUNTY SCHOOLS 10</t>
  </si>
  <si>
    <t>15-0010</t>
  </si>
  <si>
    <t>WAUNETA-PALISADE 536</t>
  </si>
  <si>
    <t>15-0536</t>
  </si>
  <si>
    <t>VALENTINE HIGH 6</t>
  </si>
  <si>
    <t>16-0006</t>
  </si>
  <si>
    <t>CODY-KILGORE 30</t>
  </si>
  <si>
    <t>16-0030</t>
  </si>
  <si>
    <t>SIDNEY 1</t>
  </si>
  <si>
    <t>17-0001</t>
  </si>
  <si>
    <t>LEYTON 3</t>
  </si>
  <si>
    <t>17-0003</t>
  </si>
  <si>
    <t>POTTER-DIX 9</t>
  </si>
  <si>
    <t>17-0009</t>
  </si>
  <si>
    <t>SUTTON 2</t>
  </si>
  <si>
    <t>18-0002</t>
  </si>
  <si>
    <t>HARVARD 11</t>
  </si>
  <si>
    <t>18-0011</t>
  </si>
  <si>
    <t>LEIGH 39</t>
  </si>
  <si>
    <t>19-0039</t>
  </si>
  <si>
    <t>CLARKSON 58</t>
  </si>
  <si>
    <t>19-0058</t>
  </si>
  <si>
    <t>HOWELLS-DODGE 70</t>
  </si>
  <si>
    <t>19-0070</t>
  </si>
  <si>
    <t>SCHUYLER CENTRAL HIGH 123</t>
  </si>
  <si>
    <t>19-0123</t>
  </si>
  <si>
    <t>WEST POINT 1</t>
  </si>
  <si>
    <t>20-0001</t>
  </si>
  <si>
    <t>BANCROFT-ROSALIE 20</t>
  </si>
  <si>
    <t>20-0020</t>
  </si>
  <si>
    <t>WISNER-PILGER 30</t>
  </si>
  <si>
    <t>20-0030</t>
  </si>
  <si>
    <t>ANSELMO-MERNA 15</t>
  </si>
  <si>
    <t>21-0015</t>
  </si>
  <si>
    <t>BROKEN BOW 25</t>
  </si>
  <si>
    <t>21-0025</t>
  </si>
  <si>
    <t>ANSLEY 44</t>
  </si>
  <si>
    <t>21-0044</t>
  </si>
  <si>
    <t>SARGENT 84</t>
  </si>
  <si>
    <t>21-0084</t>
  </si>
  <si>
    <t>ARNOLD 89</t>
  </si>
  <si>
    <t>21-0089</t>
  </si>
  <si>
    <t>CALLAWAY 180</t>
  </si>
  <si>
    <t>21-0180</t>
  </si>
  <si>
    <t>SO SIOUX CITY 11</t>
  </si>
  <si>
    <t>22-0011</t>
  </si>
  <si>
    <t>HOMER 31</t>
  </si>
  <si>
    <t>22-0031</t>
  </si>
  <si>
    <t>CHADRON 2</t>
  </si>
  <si>
    <t>23-0002</t>
  </si>
  <si>
    <t>CRAWFORD 71</t>
  </si>
  <si>
    <t>23-0071</t>
  </si>
  <si>
    <t>LEXINGTON 1</t>
  </si>
  <si>
    <t>24-0001</t>
  </si>
  <si>
    <t>OVERTON 4</t>
  </si>
  <si>
    <t>24-0004</t>
  </si>
  <si>
    <t>COZAD 11</t>
  </si>
  <si>
    <t>24-0011</t>
  </si>
  <si>
    <t>GOTHENBURG 20</t>
  </si>
  <si>
    <t>24-0020</t>
  </si>
  <si>
    <t>SUMNER-EDDYVILLE-MILLER 101</t>
  </si>
  <si>
    <t>24-0101</t>
  </si>
  <si>
    <t>CREEK VALLEY 25</t>
  </si>
  <si>
    <t>25-0025</t>
  </si>
  <si>
    <t>SOUTH PLATTE 95</t>
  </si>
  <si>
    <t>25-0095</t>
  </si>
  <si>
    <t>PONCA 1</t>
  </si>
  <si>
    <t>26-0001</t>
  </si>
  <si>
    <t>ALLEN 70</t>
  </si>
  <si>
    <t>26-0070</t>
  </si>
  <si>
    <t>EMERSON-HUBBARD 561</t>
  </si>
  <si>
    <t>26-0561</t>
  </si>
  <si>
    <t>FREMONT 1</t>
  </si>
  <si>
    <t>27-0001</t>
  </si>
  <si>
    <t>SCRIBNER-SNYDER 62</t>
  </si>
  <si>
    <t>27-0062</t>
  </si>
  <si>
    <t>LOGAN VIEW 594</t>
  </si>
  <si>
    <t>27-0594</t>
  </si>
  <si>
    <t>NORTH BEND CENTRAL 595</t>
  </si>
  <si>
    <t>27-0595</t>
  </si>
  <si>
    <t>OMAHA 1</t>
  </si>
  <si>
    <t>28-0001</t>
  </si>
  <si>
    <t>ELKHORN 10</t>
  </si>
  <si>
    <t>28-0010</t>
  </si>
  <si>
    <t>DOUGLAS CO. WEST COMMUNITY 15</t>
  </si>
  <si>
    <t>28-0015</t>
  </si>
  <si>
    <t>MILLARD 17</t>
  </si>
  <si>
    <t>28-0017</t>
  </si>
  <si>
    <t>RALSTON 54</t>
  </si>
  <si>
    <t>28-0054</t>
  </si>
  <si>
    <t>BENNINGTON 59</t>
  </si>
  <si>
    <t>28-0059</t>
  </si>
  <si>
    <t>WESTSIDE 66</t>
  </si>
  <si>
    <t>28-0066</t>
  </si>
  <si>
    <t>DUNDY CO 117</t>
  </si>
  <si>
    <t>29-0117</t>
  </si>
  <si>
    <t>EXETER-MILLIGAN 1</t>
  </si>
  <si>
    <t>30-0001</t>
  </si>
  <si>
    <t>FILLMORE CO. DIST 25</t>
  </si>
  <si>
    <t>30-0025</t>
  </si>
  <si>
    <t>SHICKLEY 54</t>
  </si>
  <si>
    <t>30-0054</t>
  </si>
  <si>
    <t>FRANKLIN R6</t>
  </si>
  <si>
    <t>31-0506</t>
  </si>
  <si>
    <t>MAYWOOD 46</t>
  </si>
  <si>
    <t>32-0046</t>
  </si>
  <si>
    <t>EUSTIS-FARNAM 95</t>
  </si>
  <si>
    <t>32-0095</t>
  </si>
  <si>
    <t>MEDICINE VALLEY 125</t>
  </si>
  <si>
    <t>32-0125</t>
  </si>
  <si>
    <t>ARAPAHOE 18</t>
  </si>
  <si>
    <t>33-0018</t>
  </si>
  <si>
    <t>CAMBRIDGE 21</t>
  </si>
  <si>
    <t>33-0021</t>
  </si>
  <si>
    <t>SOUTHERN VALLEY 540</t>
  </si>
  <si>
    <t>33-0540</t>
  </si>
  <si>
    <t>SOUTHERN 1</t>
  </si>
  <si>
    <t>34-0001</t>
  </si>
  <si>
    <t>BEATRICE 15</t>
  </si>
  <si>
    <t>34-0015</t>
  </si>
  <si>
    <t>FREEMAN 34</t>
  </si>
  <si>
    <t>34-0034</t>
  </si>
  <si>
    <t>DILLER-ODELL 100</t>
  </si>
  <si>
    <t>34-0100</t>
  </si>
  <si>
    <t>GARDEN CO HIGH 1</t>
  </si>
  <si>
    <t>35-0001</t>
  </si>
  <si>
    <t>BURWELL HIGH 100</t>
  </si>
  <si>
    <t>36-0100</t>
  </si>
  <si>
    <t>ELWOOD 30</t>
  </si>
  <si>
    <t>37-0030</t>
  </si>
  <si>
    <t>HYANNIS HIGH 11</t>
  </si>
  <si>
    <t>38-0011</t>
  </si>
  <si>
    <t>CENTRAL VALLEY 60</t>
  </si>
  <si>
    <t>39-0060</t>
  </si>
  <si>
    <t>GRAND ISLAND 2</t>
  </si>
  <si>
    <t>40-0002</t>
  </si>
  <si>
    <t>NORTHWEST HIGH 82</t>
  </si>
  <si>
    <t>40-0082</t>
  </si>
  <si>
    <t>WOOD RIVER HIGH 83</t>
  </si>
  <si>
    <t>40-0083</t>
  </si>
  <si>
    <t>DONIPHAN-TRUMBULL 126</t>
  </si>
  <si>
    <t>40-0126</t>
  </si>
  <si>
    <t>GILTNER 2</t>
  </si>
  <si>
    <t>41-0002</t>
  </si>
  <si>
    <t>HAMPTON 91</t>
  </si>
  <si>
    <t>41-0091</t>
  </si>
  <si>
    <t>AURORA 4R</t>
  </si>
  <si>
    <t>41-0504</t>
  </si>
  <si>
    <t>ALMA 2</t>
  </si>
  <si>
    <t>42-0002</t>
  </si>
  <si>
    <t>HAYES CENTER 79</t>
  </si>
  <si>
    <t>43-0079</t>
  </si>
  <si>
    <t>HITCHCOCK COUNTY SCHOOLS 70</t>
  </si>
  <si>
    <t>44-0070</t>
  </si>
  <si>
    <t>O'NEILL 7</t>
  </si>
  <si>
    <t>45-0007</t>
  </si>
  <si>
    <t>EWING 29</t>
  </si>
  <si>
    <t>45-0029</t>
  </si>
  <si>
    <t>STUART 44</t>
  </si>
  <si>
    <t>45-0044</t>
  </si>
  <si>
    <t>CHAMBERS 137</t>
  </si>
  <si>
    <t>45-0137</t>
  </si>
  <si>
    <t>WEST HOLT PUBLIC SCH 239</t>
  </si>
  <si>
    <t>45-0239</t>
  </si>
  <si>
    <t>MULLEN 1</t>
  </si>
  <si>
    <t>46-0001</t>
  </si>
  <si>
    <t>ST PAUL 1</t>
  </si>
  <si>
    <t>47-0001</t>
  </si>
  <si>
    <t>CENTURA 100</t>
  </si>
  <si>
    <t>47-0100</t>
  </si>
  <si>
    <t>ELBA 103</t>
  </si>
  <si>
    <t>47-0103</t>
  </si>
  <si>
    <t>FAIRBURY 8</t>
  </si>
  <si>
    <t>48-0008</t>
  </si>
  <si>
    <t>TRI COUNTY 300</t>
  </si>
  <si>
    <t>48-0300</t>
  </si>
  <si>
    <t>MERIDIAN 303</t>
  </si>
  <si>
    <t>48-0303</t>
  </si>
  <si>
    <t>STERLING 33</t>
  </si>
  <si>
    <t>49-0033</t>
  </si>
  <si>
    <t>JOHNSON CO CENTRAL  50</t>
  </si>
  <si>
    <t>49-0050</t>
  </si>
  <si>
    <t>WILCOX-HILDRETH 1</t>
  </si>
  <si>
    <t>50-0001</t>
  </si>
  <si>
    <t>AXTELL R1</t>
  </si>
  <si>
    <t>50-0501</t>
  </si>
  <si>
    <t>MINDEN R3</t>
  </si>
  <si>
    <t>50-0503</t>
  </si>
  <si>
    <t>OGALLALA 1</t>
  </si>
  <si>
    <t>51-0001</t>
  </si>
  <si>
    <t>PAXTON 6</t>
  </si>
  <si>
    <t>51-0006</t>
  </si>
  <si>
    <t>KEYA PAHA CO HIGH 100</t>
  </si>
  <si>
    <t>52-0100</t>
  </si>
  <si>
    <t>KIMBALL 1</t>
  </si>
  <si>
    <t>53-0001</t>
  </si>
  <si>
    <t>CREIGHTON 13</t>
  </si>
  <si>
    <t>54-0013</t>
  </si>
  <si>
    <t>CROFTON 96</t>
  </si>
  <si>
    <t>54-0096</t>
  </si>
  <si>
    <t>NIOBRARA 1R</t>
  </si>
  <si>
    <t>54-0501</t>
  </si>
  <si>
    <t>SANTEE C5</t>
  </si>
  <si>
    <t>54-0505</t>
  </si>
  <si>
    <t>WAUSA 76R</t>
  </si>
  <si>
    <t>54-0576</t>
  </si>
  <si>
    <t>BLOOMFIELD 86R</t>
  </si>
  <si>
    <t>54-0586</t>
  </si>
  <si>
    <t>LINCOLN 1</t>
  </si>
  <si>
    <t>55-0001</t>
  </si>
  <si>
    <t>WAVERLY 145</t>
  </si>
  <si>
    <t>55-0145</t>
  </si>
  <si>
    <t>MALCOLM 148</t>
  </si>
  <si>
    <t>55-0148</t>
  </si>
  <si>
    <t>NORRIS 160</t>
  </si>
  <si>
    <t>55-0160</t>
  </si>
  <si>
    <t>RAYMOND CENTRAL 161</t>
  </si>
  <si>
    <t>55-0161</t>
  </si>
  <si>
    <t>NORTH PLATTE 1</t>
  </si>
  <si>
    <t>56-0001</t>
  </si>
  <si>
    <t>BRADY 6</t>
  </si>
  <si>
    <t>56-0006</t>
  </si>
  <si>
    <t>MAXWELL 7</t>
  </si>
  <si>
    <t>56-0007</t>
  </si>
  <si>
    <t>HERSHEY 37</t>
  </si>
  <si>
    <t>56-0037</t>
  </si>
  <si>
    <t>SUTHERLAND 55</t>
  </si>
  <si>
    <t>56-0055</t>
  </si>
  <si>
    <t>WALLACE 65R</t>
  </si>
  <si>
    <t>56-0565</t>
  </si>
  <si>
    <t>STAPLETON R1</t>
  </si>
  <si>
    <t>57-0501</t>
  </si>
  <si>
    <t>LOUP CO 25</t>
  </si>
  <si>
    <t>58-0025</t>
  </si>
  <si>
    <t>MADISON 1</t>
  </si>
  <si>
    <t>59-0001</t>
  </si>
  <si>
    <t>NORFOLK 2</t>
  </si>
  <si>
    <t>59-0002</t>
  </si>
  <si>
    <t>BATTLE CREEK 5</t>
  </si>
  <si>
    <t>59-0005</t>
  </si>
  <si>
    <t>NEWMAN GROVE 13</t>
  </si>
  <si>
    <t>59-0013</t>
  </si>
  <si>
    <t>ELKHORN VALLEY 80</t>
  </si>
  <si>
    <t>59-0080</t>
  </si>
  <si>
    <t>MCPHERSON CO HIGH 90</t>
  </si>
  <si>
    <t>60-0090</t>
  </si>
  <si>
    <t>CENTRAL CITY 4</t>
  </si>
  <si>
    <t>61-0004</t>
  </si>
  <si>
    <t>PALMER 49</t>
  </si>
  <si>
    <t>61-0049</t>
  </si>
  <si>
    <t>BAYARD 21</t>
  </si>
  <si>
    <t>62-0021</t>
  </si>
  <si>
    <t>BRIDGEPORT 63</t>
  </si>
  <si>
    <t>62-0063</t>
  </si>
  <si>
    <t>FULLERTON 1</t>
  </si>
  <si>
    <t>63-0001</t>
  </si>
  <si>
    <t>TWIN RIVER 30</t>
  </si>
  <si>
    <t>63-0030</t>
  </si>
  <si>
    <t>JOHNSON-BROCK 23</t>
  </si>
  <si>
    <t>64-0023</t>
  </si>
  <si>
    <t>AUBURN 29</t>
  </si>
  <si>
    <t>64-0029</t>
  </si>
  <si>
    <t>SUPERIOR 11</t>
  </si>
  <si>
    <t>65-0011</t>
  </si>
  <si>
    <t>SO CENTRAL NE UNIF 5</t>
  </si>
  <si>
    <t>65-2005</t>
  </si>
  <si>
    <t>SYRACUSE-DUNBAR-AVOCA 27</t>
  </si>
  <si>
    <t>66-0027</t>
  </si>
  <si>
    <t>NEBRASKA CITY 111</t>
  </si>
  <si>
    <t>66-0111</t>
  </si>
  <si>
    <t>PALMYRA OR1</t>
  </si>
  <si>
    <t>66-0501</t>
  </si>
  <si>
    <t>PAWNEE CITY 1</t>
  </si>
  <si>
    <t>67-0001</t>
  </si>
  <si>
    <t>LEWISTON 69</t>
  </si>
  <si>
    <t>67-0069</t>
  </si>
  <si>
    <t>PERKINS COUNTY SCHOOLS 20</t>
  </si>
  <si>
    <t>68-0020</t>
  </si>
  <si>
    <t>HOLDREGE 44</t>
  </si>
  <si>
    <t>69-0044</t>
  </si>
  <si>
    <t>BERTRAND 54</t>
  </si>
  <si>
    <t>69-0054</t>
  </si>
  <si>
    <t>LOOMIS 55</t>
  </si>
  <si>
    <t>69-0055</t>
  </si>
  <si>
    <t>PIERCE 2</t>
  </si>
  <si>
    <t>70-0002</t>
  </si>
  <si>
    <t>PLAINVIEW 5</t>
  </si>
  <si>
    <t>70-0005</t>
  </si>
  <si>
    <t>OSMOND 42R</t>
  </si>
  <si>
    <t>70-0542</t>
  </si>
  <si>
    <t>COLUMBUS 1</t>
  </si>
  <si>
    <t>71-0001</t>
  </si>
  <si>
    <t>LAKEVIEW COMMUNITY 5</t>
  </si>
  <si>
    <t>71-0005</t>
  </si>
  <si>
    <t>HUMPHREY 67</t>
  </si>
  <si>
    <t>71-0067</t>
  </si>
  <si>
    <t>CROSS COUNTY 15</t>
  </si>
  <si>
    <t>72-0015</t>
  </si>
  <si>
    <t>OSCEOLA 19</t>
  </si>
  <si>
    <t>72-0019</t>
  </si>
  <si>
    <t>SHELBY-RISING CITY 32</t>
  </si>
  <si>
    <t>72-0032</t>
  </si>
  <si>
    <t>HIGH PLAINS COMMUNITY 75</t>
  </si>
  <si>
    <t>72-0075</t>
  </si>
  <si>
    <t>MCCOOK 17</t>
  </si>
  <si>
    <t>73-0017</t>
  </si>
  <si>
    <t>SOUTHWEST 179</t>
  </si>
  <si>
    <t>73-0179</t>
  </si>
  <si>
    <t>FALLS CITY 56</t>
  </si>
  <si>
    <t>74-0056</t>
  </si>
  <si>
    <t>HUMBOLDT TABLE RK STEINAUER 70</t>
  </si>
  <si>
    <t>74-0070</t>
  </si>
  <si>
    <t>ROCK CO HIGH 100</t>
  </si>
  <si>
    <t>75-0100</t>
  </si>
  <si>
    <t>CRETE 2</t>
  </si>
  <si>
    <t>76-0002</t>
  </si>
  <si>
    <t>DORCHESTER 44</t>
  </si>
  <si>
    <t>76-0044</t>
  </si>
  <si>
    <t>FRIEND 68</t>
  </si>
  <si>
    <t>76-0068</t>
  </si>
  <si>
    <t>WILBER-CLATONIA 82</t>
  </si>
  <si>
    <t>76-0082</t>
  </si>
  <si>
    <t>BELLEVUE 1</t>
  </si>
  <si>
    <t>77-0001</t>
  </si>
  <si>
    <t>PAPILLION-LAVISTA 27</t>
  </si>
  <si>
    <t>77-0027</t>
  </si>
  <si>
    <t>GRETNA 37</t>
  </si>
  <si>
    <t>77-0037</t>
  </si>
  <si>
    <t>SPRINGFIELD PLATTEVIEW 46</t>
  </si>
  <si>
    <t>77-0046</t>
  </si>
  <si>
    <t>ASHLAND-GREENWOOD 1</t>
  </si>
  <si>
    <t>78-0001</t>
  </si>
  <si>
    <t>YUTAN 9</t>
  </si>
  <si>
    <t>78-0009</t>
  </si>
  <si>
    <t>WAHOO 39</t>
  </si>
  <si>
    <t>78-0039</t>
  </si>
  <si>
    <t>MEAD 72</t>
  </si>
  <si>
    <t>78-0072</t>
  </si>
  <si>
    <t>CEDAR BLUFFS 107</t>
  </si>
  <si>
    <t>78-0107</t>
  </si>
  <si>
    <t>MINATARE 2</t>
  </si>
  <si>
    <t>79-0002</t>
  </si>
  <si>
    <t>MORRILL 11</t>
  </si>
  <si>
    <t>79-0011</t>
  </si>
  <si>
    <t>GERING 16</t>
  </si>
  <si>
    <t>79-0016</t>
  </si>
  <si>
    <t>MITCHELL 31</t>
  </si>
  <si>
    <t>79-0031</t>
  </si>
  <si>
    <t>SCOTTSBLUFF 32</t>
  </si>
  <si>
    <t>79-0032</t>
  </si>
  <si>
    <t>MILFORD 5</t>
  </si>
  <si>
    <t>80-0005</t>
  </si>
  <si>
    <t>SEWARD 9</t>
  </si>
  <si>
    <t>80-0009</t>
  </si>
  <si>
    <t>CENTENNIAL 67R</t>
  </si>
  <si>
    <t>80-0567</t>
  </si>
  <si>
    <t>HAY SPRINGS 3</t>
  </si>
  <si>
    <t>81-0003</t>
  </si>
  <si>
    <t>GORDON-RUSHVILLE HIGH SCH 10</t>
  </si>
  <si>
    <t>81-0010</t>
  </si>
  <si>
    <t>LOUP CITY 1</t>
  </si>
  <si>
    <t>82-0001</t>
  </si>
  <si>
    <t>LITCHFIELD 15</t>
  </si>
  <si>
    <t>82-0015</t>
  </si>
  <si>
    <t>SIOUX CO HIGH 500</t>
  </si>
  <si>
    <t>83-0500</t>
  </si>
  <si>
    <t>STANTON 3</t>
  </si>
  <si>
    <t>84-0003</t>
  </si>
  <si>
    <t>DESHLER 60</t>
  </si>
  <si>
    <t>85-0060</t>
  </si>
  <si>
    <t>THAYER CENTRAL COMM 70</t>
  </si>
  <si>
    <t>85-0070</t>
  </si>
  <si>
    <t>BRUNING-DAVENPORT UNIF</t>
  </si>
  <si>
    <t>85-2001</t>
  </si>
  <si>
    <t>THEDFORD HIGH 1</t>
  </si>
  <si>
    <t>86-0001</t>
  </si>
  <si>
    <t>PENDER 1</t>
  </si>
  <si>
    <t>87-0001</t>
  </si>
  <si>
    <t>WALTHILL 13</t>
  </si>
  <si>
    <t>87-0013</t>
  </si>
  <si>
    <t>UMO N HO NATION SCH 16</t>
  </si>
  <si>
    <t>87-0016</t>
  </si>
  <si>
    <t>WINNEBAGO 17</t>
  </si>
  <si>
    <t>87-0017</t>
  </si>
  <si>
    <t>ORD 5</t>
  </si>
  <si>
    <t>88-0005</t>
  </si>
  <si>
    <t>ARCADIA 21</t>
  </si>
  <si>
    <t>88-0021</t>
  </si>
  <si>
    <t>BLAIR 1</t>
  </si>
  <si>
    <t>89-0001</t>
  </si>
  <si>
    <t>FORT CALHOUN 3</t>
  </si>
  <si>
    <t>89-0003</t>
  </si>
  <si>
    <t>ARLINGTON 24</t>
  </si>
  <si>
    <t>89-0024</t>
  </si>
  <si>
    <t>WAYNE 17</t>
  </si>
  <si>
    <t>90-0017</t>
  </si>
  <si>
    <t>WAKEFIELD 60R</t>
  </si>
  <si>
    <t>90-0560</t>
  </si>
  <si>
    <t>WINSIDE 595</t>
  </si>
  <si>
    <t>90-0595</t>
  </si>
  <si>
    <t>RED CLOUD 2</t>
  </si>
  <si>
    <t>91-0002</t>
  </si>
  <si>
    <t>BLUE HILL 74</t>
  </si>
  <si>
    <t>91-0074</t>
  </si>
  <si>
    <t>WHEELER CENTRAL 45</t>
  </si>
  <si>
    <t>92-0045</t>
  </si>
  <si>
    <t>YORK 12</t>
  </si>
  <si>
    <t>93-0012</t>
  </si>
  <si>
    <t>MCCOOL JUNCTION 83</t>
  </si>
  <si>
    <t>93-0083</t>
  </si>
  <si>
    <t>HEARTLAND 96</t>
  </si>
  <si>
    <t>93-0096</t>
  </si>
  <si>
    <t>State Totals 244 systems 2018-2019</t>
  </si>
  <si>
    <t>NE Dept. of Revenue, Property Assessment Division, Certification to Dept of Education</t>
  </si>
  <si>
    <t>Orange=sector %; Yellow=Adjustment Amount; Blue= Adjusted Value</t>
  </si>
  <si>
    <t>2018 School Adjusted Values BY SECTOR certified Oct 5, 2018 per Neb. Rev. Stat. 79-1016 (used in aid calc 2019-2020)</t>
  </si>
  <si>
    <t>prepared 10-5-2018</t>
  </si>
  <si>
    <t>2018 Adj Amnt</t>
  </si>
  <si>
    <t>% Adjmnt</t>
  </si>
  <si>
    <t>TIF tax increment finance</t>
  </si>
  <si>
    <t xml:space="preserve">%PP of </t>
  </si>
  <si>
    <t>%CAPP of</t>
  </si>
  <si>
    <t>%CAReal of</t>
  </si>
  <si>
    <t>adjust to 96%</t>
  </si>
  <si>
    <t>Adjusted</t>
  </si>
  <si>
    <t>of Unadjust</t>
  </si>
  <si>
    <t>%Resid of</t>
  </si>
  <si>
    <t>%Comm of</t>
  </si>
  <si>
    <t>%Aglandof</t>
  </si>
  <si>
    <t>adjust to 72%</t>
  </si>
  <si>
    <t>%AgImprvFS of</t>
  </si>
  <si>
    <t xml:space="preserve">%Mineral of </t>
  </si>
  <si>
    <t>Total</t>
  </si>
  <si>
    <t xml:space="preserve">Adjustment </t>
  </si>
  <si>
    <t>TOTAL</t>
  </si>
  <si>
    <t>base value backout befor adjsmtn calc.</t>
  </si>
  <si>
    <t>SysCode</t>
  </si>
  <si>
    <t>U/L</t>
  </si>
  <si>
    <t>UNAdjVal</t>
  </si>
  <si>
    <t>Personal Prop</t>
  </si>
  <si>
    <t>Central Asd PP</t>
  </si>
  <si>
    <t>Central Asd Real</t>
  </si>
  <si>
    <t>CentralAsd Real</t>
  </si>
  <si>
    <t>Residential</t>
  </si>
  <si>
    <t>Comm.&amp; Indust.</t>
  </si>
  <si>
    <t>Agland</t>
  </si>
  <si>
    <t>AgImprvmt&amp;Frmsite</t>
  </si>
  <si>
    <t>Mineral</t>
  </si>
  <si>
    <t>UNAdjust Value</t>
  </si>
  <si>
    <t>Adjusted Value</t>
  </si>
  <si>
    <t>Total Value</t>
  </si>
  <si>
    <t>TIF Base Resid</t>
  </si>
  <si>
    <t>TIF Base Comm</t>
  </si>
  <si>
    <t>TIF Base Ag</t>
  </si>
  <si>
    <t>U</t>
  </si>
  <si>
    <t>State Totals 244 School Sys. 2018-2019</t>
  </si>
  <si>
    <t>ck adj amnt</t>
  </si>
  <si>
    <t>ck adjusted</t>
  </si>
  <si>
    <t>reck totadj</t>
  </si>
  <si>
    <t>reck totUNadjust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</si>
</sst>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8" fillId="32" borderId="7" applyNumberFormat="0" applyFont="0" applyAlignment="0" applyProtection="0"/>
    <xf numFmtId="0" fontId="42" fillId="27" borderId="8" applyNumberFormat="0" applyAlignment="0" applyProtection="0"/>
    <xf numFmtId="9" fontId="2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0" fontId="2" fillId="0" borderId="0" xfId="52" applyFont="1" applyAlignment="1" applyProtection="1">
      <alignment horizontal="centerContinuous"/>
      <protection/>
    </xf>
    <xf numFmtId="0" fontId="4" fillId="0" borderId="0" xfId="0" applyFont="1" applyAlignment="1">
      <alignment horizontal="centerContinuous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/>
    </xf>
    <xf numFmtId="1" fontId="7" fillId="0" borderId="12" xfId="0" applyNumberFormat="1" applyFont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13" xfId="0" applyNumberFormat="1" applyBorder="1" applyAlignment="1">
      <alignment/>
    </xf>
    <xf numFmtId="1" fontId="4" fillId="0" borderId="13" xfId="0" applyNumberFormat="1" applyFont="1" applyBorder="1" applyAlignment="1">
      <alignment horizontal="center"/>
    </xf>
    <xf numFmtId="3" fontId="0" fillId="0" borderId="13" xfId="0" applyNumberFormat="1" applyBorder="1" applyAlignment="1">
      <alignment/>
    </xf>
    <xf numFmtId="164" fontId="6" fillId="0" borderId="13" xfId="0" applyNumberFormat="1" applyFont="1" applyBorder="1" applyAlignment="1">
      <alignment/>
    </xf>
    <xf numFmtId="3" fontId="0" fillId="0" borderId="13" xfId="0" applyNumberFormat="1" applyFill="1" applyBorder="1" applyAlignment="1">
      <alignment/>
    </xf>
    <xf numFmtId="0" fontId="8" fillId="32" borderId="14" xfId="0" applyFont="1" applyFill="1" applyBorder="1" applyAlignment="1">
      <alignment/>
    </xf>
    <xf numFmtId="1" fontId="7" fillId="32" borderId="15" xfId="0" applyNumberFormat="1" applyFont="1" applyFill="1" applyBorder="1" applyAlignment="1">
      <alignment horizontal="center"/>
    </xf>
    <xf numFmtId="1" fontId="7" fillId="32" borderId="16" xfId="0" applyNumberFormat="1" applyFont="1" applyFill="1" applyBorder="1" applyAlignment="1">
      <alignment horizontal="center"/>
    </xf>
    <xf numFmtId="3" fontId="2" fillId="32" borderId="14" xfId="0" applyNumberFormat="1" applyFont="1" applyFill="1" applyBorder="1" applyAlignment="1">
      <alignment/>
    </xf>
    <xf numFmtId="164" fontId="6" fillId="32" borderId="1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0" fillId="0" borderId="0" xfId="0" applyNumberFormat="1" applyFill="1" applyAlignment="1">
      <alignment/>
    </xf>
    <xf numFmtId="1" fontId="6" fillId="0" borderId="0" xfId="0" applyNumberFormat="1" applyFont="1" applyAlignment="1">
      <alignment/>
    </xf>
    <xf numFmtId="0" fontId="0" fillId="0" borderId="0" xfId="0" applyBorder="1" applyAlignment="1">
      <alignment/>
    </xf>
    <xf numFmtId="1" fontId="2" fillId="0" borderId="0" xfId="0" applyNumberFormat="1" applyFont="1" applyAlignment="1">
      <alignment horizontal="center"/>
    </xf>
    <xf numFmtId="1" fontId="2" fillId="33" borderId="0" xfId="0" applyNumberFormat="1" applyFont="1" applyFill="1" applyAlignment="1">
      <alignment horizontal="center"/>
    </xf>
    <xf numFmtId="1" fontId="2" fillId="34" borderId="0" xfId="0" applyNumberFormat="1" applyFont="1" applyFill="1" applyAlignment="1">
      <alignment horizontal="center"/>
    </xf>
    <xf numFmtId="1" fontId="9" fillId="35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2" fillId="36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left"/>
    </xf>
    <xf numFmtId="1" fontId="4" fillId="36" borderId="0" xfId="0" applyNumberFormat="1" applyFont="1" applyFill="1" applyAlignment="1">
      <alignment horizontal="center"/>
    </xf>
    <xf numFmtId="1" fontId="4" fillId="33" borderId="0" xfId="0" applyNumberFormat="1" applyFont="1" applyFill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/>
    </xf>
    <xf numFmtId="1" fontId="7" fillId="0" borderId="17" xfId="0" applyNumberFormat="1" applyFont="1" applyBorder="1" applyAlignment="1">
      <alignment horizontal="center"/>
    </xf>
    <xf numFmtId="1" fontId="4" fillId="36" borderId="17" xfId="0" applyNumberFormat="1" applyFont="1" applyFill="1" applyBorder="1" applyAlignment="1">
      <alignment horizontal="center"/>
    </xf>
    <xf numFmtId="1" fontId="2" fillId="33" borderId="17" xfId="0" applyNumberFormat="1" applyFont="1" applyFill="1" applyBorder="1" applyAlignment="1">
      <alignment horizontal="center"/>
    </xf>
    <xf numFmtId="1" fontId="2" fillId="34" borderId="17" xfId="0" applyNumberFormat="1" applyFont="1" applyFill="1" applyBorder="1" applyAlignment="1">
      <alignment horizontal="center"/>
    </xf>
    <xf numFmtId="1" fontId="9" fillId="35" borderId="17" xfId="0" applyNumberFormat="1" applyFont="1" applyFill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1" fontId="2" fillId="36" borderId="17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/>
    </xf>
    <xf numFmtId="10" fontId="4" fillId="36" borderId="13" xfId="0" applyNumberFormat="1" applyFont="1" applyFill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36" borderId="13" xfId="0" applyNumberFormat="1" applyFont="1" applyFill="1" applyBorder="1" applyAlignment="1">
      <alignment/>
    </xf>
    <xf numFmtId="3" fontId="10" fillId="33" borderId="13" xfId="0" applyNumberFormat="1" applyFont="1" applyFill="1" applyBorder="1" applyAlignment="1">
      <alignment/>
    </xf>
    <xf numFmtId="3" fontId="10" fillId="34" borderId="13" xfId="0" applyNumberFormat="1" applyFont="1" applyFill="1" applyBorder="1" applyAlignment="1">
      <alignment/>
    </xf>
    <xf numFmtId="10" fontId="6" fillId="35" borderId="13" xfId="0" applyNumberFormat="1" applyFont="1" applyFill="1" applyBorder="1" applyAlignment="1">
      <alignment/>
    </xf>
    <xf numFmtId="10" fontId="4" fillId="36" borderId="13" xfId="0" applyNumberFormat="1" applyFont="1" applyFill="1" applyBorder="1" applyAlignment="1">
      <alignment/>
    </xf>
    <xf numFmtId="10" fontId="0" fillId="0" borderId="0" xfId="0" applyNumberFormat="1" applyBorder="1" applyAlignment="1">
      <alignment/>
    </xf>
    <xf numFmtId="1" fontId="10" fillId="0" borderId="13" xfId="0" applyNumberFormat="1" applyFont="1" applyFill="1" applyBorder="1" applyAlignment="1">
      <alignment/>
    </xf>
    <xf numFmtId="1" fontId="8" fillId="37" borderId="13" xfId="0" applyNumberFormat="1" applyFont="1" applyFill="1" applyBorder="1" applyAlignment="1">
      <alignment/>
    </xf>
    <xf numFmtId="3" fontId="8" fillId="0" borderId="13" xfId="0" applyNumberFormat="1" applyFont="1" applyBorder="1" applyAlignment="1">
      <alignment/>
    </xf>
    <xf numFmtId="3" fontId="8" fillId="38" borderId="13" xfId="0" applyNumberFormat="1" applyFont="1" applyFill="1" applyBorder="1" applyAlignment="1">
      <alignment/>
    </xf>
    <xf numFmtId="3" fontId="8" fillId="34" borderId="13" xfId="0" applyNumberFormat="1" applyFont="1" applyFill="1" applyBorder="1" applyAlignment="1">
      <alignment/>
    </xf>
    <xf numFmtId="10" fontId="9" fillId="35" borderId="13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ebraskalegislature.gov/laws/statutes.php?statute=79-101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4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34.7109375" style="0" customWidth="1"/>
    <col min="2" max="2" width="9.140625" style="0" customWidth="1"/>
    <col min="3" max="3" width="5.421875" style="0" bestFit="1" customWidth="1"/>
    <col min="4" max="4" width="17.57421875" style="0" customWidth="1"/>
    <col min="5" max="5" width="14.421875" style="0" customWidth="1"/>
    <col min="6" max="6" width="12.57421875" style="0" customWidth="1"/>
    <col min="7" max="7" width="18.28125" style="0" customWidth="1"/>
    <col min="10" max="10" width="10.140625" style="0" bestFit="1" customWidth="1"/>
    <col min="12" max="12" width="13.28125" style="0" bestFit="1" customWidth="1"/>
    <col min="13" max="13" width="11.28125" style="0" bestFit="1" customWidth="1"/>
    <col min="14" max="14" width="13.421875" style="0" bestFit="1" customWidth="1"/>
    <col min="15" max="15" width="13.8515625" style="0" bestFit="1" customWidth="1"/>
    <col min="16" max="16" width="12.57421875" style="0" bestFit="1" customWidth="1"/>
    <col min="17" max="17" width="12.57421875" style="0" customWidth="1"/>
    <col min="18" max="18" width="13.7109375" style="0" bestFit="1" customWidth="1"/>
  </cols>
  <sheetData>
    <row r="1" spans="1:7" ht="12.75">
      <c r="A1" s="1" t="s">
        <v>0</v>
      </c>
      <c r="B1" s="1"/>
      <c r="C1" s="1"/>
      <c r="D1" s="2"/>
      <c r="E1" s="2"/>
      <c r="F1" s="2"/>
      <c r="G1" s="2"/>
    </row>
    <row r="2" spans="1:7" ht="12.75">
      <c r="A2" s="1" t="s">
        <v>1</v>
      </c>
      <c r="B2" s="1"/>
      <c r="C2" s="1"/>
      <c r="D2" s="2"/>
      <c r="E2" s="2"/>
      <c r="F2" s="2"/>
      <c r="G2" s="2"/>
    </row>
    <row r="3" spans="1:7" ht="12.75">
      <c r="A3" s="3" t="s">
        <v>2</v>
      </c>
      <c r="B3" s="1"/>
      <c r="C3" s="1"/>
      <c r="D3" s="2"/>
      <c r="E3" s="2"/>
      <c r="F3" s="2"/>
      <c r="G3" s="2"/>
    </row>
    <row r="4" spans="1:7" ht="12.75">
      <c r="A4" s="4"/>
      <c r="B4" s="1"/>
      <c r="C4" s="1"/>
      <c r="D4" s="2"/>
      <c r="E4" s="2"/>
      <c r="F4" s="2"/>
      <c r="G4" s="2"/>
    </row>
    <row r="5" spans="1:7" ht="12.75">
      <c r="A5" s="5"/>
      <c r="B5" s="6" t="s">
        <v>3</v>
      </c>
      <c r="C5" s="7"/>
      <c r="D5" s="8"/>
      <c r="E5" s="9"/>
      <c r="F5" s="10" t="s">
        <v>4</v>
      </c>
      <c r="G5" s="8"/>
    </row>
    <row r="6" spans="1:7" ht="12.75">
      <c r="A6" s="11"/>
      <c r="B6" s="12" t="s">
        <v>5</v>
      </c>
      <c r="C6" s="13"/>
      <c r="D6" s="14" t="s">
        <v>6</v>
      </c>
      <c r="E6" s="15" t="s">
        <v>7</v>
      </c>
      <c r="F6" s="16" t="s">
        <v>8</v>
      </c>
      <c r="G6" s="14" t="s">
        <v>9</v>
      </c>
    </row>
    <row r="7" spans="1:18" ht="12.75">
      <c r="A7" s="17" t="s">
        <v>10</v>
      </c>
      <c r="B7" s="18" t="s">
        <v>11</v>
      </c>
      <c r="C7" s="18" t="s">
        <v>12</v>
      </c>
      <c r="D7" s="19" t="s">
        <v>13</v>
      </c>
      <c r="E7" s="20" t="s">
        <v>14</v>
      </c>
      <c r="F7" s="21" t="s">
        <v>15</v>
      </c>
      <c r="G7" s="19" t="s">
        <v>13</v>
      </c>
      <c r="I7" s="22"/>
      <c r="J7" s="22"/>
      <c r="K7" s="22"/>
      <c r="L7" s="22"/>
      <c r="M7" s="22"/>
      <c r="N7" s="22"/>
      <c r="O7" s="22"/>
      <c r="P7" s="22"/>
      <c r="R7" s="22"/>
    </row>
    <row r="8" spans="1:18" ht="12.75">
      <c r="A8" s="23" t="s">
        <v>16</v>
      </c>
      <c r="B8" s="24" t="s">
        <v>17</v>
      </c>
      <c r="C8" s="24">
        <v>3</v>
      </c>
      <c r="D8" s="25">
        <v>459812697</v>
      </c>
      <c r="E8" s="25">
        <v>-7957938</v>
      </c>
      <c r="F8" s="26">
        <f aca="true" t="shared" si="0" ref="F8:F71">+E8/D8</f>
        <v>-0.017306912253447406</v>
      </c>
      <c r="G8" s="25">
        <v>451854759</v>
      </c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ht="12.75">
      <c r="A9" s="23" t="s">
        <v>18</v>
      </c>
      <c r="B9" s="24" t="s">
        <v>19</v>
      </c>
      <c r="C9" s="24">
        <v>3</v>
      </c>
      <c r="D9" s="25">
        <v>1128266410</v>
      </c>
      <c r="E9" s="25">
        <v>42100280</v>
      </c>
      <c r="F9" s="26">
        <f t="shared" si="0"/>
        <v>0.03731413044548583</v>
      </c>
      <c r="G9" s="25">
        <v>1170366690</v>
      </c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ht="12.75">
      <c r="A10" s="23" t="s">
        <v>20</v>
      </c>
      <c r="B10" s="24" t="s">
        <v>21</v>
      </c>
      <c r="C10" s="24">
        <v>3</v>
      </c>
      <c r="D10" s="25">
        <v>1785163246</v>
      </c>
      <c r="E10" s="25">
        <v>-11690054</v>
      </c>
      <c r="F10" s="26">
        <f t="shared" si="0"/>
        <v>-0.006548450975670602</v>
      </c>
      <c r="G10" s="25">
        <v>1773473192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ht="12.75">
      <c r="A11" s="23" t="s">
        <v>22</v>
      </c>
      <c r="B11" s="24" t="s">
        <v>23</v>
      </c>
      <c r="C11" s="24">
        <v>3</v>
      </c>
      <c r="D11" s="25">
        <v>791105704</v>
      </c>
      <c r="E11" s="25">
        <v>-22526626</v>
      </c>
      <c r="F11" s="26">
        <f t="shared" si="0"/>
        <v>-0.02847486231751402</v>
      </c>
      <c r="G11" s="25">
        <v>768579078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12.75">
      <c r="A12" s="23" t="s">
        <v>24</v>
      </c>
      <c r="B12" s="24" t="s">
        <v>25</v>
      </c>
      <c r="C12" s="24">
        <v>3</v>
      </c>
      <c r="D12" s="25">
        <v>538899612</v>
      </c>
      <c r="E12" s="25">
        <v>-9195150</v>
      </c>
      <c r="F12" s="26">
        <f t="shared" si="0"/>
        <v>-0.017062825422854453</v>
      </c>
      <c r="G12" s="25">
        <v>529704462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ht="12.75">
      <c r="A13" s="23" t="s">
        <v>26</v>
      </c>
      <c r="B13" s="24" t="s">
        <v>27</v>
      </c>
      <c r="C13" s="24">
        <v>3</v>
      </c>
      <c r="D13" s="25">
        <v>698597577</v>
      </c>
      <c r="E13" s="25">
        <v>-12881222</v>
      </c>
      <c r="F13" s="26">
        <f t="shared" si="0"/>
        <v>-0.018438686912308027</v>
      </c>
      <c r="G13" s="25">
        <v>685716355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ht="12.75">
      <c r="A14" s="23" t="s">
        <v>28</v>
      </c>
      <c r="B14" s="24" t="s">
        <v>29</v>
      </c>
      <c r="C14" s="24">
        <v>3</v>
      </c>
      <c r="D14" s="25">
        <v>1094000127</v>
      </c>
      <c r="E14" s="25">
        <v>1609699</v>
      </c>
      <c r="F14" s="26">
        <f t="shared" si="0"/>
        <v>0.0014713883118223805</v>
      </c>
      <c r="G14" s="25">
        <v>1095609826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ht="12.75">
      <c r="A15" s="23" t="s">
        <v>30</v>
      </c>
      <c r="B15" s="24" t="s">
        <v>31</v>
      </c>
      <c r="C15" s="24">
        <v>3</v>
      </c>
      <c r="D15" s="25">
        <v>238623711</v>
      </c>
      <c r="E15" s="25">
        <v>34181</v>
      </c>
      <c r="F15" s="26">
        <f t="shared" si="0"/>
        <v>0.00014324226145322164</v>
      </c>
      <c r="G15" s="25">
        <v>238657892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ht="12.75">
      <c r="A16" s="23" t="s">
        <v>32</v>
      </c>
      <c r="B16" s="24" t="s">
        <v>33</v>
      </c>
      <c r="C16" s="24">
        <v>3</v>
      </c>
      <c r="D16" s="25">
        <v>310335450</v>
      </c>
      <c r="E16" s="25">
        <v>-1644072</v>
      </c>
      <c r="F16" s="26">
        <f t="shared" si="0"/>
        <v>-0.005297725412936227</v>
      </c>
      <c r="G16" s="25">
        <v>308691378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 ht="12.75">
      <c r="A17" s="23" t="s">
        <v>34</v>
      </c>
      <c r="B17" s="24" t="s">
        <v>35</v>
      </c>
      <c r="C17" s="24">
        <v>3</v>
      </c>
      <c r="D17" s="25">
        <v>418743760</v>
      </c>
      <c r="E17" s="25">
        <v>927098</v>
      </c>
      <c r="F17" s="26">
        <f t="shared" si="0"/>
        <v>0.0022139983650144423</v>
      </c>
      <c r="G17" s="25">
        <v>419670858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ht="12.75">
      <c r="A18" s="23" t="s">
        <v>36</v>
      </c>
      <c r="B18" s="24" t="s">
        <v>37</v>
      </c>
      <c r="C18" s="24">
        <v>3</v>
      </c>
      <c r="D18" s="25">
        <v>1460598523</v>
      </c>
      <c r="E18" s="25">
        <v>12353060</v>
      </c>
      <c r="F18" s="26">
        <f t="shared" si="0"/>
        <v>0.008457532857576359</v>
      </c>
      <c r="G18" s="25">
        <v>1472951583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ht="12.75">
      <c r="A19" s="23" t="s">
        <v>38</v>
      </c>
      <c r="B19" s="24" t="s">
        <v>39</v>
      </c>
      <c r="C19" s="24">
        <v>3</v>
      </c>
      <c r="D19" s="25">
        <v>464167680</v>
      </c>
      <c r="E19" s="25">
        <v>5702403</v>
      </c>
      <c r="F19" s="26">
        <f t="shared" si="0"/>
        <v>0.01228522201287259</v>
      </c>
      <c r="G19" s="25">
        <v>469870083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ht="12.75">
      <c r="A20" s="23" t="s">
        <v>40</v>
      </c>
      <c r="B20" s="24" t="s">
        <v>41</v>
      </c>
      <c r="C20" s="24">
        <v>3</v>
      </c>
      <c r="D20" s="25">
        <v>819044786</v>
      </c>
      <c r="E20" s="25">
        <v>16756289</v>
      </c>
      <c r="F20" s="26">
        <f t="shared" si="0"/>
        <v>0.020458330589995355</v>
      </c>
      <c r="G20" s="25">
        <v>835801075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ht="12.75">
      <c r="A21" s="23" t="s">
        <v>42</v>
      </c>
      <c r="B21" s="24" t="s">
        <v>43</v>
      </c>
      <c r="C21" s="24">
        <v>3</v>
      </c>
      <c r="D21" s="25">
        <v>1074125630</v>
      </c>
      <c r="E21" s="25">
        <v>-1334984</v>
      </c>
      <c r="F21" s="26">
        <f t="shared" si="0"/>
        <v>-0.0012428564803914045</v>
      </c>
      <c r="G21" s="25">
        <v>1072790646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ht="12.75">
      <c r="A22" s="23" t="s">
        <v>44</v>
      </c>
      <c r="B22" s="24" t="s">
        <v>45</v>
      </c>
      <c r="C22" s="24">
        <v>3</v>
      </c>
      <c r="D22" s="25">
        <v>668804127</v>
      </c>
      <c r="E22" s="25">
        <v>7507250</v>
      </c>
      <c r="F22" s="26">
        <f t="shared" si="0"/>
        <v>0.01122488587753586</v>
      </c>
      <c r="G22" s="25">
        <v>676311377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ht="12.75">
      <c r="A23" s="23" t="s">
        <v>46</v>
      </c>
      <c r="B23" s="24" t="s">
        <v>47</v>
      </c>
      <c r="C23" s="24">
        <v>3</v>
      </c>
      <c r="D23" s="25">
        <v>670117310</v>
      </c>
      <c r="E23" s="25">
        <v>17115034</v>
      </c>
      <c r="F23" s="26">
        <f t="shared" si="0"/>
        <v>0.02554035501634781</v>
      </c>
      <c r="G23" s="25">
        <v>687232344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ht="12.75">
      <c r="A24" s="23" t="s">
        <v>48</v>
      </c>
      <c r="B24" s="24" t="s">
        <v>49</v>
      </c>
      <c r="C24" s="24">
        <v>3</v>
      </c>
      <c r="D24" s="25">
        <v>814626600</v>
      </c>
      <c r="E24" s="25">
        <v>16983931</v>
      </c>
      <c r="F24" s="26">
        <f t="shared" si="0"/>
        <v>0.02084873118555176</v>
      </c>
      <c r="G24" s="25">
        <v>831610531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ht="12.75">
      <c r="A25" s="23" t="s">
        <v>50</v>
      </c>
      <c r="B25" s="24" t="s">
        <v>51</v>
      </c>
      <c r="C25" s="24">
        <v>3</v>
      </c>
      <c r="D25" s="25">
        <v>610191665</v>
      </c>
      <c r="E25" s="25">
        <v>8905671</v>
      </c>
      <c r="F25" s="26">
        <f t="shared" si="0"/>
        <v>0.014594874874274135</v>
      </c>
      <c r="G25" s="25">
        <v>619097336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ht="12.75">
      <c r="A26" s="23" t="s">
        <v>52</v>
      </c>
      <c r="B26" s="24" t="s">
        <v>53</v>
      </c>
      <c r="C26" s="24">
        <v>3</v>
      </c>
      <c r="D26" s="25">
        <v>3867871349</v>
      </c>
      <c r="E26" s="25">
        <v>19783744</v>
      </c>
      <c r="F26" s="26">
        <f t="shared" si="0"/>
        <v>0.005114891943113592</v>
      </c>
      <c r="G26" s="25">
        <v>3887655093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ht="12.75">
      <c r="A27" s="23" t="s">
        <v>54</v>
      </c>
      <c r="B27" s="24" t="s">
        <v>55</v>
      </c>
      <c r="C27" s="24">
        <v>3</v>
      </c>
      <c r="D27" s="25">
        <v>407791572</v>
      </c>
      <c r="E27" s="25">
        <v>7582908</v>
      </c>
      <c r="F27" s="26">
        <f t="shared" si="0"/>
        <v>0.01859505816368368</v>
      </c>
      <c r="G27" s="25">
        <v>415374480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2.75">
      <c r="A28" s="23" t="s">
        <v>56</v>
      </c>
      <c r="B28" s="24" t="s">
        <v>57</v>
      </c>
      <c r="C28" s="24">
        <v>3</v>
      </c>
      <c r="D28" s="25">
        <v>371455926</v>
      </c>
      <c r="E28" s="25">
        <v>3957907</v>
      </c>
      <c r="F28" s="26">
        <f t="shared" si="0"/>
        <v>0.010655118744827885</v>
      </c>
      <c r="G28" s="25">
        <v>375413833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ht="12.75">
      <c r="A29" s="23" t="s">
        <v>58</v>
      </c>
      <c r="B29" s="24" t="s">
        <v>59</v>
      </c>
      <c r="C29" s="24">
        <v>3</v>
      </c>
      <c r="D29" s="25">
        <v>759850666</v>
      </c>
      <c r="E29" s="25">
        <v>13643615</v>
      </c>
      <c r="F29" s="26">
        <f t="shared" si="0"/>
        <v>0.017955653144087657</v>
      </c>
      <c r="G29" s="25">
        <v>773494281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ht="12.75">
      <c r="A30" s="23" t="s">
        <v>60</v>
      </c>
      <c r="B30" s="24" t="s">
        <v>61</v>
      </c>
      <c r="C30" s="24">
        <v>3</v>
      </c>
      <c r="D30" s="25">
        <v>403192097</v>
      </c>
      <c r="E30" s="25">
        <v>8316845</v>
      </c>
      <c r="F30" s="26">
        <f t="shared" si="0"/>
        <v>0.020627500047452566</v>
      </c>
      <c r="G30" s="25">
        <v>411508942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ht="12.75">
      <c r="A31" s="23" t="s">
        <v>62</v>
      </c>
      <c r="B31" s="24" t="s">
        <v>63</v>
      </c>
      <c r="C31" s="24">
        <v>3</v>
      </c>
      <c r="D31" s="25">
        <v>373011832</v>
      </c>
      <c r="E31" s="25">
        <v>7839670</v>
      </c>
      <c r="F31" s="26">
        <f t="shared" si="0"/>
        <v>0.02101721534667029</v>
      </c>
      <c r="G31" s="25">
        <v>380851502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8" ht="12.75">
      <c r="A32" s="23" t="s">
        <v>64</v>
      </c>
      <c r="B32" s="24" t="s">
        <v>65</v>
      </c>
      <c r="C32" s="24">
        <v>3</v>
      </c>
      <c r="D32" s="25">
        <v>937142916</v>
      </c>
      <c r="E32" s="25">
        <v>-2358848</v>
      </c>
      <c r="F32" s="26">
        <f t="shared" si="0"/>
        <v>-0.0025170632565502953</v>
      </c>
      <c r="G32" s="25">
        <v>934784068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ht="12.75">
      <c r="A33" s="23" t="s">
        <v>66</v>
      </c>
      <c r="B33" s="24" t="s">
        <v>67</v>
      </c>
      <c r="C33" s="24">
        <v>3</v>
      </c>
      <c r="D33" s="25">
        <v>573868214</v>
      </c>
      <c r="E33" s="25">
        <v>-4614021</v>
      </c>
      <c r="F33" s="26">
        <f t="shared" si="0"/>
        <v>-0.008040210082100836</v>
      </c>
      <c r="G33" s="25">
        <v>569254193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ht="12.75">
      <c r="A34" s="23" t="s">
        <v>68</v>
      </c>
      <c r="B34" s="24" t="s">
        <v>69</v>
      </c>
      <c r="C34" s="24">
        <v>3</v>
      </c>
      <c r="D34" s="25">
        <v>557267380</v>
      </c>
      <c r="E34" s="25">
        <v>-3876238</v>
      </c>
      <c r="F34" s="26">
        <f t="shared" si="0"/>
        <v>-0.006955795618254203</v>
      </c>
      <c r="G34" s="25">
        <v>553391142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8" ht="12.75">
      <c r="A35" s="23" t="s">
        <v>70</v>
      </c>
      <c r="B35" s="24" t="s">
        <v>71</v>
      </c>
      <c r="C35" s="24">
        <v>3</v>
      </c>
      <c r="D35" s="25">
        <v>1348305504</v>
      </c>
      <c r="E35" s="25">
        <v>33683358</v>
      </c>
      <c r="F35" s="26">
        <f t="shared" si="0"/>
        <v>0.024981992508427822</v>
      </c>
      <c r="G35" s="25">
        <v>1381988862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ht="12.75">
      <c r="A36" s="23" t="s">
        <v>72</v>
      </c>
      <c r="B36" s="24" t="s">
        <v>73</v>
      </c>
      <c r="C36" s="24">
        <v>3</v>
      </c>
      <c r="D36" s="25">
        <v>918782090</v>
      </c>
      <c r="E36" s="25">
        <v>23504176</v>
      </c>
      <c r="F36" s="26">
        <f t="shared" si="0"/>
        <v>0.02558188307741175</v>
      </c>
      <c r="G36" s="25">
        <v>942286266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ht="12.75">
      <c r="A37" s="23" t="s">
        <v>74</v>
      </c>
      <c r="B37" s="24" t="s">
        <v>75</v>
      </c>
      <c r="C37" s="24">
        <v>3</v>
      </c>
      <c r="D37" s="25">
        <v>754461543</v>
      </c>
      <c r="E37" s="25">
        <v>2301287</v>
      </c>
      <c r="F37" s="26">
        <f t="shared" si="0"/>
        <v>0.00305023764478344</v>
      </c>
      <c r="G37" s="25">
        <v>756762830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 ht="12.75">
      <c r="A38" s="23" t="s">
        <v>76</v>
      </c>
      <c r="B38" s="24" t="s">
        <v>77</v>
      </c>
      <c r="C38" s="24">
        <v>3</v>
      </c>
      <c r="D38" s="25">
        <v>377722803</v>
      </c>
      <c r="E38" s="25">
        <v>-2188469</v>
      </c>
      <c r="F38" s="26">
        <f t="shared" si="0"/>
        <v>-0.005793849305941955</v>
      </c>
      <c r="G38" s="25">
        <v>375534334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 ht="12.75">
      <c r="A39" s="23" t="s">
        <v>78</v>
      </c>
      <c r="B39" s="24" t="s">
        <v>79</v>
      </c>
      <c r="C39" s="24">
        <v>3</v>
      </c>
      <c r="D39" s="25">
        <v>549999158</v>
      </c>
      <c r="E39" s="25">
        <v>106079</v>
      </c>
      <c r="F39" s="26">
        <f t="shared" si="0"/>
        <v>0.00019287120435918922</v>
      </c>
      <c r="G39" s="25">
        <v>550105237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ht="12.75">
      <c r="A40" s="23" t="s">
        <v>80</v>
      </c>
      <c r="B40" s="24" t="s">
        <v>81</v>
      </c>
      <c r="C40" s="24">
        <v>3</v>
      </c>
      <c r="D40" s="25">
        <v>749674553</v>
      </c>
      <c r="E40" s="25">
        <v>389414</v>
      </c>
      <c r="F40" s="26">
        <f t="shared" si="0"/>
        <v>0.0005194440686850951</v>
      </c>
      <c r="G40" s="25">
        <v>750063967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ht="12.75">
      <c r="A41" s="23" t="s">
        <v>82</v>
      </c>
      <c r="B41" s="24" t="s">
        <v>83</v>
      </c>
      <c r="C41" s="24">
        <v>3</v>
      </c>
      <c r="D41" s="25">
        <v>463715035</v>
      </c>
      <c r="E41" s="25">
        <v>-2752301</v>
      </c>
      <c r="F41" s="26">
        <f t="shared" si="0"/>
        <v>-0.005935328363894865</v>
      </c>
      <c r="G41" s="25">
        <v>460962734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18" ht="12.75">
      <c r="A42" s="23" t="s">
        <v>84</v>
      </c>
      <c r="B42" s="24" t="s">
        <v>85</v>
      </c>
      <c r="C42" s="24">
        <v>3</v>
      </c>
      <c r="D42" s="25">
        <v>1161944769</v>
      </c>
      <c r="E42" s="25">
        <v>-10097128</v>
      </c>
      <c r="F42" s="26">
        <f t="shared" si="0"/>
        <v>-0.008689851935638775</v>
      </c>
      <c r="G42" s="25">
        <v>1151847641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1:18" ht="12.75">
      <c r="A43" s="23" t="s">
        <v>86</v>
      </c>
      <c r="B43" s="24" t="s">
        <v>87</v>
      </c>
      <c r="C43" s="24">
        <v>3</v>
      </c>
      <c r="D43" s="25">
        <v>721975461</v>
      </c>
      <c r="E43" s="25">
        <v>824768</v>
      </c>
      <c r="F43" s="26">
        <f t="shared" si="0"/>
        <v>0.0011423767767087586</v>
      </c>
      <c r="G43" s="25">
        <v>722800229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1:18" ht="12.75">
      <c r="A44" s="23" t="s">
        <v>88</v>
      </c>
      <c r="B44" s="24" t="s">
        <v>89</v>
      </c>
      <c r="C44" s="24">
        <v>3</v>
      </c>
      <c r="D44" s="25">
        <v>1020542037</v>
      </c>
      <c r="E44" s="25">
        <v>-10361169</v>
      </c>
      <c r="F44" s="26">
        <f t="shared" si="0"/>
        <v>-0.010152613635061855</v>
      </c>
      <c r="G44" s="25">
        <v>1010180868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1:18" ht="12.75">
      <c r="A45" s="23" t="s">
        <v>90</v>
      </c>
      <c r="B45" s="24" t="s">
        <v>91</v>
      </c>
      <c r="C45" s="24">
        <v>3</v>
      </c>
      <c r="D45" s="25">
        <v>183215410</v>
      </c>
      <c r="E45" s="25">
        <v>-858784</v>
      </c>
      <c r="F45" s="26">
        <f t="shared" si="0"/>
        <v>-0.0046872913146334145</v>
      </c>
      <c r="G45" s="25">
        <v>182356626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spans="1:18" ht="12.75">
      <c r="A46" s="23" t="s">
        <v>92</v>
      </c>
      <c r="B46" s="24" t="s">
        <v>93</v>
      </c>
      <c r="C46" s="24">
        <v>3</v>
      </c>
      <c r="D46" s="25">
        <v>1340667390</v>
      </c>
      <c r="E46" s="25">
        <v>44625985</v>
      </c>
      <c r="F46" s="26">
        <f t="shared" si="0"/>
        <v>0.033286395516788095</v>
      </c>
      <c r="G46" s="25">
        <v>1385293375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1:18" ht="12.75">
      <c r="A47" s="23" t="s">
        <v>94</v>
      </c>
      <c r="B47" s="24" t="s">
        <v>95</v>
      </c>
      <c r="C47" s="24">
        <v>3</v>
      </c>
      <c r="D47" s="25">
        <v>410168590</v>
      </c>
      <c r="E47" s="25">
        <v>4278995</v>
      </c>
      <c r="F47" s="26">
        <f t="shared" si="0"/>
        <v>0.010432283466659404</v>
      </c>
      <c r="G47" s="25">
        <v>414447585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8" spans="1:18" ht="12.75">
      <c r="A48" s="23" t="s">
        <v>96</v>
      </c>
      <c r="B48" s="24" t="s">
        <v>97</v>
      </c>
      <c r="C48" s="24">
        <v>3</v>
      </c>
      <c r="D48" s="25">
        <v>1314040623</v>
      </c>
      <c r="E48" s="25">
        <v>-6487496</v>
      </c>
      <c r="F48" s="26">
        <f t="shared" si="0"/>
        <v>-0.004937058935962591</v>
      </c>
      <c r="G48" s="25">
        <v>1307553127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1:18" ht="12.75">
      <c r="A49" s="23" t="s">
        <v>98</v>
      </c>
      <c r="B49" s="24" t="s">
        <v>99</v>
      </c>
      <c r="C49" s="24">
        <v>3</v>
      </c>
      <c r="D49" s="25">
        <v>188419036</v>
      </c>
      <c r="E49" s="25">
        <v>-328753</v>
      </c>
      <c r="F49" s="26">
        <f t="shared" si="0"/>
        <v>-0.0017447971658235211</v>
      </c>
      <c r="G49" s="25">
        <v>188090283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1:18" ht="12.75">
      <c r="A50" s="23" t="s">
        <v>100</v>
      </c>
      <c r="B50" s="24" t="s">
        <v>101</v>
      </c>
      <c r="C50" s="24">
        <v>3</v>
      </c>
      <c r="D50" s="25">
        <v>724616319</v>
      </c>
      <c r="E50" s="25">
        <v>1988748</v>
      </c>
      <c r="F50" s="26">
        <f t="shared" si="0"/>
        <v>0.002744553148823026</v>
      </c>
      <c r="G50" s="25">
        <v>726605067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1:18" ht="12.75">
      <c r="A51" s="23" t="s">
        <v>102</v>
      </c>
      <c r="B51" s="24" t="s">
        <v>103</v>
      </c>
      <c r="C51" s="24">
        <v>3</v>
      </c>
      <c r="D51" s="25">
        <v>452808328</v>
      </c>
      <c r="E51" s="25">
        <v>5543181</v>
      </c>
      <c r="F51" s="26">
        <f t="shared" si="0"/>
        <v>0.012241782355204386</v>
      </c>
      <c r="G51" s="25">
        <v>458351509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1:18" ht="12.75">
      <c r="A52" s="23" t="s">
        <v>104</v>
      </c>
      <c r="B52" s="24" t="s">
        <v>105</v>
      </c>
      <c r="C52" s="24">
        <v>3</v>
      </c>
      <c r="D52" s="25">
        <v>346427867</v>
      </c>
      <c r="E52" s="25">
        <v>-1131447</v>
      </c>
      <c r="F52" s="26">
        <f t="shared" si="0"/>
        <v>-0.0032660392184904684</v>
      </c>
      <c r="G52" s="25">
        <v>345296420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1:18" ht="12.75">
      <c r="A53" s="23" t="s">
        <v>106</v>
      </c>
      <c r="B53" s="24" t="s">
        <v>107</v>
      </c>
      <c r="C53" s="24">
        <v>3</v>
      </c>
      <c r="D53" s="25">
        <v>793468124</v>
      </c>
      <c r="E53" s="25">
        <v>-20084937</v>
      </c>
      <c r="F53" s="26">
        <f t="shared" si="0"/>
        <v>-0.025312846719977373</v>
      </c>
      <c r="G53" s="25">
        <v>773383187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</row>
    <row r="54" spans="1:18" ht="12.75">
      <c r="A54" s="23" t="s">
        <v>108</v>
      </c>
      <c r="B54" s="24" t="s">
        <v>109</v>
      </c>
      <c r="C54" s="24">
        <v>3</v>
      </c>
      <c r="D54" s="25">
        <v>375137515</v>
      </c>
      <c r="E54" s="25">
        <v>-12908351</v>
      </c>
      <c r="F54" s="26">
        <f t="shared" si="0"/>
        <v>-0.034409651084882836</v>
      </c>
      <c r="G54" s="25">
        <v>362229164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spans="1:18" ht="12.75">
      <c r="A55" s="23" t="s">
        <v>110</v>
      </c>
      <c r="B55" s="24" t="s">
        <v>111</v>
      </c>
      <c r="C55" s="24">
        <v>3</v>
      </c>
      <c r="D55" s="25">
        <v>468402966</v>
      </c>
      <c r="E55" s="25">
        <v>1838940</v>
      </c>
      <c r="F55" s="26">
        <f t="shared" si="0"/>
        <v>0.003925978555823236</v>
      </c>
      <c r="G55" s="25">
        <v>470241906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</row>
    <row r="56" spans="1:18" ht="12.75">
      <c r="A56" s="23" t="s">
        <v>112</v>
      </c>
      <c r="B56" s="24" t="s">
        <v>113</v>
      </c>
      <c r="C56" s="24">
        <v>3</v>
      </c>
      <c r="D56" s="25">
        <v>409935842</v>
      </c>
      <c r="E56" s="25">
        <v>-1471705</v>
      </c>
      <c r="F56" s="26">
        <f t="shared" si="0"/>
        <v>-0.003590086177436517</v>
      </c>
      <c r="G56" s="25">
        <v>408464137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1:18" ht="12.75">
      <c r="A57" s="23" t="s">
        <v>114</v>
      </c>
      <c r="B57" s="24" t="s">
        <v>115</v>
      </c>
      <c r="C57" s="24">
        <v>3</v>
      </c>
      <c r="D57" s="25">
        <v>717113927</v>
      </c>
      <c r="E57" s="25">
        <v>881218</v>
      </c>
      <c r="F57" s="26">
        <f t="shared" si="0"/>
        <v>0.0012288396122587088</v>
      </c>
      <c r="G57" s="25">
        <v>717995145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</row>
    <row r="58" spans="1:18" ht="12.75">
      <c r="A58" s="23" t="s">
        <v>116</v>
      </c>
      <c r="B58" s="24" t="s">
        <v>117</v>
      </c>
      <c r="C58" s="24">
        <v>3</v>
      </c>
      <c r="D58" s="25">
        <v>1390893335</v>
      </c>
      <c r="E58" s="25">
        <v>-2066125</v>
      </c>
      <c r="F58" s="26">
        <f t="shared" si="0"/>
        <v>-0.0014854661734359379</v>
      </c>
      <c r="G58" s="25">
        <v>1388827210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</row>
    <row r="59" spans="1:18" ht="12.75">
      <c r="A59" s="23" t="s">
        <v>118</v>
      </c>
      <c r="B59" s="24" t="s">
        <v>119</v>
      </c>
      <c r="C59" s="24">
        <v>3</v>
      </c>
      <c r="D59" s="25">
        <v>1395658088</v>
      </c>
      <c r="E59" s="25">
        <v>5592091</v>
      </c>
      <c r="F59" s="26">
        <f t="shared" si="0"/>
        <v>0.004006777195705256</v>
      </c>
      <c r="G59" s="25">
        <v>1401250179</v>
      </c>
      <c r="I59" s="22"/>
      <c r="J59" s="22"/>
      <c r="K59" s="22"/>
      <c r="L59" s="22"/>
      <c r="M59" s="22"/>
      <c r="N59" s="22"/>
      <c r="O59" s="22"/>
      <c r="P59" s="22"/>
      <c r="Q59" s="22"/>
      <c r="R59" s="22"/>
    </row>
    <row r="60" spans="1:18" ht="12.75">
      <c r="A60" s="23" t="s">
        <v>120</v>
      </c>
      <c r="B60" s="24" t="s">
        <v>121</v>
      </c>
      <c r="C60" s="24">
        <v>3</v>
      </c>
      <c r="D60" s="25">
        <v>419590303</v>
      </c>
      <c r="E60" s="25">
        <v>1959012</v>
      </c>
      <c r="F60" s="26">
        <f t="shared" si="0"/>
        <v>0.004668868622542976</v>
      </c>
      <c r="G60" s="25">
        <v>421549315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</row>
    <row r="61" spans="1:18" ht="12.75">
      <c r="A61" s="23" t="s">
        <v>122</v>
      </c>
      <c r="B61" s="24" t="s">
        <v>123</v>
      </c>
      <c r="C61" s="24">
        <v>3</v>
      </c>
      <c r="D61" s="25">
        <v>916270872</v>
      </c>
      <c r="E61" s="25">
        <v>3128062</v>
      </c>
      <c r="F61" s="26">
        <f t="shared" si="0"/>
        <v>0.003413905315108609</v>
      </c>
      <c r="G61" s="25">
        <v>919398934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</row>
    <row r="62" spans="1:18" ht="12.75">
      <c r="A62" s="23" t="s">
        <v>124</v>
      </c>
      <c r="B62" s="24" t="s">
        <v>125</v>
      </c>
      <c r="C62" s="24">
        <v>3</v>
      </c>
      <c r="D62" s="25">
        <v>675316917</v>
      </c>
      <c r="E62" s="25">
        <v>-510989</v>
      </c>
      <c r="F62" s="26">
        <f t="shared" si="0"/>
        <v>-0.0007566654812528559</v>
      </c>
      <c r="G62" s="25">
        <v>674805928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</row>
    <row r="63" spans="1:18" ht="12.75">
      <c r="A63" s="23" t="s">
        <v>126</v>
      </c>
      <c r="B63" s="24" t="s">
        <v>127</v>
      </c>
      <c r="C63" s="24">
        <v>3</v>
      </c>
      <c r="D63" s="25">
        <v>1011319991</v>
      </c>
      <c r="E63" s="25">
        <v>-4354185</v>
      </c>
      <c r="F63" s="26">
        <f t="shared" si="0"/>
        <v>-0.004305447374470026</v>
      </c>
      <c r="G63" s="25">
        <v>1006965806</v>
      </c>
      <c r="I63" s="22"/>
      <c r="J63" s="22"/>
      <c r="K63" s="22"/>
      <c r="L63" s="22"/>
      <c r="M63" s="22"/>
      <c r="N63" s="22"/>
      <c r="O63" s="22"/>
      <c r="P63" s="22"/>
      <c r="Q63" s="22"/>
      <c r="R63" s="22"/>
    </row>
    <row r="64" spans="1:18" ht="12.75">
      <c r="A64" s="23" t="s">
        <v>128</v>
      </c>
      <c r="B64" s="24" t="s">
        <v>129</v>
      </c>
      <c r="C64" s="24">
        <v>3</v>
      </c>
      <c r="D64" s="25">
        <v>402334009</v>
      </c>
      <c r="E64" s="25">
        <v>-209307</v>
      </c>
      <c r="F64" s="26">
        <f t="shared" si="0"/>
        <v>-0.000520231934954323</v>
      </c>
      <c r="G64" s="25">
        <v>402124702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</row>
    <row r="65" spans="1:18" ht="12.75">
      <c r="A65" s="23" t="s">
        <v>130</v>
      </c>
      <c r="B65" s="24" t="s">
        <v>131</v>
      </c>
      <c r="C65" s="24">
        <v>3</v>
      </c>
      <c r="D65" s="25">
        <v>412185820</v>
      </c>
      <c r="E65" s="25">
        <v>-489453</v>
      </c>
      <c r="F65" s="26">
        <f t="shared" si="0"/>
        <v>-0.0011874571522135333</v>
      </c>
      <c r="G65" s="25">
        <v>411696367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</row>
    <row r="66" spans="1:18" ht="12.75">
      <c r="A66" s="23" t="s">
        <v>132</v>
      </c>
      <c r="B66" s="24" t="s">
        <v>133</v>
      </c>
      <c r="C66" s="24">
        <v>3</v>
      </c>
      <c r="D66" s="25">
        <v>456247502</v>
      </c>
      <c r="E66" s="25">
        <v>28980</v>
      </c>
      <c r="F66" s="26">
        <f t="shared" si="0"/>
        <v>6.351815598543266E-05</v>
      </c>
      <c r="G66" s="25">
        <v>456276482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</row>
    <row r="67" spans="1:18" ht="12.75">
      <c r="A67" s="23" t="s">
        <v>134</v>
      </c>
      <c r="B67" s="24" t="s">
        <v>135</v>
      </c>
      <c r="C67" s="24">
        <v>3</v>
      </c>
      <c r="D67" s="25">
        <v>533421888</v>
      </c>
      <c r="E67" s="25">
        <v>-551282</v>
      </c>
      <c r="F67" s="26">
        <f t="shared" si="0"/>
        <v>-0.0010334821506237104</v>
      </c>
      <c r="G67" s="25">
        <v>532870606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</row>
    <row r="68" spans="1:18" ht="12.75">
      <c r="A68" s="23" t="s">
        <v>136</v>
      </c>
      <c r="B68" s="24" t="s">
        <v>137</v>
      </c>
      <c r="C68" s="24">
        <v>3</v>
      </c>
      <c r="D68" s="25">
        <v>987766359</v>
      </c>
      <c r="E68" s="25">
        <v>-6285892</v>
      </c>
      <c r="F68" s="26">
        <f t="shared" si="0"/>
        <v>-0.006363743756533422</v>
      </c>
      <c r="G68" s="25">
        <v>981480467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</row>
    <row r="69" spans="1:18" ht="12.75">
      <c r="A69" s="23" t="s">
        <v>138</v>
      </c>
      <c r="B69" s="24" t="s">
        <v>139</v>
      </c>
      <c r="C69" s="24">
        <v>3</v>
      </c>
      <c r="D69" s="25">
        <v>402435791</v>
      </c>
      <c r="E69" s="25">
        <v>-3733882</v>
      </c>
      <c r="F69" s="26">
        <f t="shared" si="0"/>
        <v>-0.009278205575905151</v>
      </c>
      <c r="G69" s="25">
        <v>398701909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</row>
    <row r="70" spans="1:18" ht="12.75">
      <c r="A70" s="23" t="s">
        <v>140</v>
      </c>
      <c r="B70" s="24" t="s">
        <v>141</v>
      </c>
      <c r="C70" s="24">
        <v>3</v>
      </c>
      <c r="D70" s="25">
        <v>543349101</v>
      </c>
      <c r="E70" s="25">
        <v>1188571</v>
      </c>
      <c r="F70" s="26">
        <f t="shared" si="0"/>
        <v>0.0021874905062187634</v>
      </c>
      <c r="G70" s="25">
        <v>544537672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1:18" ht="12.75">
      <c r="A71" s="23" t="s">
        <v>142</v>
      </c>
      <c r="B71" s="24" t="s">
        <v>143</v>
      </c>
      <c r="C71" s="24">
        <v>3</v>
      </c>
      <c r="D71" s="25">
        <v>241519006</v>
      </c>
      <c r="E71" s="25">
        <v>2898469</v>
      </c>
      <c r="F71" s="26">
        <f t="shared" si="0"/>
        <v>0.012000997552962767</v>
      </c>
      <c r="G71" s="25">
        <v>244417475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</row>
    <row r="72" spans="1:18" ht="12.75">
      <c r="A72" s="23" t="s">
        <v>144</v>
      </c>
      <c r="B72" s="24" t="s">
        <v>145</v>
      </c>
      <c r="C72" s="24">
        <v>3</v>
      </c>
      <c r="D72" s="25">
        <v>1079921754</v>
      </c>
      <c r="E72" s="25">
        <v>7658013</v>
      </c>
      <c r="F72" s="26">
        <f aca="true" t="shared" si="1" ref="F72:F135">+E72/D72</f>
        <v>0.007091266540038604</v>
      </c>
      <c r="G72" s="25">
        <v>1087579767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</row>
    <row r="73" spans="1:18" ht="12.75">
      <c r="A73" s="23" t="s">
        <v>146</v>
      </c>
      <c r="B73" s="24" t="s">
        <v>147</v>
      </c>
      <c r="C73" s="24">
        <v>3</v>
      </c>
      <c r="D73" s="25">
        <v>338021315</v>
      </c>
      <c r="E73" s="25">
        <v>6026375</v>
      </c>
      <c r="F73" s="26">
        <f t="shared" si="1"/>
        <v>0.017828387538223738</v>
      </c>
      <c r="G73" s="25">
        <v>344047690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</row>
    <row r="74" spans="1:18" ht="12.75">
      <c r="A74" s="23" t="s">
        <v>148</v>
      </c>
      <c r="B74" s="24" t="s">
        <v>149</v>
      </c>
      <c r="C74" s="24">
        <v>3</v>
      </c>
      <c r="D74" s="25">
        <v>829101595</v>
      </c>
      <c r="E74" s="25">
        <v>10703558</v>
      </c>
      <c r="F74" s="26">
        <f t="shared" si="1"/>
        <v>0.012909826810790299</v>
      </c>
      <c r="G74" s="25">
        <v>839805153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</row>
    <row r="75" spans="1:18" ht="12.75">
      <c r="A75" s="23" t="s">
        <v>150</v>
      </c>
      <c r="B75" s="24" t="s">
        <v>151</v>
      </c>
      <c r="C75" s="24">
        <v>3</v>
      </c>
      <c r="D75" s="25">
        <v>873819396</v>
      </c>
      <c r="E75" s="25">
        <v>6633287</v>
      </c>
      <c r="F75" s="26">
        <f t="shared" si="1"/>
        <v>0.007591141865658473</v>
      </c>
      <c r="G75" s="25">
        <v>880452683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</row>
    <row r="76" spans="1:18" ht="12.75">
      <c r="A76" s="23" t="s">
        <v>152</v>
      </c>
      <c r="B76" s="24" t="s">
        <v>153</v>
      </c>
      <c r="C76" s="24">
        <v>3</v>
      </c>
      <c r="D76" s="25">
        <v>414774548</v>
      </c>
      <c r="E76" s="25">
        <v>7587486</v>
      </c>
      <c r="F76" s="26">
        <f t="shared" si="1"/>
        <v>0.01829303663058901</v>
      </c>
      <c r="G76" s="25">
        <v>422362034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</row>
    <row r="77" spans="1:18" ht="12.75">
      <c r="A77" s="23" t="s">
        <v>154</v>
      </c>
      <c r="B77" s="24" t="s">
        <v>155</v>
      </c>
      <c r="C77" s="24">
        <v>3</v>
      </c>
      <c r="D77" s="25">
        <v>469622074</v>
      </c>
      <c r="E77" s="25">
        <v>2287480</v>
      </c>
      <c r="F77" s="26">
        <f t="shared" si="1"/>
        <v>0.004870895400031813</v>
      </c>
      <c r="G77" s="25">
        <v>471909554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</row>
    <row r="78" spans="1:18" ht="12.75">
      <c r="A78" s="23" t="s">
        <v>156</v>
      </c>
      <c r="B78" s="24" t="s">
        <v>157</v>
      </c>
      <c r="C78" s="24">
        <v>3</v>
      </c>
      <c r="D78" s="25">
        <v>447995945</v>
      </c>
      <c r="E78" s="25">
        <v>4901273</v>
      </c>
      <c r="F78" s="26">
        <f t="shared" si="1"/>
        <v>0.010940440543496438</v>
      </c>
      <c r="G78" s="25">
        <v>452897218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</row>
    <row r="79" spans="1:18" ht="12.75">
      <c r="A79" s="23" t="s">
        <v>158</v>
      </c>
      <c r="B79" s="24" t="s">
        <v>159</v>
      </c>
      <c r="C79" s="24">
        <v>3</v>
      </c>
      <c r="D79" s="25">
        <v>396930241</v>
      </c>
      <c r="E79" s="25">
        <v>-4928204</v>
      </c>
      <c r="F79" s="26">
        <f t="shared" si="1"/>
        <v>-0.01241579373641123</v>
      </c>
      <c r="G79" s="25">
        <v>392002037</v>
      </c>
      <c r="I79" s="22"/>
      <c r="J79" s="22"/>
      <c r="K79" s="22"/>
      <c r="L79" s="22"/>
      <c r="M79" s="22"/>
      <c r="N79" s="22"/>
      <c r="O79" s="22"/>
      <c r="P79" s="22"/>
      <c r="Q79" s="22"/>
      <c r="R79" s="22"/>
    </row>
    <row r="80" spans="1:18" ht="12.75">
      <c r="A80" s="23" t="s">
        <v>160</v>
      </c>
      <c r="B80" s="24" t="s">
        <v>161</v>
      </c>
      <c r="C80" s="24">
        <v>3</v>
      </c>
      <c r="D80" s="25">
        <v>318274255</v>
      </c>
      <c r="E80" s="25">
        <v>-6393660</v>
      </c>
      <c r="F80" s="26">
        <f t="shared" si="1"/>
        <v>-0.02008852396811046</v>
      </c>
      <c r="G80" s="25">
        <v>311880595</v>
      </c>
      <c r="I80" s="22"/>
      <c r="J80" s="22"/>
      <c r="K80" s="22"/>
      <c r="L80" s="22"/>
      <c r="M80" s="22"/>
      <c r="N80" s="22"/>
      <c r="O80" s="22"/>
      <c r="P80" s="22"/>
      <c r="Q80" s="22"/>
      <c r="R80" s="22"/>
    </row>
    <row r="81" spans="1:18" ht="12.75">
      <c r="A81" s="23" t="s">
        <v>162</v>
      </c>
      <c r="B81" s="24" t="s">
        <v>163</v>
      </c>
      <c r="C81" s="24">
        <v>3</v>
      </c>
      <c r="D81" s="25">
        <v>457718158</v>
      </c>
      <c r="E81" s="25">
        <v>-3025656</v>
      </c>
      <c r="F81" s="26">
        <f t="shared" si="1"/>
        <v>-0.0066103036270630106</v>
      </c>
      <c r="G81" s="25">
        <v>454692502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</row>
    <row r="82" spans="1:18" ht="12.75">
      <c r="A82" s="23" t="s">
        <v>164</v>
      </c>
      <c r="B82" s="24" t="s">
        <v>165</v>
      </c>
      <c r="C82" s="24">
        <v>3</v>
      </c>
      <c r="D82" s="25">
        <v>2360217114</v>
      </c>
      <c r="E82" s="25">
        <v>17634417</v>
      </c>
      <c r="F82" s="26">
        <f t="shared" si="1"/>
        <v>0.007471523232078386</v>
      </c>
      <c r="G82" s="25">
        <v>2377851531</v>
      </c>
      <c r="I82" s="22"/>
      <c r="J82" s="22"/>
      <c r="K82" s="22"/>
      <c r="L82" s="22"/>
      <c r="M82" s="22"/>
      <c r="N82" s="22"/>
      <c r="O82" s="22"/>
      <c r="P82" s="22"/>
      <c r="Q82" s="22"/>
      <c r="R82" s="22"/>
    </row>
    <row r="83" spans="1:18" ht="12.75">
      <c r="A83" s="23" t="s">
        <v>166</v>
      </c>
      <c r="B83" s="24" t="s">
        <v>167</v>
      </c>
      <c r="C83" s="24">
        <v>3</v>
      </c>
      <c r="D83" s="25">
        <v>470854295</v>
      </c>
      <c r="E83" s="25">
        <v>5564603</v>
      </c>
      <c r="F83" s="26">
        <f t="shared" si="1"/>
        <v>0.011818099694726157</v>
      </c>
      <c r="G83" s="25">
        <v>476418898</v>
      </c>
      <c r="I83" s="22"/>
      <c r="J83" s="22"/>
      <c r="K83" s="22"/>
      <c r="L83" s="22"/>
      <c r="M83" s="22"/>
      <c r="N83" s="22"/>
      <c r="O83" s="22"/>
      <c r="P83" s="22"/>
      <c r="Q83" s="22"/>
      <c r="R83" s="22"/>
    </row>
    <row r="84" spans="1:18" ht="12.75">
      <c r="A84" s="23" t="s">
        <v>168</v>
      </c>
      <c r="B84" s="24" t="s">
        <v>169</v>
      </c>
      <c r="C84" s="24">
        <v>3</v>
      </c>
      <c r="D84" s="25">
        <v>851987117</v>
      </c>
      <c r="E84" s="25">
        <v>11488387</v>
      </c>
      <c r="F84" s="26">
        <f t="shared" si="1"/>
        <v>0.013484226193997719</v>
      </c>
      <c r="G84" s="25">
        <v>863475504</v>
      </c>
      <c r="I84" s="22"/>
      <c r="J84" s="22"/>
      <c r="K84" s="22"/>
      <c r="L84" s="22"/>
      <c r="M84" s="22"/>
      <c r="N84" s="22"/>
      <c r="O84" s="22"/>
      <c r="P84" s="22"/>
      <c r="Q84" s="22"/>
      <c r="R84" s="22"/>
    </row>
    <row r="85" spans="1:18" ht="12.75">
      <c r="A85" s="23" t="s">
        <v>170</v>
      </c>
      <c r="B85" s="24" t="s">
        <v>171</v>
      </c>
      <c r="C85" s="24">
        <v>3</v>
      </c>
      <c r="D85" s="25">
        <v>1085659295</v>
      </c>
      <c r="E85" s="25">
        <v>19686219</v>
      </c>
      <c r="F85" s="26">
        <f t="shared" si="1"/>
        <v>0.01813296223839727</v>
      </c>
      <c r="G85" s="25">
        <v>1105345514</v>
      </c>
      <c r="I85" s="22"/>
      <c r="J85" s="22"/>
      <c r="K85" s="22"/>
      <c r="L85" s="22"/>
      <c r="M85" s="22"/>
      <c r="N85" s="22"/>
      <c r="O85" s="22"/>
      <c r="P85" s="22"/>
      <c r="Q85" s="22"/>
      <c r="R85" s="22"/>
    </row>
    <row r="86" spans="1:18" ht="12.75">
      <c r="A86" s="23" t="s">
        <v>172</v>
      </c>
      <c r="B86" s="24" t="s">
        <v>173</v>
      </c>
      <c r="C86" s="24">
        <v>5</v>
      </c>
      <c r="D86" s="25">
        <v>22180983314</v>
      </c>
      <c r="E86" s="25">
        <v>633245135</v>
      </c>
      <c r="F86" s="26">
        <f t="shared" si="1"/>
        <v>0.02854901092686517</v>
      </c>
      <c r="G86" s="25">
        <v>22814228449</v>
      </c>
      <c r="I86" s="22"/>
      <c r="J86" s="22"/>
      <c r="K86" s="22"/>
      <c r="L86" s="22"/>
      <c r="M86" s="22"/>
      <c r="N86" s="22"/>
      <c r="O86" s="22"/>
      <c r="P86" s="22"/>
      <c r="Q86" s="22"/>
      <c r="R86" s="22"/>
    </row>
    <row r="87" spans="1:18" ht="12.75">
      <c r="A87" s="23" t="s">
        <v>174</v>
      </c>
      <c r="B87" s="24" t="s">
        <v>175</v>
      </c>
      <c r="C87" s="24">
        <v>3</v>
      </c>
      <c r="D87" s="25">
        <v>6091384980</v>
      </c>
      <c r="E87" s="25">
        <v>191515337</v>
      </c>
      <c r="F87" s="26">
        <f t="shared" si="1"/>
        <v>0.03144036005420889</v>
      </c>
      <c r="G87" s="25">
        <v>6282900317</v>
      </c>
      <c r="I87" s="22"/>
      <c r="J87" s="22"/>
      <c r="K87" s="22"/>
      <c r="L87" s="22"/>
      <c r="M87" s="22"/>
      <c r="N87" s="22"/>
      <c r="O87" s="22"/>
      <c r="P87" s="22"/>
      <c r="Q87" s="22"/>
      <c r="R87" s="22"/>
    </row>
    <row r="88" spans="1:18" ht="12.75">
      <c r="A88" s="23" t="s">
        <v>176</v>
      </c>
      <c r="B88" s="24" t="s">
        <v>177</v>
      </c>
      <c r="C88" s="24">
        <v>3</v>
      </c>
      <c r="D88" s="25">
        <v>1024457565</v>
      </c>
      <c r="E88" s="25">
        <v>27294375</v>
      </c>
      <c r="F88" s="26">
        <f t="shared" si="1"/>
        <v>0.026642758014091095</v>
      </c>
      <c r="G88" s="25">
        <v>1051751940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</row>
    <row r="89" spans="1:18" ht="12.75">
      <c r="A89" s="23" t="s">
        <v>178</v>
      </c>
      <c r="B89" s="24" t="s">
        <v>179</v>
      </c>
      <c r="C89" s="24">
        <v>3</v>
      </c>
      <c r="D89" s="25">
        <v>10821616600</v>
      </c>
      <c r="E89" s="25">
        <v>287031813</v>
      </c>
      <c r="F89" s="26">
        <f t="shared" si="1"/>
        <v>0.026523931091774217</v>
      </c>
      <c r="G89" s="25">
        <v>11108648413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</row>
    <row r="90" spans="1:18" ht="12.75">
      <c r="A90" s="23" t="s">
        <v>180</v>
      </c>
      <c r="B90" s="24" t="s">
        <v>181</v>
      </c>
      <c r="C90" s="24">
        <v>3</v>
      </c>
      <c r="D90" s="25">
        <v>1658699445</v>
      </c>
      <c r="E90" s="25">
        <v>47340543</v>
      </c>
      <c r="F90" s="26">
        <f t="shared" si="1"/>
        <v>0.02854076013753052</v>
      </c>
      <c r="G90" s="25">
        <v>1706039988</v>
      </c>
      <c r="I90" s="22"/>
      <c r="J90" s="22"/>
      <c r="K90" s="22"/>
      <c r="L90" s="22"/>
      <c r="M90" s="22"/>
      <c r="N90" s="22"/>
      <c r="O90" s="22"/>
      <c r="P90" s="22"/>
      <c r="Q90" s="22"/>
      <c r="R90" s="22"/>
    </row>
    <row r="91" spans="1:18" ht="12.75">
      <c r="A91" s="23" t="s">
        <v>182</v>
      </c>
      <c r="B91" s="24" t="s">
        <v>183</v>
      </c>
      <c r="C91" s="24">
        <v>3</v>
      </c>
      <c r="D91" s="25">
        <v>1322915370</v>
      </c>
      <c r="E91" s="25">
        <v>40405560</v>
      </c>
      <c r="F91" s="26">
        <f t="shared" si="1"/>
        <v>0.030542815448580056</v>
      </c>
      <c r="G91" s="25">
        <v>1363320930</v>
      </c>
      <c r="I91" s="22"/>
      <c r="J91" s="22"/>
      <c r="K91" s="22"/>
      <c r="L91" s="22"/>
      <c r="M91" s="22"/>
      <c r="N91" s="22"/>
      <c r="O91" s="22"/>
      <c r="P91" s="22"/>
      <c r="Q91" s="22"/>
      <c r="R91" s="22"/>
    </row>
    <row r="92" spans="1:18" ht="12.75">
      <c r="A92" s="23" t="s">
        <v>184</v>
      </c>
      <c r="B92" s="24" t="s">
        <v>185</v>
      </c>
      <c r="C92" s="24">
        <v>3</v>
      </c>
      <c r="D92" s="25">
        <v>3598736365</v>
      </c>
      <c r="E92" s="25">
        <v>108614212</v>
      </c>
      <c r="F92" s="26">
        <f t="shared" si="1"/>
        <v>0.0301812083420009</v>
      </c>
      <c r="G92" s="25">
        <v>3707350577</v>
      </c>
      <c r="I92" s="22"/>
      <c r="J92" s="22"/>
      <c r="K92" s="22"/>
      <c r="L92" s="22"/>
      <c r="M92" s="22"/>
      <c r="N92" s="22"/>
      <c r="O92" s="22"/>
      <c r="P92" s="22"/>
      <c r="Q92" s="22"/>
      <c r="R92" s="22"/>
    </row>
    <row r="93" spans="1:18" ht="12.75">
      <c r="A93" s="23" t="s">
        <v>186</v>
      </c>
      <c r="B93" s="24" t="s">
        <v>187</v>
      </c>
      <c r="C93" s="24">
        <v>3</v>
      </c>
      <c r="D93" s="25">
        <v>1000707787</v>
      </c>
      <c r="E93" s="25">
        <v>3868175</v>
      </c>
      <c r="F93" s="26">
        <f t="shared" si="1"/>
        <v>0.0038654390924610644</v>
      </c>
      <c r="G93" s="25">
        <v>1004575962</v>
      </c>
      <c r="I93" s="22"/>
      <c r="J93" s="22"/>
      <c r="K93" s="22"/>
      <c r="L93" s="22"/>
      <c r="M93" s="22"/>
      <c r="N93" s="22"/>
      <c r="O93" s="22"/>
      <c r="P93" s="22"/>
      <c r="Q93" s="22"/>
      <c r="R93" s="22"/>
    </row>
    <row r="94" spans="1:18" ht="12.75">
      <c r="A94" s="23" t="s">
        <v>188</v>
      </c>
      <c r="B94" s="24" t="s">
        <v>189</v>
      </c>
      <c r="C94" s="24">
        <v>3</v>
      </c>
      <c r="D94" s="25">
        <v>718785206</v>
      </c>
      <c r="E94" s="25">
        <v>-7223180</v>
      </c>
      <c r="F94" s="26">
        <f t="shared" si="1"/>
        <v>-0.010049149509067665</v>
      </c>
      <c r="G94" s="25">
        <v>711562026</v>
      </c>
      <c r="I94" s="22"/>
      <c r="J94" s="22"/>
      <c r="K94" s="22"/>
      <c r="L94" s="22"/>
      <c r="M94" s="22"/>
      <c r="N94" s="22"/>
      <c r="O94" s="22"/>
      <c r="P94" s="22"/>
      <c r="Q94" s="22"/>
      <c r="R94" s="22"/>
    </row>
    <row r="95" spans="1:18" ht="12.75">
      <c r="A95" s="23" t="s">
        <v>190</v>
      </c>
      <c r="B95" s="24" t="s">
        <v>191</v>
      </c>
      <c r="C95" s="24">
        <v>3</v>
      </c>
      <c r="D95" s="25">
        <v>1199211120</v>
      </c>
      <c r="E95" s="25">
        <v>-8742958</v>
      </c>
      <c r="F95" s="26">
        <f t="shared" si="1"/>
        <v>-0.007290591167967155</v>
      </c>
      <c r="G95" s="25">
        <v>1190468162</v>
      </c>
      <c r="I95" s="22"/>
      <c r="J95" s="22"/>
      <c r="K95" s="22"/>
      <c r="L95" s="22"/>
      <c r="M95" s="22"/>
      <c r="N95" s="22"/>
      <c r="O95" s="22"/>
      <c r="P95" s="22"/>
      <c r="Q95" s="22"/>
      <c r="R95" s="22"/>
    </row>
    <row r="96" spans="1:18" ht="12.75">
      <c r="A96" s="23" t="s">
        <v>192</v>
      </c>
      <c r="B96" s="24" t="s">
        <v>193</v>
      </c>
      <c r="C96" s="24">
        <v>3</v>
      </c>
      <c r="D96" s="25">
        <v>533725601</v>
      </c>
      <c r="E96" s="25">
        <v>-7049680</v>
      </c>
      <c r="F96" s="26">
        <f t="shared" si="1"/>
        <v>-0.013208435171165791</v>
      </c>
      <c r="G96" s="25">
        <v>526675921</v>
      </c>
      <c r="I96" s="22"/>
      <c r="J96" s="22"/>
      <c r="K96" s="22"/>
      <c r="L96" s="22"/>
      <c r="M96" s="22"/>
      <c r="N96" s="22"/>
      <c r="O96" s="22"/>
      <c r="P96" s="22"/>
      <c r="Q96" s="22"/>
      <c r="R96" s="22"/>
    </row>
    <row r="97" spans="1:18" ht="12.75">
      <c r="A97" s="23" t="s">
        <v>194</v>
      </c>
      <c r="B97" s="24" t="s">
        <v>195</v>
      </c>
      <c r="C97" s="24">
        <v>3</v>
      </c>
      <c r="D97" s="25">
        <v>449748810</v>
      </c>
      <c r="E97" s="25">
        <v>-8553548</v>
      </c>
      <c r="F97" s="26">
        <f t="shared" si="1"/>
        <v>-0.019018500571463436</v>
      </c>
      <c r="G97" s="25">
        <v>441195262</v>
      </c>
      <c r="I97" s="22"/>
      <c r="J97" s="22"/>
      <c r="K97" s="22"/>
      <c r="L97" s="22"/>
      <c r="M97" s="22"/>
      <c r="N97" s="22"/>
      <c r="O97" s="22"/>
      <c r="P97" s="22"/>
      <c r="Q97" s="22"/>
      <c r="R97" s="22"/>
    </row>
    <row r="98" spans="1:18" ht="12.75">
      <c r="A98" s="23" t="s">
        <v>196</v>
      </c>
      <c r="B98" s="24" t="s">
        <v>197</v>
      </c>
      <c r="C98" s="24">
        <v>3</v>
      </c>
      <c r="D98" s="25">
        <v>352651623</v>
      </c>
      <c r="E98" s="25">
        <v>3048390</v>
      </c>
      <c r="F98" s="26">
        <f t="shared" si="1"/>
        <v>0.008644196711948778</v>
      </c>
      <c r="G98" s="25">
        <v>355700013</v>
      </c>
      <c r="I98" s="22"/>
      <c r="J98" s="22"/>
      <c r="K98" s="22"/>
      <c r="L98" s="22"/>
      <c r="M98" s="22"/>
      <c r="N98" s="22"/>
      <c r="O98" s="22"/>
      <c r="P98" s="22"/>
      <c r="Q98" s="22"/>
      <c r="R98" s="22"/>
    </row>
    <row r="99" spans="1:18" ht="12.75">
      <c r="A99" s="23" t="s">
        <v>198</v>
      </c>
      <c r="B99" s="24" t="s">
        <v>199</v>
      </c>
      <c r="C99" s="24">
        <v>3</v>
      </c>
      <c r="D99" s="25">
        <v>436325482</v>
      </c>
      <c r="E99" s="25">
        <v>4511542</v>
      </c>
      <c r="F99" s="26">
        <f t="shared" si="1"/>
        <v>0.010339854503386535</v>
      </c>
      <c r="G99" s="25">
        <v>440837024</v>
      </c>
      <c r="I99" s="22"/>
      <c r="J99" s="22"/>
      <c r="K99" s="22"/>
      <c r="L99" s="22"/>
      <c r="M99" s="22"/>
      <c r="N99" s="22"/>
      <c r="O99" s="22"/>
      <c r="P99" s="22"/>
      <c r="Q99" s="22"/>
      <c r="R99" s="22"/>
    </row>
    <row r="100" spans="1:18" ht="12.75">
      <c r="A100" s="23" t="s">
        <v>200</v>
      </c>
      <c r="B100" s="24" t="s">
        <v>201</v>
      </c>
      <c r="C100" s="24">
        <v>3</v>
      </c>
      <c r="D100" s="25">
        <v>285670030</v>
      </c>
      <c r="E100" s="25">
        <v>1629732</v>
      </c>
      <c r="F100" s="26">
        <f t="shared" si="1"/>
        <v>0.005704945667559177</v>
      </c>
      <c r="G100" s="25">
        <v>287299762</v>
      </c>
      <c r="I100" s="22"/>
      <c r="J100" s="22"/>
      <c r="K100" s="22"/>
      <c r="L100" s="22"/>
      <c r="M100" s="22"/>
      <c r="N100" s="22"/>
      <c r="O100" s="22"/>
      <c r="P100" s="22"/>
      <c r="Q100" s="22"/>
      <c r="R100" s="22"/>
    </row>
    <row r="101" spans="1:18" ht="12.75">
      <c r="A101" s="23" t="s">
        <v>202</v>
      </c>
      <c r="B101" s="24" t="s">
        <v>203</v>
      </c>
      <c r="C101" s="24">
        <v>3</v>
      </c>
      <c r="D101" s="25">
        <v>473087160</v>
      </c>
      <c r="E101" s="25">
        <v>10186223</v>
      </c>
      <c r="F101" s="26">
        <f t="shared" si="1"/>
        <v>0.02153138757771401</v>
      </c>
      <c r="G101" s="25">
        <v>483273383</v>
      </c>
      <c r="I101" s="22"/>
      <c r="J101" s="22"/>
      <c r="K101" s="22"/>
      <c r="L101" s="22"/>
      <c r="M101" s="22"/>
      <c r="N101" s="22"/>
      <c r="O101" s="22"/>
      <c r="P101" s="22"/>
      <c r="Q101" s="22"/>
      <c r="R101" s="22"/>
    </row>
    <row r="102" spans="1:18" ht="12.75">
      <c r="A102" s="23" t="s">
        <v>204</v>
      </c>
      <c r="B102" s="24" t="s">
        <v>205</v>
      </c>
      <c r="C102" s="24">
        <v>3</v>
      </c>
      <c r="D102" s="25">
        <v>330157497</v>
      </c>
      <c r="E102" s="25">
        <v>5004677</v>
      </c>
      <c r="F102" s="26">
        <f t="shared" si="1"/>
        <v>0.015158453300244156</v>
      </c>
      <c r="G102" s="25">
        <v>335162174</v>
      </c>
      <c r="I102" s="22"/>
      <c r="J102" s="22"/>
      <c r="K102" s="22"/>
      <c r="L102" s="22"/>
      <c r="M102" s="22"/>
      <c r="N102" s="22"/>
      <c r="O102" s="22"/>
      <c r="P102" s="22"/>
      <c r="Q102" s="22"/>
      <c r="R102" s="22"/>
    </row>
    <row r="103" spans="1:18" ht="12.75">
      <c r="A103" s="23" t="s">
        <v>206</v>
      </c>
      <c r="B103" s="24" t="s">
        <v>207</v>
      </c>
      <c r="C103" s="24">
        <v>3</v>
      </c>
      <c r="D103" s="25">
        <v>792639814</v>
      </c>
      <c r="E103" s="25">
        <v>17811472</v>
      </c>
      <c r="F103" s="26">
        <f t="shared" si="1"/>
        <v>0.022471079152731027</v>
      </c>
      <c r="G103" s="25">
        <v>810451286</v>
      </c>
      <c r="I103" s="22"/>
      <c r="J103" s="22"/>
      <c r="K103" s="22"/>
      <c r="L103" s="22"/>
      <c r="M103" s="22"/>
      <c r="N103" s="22"/>
      <c r="O103" s="22"/>
      <c r="P103" s="22"/>
      <c r="Q103" s="22"/>
      <c r="R103" s="22"/>
    </row>
    <row r="104" spans="1:18" ht="12.75">
      <c r="A104" s="23" t="s">
        <v>208</v>
      </c>
      <c r="B104" s="24" t="s">
        <v>209</v>
      </c>
      <c r="C104" s="24">
        <v>3</v>
      </c>
      <c r="D104" s="25">
        <v>400439028</v>
      </c>
      <c r="E104" s="25">
        <v>1744369</v>
      </c>
      <c r="F104" s="26">
        <f t="shared" si="1"/>
        <v>0.004356141329960476</v>
      </c>
      <c r="G104" s="25">
        <v>402183397</v>
      </c>
      <c r="I104" s="22"/>
      <c r="J104" s="22"/>
      <c r="K104" s="22"/>
      <c r="L104" s="22"/>
      <c r="M104" s="22"/>
      <c r="N104" s="22"/>
      <c r="O104" s="22"/>
      <c r="P104" s="22"/>
      <c r="Q104" s="22"/>
      <c r="R104" s="22"/>
    </row>
    <row r="105" spans="1:18" ht="12.75">
      <c r="A105" s="23" t="s">
        <v>210</v>
      </c>
      <c r="B105" s="24" t="s">
        <v>211</v>
      </c>
      <c r="C105" s="24">
        <v>3</v>
      </c>
      <c r="D105" s="25">
        <v>1223893312</v>
      </c>
      <c r="E105" s="25">
        <v>10590042</v>
      </c>
      <c r="F105" s="26">
        <f t="shared" si="1"/>
        <v>0.008652749301076334</v>
      </c>
      <c r="G105" s="25">
        <v>1234483354</v>
      </c>
      <c r="I105" s="22"/>
      <c r="J105" s="22"/>
      <c r="K105" s="22"/>
      <c r="L105" s="22"/>
      <c r="M105" s="22"/>
      <c r="N105" s="22"/>
      <c r="O105" s="22"/>
      <c r="P105" s="22"/>
      <c r="Q105" s="22"/>
      <c r="R105" s="22"/>
    </row>
    <row r="106" spans="1:18" ht="12.75">
      <c r="A106" s="23" t="s">
        <v>212</v>
      </c>
      <c r="B106" s="24" t="s">
        <v>213</v>
      </c>
      <c r="C106" s="24">
        <v>3</v>
      </c>
      <c r="D106" s="25">
        <v>541515855</v>
      </c>
      <c r="E106" s="25">
        <v>3008061</v>
      </c>
      <c r="F106" s="26">
        <f t="shared" si="1"/>
        <v>0.005554889985631169</v>
      </c>
      <c r="G106" s="25">
        <v>544523916</v>
      </c>
      <c r="I106" s="22"/>
      <c r="J106" s="22"/>
      <c r="K106" s="22"/>
      <c r="L106" s="22"/>
      <c r="M106" s="22"/>
      <c r="N106" s="22"/>
      <c r="O106" s="22"/>
      <c r="P106" s="22"/>
      <c r="Q106" s="22"/>
      <c r="R106" s="22"/>
    </row>
    <row r="107" spans="1:18" ht="12.75">
      <c r="A107" s="23" t="s">
        <v>214</v>
      </c>
      <c r="B107" s="24" t="s">
        <v>215</v>
      </c>
      <c r="C107" s="24">
        <v>3</v>
      </c>
      <c r="D107" s="25">
        <v>643748687</v>
      </c>
      <c r="E107" s="25">
        <v>2590636</v>
      </c>
      <c r="F107" s="26">
        <f t="shared" si="1"/>
        <v>0.004024297140042167</v>
      </c>
      <c r="G107" s="25">
        <v>646339323</v>
      </c>
      <c r="I107" s="22"/>
      <c r="J107" s="22"/>
      <c r="K107" s="22"/>
      <c r="L107" s="22"/>
      <c r="M107" s="22"/>
      <c r="N107" s="22"/>
      <c r="O107" s="22"/>
      <c r="P107" s="22"/>
      <c r="Q107" s="22"/>
      <c r="R107" s="22"/>
    </row>
    <row r="108" spans="1:18" ht="12.75">
      <c r="A108" s="23" t="s">
        <v>216</v>
      </c>
      <c r="B108" s="24" t="s">
        <v>217</v>
      </c>
      <c r="C108" s="24">
        <v>3</v>
      </c>
      <c r="D108" s="25">
        <v>811108009</v>
      </c>
      <c r="E108" s="25">
        <v>24717641</v>
      </c>
      <c r="F108" s="26">
        <f t="shared" si="1"/>
        <v>0.030473920520737947</v>
      </c>
      <c r="G108" s="25">
        <v>835825650</v>
      </c>
      <c r="I108" s="22"/>
      <c r="J108" s="22"/>
      <c r="K108" s="22"/>
      <c r="L108" s="22"/>
      <c r="M108" s="22"/>
      <c r="N108" s="22"/>
      <c r="O108" s="22"/>
      <c r="P108" s="22"/>
      <c r="Q108" s="22"/>
      <c r="R108" s="22"/>
    </row>
    <row r="109" spans="1:18" ht="12.75">
      <c r="A109" s="23" t="s">
        <v>218</v>
      </c>
      <c r="B109" s="24" t="s">
        <v>219</v>
      </c>
      <c r="C109" s="24">
        <v>3</v>
      </c>
      <c r="D109" s="25">
        <v>457602644</v>
      </c>
      <c r="E109" s="25">
        <v>-6385554</v>
      </c>
      <c r="F109" s="26">
        <f t="shared" si="1"/>
        <v>-0.013954364302143325</v>
      </c>
      <c r="G109" s="25">
        <v>451217090</v>
      </c>
      <c r="I109" s="22"/>
      <c r="J109" s="22"/>
      <c r="K109" s="22"/>
      <c r="L109" s="22"/>
      <c r="M109" s="22"/>
      <c r="N109" s="22"/>
      <c r="O109" s="22"/>
      <c r="P109" s="22"/>
      <c r="Q109" s="22"/>
      <c r="R109" s="22"/>
    </row>
    <row r="110" spans="1:18" ht="12.75">
      <c r="A110" s="23" t="s">
        <v>220</v>
      </c>
      <c r="B110" s="24" t="s">
        <v>221</v>
      </c>
      <c r="C110" s="24">
        <v>3</v>
      </c>
      <c r="D110" s="25">
        <v>503989605</v>
      </c>
      <c r="E110" s="25">
        <v>8868484</v>
      </c>
      <c r="F110" s="26">
        <f t="shared" si="1"/>
        <v>0.017596561341776087</v>
      </c>
      <c r="G110" s="25">
        <v>512858089</v>
      </c>
      <c r="I110" s="22"/>
      <c r="J110" s="22"/>
      <c r="K110" s="22"/>
      <c r="L110" s="22"/>
      <c r="M110" s="22"/>
      <c r="N110" s="22"/>
      <c r="O110" s="22"/>
      <c r="P110" s="22"/>
      <c r="Q110" s="22"/>
      <c r="R110" s="22"/>
    </row>
    <row r="111" spans="1:18" ht="12.75">
      <c r="A111" s="23" t="s">
        <v>222</v>
      </c>
      <c r="B111" s="24" t="s">
        <v>223</v>
      </c>
      <c r="C111" s="24">
        <v>3</v>
      </c>
      <c r="D111" s="25">
        <v>589544229</v>
      </c>
      <c r="E111" s="25">
        <v>3571401</v>
      </c>
      <c r="F111" s="26">
        <f t="shared" si="1"/>
        <v>0.006057901721907959</v>
      </c>
      <c r="G111" s="25">
        <v>593115630</v>
      </c>
      <c r="I111" s="22"/>
      <c r="J111" s="22"/>
      <c r="K111" s="22"/>
      <c r="L111" s="22"/>
      <c r="M111" s="22"/>
      <c r="N111" s="22"/>
      <c r="O111" s="22"/>
      <c r="P111" s="22"/>
      <c r="Q111" s="22"/>
      <c r="R111" s="22"/>
    </row>
    <row r="112" spans="1:18" ht="12.75">
      <c r="A112" s="23" t="s">
        <v>224</v>
      </c>
      <c r="B112" s="24" t="s">
        <v>225</v>
      </c>
      <c r="C112" s="24">
        <v>3</v>
      </c>
      <c r="D112" s="25">
        <v>856365098</v>
      </c>
      <c r="E112" s="25">
        <v>30473253</v>
      </c>
      <c r="F112" s="26">
        <f t="shared" si="1"/>
        <v>0.03558441729020582</v>
      </c>
      <c r="G112" s="25">
        <v>886838351</v>
      </c>
      <c r="I112" s="22"/>
      <c r="J112" s="22"/>
      <c r="K112" s="22"/>
      <c r="L112" s="22"/>
      <c r="M112" s="22"/>
      <c r="N112" s="22"/>
      <c r="O112" s="22"/>
      <c r="P112" s="22"/>
      <c r="Q112" s="22"/>
      <c r="R112" s="22"/>
    </row>
    <row r="113" spans="1:18" ht="12.75">
      <c r="A113" s="23" t="s">
        <v>226</v>
      </c>
      <c r="B113" s="24" t="s">
        <v>227</v>
      </c>
      <c r="C113" s="24">
        <v>3</v>
      </c>
      <c r="D113" s="25">
        <v>3243539584</v>
      </c>
      <c r="E113" s="25">
        <v>10396005</v>
      </c>
      <c r="F113" s="26">
        <f t="shared" si="1"/>
        <v>0.0032051420156184534</v>
      </c>
      <c r="G113" s="25">
        <v>3253935589</v>
      </c>
      <c r="I113" s="22"/>
      <c r="J113" s="22"/>
      <c r="K113" s="22"/>
      <c r="L113" s="22"/>
      <c r="M113" s="22"/>
      <c r="N113" s="22"/>
      <c r="O113" s="22"/>
      <c r="P113" s="22"/>
      <c r="Q113" s="22"/>
      <c r="R113" s="22"/>
    </row>
    <row r="114" spans="1:18" ht="12.75">
      <c r="A114" s="23" t="s">
        <v>228</v>
      </c>
      <c r="B114" s="24" t="s">
        <v>229</v>
      </c>
      <c r="C114" s="24">
        <v>3</v>
      </c>
      <c r="D114" s="25">
        <v>1003503552</v>
      </c>
      <c r="E114" s="25">
        <v>3712447</v>
      </c>
      <c r="F114" s="26">
        <f t="shared" si="1"/>
        <v>0.003699485659618273</v>
      </c>
      <c r="G114" s="25">
        <v>1007215999</v>
      </c>
      <c r="I114" s="22"/>
      <c r="J114" s="22"/>
      <c r="K114" s="22"/>
      <c r="L114" s="22"/>
      <c r="M114" s="22"/>
      <c r="N114" s="22"/>
      <c r="O114" s="22"/>
      <c r="P114" s="22"/>
      <c r="Q114" s="22"/>
      <c r="R114" s="22"/>
    </row>
    <row r="115" spans="1:18" ht="12.75">
      <c r="A115" s="23" t="s">
        <v>230</v>
      </c>
      <c r="B115" s="24" t="s">
        <v>231</v>
      </c>
      <c r="C115" s="24">
        <v>3</v>
      </c>
      <c r="D115" s="25">
        <v>836192784</v>
      </c>
      <c r="E115" s="25">
        <v>-6221977</v>
      </c>
      <c r="F115" s="26">
        <f t="shared" si="1"/>
        <v>-0.0074408403409518065</v>
      </c>
      <c r="G115" s="25">
        <v>829970807</v>
      </c>
      <c r="I115" s="22"/>
      <c r="J115" s="22"/>
      <c r="K115" s="22"/>
      <c r="L115" s="22"/>
      <c r="M115" s="22"/>
      <c r="N115" s="22"/>
      <c r="O115" s="22"/>
      <c r="P115" s="22"/>
      <c r="Q115" s="22"/>
      <c r="R115" s="22"/>
    </row>
    <row r="116" spans="1:18" ht="12.75">
      <c r="A116" s="23" t="s">
        <v>232</v>
      </c>
      <c r="B116" s="24" t="s">
        <v>233</v>
      </c>
      <c r="C116" s="24">
        <v>3</v>
      </c>
      <c r="D116" s="25">
        <v>747450614</v>
      </c>
      <c r="E116" s="25">
        <v>-9485607</v>
      </c>
      <c r="F116" s="26">
        <f t="shared" si="1"/>
        <v>-0.012690613697188026</v>
      </c>
      <c r="G116" s="25">
        <v>737965007</v>
      </c>
      <c r="I116" s="22"/>
      <c r="J116" s="22"/>
      <c r="K116" s="22"/>
      <c r="L116" s="22"/>
      <c r="M116" s="22"/>
      <c r="N116" s="22"/>
      <c r="O116" s="22"/>
      <c r="P116" s="22"/>
      <c r="Q116" s="22"/>
      <c r="R116" s="22"/>
    </row>
    <row r="117" spans="1:18" ht="12.75">
      <c r="A117" s="23" t="s">
        <v>234</v>
      </c>
      <c r="B117" s="24" t="s">
        <v>235</v>
      </c>
      <c r="C117" s="24">
        <v>3</v>
      </c>
      <c r="D117" s="25">
        <v>362104290</v>
      </c>
      <c r="E117" s="25">
        <v>-7220772</v>
      </c>
      <c r="F117" s="26">
        <f t="shared" si="1"/>
        <v>-0.019941139056927494</v>
      </c>
      <c r="G117" s="25">
        <v>354883518</v>
      </c>
      <c r="I117" s="22"/>
      <c r="J117" s="22"/>
      <c r="K117" s="22"/>
      <c r="L117" s="22"/>
      <c r="M117" s="22"/>
      <c r="N117" s="22"/>
      <c r="O117" s="22"/>
      <c r="P117" s="22"/>
      <c r="Q117" s="22"/>
      <c r="R117" s="22"/>
    </row>
    <row r="118" spans="1:18" ht="12.75">
      <c r="A118" s="23" t="s">
        <v>236</v>
      </c>
      <c r="B118" s="24" t="s">
        <v>237</v>
      </c>
      <c r="C118" s="24">
        <v>3</v>
      </c>
      <c r="D118" s="25">
        <v>356285306</v>
      </c>
      <c r="E118" s="25">
        <v>-6528985</v>
      </c>
      <c r="F118" s="26">
        <f t="shared" si="1"/>
        <v>-0.01832515933171827</v>
      </c>
      <c r="G118" s="25">
        <v>349756321</v>
      </c>
      <c r="I118" s="22"/>
      <c r="J118" s="22"/>
      <c r="K118" s="22"/>
      <c r="L118" s="22"/>
      <c r="M118" s="22"/>
      <c r="N118" s="22"/>
      <c r="O118" s="22"/>
      <c r="P118" s="22"/>
      <c r="Q118" s="22"/>
      <c r="R118" s="22"/>
    </row>
    <row r="119" spans="1:18" ht="12.75">
      <c r="A119" s="23" t="s">
        <v>238</v>
      </c>
      <c r="B119" s="24" t="s">
        <v>239</v>
      </c>
      <c r="C119" s="24">
        <v>3</v>
      </c>
      <c r="D119" s="25">
        <v>1672938400</v>
      </c>
      <c r="E119" s="25">
        <v>-14434715</v>
      </c>
      <c r="F119" s="26">
        <f t="shared" si="1"/>
        <v>-0.00862836013567505</v>
      </c>
      <c r="G119" s="25">
        <v>1658503685</v>
      </c>
      <c r="I119" s="22"/>
      <c r="J119" s="22"/>
      <c r="K119" s="22"/>
      <c r="L119" s="22"/>
      <c r="M119" s="22"/>
      <c r="N119" s="22"/>
      <c r="O119" s="22"/>
      <c r="P119" s="22"/>
      <c r="Q119" s="22"/>
      <c r="R119" s="22"/>
    </row>
    <row r="120" spans="1:18" ht="12.75">
      <c r="A120" s="23" t="s">
        <v>240</v>
      </c>
      <c r="B120" s="24" t="s">
        <v>241</v>
      </c>
      <c r="C120" s="24">
        <v>3</v>
      </c>
      <c r="D120" s="25">
        <v>346368957</v>
      </c>
      <c r="E120" s="25">
        <v>4338275</v>
      </c>
      <c r="F120" s="26">
        <f t="shared" si="1"/>
        <v>0.01252501101015239</v>
      </c>
      <c r="G120" s="25">
        <v>350707232</v>
      </c>
      <c r="I120" s="22"/>
      <c r="J120" s="22"/>
      <c r="K120" s="22"/>
      <c r="L120" s="22"/>
      <c r="M120" s="22"/>
      <c r="N120" s="22"/>
      <c r="O120" s="22"/>
      <c r="P120" s="22"/>
      <c r="Q120" s="22"/>
      <c r="R120" s="22"/>
    </row>
    <row r="121" spans="1:18" ht="12.75">
      <c r="A121" s="23" t="s">
        <v>242</v>
      </c>
      <c r="B121" s="24" t="s">
        <v>243</v>
      </c>
      <c r="C121" s="24">
        <v>3</v>
      </c>
      <c r="D121" s="27">
        <v>386506230</v>
      </c>
      <c r="E121" s="25">
        <v>-4303265</v>
      </c>
      <c r="F121" s="26">
        <f t="shared" si="1"/>
        <v>-0.011133753264468726</v>
      </c>
      <c r="G121" s="27">
        <v>382202965</v>
      </c>
      <c r="I121" s="22"/>
      <c r="J121" s="22"/>
      <c r="K121" s="22"/>
      <c r="L121" s="22"/>
      <c r="M121" s="22"/>
      <c r="N121" s="22"/>
      <c r="O121" s="22"/>
      <c r="P121" s="22"/>
      <c r="Q121" s="22"/>
      <c r="R121" s="22"/>
    </row>
    <row r="122" spans="1:18" ht="12.75">
      <c r="A122" s="23" t="s">
        <v>244</v>
      </c>
      <c r="B122" s="24" t="s">
        <v>245</v>
      </c>
      <c r="C122" s="24">
        <v>3</v>
      </c>
      <c r="D122" s="25">
        <v>423816650</v>
      </c>
      <c r="E122" s="25">
        <v>3723702</v>
      </c>
      <c r="F122" s="26">
        <f t="shared" si="1"/>
        <v>0.008786115410991995</v>
      </c>
      <c r="G122" s="25">
        <v>427540352</v>
      </c>
      <c r="I122" s="22"/>
      <c r="J122" s="22"/>
      <c r="K122" s="22"/>
      <c r="L122" s="22"/>
      <c r="M122" s="22"/>
      <c r="N122" s="22"/>
      <c r="O122" s="22"/>
      <c r="P122" s="22"/>
      <c r="Q122" s="22"/>
      <c r="R122" s="22"/>
    </row>
    <row r="123" spans="1:18" ht="12.75">
      <c r="A123" s="23" t="s">
        <v>246</v>
      </c>
      <c r="B123" s="24" t="s">
        <v>247</v>
      </c>
      <c r="C123" s="24">
        <v>3</v>
      </c>
      <c r="D123" s="25">
        <v>1318425366</v>
      </c>
      <c r="E123" s="25">
        <v>39646339</v>
      </c>
      <c r="F123" s="26">
        <f t="shared" si="1"/>
        <v>0.030070977108309065</v>
      </c>
      <c r="G123" s="25">
        <v>1358071705</v>
      </c>
      <c r="I123" s="22"/>
      <c r="J123" s="22"/>
      <c r="K123" s="22"/>
      <c r="L123" s="22"/>
      <c r="M123" s="22"/>
      <c r="N123" s="22"/>
      <c r="O123" s="22"/>
      <c r="P123" s="22"/>
      <c r="Q123" s="22"/>
      <c r="R123" s="22"/>
    </row>
    <row r="124" spans="1:18" ht="12.75">
      <c r="A124" s="23" t="s">
        <v>248</v>
      </c>
      <c r="B124" s="24" t="s">
        <v>249</v>
      </c>
      <c r="C124" s="24">
        <v>3</v>
      </c>
      <c r="D124" s="25">
        <v>317364467</v>
      </c>
      <c r="E124" s="25">
        <v>7756066</v>
      </c>
      <c r="F124" s="26">
        <f t="shared" si="1"/>
        <v>0.024438986737604747</v>
      </c>
      <c r="G124" s="25">
        <v>325120533</v>
      </c>
      <c r="I124" s="22"/>
      <c r="J124" s="22"/>
      <c r="K124" s="22"/>
      <c r="L124" s="22"/>
      <c r="M124" s="22"/>
      <c r="N124" s="22"/>
      <c r="O124" s="22"/>
      <c r="P124" s="22"/>
      <c r="Q124" s="22"/>
      <c r="R124" s="22"/>
    </row>
    <row r="125" spans="1:18" ht="12.75">
      <c r="A125" s="23" t="s">
        <v>250</v>
      </c>
      <c r="B125" s="24" t="s">
        <v>251</v>
      </c>
      <c r="C125" s="24">
        <v>3</v>
      </c>
      <c r="D125" s="25">
        <v>205420374</v>
      </c>
      <c r="E125" s="25">
        <v>6304600</v>
      </c>
      <c r="F125" s="26">
        <f t="shared" si="1"/>
        <v>0.030691210794894182</v>
      </c>
      <c r="G125" s="25">
        <v>211724974</v>
      </c>
      <c r="I125" s="22"/>
      <c r="J125" s="22"/>
      <c r="K125" s="22"/>
      <c r="L125" s="22"/>
      <c r="M125" s="22"/>
      <c r="N125" s="22"/>
      <c r="O125" s="22"/>
      <c r="P125" s="22"/>
      <c r="Q125" s="22"/>
      <c r="R125" s="22"/>
    </row>
    <row r="126" spans="1:18" ht="12.75">
      <c r="A126" s="23" t="s">
        <v>252</v>
      </c>
      <c r="B126" s="24" t="s">
        <v>253</v>
      </c>
      <c r="C126" s="24">
        <v>3</v>
      </c>
      <c r="D126" s="25">
        <v>328924861</v>
      </c>
      <c r="E126" s="25">
        <v>10621158</v>
      </c>
      <c r="F126" s="26">
        <f t="shared" si="1"/>
        <v>0.03229052972070725</v>
      </c>
      <c r="G126" s="25">
        <v>339546019</v>
      </c>
      <c r="I126" s="22"/>
      <c r="J126" s="22"/>
      <c r="K126" s="22"/>
      <c r="L126" s="22"/>
      <c r="M126" s="22"/>
      <c r="N126" s="22"/>
      <c r="O126" s="22"/>
      <c r="P126" s="22"/>
      <c r="Q126" s="22"/>
      <c r="R126" s="22"/>
    </row>
    <row r="127" spans="1:18" ht="12.75">
      <c r="A127" s="23" t="s">
        <v>254</v>
      </c>
      <c r="B127" s="24" t="s">
        <v>255</v>
      </c>
      <c r="C127" s="24">
        <v>3</v>
      </c>
      <c r="D127" s="25">
        <v>1159124232</v>
      </c>
      <c r="E127" s="25">
        <v>41015233</v>
      </c>
      <c r="F127" s="26">
        <f t="shared" si="1"/>
        <v>0.03538467393545095</v>
      </c>
      <c r="G127" s="25">
        <v>1200139465</v>
      </c>
      <c r="I127" s="22"/>
      <c r="J127" s="22"/>
      <c r="K127" s="22"/>
      <c r="L127" s="22"/>
      <c r="M127" s="22"/>
      <c r="N127" s="22"/>
      <c r="O127" s="22"/>
      <c r="P127" s="22"/>
      <c r="Q127" s="22"/>
      <c r="R127" s="22"/>
    </row>
    <row r="128" spans="1:18" ht="12.75">
      <c r="A128" s="23" t="s">
        <v>256</v>
      </c>
      <c r="B128" s="24" t="s">
        <v>257</v>
      </c>
      <c r="C128" s="24">
        <v>3</v>
      </c>
      <c r="D128" s="25">
        <v>538654868</v>
      </c>
      <c r="E128" s="25">
        <v>333207</v>
      </c>
      <c r="F128" s="26">
        <f t="shared" si="1"/>
        <v>0.0006185909007695072</v>
      </c>
      <c r="G128" s="25">
        <v>538988075</v>
      </c>
      <c r="I128" s="22"/>
      <c r="J128" s="22"/>
      <c r="K128" s="22"/>
      <c r="L128" s="22"/>
      <c r="M128" s="22"/>
      <c r="N128" s="22"/>
      <c r="O128" s="22"/>
      <c r="P128" s="22"/>
      <c r="Q128" s="22"/>
      <c r="R128" s="22"/>
    </row>
    <row r="129" spans="1:18" ht="12.75">
      <c r="A129" s="23" t="s">
        <v>258</v>
      </c>
      <c r="B129" s="24" t="s">
        <v>259</v>
      </c>
      <c r="C129" s="24">
        <v>3</v>
      </c>
      <c r="D129" s="25">
        <v>626864184</v>
      </c>
      <c r="E129" s="25">
        <v>8408585</v>
      </c>
      <c r="F129" s="26">
        <f t="shared" si="1"/>
        <v>0.013413726951737922</v>
      </c>
      <c r="G129" s="25">
        <v>635272769</v>
      </c>
      <c r="I129" s="22"/>
      <c r="J129" s="22"/>
      <c r="K129" s="22"/>
      <c r="L129" s="22"/>
      <c r="M129" s="22"/>
      <c r="N129" s="22"/>
      <c r="O129" s="22"/>
      <c r="P129" s="22"/>
      <c r="Q129" s="22"/>
      <c r="R129" s="22"/>
    </row>
    <row r="130" spans="1:18" ht="12.75">
      <c r="A130" s="23" t="s">
        <v>260</v>
      </c>
      <c r="B130" s="24" t="s">
        <v>261</v>
      </c>
      <c r="C130" s="24">
        <v>3</v>
      </c>
      <c r="D130" s="25">
        <v>591350211</v>
      </c>
      <c r="E130" s="25">
        <v>4459316</v>
      </c>
      <c r="F130" s="26">
        <f t="shared" si="1"/>
        <v>0.007540905400979048</v>
      </c>
      <c r="G130" s="25">
        <v>595809527</v>
      </c>
      <c r="I130" s="22"/>
      <c r="J130" s="22"/>
      <c r="K130" s="22"/>
      <c r="L130" s="22"/>
      <c r="M130" s="22"/>
      <c r="N130" s="22"/>
      <c r="O130" s="22"/>
      <c r="P130" s="22"/>
      <c r="Q130" s="22"/>
      <c r="R130" s="22"/>
    </row>
    <row r="131" spans="1:18" ht="12.75">
      <c r="A131" s="23" t="s">
        <v>262</v>
      </c>
      <c r="B131" s="24" t="s">
        <v>263</v>
      </c>
      <c r="C131" s="24">
        <v>3</v>
      </c>
      <c r="D131" s="25">
        <v>166900824</v>
      </c>
      <c r="E131" s="25">
        <v>3501320</v>
      </c>
      <c r="F131" s="26">
        <f t="shared" si="1"/>
        <v>0.020978446457520186</v>
      </c>
      <c r="G131" s="25">
        <v>170402144</v>
      </c>
      <c r="I131" s="22"/>
      <c r="J131" s="22"/>
      <c r="K131" s="22"/>
      <c r="L131" s="22"/>
      <c r="M131" s="22"/>
      <c r="N131" s="22"/>
      <c r="O131" s="22"/>
      <c r="P131" s="22"/>
      <c r="Q131" s="22"/>
      <c r="R131" s="22"/>
    </row>
    <row r="132" spans="1:18" ht="12.75">
      <c r="A132" s="23" t="s">
        <v>264</v>
      </c>
      <c r="B132" s="24" t="s">
        <v>265</v>
      </c>
      <c r="C132" s="24">
        <v>3</v>
      </c>
      <c r="D132" s="25">
        <v>1182572993</v>
      </c>
      <c r="E132" s="25">
        <v>4682365</v>
      </c>
      <c r="F132" s="26">
        <f t="shared" si="1"/>
        <v>0.003959472292802479</v>
      </c>
      <c r="G132" s="25">
        <v>1187255358</v>
      </c>
      <c r="I132" s="22"/>
      <c r="J132" s="22"/>
      <c r="K132" s="22"/>
      <c r="L132" s="22"/>
      <c r="M132" s="22"/>
      <c r="N132" s="22"/>
      <c r="O132" s="22"/>
      <c r="P132" s="22"/>
      <c r="Q132" s="22"/>
      <c r="R132" s="22"/>
    </row>
    <row r="133" spans="1:18" ht="12.75">
      <c r="A133" s="23" t="s">
        <v>266</v>
      </c>
      <c r="B133" s="24" t="s">
        <v>267</v>
      </c>
      <c r="C133" s="24">
        <v>3</v>
      </c>
      <c r="D133" s="25">
        <v>918973091</v>
      </c>
      <c r="E133" s="25">
        <v>-1613436</v>
      </c>
      <c r="F133" s="26">
        <f t="shared" si="1"/>
        <v>-0.0017556944983495714</v>
      </c>
      <c r="G133" s="25">
        <v>917359655</v>
      </c>
      <c r="I133" s="22"/>
      <c r="J133" s="22"/>
      <c r="K133" s="22"/>
      <c r="L133" s="22"/>
      <c r="M133" s="22"/>
      <c r="N133" s="22"/>
      <c r="O133" s="22"/>
      <c r="P133" s="22"/>
      <c r="Q133" s="22"/>
      <c r="R133" s="22"/>
    </row>
    <row r="134" spans="1:18" ht="12.75">
      <c r="A134" s="23" t="s">
        <v>268</v>
      </c>
      <c r="B134" s="24" t="s">
        <v>269</v>
      </c>
      <c r="C134" s="24">
        <v>3</v>
      </c>
      <c r="D134" s="25">
        <v>451183591</v>
      </c>
      <c r="E134" s="25">
        <v>517760</v>
      </c>
      <c r="F134" s="26">
        <f t="shared" si="1"/>
        <v>0.001147559464324579</v>
      </c>
      <c r="G134" s="25">
        <v>451701351</v>
      </c>
      <c r="I134" s="22"/>
      <c r="J134" s="22"/>
      <c r="K134" s="22"/>
      <c r="L134" s="22"/>
      <c r="M134" s="22"/>
      <c r="N134" s="22"/>
      <c r="O134" s="22"/>
      <c r="P134" s="22"/>
      <c r="Q134" s="22"/>
      <c r="R134" s="22"/>
    </row>
    <row r="135" spans="1:18" ht="12.75">
      <c r="A135" s="23" t="s">
        <v>270</v>
      </c>
      <c r="B135" s="24" t="s">
        <v>271</v>
      </c>
      <c r="C135" s="24">
        <v>3</v>
      </c>
      <c r="D135" s="25">
        <v>309898129</v>
      </c>
      <c r="E135" s="25">
        <v>-895958</v>
      </c>
      <c r="F135" s="26">
        <f t="shared" si="1"/>
        <v>-0.002891137171079855</v>
      </c>
      <c r="G135" s="25">
        <v>309002171</v>
      </c>
      <c r="I135" s="22"/>
      <c r="J135" s="22"/>
      <c r="K135" s="22"/>
      <c r="L135" s="22"/>
      <c r="M135" s="22"/>
      <c r="N135" s="22"/>
      <c r="O135" s="22"/>
      <c r="P135" s="22"/>
      <c r="Q135" s="22"/>
      <c r="R135" s="22"/>
    </row>
    <row r="136" spans="1:18" ht="12.75">
      <c r="A136" s="23" t="s">
        <v>272</v>
      </c>
      <c r="B136" s="24" t="s">
        <v>273</v>
      </c>
      <c r="C136" s="24">
        <v>3</v>
      </c>
      <c r="D136" s="25">
        <v>727324667</v>
      </c>
      <c r="E136" s="25">
        <v>-3048431</v>
      </c>
      <c r="F136" s="26">
        <f aca="true" t="shared" si="2" ref="F136:F199">+E136/D136</f>
        <v>-0.004191293294882848</v>
      </c>
      <c r="G136" s="25">
        <v>724276236</v>
      </c>
      <c r="I136" s="22"/>
      <c r="J136" s="22"/>
      <c r="K136" s="22"/>
      <c r="L136" s="22"/>
      <c r="M136" s="22"/>
      <c r="N136" s="22"/>
      <c r="O136" s="22"/>
      <c r="P136" s="22"/>
      <c r="Q136" s="22"/>
      <c r="R136" s="22"/>
    </row>
    <row r="137" spans="1:18" ht="12.75">
      <c r="A137" s="23" t="s">
        <v>274</v>
      </c>
      <c r="B137" s="24" t="s">
        <v>275</v>
      </c>
      <c r="C137" s="24">
        <v>3</v>
      </c>
      <c r="D137" s="25">
        <v>758004671</v>
      </c>
      <c r="E137" s="25">
        <v>-897952</v>
      </c>
      <c r="F137" s="26">
        <f t="shared" si="2"/>
        <v>-0.0011846259453986926</v>
      </c>
      <c r="G137" s="25">
        <v>757106719</v>
      </c>
      <c r="I137" s="22"/>
      <c r="J137" s="22"/>
      <c r="K137" s="22"/>
      <c r="L137" s="22"/>
      <c r="M137" s="22"/>
      <c r="N137" s="22"/>
      <c r="O137" s="22"/>
      <c r="P137" s="22"/>
      <c r="Q137" s="22"/>
      <c r="R137" s="22"/>
    </row>
    <row r="138" spans="1:18" ht="12.75">
      <c r="A138" s="23" t="s">
        <v>276</v>
      </c>
      <c r="B138" s="24" t="s">
        <v>277</v>
      </c>
      <c r="C138" s="24">
        <v>3</v>
      </c>
      <c r="D138" s="25">
        <v>558578765</v>
      </c>
      <c r="E138" s="25">
        <v>63748</v>
      </c>
      <c r="F138" s="26">
        <f t="shared" si="2"/>
        <v>0.00011412535526659343</v>
      </c>
      <c r="G138" s="25">
        <v>558642513</v>
      </c>
      <c r="I138" s="22"/>
      <c r="J138" s="22"/>
      <c r="K138" s="22"/>
      <c r="L138" s="22"/>
      <c r="M138" s="22"/>
      <c r="N138" s="22"/>
      <c r="O138" s="22"/>
      <c r="P138" s="22"/>
      <c r="Q138" s="22"/>
      <c r="R138" s="22"/>
    </row>
    <row r="139" spans="1:18" ht="12.75">
      <c r="A139" s="23" t="s">
        <v>278</v>
      </c>
      <c r="B139" s="24" t="s">
        <v>279</v>
      </c>
      <c r="C139" s="24">
        <v>3</v>
      </c>
      <c r="D139" s="25">
        <v>1347248916</v>
      </c>
      <c r="E139" s="25">
        <v>-14036836</v>
      </c>
      <c r="F139" s="26">
        <f t="shared" si="2"/>
        <v>-0.01041888832367782</v>
      </c>
      <c r="G139" s="25">
        <v>1333212080</v>
      </c>
      <c r="I139" s="22"/>
      <c r="J139" s="22"/>
      <c r="K139" s="22"/>
      <c r="L139" s="22"/>
      <c r="M139" s="22"/>
      <c r="N139" s="22"/>
      <c r="O139" s="22"/>
      <c r="P139" s="22"/>
      <c r="Q139" s="22"/>
      <c r="R139" s="22"/>
    </row>
    <row r="140" spans="1:18" ht="12.75">
      <c r="A140" s="23" t="s">
        <v>280</v>
      </c>
      <c r="B140" s="24" t="s">
        <v>281</v>
      </c>
      <c r="C140" s="24">
        <v>3</v>
      </c>
      <c r="D140" s="25">
        <v>1045416199</v>
      </c>
      <c r="E140" s="25">
        <v>23302660</v>
      </c>
      <c r="F140" s="26">
        <f t="shared" si="2"/>
        <v>0.02229031846100177</v>
      </c>
      <c r="G140" s="25">
        <v>1068718859</v>
      </c>
      <c r="I140" s="22"/>
      <c r="J140" s="22"/>
      <c r="K140" s="22"/>
      <c r="L140" s="22"/>
      <c r="M140" s="22"/>
      <c r="N140" s="22"/>
      <c r="O140" s="22"/>
      <c r="P140" s="22"/>
      <c r="Q140" s="22"/>
      <c r="R140" s="22"/>
    </row>
    <row r="141" spans="1:18" ht="12.75">
      <c r="A141" s="23" t="s">
        <v>282</v>
      </c>
      <c r="B141" s="24" t="s">
        <v>283</v>
      </c>
      <c r="C141" s="24">
        <v>3</v>
      </c>
      <c r="D141" s="25">
        <v>473658847</v>
      </c>
      <c r="E141" s="25">
        <v>8346901</v>
      </c>
      <c r="F141" s="26">
        <f t="shared" si="2"/>
        <v>0.017622179027936537</v>
      </c>
      <c r="G141" s="25">
        <v>482005748</v>
      </c>
      <c r="I141" s="22"/>
      <c r="J141" s="22"/>
      <c r="K141" s="22"/>
      <c r="L141" s="22"/>
      <c r="M141" s="22"/>
      <c r="N141" s="22"/>
      <c r="O141" s="22"/>
      <c r="P141" s="22"/>
      <c r="Q141" s="22"/>
      <c r="R141" s="22"/>
    </row>
    <row r="142" spans="1:18" ht="12.75">
      <c r="A142" s="23" t="s">
        <v>284</v>
      </c>
      <c r="B142" s="24" t="s">
        <v>285</v>
      </c>
      <c r="C142" s="24">
        <v>3</v>
      </c>
      <c r="D142" s="25">
        <v>497843749</v>
      </c>
      <c r="E142" s="25">
        <v>477374</v>
      </c>
      <c r="F142" s="26">
        <f t="shared" si="2"/>
        <v>0.0009588831856559074</v>
      </c>
      <c r="G142" s="25">
        <v>498321123</v>
      </c>
      <c r="I142" s="22"/>
      <c r="J142" s="22"/>
      <c r="K142" s="22"/>
      <c r="L142" s="22"/>
      <c r="M142" s="22"/>
      <c r="N142" s="22"/>
      <c r="O142" s="22"/>
      <c r="P142" s="22"/>
      <c r="Q142" s="22"/>
      <c r="R142" s="22"/>
    </row>
    <row r="143" spans="1:18" ht="12.75">
      <c r="A143" s="23" t="s">
        <v>286</v>
      </c>
      <c r="B143" s="24" t="s">
        <v>287</v>
      </c>
      <c r="C143" s="24">
        <v>3</v>
      </c>
      <c r="D143" s="25">
        <v>571400546</v>
      </c>
      <c r="E143" s="25">
        <v>-10884129</v>
      </c>
      <c r="F143" s="26">
        <f t="shared" si="2"/>
        <v>-0.019048159957481034</v>
      </c>
      <c r="G143" s="25">
        <v>560516417</v>
      </c>
      <c r="I143" s="22"/>
      <c r="J143" s="22"/>
      <c r="K143" s="22"/>
      <c r="L143" s="22"/>
      <c r="M143" s="22"/>
      <c r="N143" s="22"/>
      <c r="O143" s="22"/>
      <c r="P143" s="22"/>
      <c r="Q143" s="22"/>
      <c r="R143" s="22"/>
    </row>
    <row r="144" spans="1:18" ht="12.75">
      <c r="A144" s="23" t="s">
        <v>288</v>
      </c>
      <c r="B144" s="24" t="s">
        <v>289</v>
      </c>
      <c r="C144" s="24">
        <v>3</v>
      </c>
      <c r="D144" s="25">
        <v>504586342</v>
      </c>
      <c r="E144" s="25">
        <v>6692729</v>
      </c>
      <c r="F144" s="26">
        <f t="shared" si="2"/>
        <v>0.013263793414368714</v>
      </c>
      <c r="G144" s="25">
        <v>511279071</v>
      </c>
      <c r="I144" s="22"/>
      <c r="J144" s="22"/>
      <c r="K144" s="22"/>
      <c r="L144" s="22"/>
      <c r="M144" s="22"/>
      <c r="N144" s="22"/>
      <c r="O144" s="22"/>
      <c r="P144" s="22"/>
      <c r="Q144" s="22"/>
      <c r="R144" s="22"/>
    </row>
    <row r="145" spans="1:18" ht="12.75">
      <c r="A145" s="23" t="s">
        <v>290</v>
      </c>
      <c r="B145" s="24" t="s">
        <v>291</v>
      </c>
      <c r="C145" s="24">
        <v>3</v>
      </c>
      <c r="D145" s="25">
        <v>578944366</v>
      </c>
      <c r="E145" s="25">
        <v>6542158</v>
      </c>
      <c r="F145" s="26">
        <f t="shared" si="2"/>
        <v>0.011300149693485402</v>
      </c>
      <c r="G145" s="25">
        <v>585486524</v>
      </c>
      <c r="I145" s="22"/>
      <c r="J145" s="22"/>
      <c r="K145" s="22"/>
      <c r="L145" s="22"/>
      <c r="M145" s="22"/>
      <c r="N145" s="22"/>
      <c r="O145" s="22"/>
      <c r="P145" s="22"/>
      <c r="Q145" s="22"/>
      <c r="R145" s="22"/>
    </row>
    <row r="146" spans="1:18" ht="12.75">
      <c r="A146" s="23" t="s">
        <v>292</v>
      </c>
      <c r="B146" s="24" t="s">
        <v>293</v>
      </c>
      <c r="C146" s="24">
        <v>3</v>
      </c>
      <c r="D146" s="25">
        <v>192356651</v>
      </c>
      <c r="E146" s="25">
        <v>4768232</v>
      </c>
      <c r="F146" s="26">
        <f t="shared" si="2"/>
        <v>0.02478849561588593</v>
      </c>
      <c r="G146" s="25">
        <v>197124883</v>
      </c>
      <c r="I146" s="22"/>
      <c r="J146" s="22"/>
      <c r="K146" s="22"/>
      <c r="L146" s="22"/>
      <c r="M146" s="22"/>
      <c r="N146" s="22"/>
      <c r="O146" s="22"/>
      <c r="P146" s="22"/>
      <c r="Q146" s="22"/>
      <c r="R146" s="22"/>
    </row>
    <row r="147" spans="1:18" ht="12.75">
      <c r="A147" s="23" t="s">
        <v>294</v>
      </c>
      <c r="B147" s="24" t="s">
        <v>295</v>
      </c>
      <c r="C147" s="24">
        <v>3</v>
      </c>
      <c r="D147" s="25">
        <v>6687755</v>
      </c>
      <c r="E147" s="25">
        <v>177487</v>
      </c>
      <c r="F147" s="26">
        <f t="shared" si="2"/>
        <v>0.026539100191319807</v>
      </c>
      <c r="G147" s="25">
        <v>6865242</v>
      </c>
      <c r="I147" s="22"/>
      <c r="J147" s="22"/>
      <c r="K147" s="22"/>
      <c r="L147" s="22"/>
      <c r="M147" s="22"/>
      <c r="N147" s="22"/>
      <c r="O147" s="22"/>
      <c r="P147" s="22"/>
      <c r="Q147" s="22"/>
      <c r="R147" s="22"/>
    </row>
    <row r="148" spans="1:18" ht="12.75">
      <c r="A148" s="23" t="s">
        <v>296</v>
      </c>
      <c r="B148" s="24" t="s">
        <v>297</v>
      </c>
      <c r="C148" s="24">
        <v>3</v>
      </c>
      <c r="D148" s="25">
        <v>378424645</v>
      </c>
      <c r="E148" s="25">
        <v>4983590</v>
      </c>
      <c r="F148" s="26">
        <f t="shared" si="2"/>
        <v>0.013169306137553488</v>
      </c>
      <c r="G148" s="25">
        <v>383408235</v>
      </c>
      <c r="I148" s="22"/>
      <c r="J148" s="22"/>
      <c r="K148" s="22"/>
      <c r="L148" s="22"/>
      <c r="M148" s="22"/>
      <c r="N148" s="22"/>
      <c r="O148" s="22"/>
      <c r="P148" s="22"/>
      <c r="Q148" s="22"/>
      <c r="R148" s="22"/>
    </row>
    <row r="149" spans="1:18" ht="12.75">
      <c r="A149" s="23" t="s">
        <v>298</v>
      </c>
      <c r="B149" s="24" t="s">
        <v>299</v>
      </c>
      <c r="C149" s="24">
        <v>3</v>
      </c>
      <c r="D149" s="25">
        <v>605965964</v>
      </c>
      <c r="E149" s="25">
        <v>14015916</v>
      </c>
      <c r="F149" s="26">
        <f t="shared" si="2"/>
        <v>0.023129873347143965</v>
      </c>
      <c r="G149" s="25">
        <v>619981880</v>
      </c>
      <c r="I149" s="22"/>
      <c r="J149" s="22"/>
      <c r="K149" s="22"/>
      <c r="L149" s="22"/>
      <c r="M149" s="22"/>
      <c r="N149" s="22"/>
      <c r="O149" s="22"/>
      <c r="P149" s="22"/>
      <c r="Q149" s="22"/>
      <c r="R149" s="22"/>
    </row>
    <row r="150" spans="1:18" ht="12.75">
      <c r="A150" s="23" t="s">
        <v>300</v>
      </c>
      <c r="B150" s="24" t="s">
        <v>301</v>
      </c>
      <c r="C150" s="24">
        <v>4</v>
      </c>
      <c r="D150" s="25">
        <v>22341005059</v>
      </c>
      <c r="E150" s="25">
        <v>-338477358</v>
      </c>
      <c r="F150" s="26">
        <f t="shared" si="2"/>
        <v>-0.015150498247778943</v>
      </c>
      <c r="G150" s="25">
        <v>22002527701</v>
      </c>
      <c r="I150" s="22"/>
      <c r="J150" s="22"/>
      <c r="K150" s="22"/>
      <c r="L150" s="22"/>
      <c r="M150" s="22"/>
      <c r="N150" s="22"/>
      <c r="O150" s="22"/>
      <c r="P150" s="22"/>
      <c r="Q150" s="22"/>
      <c r="R150" s="22"/>
    </row>
    <row r="151" spans="1:18" ht="12.75">
      <c r="A151" s="23" t="s">
        <v>302</v>
      </c>
      <c r="B151" s="24" t="s">
        <v>303</v>
      </c>
      <c r="C151" s="24">
        <v>3</v>
      </c>
      <c r="D151" s="25">
        <v>1808988071</v>
      </c>
      <c r="E151" s="25">
        <v>-10590658</v>
      </c>
      <c r="F151" s="26">
        <f t="shared" si="2"/>
        <v>-0.005854465360927192</v>
      </c>
      <c r="G151" s="25">
        <v>1798397413</v>
      </c>
      <c r="I151" s="22"/>
      <c r="J151" s="22"/>
      <c r="K151" s="22"/>
      <c r="L151" s="22"/>
      <c r="M151" s="22"/>
      <c r="N151" s="22"/>
      <c r="O151" s="22"/>
      <c r="P151" s="22"/>
      <c r="Q151" s="22"/>
      <c r="R151" s="22"/>
    </row>
    <row r="152" spans="1:18" ht="12.75">
      <c r="A152" s="23" t="s">
        <v>304</v>
      </c>
      <c r="B152" s="24" t="s">
        <v>305</v>
      </c>
      <c r="C152" s="24">
        <v>3</v>
      </c>
      <c r="D152" s="25">
        <v>376596112</v>
      </c>
      <c r="E152" s="25">
        <v>-2301594</v>
      </c>
      <c r="F152" s="26">
        <f t="shared" si="2"/>
        <v>-0.006111571327109187</v>
      </c>
      <c r="G152" s="25">
        <v>374294518</v>
      </c>
      <c r="I152" s="22"/>
      <c r="J152" s="22"/>
      <c r="K152" s="22"/>
      <c r="L152" s="22"/>
      <c r="M152" s="22"/>
      <c r="N152" s="22"/>
      <c r="O152" s="22"/>
      <c r="P152" s="22"/>
      <c r="Q152" s="22"/>
      <c r="R152" s="22"/>
    </row>
    <row r="153" spans="1:18" ht="12.75">
      <c r="A153" s="23" t="s">
        <v>306</v>
      </c>
      <c r="B153" s="24" t="s">
        <v>307</v>
      </c>
      <c r="C153" s="24">
        <v>3</v>
      </c>
      <c r="D153" s="25">
        <v>1532236433</v>
      </c>
      <c r="E153" s="25">
        <v>-7752710</v>
      </c>
      <c r="F153" s="26">
        <f t="shared" si="2"/>
        <v>-0.0050597347987743615</v>
      </c>
      <c r="G153" s="25">
        <v>1524483723</v>
      </c>
      <c r="I153" s="22"/>
      <c r="J153" s="22"/>
      <c r="K153" s="22"/>
      <c r="L153" s="22"/>
      <c r="M153" s="22"/>
      <c r="N153" s="22"/>
      <c r="O153" s="22"/>
      <c r="P153" s="22"/>
      <c r="Q153" s="22"/>
      <c r="R153" s="22"/>
    </row>
    <row r="154" spans="1:18" ht="12.75">
      <c r="A154" s="23" t="s">
        <v>308</v>
      </c>
      <c r="B154" s="24" t="s">
        <v>309</v>
      </c>
      <c r="C154" s="24">
        <v>3</v>
      </c>
      <c r="D154" s="25">
        <v>741384867</v>
      </c>
      <c r="E154" s="25">
        <v>8270918</v>
      </c>
      <c r="F154" s="26">
        <f t="shared" si="2"/>
        <v>0.01115603833872158</v>
      </c>
      <c r="G154" s="25">
        <v>749655784</v>
      </c>
      <c r="I154" s="22"/>
      <c r="J154" s="22"/>
      <c r="K154" s="22"/>
      <c r="L154" s="22"/>
      <c r="M154" s="22"/>
      <c r="N154" s="22"/>
      <c r="O154" s="22"/>
      <c r="P154" s="22"/>
      <c r="Q154" s="22"/>
      <c r="R154" s="22"/>
    </row>
    <row r="155" spans="1:18" ht="12.75">
      <c r="A155" s="23" t="s">
        <v>310</v>
      </c>
      <c r="B155" s="24" t="s">
        <v>311</v>
      </c>
      <c r="C155" s="24">
        <v>3</v>
      </c>
      <c r="D155" s="25">
        <v>2417161910</v>
      </c>
      <c r="E155" s="25">
        <v>-21369451</v>
      </c>
      <c r="F155" s="26">
        <f t="shared" si="2"/>
        <v>-0.008840719734823225</v>
      </c>
      <c r="G155" s="25">
        <v>2395792459</v>
      </c>
      <c r="I155" s="22"/>
      <c r="J155" s="22"/>
      <c r="K155" s="22"/>
      <c r="L155" s="22"/>
      <c r="M155" s="22"/>
      <c r="N155" s="22"/>
      <c r="O155" s="22"/>
      <c r="P155" s="22"/>
      <c r="Q155" s="22"/>
      <c r="R155" s="22"/>
    </row>
    <row r="156" spans="1:18" ht="12.75">
      <c r="A156" s="23" t="s">
        <v>312</v>
      </c>
      <c r="B156" s="24" t="s">
        <v>313</v>
      </c>
      <c r="C156" s="24">
        <v>3</v>
      </c>
      <c r="D156" s="25">
        <v>303388359</v>
      </c>
      <c r="E156" s="25">
        <v>2001051</v>
      </c>
      <c r="F156" s="26">
        <f t="shared" si="2"/>
        <v>0.006595674951391263</v>
      </c>
      <c r="G156" s="25">
        <v>305389410</v>
      </c>
      <c r="I156" s="22"/>
      <c r="J156" s="22"/>
      <c r="K156" s="22"/>
      <c r="L156" s="22"/>
      <c r="M156" s="22"/>
      <c r="N156" s="22"/>
      <c r="O156" s="22"/>
      <c r="P156" s="22"/>
      <c r="Q156" s="22"/>
      <c r="R156" s="22"/>
    </row>
    <row r="157" spans="1:18" ht="12.75">
      <c r="A157" s="23" t="s">
        <v>314</v>
      </c>
      <c r="B157" s="24" t="s">
        <v>315</v>
      </c>
      <c r="C157" s="24">
        <v>3</v>
      </c>
      <c r="D157" s="25">
        <v>282451030</v>
      </c>
      <c r="E157" s="25">
        <v>2212717</v>
      </c>
      <c r="F157" s="26">
        <f t="shared" si="2"/>
        <v>0.007833984531761134</v>
      </c>
      <c r="G157" s="25">
        <v>284663747</v>
      </c>
      <c r="I157" s="22"/>
      <c r="J157" s="22"/>
      <c r="K157" s="22"/>
      <c r="L157" s="22"/>
      <c r="M157" s="22"/>
      <c r="N157" s="22"/>
      <c r="O157" s="22"/>
      <c r="P157" s="22"/>
      <c r="Q157" s="22"/>
      <c r="R157" s="22"/>
    </row>
    <row r="158" spans="1:18" ht="12.75">
      <c r="A158" s="23" t="s">
        <v>316</v>
      </c>
      <c r="B158" s="24" t="s">
        <v>317</v>
      </c>
      <c r="C158" s="24">
        <v>3</v>
      </c>
      <c r="D158" s="25">
        <v>553052235</v>
      </c>
      <c r="E158" s="25">
        <v>3202863</v>
      </c>
      <c r="F158" s="26">
        <f t="shared" si="2"/>
        <v>0.005791248633142221</v>
      </c>
      <c r="G158" s="25">
        <v>556255098</v>
      </c>
      <c r="I158" s="22"/>
      <c r="J158" s="22"/>
      <c r="K158" s="22"/>
      <c r="L158" s="22"/>
      <c r="M158" s="22"/>
      <c r="N158" s="22"/>
      <c r="O158" s="22"/>
      <c r="P158" s="22"/>
      <c r="Q158" s="22"/>
      <c r="R158" s="22"/>
    </row>
    <row r="159" spans="1:18" ht="12.75">
      <c r="A159" s="23" t="s">
        <v>318</v>
      </c>
      <c r="B159" s="24" t="s">
        <v>319</v>
      </c>
      <c r="C159" s="24">
        <v>3</v>
      </c>
      <c r="D159" s="25">
        <v>408589780</v>
      </c>
      <c r="E159" s="25">
        <v>2629021</v>
      </c>
      <c r="F159" s="26">
        <f t="shared" si="2"/>
        <v>0.006434377776164641</v>
      </c>
      <c r="G159" s="25">
        <v>411218801</v>
      </c>
      <c r="I159" s="22"/>
      <c r="J159" s="22"/>
      <c r="K159" s="22"/>
      <c r="L159" s="22"/>
      <c r="M159" s="22"/>
      <c r="N159" s="22"/>
      <c r="O159" s="22"/>
      <c r="P159" s="22"/>
      <c r="Q159" s="22"/>
      <c r="R159" s="22"/>
    </row>
    <row r="160" spans="1:18" ht="12.75">
      <c r="A160" s="23" t="s">
        <v>320</v>
      </c>
      <c r="B160" s="24" t="s">
        <v>321</v>
      </c>
      <c r="C160" s="24">
        <v>3</v>
      </c>
      <c r="D160" s="25">
        <v>539948777</v>
      </c>
      <c r="E160" s="25">
        <v>3090638</v>
      </c>
      <c r="F160" s="26">
        <f t="shared" si="2"/>
        <v>0.0057239466624442415</v>
      </c>
      <c r="G160" s="25">
        <v>543039415</v>
      </c>
      <c r="I160" s="22"/>
      <c r="J160" s="22"/>
      <c r="K160" s="22"/>
      <c r="L160" s="22"/>
      <c r="M160" s="22"/>
      <c r="N160" s="22"/>
      <c r="O160" s="22"/>
      <c r="P160" s="22"/>
      <c r="Q160" s="22"/>
      <c r="R160" s="22"/>
    </row>
    <row r="161" spans="1:18" ht="12.75">
      <c r="A161" s="23" t="s">
        <v>322</v>
      </c>
      <c r="B161" s="24" t="s">
        <v>323</v>
      </c>
      <c r="C161" s="24">
        <v>3</v>
      </c>
      <c r="D161" s="25">
        <v>351026922</v>
      </c>
      <c r="E161" s="25">
        <v>140828</v>
      </c>
      <c r="F161" s="26">
        <f t="shared" si="2"/>
        <v>0.00040118860171072575</v>
      </c>
      <c r="G161" s="25">
        <v>351167750</v>
      </c>
      <c r="I161" s="22"/>
      <c r="J161" s="22"/>
      <c r="K161" s="22"/>
      <c r="L161" s="22"/>
      <c r="M161" s="22"/>
      <c r="N161" s="22"/>
      <c r="O161" s="22"/>
      <c r="P161" s="22"/>
      <c r="Q161" s="22"/>
      <c r="R161" s="22"/>
    </row>
    <row r="162" spans="1:18" ht="12.75">
      <c r="A162" s="23" t="s">
        <v>324</v>
      </c>
      <c r="B162" s="24" t="s">
        <v>325</v>
      </c>
      <c r="C162" s="24">
        <v>3</v>
      </c>
      <c r="D162" s="25">
        <v>340772555</v>
      </c>
      <c r="E162" s="25">
        <v>7778488</v>
      </c>
      <c r="F162" s="26">
        <f t="shared" si="2"/>
        <v>0.022826040084125906</v>
      </c>
      <c r="G162" s="25">
        <v>348551043</v>
      </c>
      <c r="I162" s="22"/>
      <c r="J162" s="22"/>
      <c r="K162" s="22"/>
      <c r="L162" s="22"/>
      <c r="M162" s="22"/>
      <c r="N162" s="22"/>
      <c r="O162" s="22"/>
      <c r="P162" s="22"/>
      <c r="Q162" s="22"/>
      <c r="R162" s="22"/>
    </row>
    <row r="163" spans="1:18" ht="12.75">
      <c r="A163" s="23" t="s">
        <v>326</v>
      </c>
      <c r="B163" s="24" t="s">
        <v>327</v>
      </c>
      <c r="C163" s="24">
        <v>3</v>
      </c>
      <c r="D163" s="25">
        <v>812297021</v>
      </c>
      <c r="E163" s="25">
        <v>-4932458</v>
      </c>
      <c r="F163" s="26">
        <f t="shared" si="2"/>
        <v>-0.006072234505954196</v>
      </c>
      <c r="G163" s="25">
        <v>807364563</v>
      </c>
      <c r="I163" s="22"/>
      <c r="J163" s="22"/>
      <c r="K163" s="22"/>
      <c r="L163" s="22"/>
      <c r="M163" s="22"/>
      <c r="N163" s="22"/>
      <c r="O163" s="22"/>
      <c r="P163" s="22"/>
      <c r="Q163" s="22"/>
      <c r="R163" s="22"/>
    </row>
    <row r="164" spans="1:18" ht="12.75">
      <c r="A164" s="23" t="s">
        <v>328</v>
      </c>
      <c r="B164" s="24" t="s">
        <v>329</v>
      </c>
      <c r="C164" s="24">
        <v>3</v>
      </c>
      <c r="D164" s="25">
        <v>2531286557</v>
      </c>
      <c r="E164" s="25">
        <v>30475459</v>
      </c>
      <c r="F164" s="26">
        <f t="shared" si="2"/>
        <v>0.012039513628247029</v>
      </c>
      <c r="G164" s="25">
        <v>2561762016</v>
      </c>
      <c r="I164" s="22"/>
      <c r="J164" s="22"/>
      <c r="K164" s="22"/>
      <c r="L164" s="22"/>
      <c r="M164" s="22"/>
      <c r="N164" s="22"/>
      <c r="O164" s="22"/>
      <c r="P164" s="22"/>
      <c r="Q164" s="22"/>
      <c r="R164" s="22"/>
    </row>
    <row r="165" spans="1:18" ht="12.75">
      <c r="A165" s="23" t="s">
        <v>330</v>
      </c>
      <c r="B165" s="24" t="s">
        <v>331</v>
      </c>
      <c r="C165" s="24">
        <v>3</v>
      </c>
      <c r="D165" s="25">
        <v>653177843</v>
      </c>
      <c r="E165" s="25">
        <v>-2546235</v>
      </c>
      <c r="F165" s="26">
        <f t="shared" si="2"/>
        <v>-0.003898226229330317</v>
      </c>
      <c r="G165" s="25">
        <v>650631608</v>
      </c>
      <c r="I165" s="22"/>
      <c r="J165" s="22"/>
      <c r="K165" s="22"/>
      <c r="L165" s="22"/>
      <c r="M165" s="22"/>
      <c r="N165" s="22"/>
      <c r="O165" s="22"/>
      <c r="P165" s="22"/>
      <c r="Q165" s="22"/>
      <c r="R165" s="22"/>
    </row>
    <row r="166" spans="1:18" ht="12.75">
      <c r="A166" s="23" t="s">
        <v>332</v>
      </c>
      <c r="B166" s="24" t="s">
        <v>333</v>
      </c>
      <c r="C166" s="24">
        <v>3</v>
      </c>
      <c r="D166" s="25">
        <v>644012612</v>
      </c>
      <c r="E166" s="25">
        <v>1829037</v>
      </c>
      <c r="F166" s="26">
        <f t="shared" si="2"/>
        <v>0.0028400639458284398</v>
      </c>
      <c r="G166" s="25">
        <v>645841649</v>
      </c>
      <c r="I166" s="22"/>
      <c r="J166" s="22"/>
      <c r="K166" s="22"/>
      <c r="L166" s="22"/>
      <c r="M166" s="22"/>
      <c r="N166" s="22"/>
      <c r="O166" s="22"/>
      <c r="P166" s="22"/>
      <c r="Q166" s="22"/>
      <c r="R166" s="22"/>
    </row>
    <row r="167" spans="1:18" ht="12.75">
      <c r="A167" s="23" t="s">
        <v>334</v>
      </c>
      <c r="B167" s="24" t="s">
        <v>335</v>
      </c>
      <c r="C167" s="24">
        <v>3</v>
      </c>
      <c r="D167" s="25">
        <v>710895244</v>
      </c>
      <c r="E167" s="25">
        <v>-7128322</v>
      </c>
      <c r="F167" s="26">
        <f t="shared" si="2"/>
        <v>-0.010027246714847905</v>
      </c>
      <c r="G167" s="25">
        <v>703766922</v>
      </c>
      <c r="I167" s="22"/>
      <c r="J167" s="22"/>
      <c r="K167" s="22"/>
      <c r="L167" s="22"/>
      <c r="M167" s="22"/>
      <c r="N167" s="22"/>
      <c r="O167" s="22"/>
      <c r="P167" s="22"/>
      <c r="Q167" s="22"/>
      <c r="R167" s="22"/>
    </row>
    <row r="168" spans="1:18" ht="12.75">
      <c r="A168" s="23" t="s">
        <v>336</v>
      </c>
      <c r="B168" s="24" t="s">
        <v>337</v>
      </c>
      <c r="C168" s="24">
        <v>3</v>
      </c>
      <c r="D168" s="25">
        <v>289168560</v>
      </c>
      <c r="E168" s="25">
        <v>44894</v>
      </c>
      <c r="F168" s="26">
        <f t="shared" si="2"/>
        <v>0.00015525200941623806</v>
      </c>
      <c r="G168" s="25">
        <v>289213454</v>
      </c>
      <c r="I168" s="22"/>
      <c r="J168" s="22"/>
      <c r="K168" s="22"/>
      <c r="L168" s="22"/>
      <c r="M168" s="22"/>
      <c r="N168" s="22"/>
      <c r="O168" s="22"/>
      <c r="P168" s="22"/>
      <c r="Q168" s="22"/>
      <c r="R168" s="22"/>
    </row>
    <row r="169" spans="1:18" ht="12.75">
      <c r="A169" s="23" t="s">
        <v>338</v>
      </c>
      <c r="B169" s="24" t="s">
        <v>339</v>
      </c>
      <c r="C169" s="24">
        <v>3</v>
      </c>
      <c r="D169" s="25">
        <v>999978951</v>
      </c>
      <c r="E169" s="25">
        <v>15924783</v>
      </c>
      <c r="F169" s="26">
        <f t="shared" si="2"/>
        <v>0.015925118207813158</v>
      </c>
      <c r="G169" s="25">
        <v>1015903734</v>
      </c>
      <c r="I169" s="22"/>
      <c r="J169" s="22"/>
      <c r="K169" s="22"/>
      <c r="L169" s="22"/>
      <c r="M169" s="22"/>
      <c r="N169" s="22"/>
      <c r="O169" s="22"/>
      <c r="P169" s="22"/>
      <c r="Q169" s="22"/>
      <c r="R169" s="22"/>
    </row>
    <row r="170" spans="1:18" ht="12.75">
      <c r="A170" s="23" t="s">
        <v>340</v>
      </c>
      <c r="B170" s="24" t="s">
        <v>341</v>
      </c>
      <c r="C170" s="24">
        <v>3</v>
      </c>
      <c r="D170" s="25">
        <v>323286580</v>
      </c>
      <c r="E170" s="25">
        <v>7091349</v>
      </c>
      <c r="F170" s="26">
        <f t="shared" si="2"/>
        <v>0.021935178998150805</v>
      </c>
      <c r="G170" s="25">
        <v>330377929</v>
      </c>
      <c r="I170" s="22"/>
      <c r="J170" s="22"/>
      <c r="K170" s="22"/>
      <c r="L170" s="22"/>
      <c r="M170" s="22"/>
      <c r="N170" s="22"/>
      <c r="O170" s="22"/>
      <c r="P170" s="22"/>
      <c r="Q170" s="22"/>
      <c r="R170" s="22"/>
    </row>
    <row r="171" spans="1:18" ht="12.75">
      <c r="A171" s="23" t="s">
        <v>342</v>
      </c>
      <c r="B171" s="24" t="s">
        <v>343</v>
      </c>
      <c r="C171" s="24">
        <v>3</v>
      </c>
      <c r="D171" s="25">
        <v>307710940</v>
      </c>
      <c r="E171" s="25">
        <v>4272020</v>
      </c>
      <c r="F171" s="26">
        <f t="shared" si="2"/>
        <v>0.013883224301352432</v>
      </c>
      <c r="G171" s="25">
        <v>311982960</v>
      </c>
      <c r="I171" s="22"/>
      <c r="J171" s="22"/>
      <c r="K171" s="22"/>
      <c r="L171" s="22"/>
      <c r="M171" s="22"/>
      <c r="N171" s="22"/>
      <c r="O171" s="22"/>
      <c r="P171" s="22"/>
      <c r="Q171" s="22"/>
      <c r="R171" s="22"/>
    </row>
    <row r="172" spans="1:18" ht="12.75">
      <c r="A172" s="23" t="s">
        <v>344</v>
      </c>
      <c r="B172" s="24" t="s">
        <v>345</v>
      </c>
      <c r="C172" s="24">
        <v>3</v>
      </c>
      <c r="D172" s="25">
        <v>607427976</v>
      </c>
      <c r="E172" s="25">
        <v>11819354</v>
      </c>
      <c r="F172" s="26">
        <f t="shared" si="2"/>
        <v>0.01945803365500571</v>
      </c>
      <c r="G172" s="25">
        <v>619247330</v>
      </c>
      <c r="I172" s="22"/>
      <c r="J172" s="22"/>
      <c r="K172" s="22"/>
      <c r="L172" s="22"/>
      <c r="M172" s="22"/>
      <c r="N172" s="22"/>
      <c r="O172" s="22"/>
      <c r="P172" s="22"/>
      <c r="Q172" s="22"/>
      <c r="R172" s="22"/>
    </row>
    <row r="173" spans="1:18" ht="12.75">
      <c r="A173" s="23" t="s">
        <v>346</v>
      </c>
      <c r="B173" s="24" t="s">
        <v>347</v>
      </c>
      <c r="C173" s="24">
        <v>3</v>
      </c>
      <c r="D173" s="25">
        <v>578445872</v>
      </c>
      <c r="E173" s="25">
        <v>13624521</v>
      </c>
      <c r="F173" s="26">
        <f t="shared" si="2"/>
        <v>0.023553666227909394</v>
      </c>
      <c r="G173" s="25">
        <v>592070393</v>
      </c>
      <c r="I173" s="22"/>
      <c r="J173" s="22"/>
      <c r="K173" s="22"/>
      <c r="L173" s="22"/>
      <c r="M173" s="22"/>
      <c r="N173" s="22"/>
      <c r="O173" s="22"/>
      <c r="P173" s="22"/>
      <c r="Q173" s="22"/>
      <c r="R173" s="22"/>
    </row>
    <row r="174" spans="1:18" ht="12.75">
      <c r="A174" s="23" t="s">
        <v>348</v>
      </c>
      <c r="B174" s="24" t="s">
        <v>349</v>
      </c>
      <c r="C174" s="24">
        <v>3</v>
      </c>
      <c r="D174" s="25">
        <v>1022360743</v>
      </c>
      <c r="E174" s="25">
        <v>12755716</v>
      </c>
      <c r="F174" s="26">
        <f t="shared" si="2"/>
        <v>0.012476727111576897</v>
      </c>
      <c r="G174" s="25">
        <v>1035116459</v>
      </c>
      <c r="I174" s="22"/>
      <c r="J174" s="22"/>
      <c r="K174" s="22"/>
      <c r="L174" s="22"/>
      <c r="M174" s="22"/>
      <c r="N174" s="22"/>
      <c r="O174" s="22"/>
      <c r="P174" s="22"/>
      <c r="Q174" s="22"/>
      <c r="R174" s="22"/>
    </row>
    <row r="175" spans="1:18" ht="12.75">
      <c r="A175" s="23" t="s">
        <v>350</v>
      </c>
      <c r="B175" s="24" t="s">
        <v>351</v>
      </c>
      <c r="C175" s="24">
        <v>3</v>
      </c>
      <c r="D175" s="25">
        <v>452526699</v>
      </c>
      <c r="E175" s="25">
        <v>4180243</v>
      </c>
      <c r="F175" s="26">
        <f t="shared" si="2"/>
        <v>0.00923756103062551</v>
      </c>
      <c r="G175" s="25">
        <v>456706942</v>
      </c>
      <c r="I175" s="22"/>
      <c r="J175" s="22"/>
      <c r="K175" s="22"/>
      <c r="L175" s="22"/>
      <c r="M175" s="22"/>
      <c r="N175" s="22"/>
      <c r="O175" s="22"/>
      <c r="P175" s="22"/>
      <c r="Q175" s="22"/>
      <c r="R175" s="22"/>
    </row>
    <row r="176" spans="1:18" ht="12.75">
      <c r="A176" s="23" t="s">
        <v>352</v>
      </c>
      <c r="B176" s="24" t="s">
        <v>353</v>
      </c>
      <c r="C176" s="24">
        <v>3</v>
      </c>
      <c r="D176" s="25">
        <v>625368132</v>
      </c>
      <c r="E176" s="25">
        <v>5320061</v>
      </c>
      <c r="F176" s="26">
        <f t="shared" si="2"/>
        <v>0.008507086830577418</v>
      </c>
      <c r="G176" s="25">
        <v>630688193</v>
      </c>
      <c r="I176" s="22"/>
      <c r="J176" s="22"/>
      <c r="K176" s="22"/>
      <c r="L176" s="22"/>
      <c r="M176" s="22"/>
      <c r="N176" s="22"/>
      <c r="O176" s="22"/>
      <c r="P176" s="22"/>
      <c r="Q176" s="22"/>
      <c r="R176" s="22"/>
    </row>
    <row r="177" spans="1:18" ht="12.75">
      <c r="A177" s="23" t="s">
        <v>354</v>
      </c>
      <c r="B177" s="24" t="s">
        <v>355</v>
      </c>
      <c r="C177" s="24">
        <v>3</v>
      </c>
      <c r="D177" s="25">
        <v>532644657</v>
      </c>
      <c r="E177" s="25">
        <v>-9379494</v>
      </c>
      <c r="F177" s="26">
        <f t="shared" si="2"/>
        <v>-0.0176092895643183</v>
      </c>
      <c r="G177" s="25">
        <v>523265163</v>
      </c>
      <c r="I177" s="22"/>
      <c r="J177" s="22"/>
      <c r="K177" s="22"/>
      <c r="L177" s="22"/>
      <c r="M177" s="22"/>
      <c r="N177" s="22"/>
      <c r="O177" s="22"/>
      <c r="P177" s="22"/>
      <c r="Q177" s="22"/>
      <c r="R177" s="22"/>
    </row>
    <row r="178" spans="1:18" ht="12.75">
      <c r="A178" s="23" t="s">
        <v>356</v>
      </c>
      <c r="B178" s="24" t="s">
        <v>357</v>
      </c>
      <c r="C178" s="24">
        <v>3</v>
      </c>
      <c r="D178" s="25">
        <v>1534720596</v>
      </c>
      <c r="E178" s="25">
        <v>-37289723</v>
      </c>
      <c r="F178" s="26">
        <f t="shared" si="2"/>
        <v>-0.024297401818408906</v>
      </c>
      <c r="G178" s="25">
        <v>1497430873</v>
      </c>
      <c r="I178" s="22"/>
      <c r="J178" s="22"/>
      <c r="K178" s="22"/>
      <c r="L178" s="22"/>
      <c r="M178" s="22"/>
      <c r="N178" s="22"/>
      <c r="O178" s="22"/>
      <c r="P178" s="22"/>
      <c r="Q178" s="22"/>
      <c r="R178" s="22"/>
    </row>
    <row r="179" spans="1:18" ht="12.75">
      <c r="A179" s="23" t="s">
        <v>358</v>
      </c>
      <c r="B179" s="24" t="s">
        <v>359</v>
      </c>
      <c r="C179" s="24">
        <v>3</v>
      </c>
      <c r="D179" s="25">
        <v>862630350</v>
      </c>
      <c r="E179" s="25">
        <v>-7412190</v>
      </c>
      <c r="F179" s="26">
        <f t="shared" si="2"/>
        <v>-0.00859254488321678</v>
      </c>
      <c r="G179" s="25">
        <v>855218160</v>
      </c>
      <c r="I179" s="22"/>
      <c r="J179" s="22"/>
      <c r="K179" s="22"/>
      <c r="L179" s="22"/>
      <c r="M179" s="22"/>
      <c r="N179" s="22"/>
      <c r="O179" s="22"/>
      <c r="P179" s="22"/>
      <c r="Q179" s="22"/>
      <c r="R179" s="22"/>
    </row>
    <row r="180" spans="1:18" ht="12.75">
      <c r="A180" s="23" t="s">
        <v>360</v>
      </c>
      <c r="B180" s="24" t="s">
        <v>361</v>
      </c>
      <c r="C180" s="24">
        <v>3</v>
      </c>
      <c r="D180" s="25">
        <v>956626118</v>
      </c>
      <c r="E180" s="25">
        <v>-4312806</v>
      </c>
      <c r="F180" s="26">
        <f t="shared" si="2"/>
        <v>-0.004508350669974077</v>
      </c>
      <c r="G180" s="25">
        <v>952313312</v>
      </c>
      <c r="I180" s="22"/>
      <c r="J180" s="22"/>
      <c r="K180" s="22"/>
      <c r="L180" s="22"/>
      <c r="M180" s="22"/>
      <c r="N180" s="22"/>
      <c r="O180" s="22"/>
      <c r="P180" s="22"/>
      <c r="Q180" s="22"/>
      <c r="R180" s="22"/>
    </row>
    <row r="181" spans="1:18" ht="12.75">
      <c r="A181" s="23" t="s">
        <v>362</v>
      </c>
      <c r="B181" s="24" t="s">
        <v>363</v>
      </c>
      <c r="C181" s="24">
        <v>3</v>
      </c>
      <c r="D181" s="25">
        <v>564469153</v>
      </c>
      <c r="E181" s="25">
        <v>-4109821</v>
      </c>
      <c r="F181" s="26">
        <f t="shared" si="2"/>
        <v>-0.00728086021735186</v>
      </c>
      <c r="G181" s="25">
        <v>560359332</v>
      </c>
      <c r="I181" s="22"/>
      <c r="J181" s="22"/>
      <c r="K181" s="22"/>
      <c r="L181" s="22"/>
      <c r="M181" s="22"/>
      <c r="N181" s="22"/>
      <c r="O181" s="22"/>
      <c r="P181" s="22"/>
      <c r="Q181" s="22"/>
      <c r="R181" s="22"/>
    </row>
    <row r="182" spans="1:18" ht="12.75">
      <c r="A182" s="23" t="s">
        <v>364</v>
      </c>
      <c r="B182" s="24" t="s">
        <v>365</v>
      </c>
      <c r="C182" s="24">
        <v>3</v>
      </c>
      <c r="D182" s="25">
        <v>320605632</v>
      </c>
      <c r="E182" s="25">
        <v>-491510</v>
      </c>
      <c r="F182" s="26">
        <f t="shared" si="2"/>
        <v>-0.0015330672668906827</v>
      </c>
      <c r="G182" s="25">
        <v>320114122</v>
      </c>
      <c r="I182" s="22"/>
      <c r="J182" s="22"/>
      <c r="K182" s="22"/>
      <c r="L182" s="22"/>
      <c r="M182" s="22"/>
      <c r="N182" s="22"/>
      <c r="O182" s="22"/>
      <c r="P182" s="22"/>
      <c r="Q182" s="22"/>
      <c r="R182" s="22"/>
    </row>
    <row r="183" spans="1:18" ht="12.75">
      <c r="A183" s="23" t="s">
        <v>366</v>
      </c>
      <c r="B183" s="24" t="s">
        <v>367</v>
      </c>
      <c r="C183" s="24">
        <v>3</v>
      </c>
      <c r="D183" s="25">
        <v>438634664</v>
      </c>
      <c r="E183" s="25">
        <v>-7566</v>
      </c>
      <c r="F183" s="26">
        <f t="shared" si="2"/>
        <v>-1.7248978753763063E-05</v>
      </c>
      <c r="G183" s="25">
        <v>438627098</v>
      </c>
      <c r="I183" s="22"/>
      <c r="J183" s="22"/>
      <c r="K183" s="22"/>
      <c r="L183" s="22"/>
      <c r="M183" s="22"/>
      <c r="N183" s="22"/>
      <c r="O183" s="22"/>
      <c r="P183" s="22"/>
      <c r="Q183" s="22"/>
      <c r="R183" s="22"/>
    </row>
    <row r="184" spans="1:18" ht="12.75">
      <c r="A184" s="23" t="s">
        <v>368</v>
      </c>
      <c r="B184" s="24" t="s">
        <v>369</v>
      </c>
      <c r="C184" s="24">
        <v>3</v>
      </c>
      <c r="D184" s="25">
        <v>1174468117</v>
      </c>
      <c r="E184" s="25">
        <v>-9966053</v>
      </c>
      <c r="F184" s="26">
        <f t="shared" si="2"/>
        <v>-0.008485588374639547</v>
      </c>
      <c r="G184" s="25">
        <v>1164502064</v>
      </c>
      <c r="I184" s="22"/>
      <c r="J184" s="22"/>
      <c r="K184" s="22"/>
      <c r="L184" s="22"/>
      <c r="M184" s="22"/>
      <c r="N184" s="22"/>
      <c r="O184" s="22"/>
      <c r="P184" s="22"/>
      <c r="Q184" s="22"/>
      <c r="R184" s="22"/>
    </row>
    <row r="185" spans="1:18" ht="12.75">
      <c r="A185" s="23" t="s">
        <v>370</v>
      </c>
      <c r="B185" s="24" t="s">
        <v>371</v>
      </c>
      <c r="C185" s="24">
        <v>3</v>
      </c>
      <c r="D185" s="25">
        <v>1105562492</v>
      </c>
      <c r="E185" s="25">
        <v>26487839</v>
      </c>
      <c r="F185" s="26">
        <f t="shared" si="2"/>
        <v>0.023958699025762534</v>
      </c>
      <c r="G185" s="25">
        <v>1132050331</v>
      </c>
      <c r="I185" s="22"/>
      <c r="J185" s="22"/>
      <c r="K185" s="22"/>
      <c r="L185" s="22"/>
      <c r="M185" s="22"/>
      <c r="N185" s="22"/>
      <c r="O185" s="22"/>
      <c r="P185" s="22"/>
      <c r="Q185" s="22"/>
      <c r="R185" s="22"/>
    </row>
    <row r="186" spans="1:18" ht="12.75">
      <c r="A186" s="23" t="s">
        <v>372</v>
      </c>
      <c r="B186" s="24" t="s">
        <v>373</v>
      </c>
      <c r="C186" s="24">
        <v>3</v>
      </c>
      <c r="D186" s="25">
        <v>580792652</v>
      </c>
      <c r="E186" s="25">
        <v>14947439</v>
      </c>
      <c r="F186" s="26">
        <f t="shared" si="2"/>
        <v>0.02573627429432423</v>
      </c>
      <c r="G186" s="25">
        <v>595740091</v>
      </c>
      <c r="I186" s="22"/>
      <c r="J186" s="22"/>
      <c r="K186" s="22"/>
      <c r="L186" s="22"/>
      <c r="M186" s="22"/>
      <c r="N186" s="22"/>
      <c r="O186" s="22"/>
      <c r="P186" s="22"/>
      <c r="Q186" s="22"/>
      <c r="R186" s="22"/>
    </row>
    <row r="187" spans="1:18" ht="12.75">
      <c r="A187" s="23" t="s">
        <v>374</v>
      </c>
      <c r="B187" s="24" t="s">
        <v>375</v>
      </c>
      <c r="C187" s="24">
        <v>3</v>
      </c>
      <c r="D187" s="25">
        <v>500544040</v>
      </c>
      <c r="E187" s="25">
        <v>12808478</v>
      </c>
      <c r="F187" s="26">
        <f t="shared" si="2"/>
        <v>0.025589112997929212</v>
      </c>
      <c r="G187" s="25">
        <v>513352518</v>
      </c>
      <c r="I187" s="22"/>
      <c r="J187" s="22"/>
      <c r="K187" s="22"/>
      <c r="L187" s="22"/>
      <c r="M187" s="22"/>
      <c r="N187" s="22"/>
      <c r="O187" s="22"/>
      <c r="P187" s="22"/>
      <c r="Q187" s="22"/>
      <c r="R187" s="22"/>
    </row>
    <row r="188" spans="1:18" ht="12.75">
      <c r="A188" s="23" t="s">
        <v>376</v>
      </c>
      <c r="B188" s="24" t="s">
        <v>377</v>
      </c>
      <c r="C188" s="24">
        <v>3</v>
      </c>
      <c r="D188" s="25">
        <v>820963157</v>
      </c>
      <c r="E188" s="25">
        <v>-910628</v>
      </c>
      <c r="F188" s="26">
        <f t="shared" si="2"/>
        <v>-0.001109219082775477</v>
      </c>
      <c r="G188" s="25">
        <v>820052529</v>
      </c>
      <c r="I188" s="22"/>
      <c r="J188" s="22"/>
      <c r="K188" s="22"/>
      <c r="L188" s="22"/>
      <c r="M188" s="22"/>
      <c r="N188" s="22"/>
      <c r="O188" s="22"/>
      <c r="P188" s="22"/>
      <c r="Q188" s="22"/>
      <c r="R188" s="22"/>
    </row>
    <row r="189" spans="1:18" ht="12.75">
      <c r="A189" s="23" t="s">
        <v>378</v>
      </c>
      <c r="B189" s="24" t="s">
        <v>379</v>
      </c>
      <c r="C189" s="24">
        <v>3</v>
      </c>
      <c r="D189" s="25">
        <v>733388000</v>
      </c>
      <c r="E189" s="25">
        <v>-4911152</v>
      </c>
      <c r="F189" s="26">
        <f t="shared" si="2"/>
        <v>-0.006696526258951605</v>
      </c>
      <c r="G189" s="25">
        <v>728476848</v>
      </c>
      <c r="I189" s="22"/>
      <c r="J189" s="22"/>
      <c r="K189" s="22"/>
      <c r="L189" s="22"/>
      <c r="M189" s="22"/>
      <c r="N189" s="22"/>
      <c r="O189" s="22"/>
      <c r="P189" s="22"/>
      <c r="Q189" s="22"/>
      <c r="R189" s="22"/>
    </row>
    <row r="190" spans="1:18" ht="12.75">
      <c r="A190" s="23" t="s">
        <v>380</v>
      </c>
      <c r="B190" s="24" t="s">
        <v>381</v>
      </c>
      <c r="C190" s="24">
        <v>3</v>
      </c>
      <c r="D190" s="25">
        <v>410524829</v>
      </c>
      <c r="E190" s="25">
        <v>-155565</v>
      </c>
      <c r="F190" s="26">
        <f t="shared" si="2"/>
        <v>-0.0003789417570161146</v>
      </c>
      <c r="G190" s="25">
        <v>410369264</v>
      </c>
      <c r="I190" s="22"/>
      <c r="J190" s="22"/>
      <c r="K190" s="22"/>
      <c r="L190" s="22"/>
      <c r="M190" s="22"/>
      <c r="N190" s="22"/>
      <c r="O190" s="22"/>
      <c r="P190" s="22"/>
      <c r="Q190" s="22"/>
      <c r="R190" s="22"/>
    </row>
    <row r="191" spans="1:18" ht="12.75">
      <c r="A191" s="23" t="s">
        <v>382</v>
      </c>
      <c r="B191" s="24" t="s">
        <v>383</v>
      </c>
      <c r="C191" s="24">
        <v>3</v>
      </c>
      <c r="D191" s="25">
        <v>1931535666</v>
      </c>
      <c r="E191" s="25">
        <v>5665271</v>
      </c>
      <c r="F191" s="26">
        <f t="shared" si="2"/>
        <v>0.0029330398085437165</v>
      </c>
      <c r="G191" s="25">
        <v>1937200937</v>
      </c>
      <c r="I191" s="22"/>
      <c r="J191" s="22"/>
      <c r="K191" s="22"/>
      <c r="L191" s="22"/>
      <c r="M191" s="22"/>
      <c r="N191" s="22"/>
      <c r="O191" s="22"/>
      <c r="P191" s="22"/>
      <c r="Q191" s="22"/>
      <c r="R191" s="22"/>
    </row>
    <row r="192" spans="1:18" ht="12.75">
      <c r="A192" s="23" t="s">
        <v>384</v>
      </c>
      <c r="B192" s="24" t="s">
        <v>385</v>
      </c>
      <c r="C192" s="24">
        <v>3</v>
      </c>
      <c r="D192" s="25">
        <v>1536871688</v>
      </c>
      <c r="E192" s="25">
        <v>9486619</v>
      </c>
      <c r="F192" s="26">
        <f t="shared" si="2"/>
        <v>0.0061726812160521755</v>
      </c>
      <c r="G192" s="25">
        <v>1546358307</v>
      </c>
      <c r="I192" s="22"/>
      <c r="J192" s="22"/>
      <c r="K192" s="22"/>
      <c r="L192" s="22"/>
      <c r="M192" s="22"/>
      <c r="N192" s="22"/>
      <c r="O192" s="22"/>
      <c r="P192" s="22"/>
      <c r="Q192" s="22"/>
      <c r="R192" s="22"/>
    </row>
    <row r="193" spans="1:18" ht="12.75">
      <c r="A193" s="23" t="s">
        <v>386</v>
      </c>
      <c r="B193" s="24" t="s">
        <v>387</v>
      </c>
      <c r="C193" s="24">
        <v>3</v>
      </c>
      <c r="D193" s="25">
        <v>933332691</v>
      </c>
      <c r="E193" s="25">
        <v>9534201</v>
      </c>
      <c r="F193" s="26">
        <f t="shared" si="2"/>
        <v>0.010215222387404835</v>
      </c>
      <c r="G193" s="25">
        <v>942866892</v>
      </c>
      <c r="I193" s="22"/>
      <c r="J193" s="22"/>
      <c r="K193" s="22"/>
      <c r="L193" s="22"/>
      <c r="M193" s="22"/>
      <c r="N193" s="22"/>
      <c r="O193" s="22"/>
      <c r="P193" s="22"/>
      <c r="Q193" s="22"/>
      <c r="R193" s="22"/>
    </row>
    <row r="194" spans="1:18" ht="12.75">
      <c r="A194" s="23" t="s">
        <v>388</v>
      </c>
      <c r="B194" s="24" t="s">
        <v>389</v>
      </c>
      <c r="C194" s="24">
        <v>3</v>
      </c>
      <c r="D194" s="25">
        <v>835350607</v>
      </c>
      <c r="E194" s="25">
        <v>-17228836</v>
      </c>
      <c r="F194" s="26">
        <f t="shared" si="2"/>
        <v>-0.02062467645995258</v>
      </c>
      <c r="G194" s="25">
        <v>818121771</v>
      </c>
      <c r="I194" s="22"/>
      <c r="J194" s="22"/>
      <c r="K194" s="22"/>
      <c r="L194" s="22"/>
      <c r="M194" s="22"/>
      <c r="N194" s="22"/>
      <c r="O194" s="22"/>
      <c r="P194" s="22"/>
      <c r="Q194" s="22"/>
      <c r="R194" s="22"/>
    </row>
    <row r="195" spans="1:18" ht="12.75">
      <c r="A195" s="23" t="s">
        <v>390</v>
      </c>
      <c r="B195" s="24" t="s">
        <v>391</v>
      </c>
      <c r="C195" s="24">
        <v>3</v>
      </c>
      <c r="D195" s="25">
        <v>528506027</v>
      </c>
      <c r="E195" s="25">
        <v>-16086243</v>
      </c>
      <c r="F195" s="26">
        <f t="shared" si="2"/>
        <v>-0.0304371987795704</v>
      </c>
      <c r="G195" s="25">
        <v>512419784</v>
      </c>
      <c r="I195" s="22"/>
      <c r="J195" s="22"/>
      <c r="K195" s="22"/>
      <c r="L195" s="22"/>
      <c r="M195" s="22"/>
      <c r="N195" s="22"/>
      <c r="O195" s="22"/>
      <c r="P195" s="22"/>
      <c r="Q195" s="22"/>
      <c r="R195" s="22"/>
    </row>
    <row r="196" spans="1:18" ht="12.75">
      <c r="A196" s="23" t="s">
        <v>392</v>
      </c>
      <c r="B196" s="24" t="s">
        <v>393</v>
      </c>
      <c r="C196" s="24">
        <v>3</v>
      </c>
      <c r="D196" s="25">
        <v>778591192</v>
      </c>
      <c r="E196" s="25">
        <v>-5563590</v>
      </c>
      <c r="F196" s="26">
        <f t="shared" si="2"/>
        <v>-0.007145714024465871</v>
      </c>
      <c r="G196" s="25">
        <v>773027602</v>
      </c>
      <c r="I196" s="22"/>
      <c r="J196" s="22"/>
      <c r="K196" s="22"/>
      <c r="L196" s="22"/>
      <c r="M196" s="22"/>
      <c r="N196" s="22"/>
      <c r="O196" s="22"/>
      <c r="P196" s="22"/>
      <c r="Q196" s="22"/>
      <c r="R196" s="22"/>
    </row>
    <row r="197" spans="1:18" ht="12.75">
      <c r="A197" s="23" t="s">
        <v>394</v>
      </c>
      <c r="B197" s="24" t="s">
        <v>395</v>
      </c>
      <c r="C197" s="24">
        <v>3</v>
      </c>
      <c r="D197" s="25">
        <v>875238433</v>
      </c>
      <c r="E197" s="25">
        <v>-4890098</v>
      </c>
      <c r="F197" s="26">
        <f t="shared" si="2"/>
        <v>-0.005587160955944904</v>
      </c>
      <c r="G197" s="25">
        <v>870348335</v>
      </c>
      <c r="I197" s="22"/>
      <c r="J197" s="22"/>
      <c r="K197" s="22"/>
      <c r="L197" s="22"/>
      <c r="M197" s="22"/>
      <c r="N197" s="22"/>
      <c r="O197" s="22"/>
      <c r="P197" s="22"/>
      <c r="Q197" s="22"/>
      <c r="R197" s="22"/>
    </row>
    <row r="198" spans="1:18" ht="12.75">
      <c r="A198" s="23" t="s">
        <v>396</v>
      </c>
      <c r="B198" s="24" t="s">
        <v>397</v>
      </c>
      <c r="C198" s="24">
        <v>3</v>
      </c>
      <c r="D198" s="25">
        <v>760885319</v>
      </c>
      <c r="E198" s="25">
        <v>10626418</v>
      </c>
      <c r="F198" s="26">
        <f t="shared" si="2"/>
        <v>0.013965860208691975</v>
      </c>
      <c r="G198" s="25">
        <v>771511737</v>
      </c>
      <c r="I198" s="22"/>
      <c r="J198" s="22"/>
      <c r="K198" s="22"/>
      <c r="L198" s="22"/>
      <c r="M198" s="22"/>
      <c r="N198" s="22"/>
      <c r="O198" s="22"/>
      <c r="P198" s="22"/>
      <c r="Q198" s="22"/>
      <c r="R198" s="22"/>
    </row>
    <row r="199" spans="1:18" ht="12.75">
      <c r="A199" s="23" t="s">
        <v>398</v>
      </c>
      <c r="B199" s="24" t="s">
        <v>399</v>
      </c>
      <c r="C199" s="24">
        <v>3</v>
      </c>
      <c r="D199" s="25">
        <v>701714833</v>
      </c>
      <c r="E199" s="25">
        <v>20752471</v>
      </c>
      <c r="F199" s="26">
        <f t="shared" si="2"/>
        <v>0.02957393805013097</v>
      </c>
      <c r="G199" s="25">
        <v>722467304</v>
      </c>
      <c r="I199" s="22"/>
      <c r="J199" s="22"/>
      <c r="K199" s="22"/>
      <c r="L199" s="22"/>
      <c r="M199" s="22"/>
      <c r="N199" s="22"/>
      <c r="O199" s="22"/>
      <c r="P199" s="22"/>
      <c r="Q199" s="22"/>
      <c r="R199" s="22"/>
    </row>
    <row r="200" spans="1:18" ht="12.75">
      <c r="A200" s="23" t="s">
        <v>400</v>
      </c>
      <c r="B200" s="24" t="s">
        <v>401</v>
      </c>
      <c r="C200" s="24">
        <v>3</v>
      </c>
      <c r="D200" s="25">
        <v>902311234</v>
      </c>
      <c r="E200" s="25">
        <v>31726712</v>
      </c>
      <c r="F200" s="26">
        <f aca="true" t="shared" si="3" ref="F200:F251">+E200/D200</f>
        <v>0.035161605889969444</v>
      </c>
      <c r="G200" s="25">
        <v>934037946</v>
      </c>
      <c r="I200" s="22"/>
      <c r="J200" s="22"/>
      <c r="K200" s="22"/>
      <c r="L200" s="22"/>
      <c r="M200" s="22"/>
      <c r="N200" s="22"/>
      <c r="O200" s="22"/>
      <c r="P200" s="22"/>
      <c r="Q200" s="22"/>
      <c r="R200" s="22"/>
    </row>
    <row r="201" spans="1:18" ht="12.75">
      <c r="A201" s="23" t="s">
        <v>402</v>
      </c>
      <c r="B201" s="24" t="s">
        <v>403</v>
      </c>
      <c r="C201" s="24">
        <v>3</v>
      </c>
      <c r="D201" s="25">
        <v>824019545</v>
      </c>
      <c r="E201" s="25">
        <v>21715272</v>
      </c>
      <c r="F201" s="26">
        <f t="shared" si="3"/>
        <v>0.026352860356000415</v>
      </c>
      <c r="G201" s="25">
        <v>845734817</v>
      </c>
      <c r="I201" s="22"/>
      <c r="J201" s="22"/>
      <c r="K201" s="22"/>
      <c r="L201" s="22"/>
      <c r="M201" s="22"/>
      <c r="N201" s="22"/>
      <c r="O201" s="22"/>
      <c r="P201" s="22"/>
      <c r="Q201" s="22"/>
      <c r="R201" s="22"/>
    </row>
    <row r="202" spans="1:18" ht="12.75">
      <c r="A202" s="23" t="s">
        <v>404</v>
      </c>
      <c r="B202" s="24" t="s">
        <v>405</v>
      </c>
      <c r="C202" s="24">
        <v>3</v>
      </c>
      <c r="D202" s="25">
        <v>679803849</v>
      </c>
      <c r="E202" s="25">
        <v>24773647</v>
      </c>
      <c r="F202" s="26">
        <f t="shared" si="3"/>
        <v>0.0364423458861587</v>
      </c>
      <c r="G202" s="25">
        <v>704577496</v>
      </c>
      <c r="I202" s="22"/>
      <c r="J202" s="22"/>
      <c r="K202" s="22"/>
      <c r="L202" s="22"/>
      <c r="M202" s="22"/>
      <c r="N202" s="22"/>
      <c r="O202" s="22"/>
      <c r="P202" s="22"/>
      <c r="Q202" s="22"/>
      <c r="R202" s="22"/>
    </row>
    <row r="203" spans="1:18" ht="12.75">
      <c r="A203" s="23" t="s">
        <v>406</v>
      </c>
      <c r="B203" s="24" t="s">
        <v>407</v>
      </c>
      <c r="C203" s="24">
        <v>3</v>
      </c>
      <c r="D203" s="25">
        <v>1093857571</v>
      </c>
      <c r="E203" s="25">
        <v>-6483987</v>
      </c>
      <c r="F203" s="26">
        <f t="shared" si="3"/>
        <v>-0.005927633699214027</v>
      </c>
      <c r="G203" s="25">
        <v>1087373584.25</v>
      </c>
      <c r="I203" s="22"/>
      <c r="J203" s="22"/>
      <c r="K203" s="22"/>
      <c r="L203" s="22"/>
      <c r="M203" s="22"/>
      <c r="N203" s="22"/>
      <c r="O203" s="22"/>
      <c r="P203" s="22"/>
      <c r="Q203" s="22"/>
      <c r="R203" s="22"/>
    </row>
    <row r="204" spans="1:18" ht="12.75">
      <c r="A204" s="23" t="s">
        <v>408</v>
      </c>
      <c r="B204" s="24" t="s">
        <v>409</v>
      </c>
      <c r="C204" s="24">
        <v>3</v>
      </c>
      <c r="D204" s="25">
        <v>407390443</v>
      </c>
      <c r="E204" s="25">
        <v>-7713615</v>
      </c>
      <c r="F204" s="26">
        <f t="shared" si="3"/>
        <v>-0.018934207055024115</v>
      </c>
      <c r="G204" s="25">
        <v>399676828</v>
      </c>
      <c r="I204" s="22"/>
      <c r="J204" s="22"/>
      <c r="K204" s="22"/>
      <c r="L204" s="22"/>
      <c r="M204" s="22"/>
      <c r="N204" s="22"/>
      <c r="O204" s="22"/>
      <c r="P204" s="22"/>
      <c r="Q204" s="22"/>
      <c r="R204" s="22"/>
    </row>
    <row r="205" spans="1:18" ht="12.75">
      <c r="A205" s="23" t="s">
        <v>410</v>
      </c>
      <c r="B205" s="24" t="s">
        <v>411</v>
      </c>
      <c r="C205" s="24">
        <v>3</v>
      </c>
      <c r="D205" s="25">
        <v>464462373</v>
      </c>
      <c r="E205" s="25">
        <v>-9020604</v>
      </c>
      <c r="F205" s="26">
        <f t="shared" si="3"/>
        <v>-0.019421603394339976</v>
      </c>
      <c r="G205" s="25">
        <v>455441769</v>
      </c>
      <c r="I205" s="22"/>
      <c r="J205" s="22"/>
      <c r="K205" s="22"/>
      <c r="L205" s="22"/>
      <c r="M205" s="22"/>
      <c r="N205" s="22"/>
      <c r="O205" s="22"/>
      <c r="P205" s="22"/>
      <c r="Q205" s="22"/>
      <c r="R205" s="22"/>
    </row>
    <row r="206" spans="1:18" ht="12.75">
      <c r="A206" s="23" t="s">
        <v>412</v>
      </c>
      <c r="B206" s="24" t="s">
        <v>413</v>
      </c>
      <c r="C206" s="24">
        <v>3</v>
      </c>
      <c r="D206" s="25">
        <v>681920850</v>
      </c>
      <c r="E206" s="25">
        <v>-8750773</v>
      </c>
      <c r="F206" s="26">
        <f t="shared" si="3"/>
        <v>-0.012832534743584978</v>
      </c>
      <c r="G206" s="25">
        <v>673170077</v>
      </c>
      <c r="I206" s="22"/>
      <c r="J206" s="22"/>
      <c r="K206" s="22"/>
      <c r="L206" s="22"/>
      <c r="M206" s="22"/>
      <c r="N206" s="22"/>
      <c r="O206" s="22"/>
      <c r="P206" s="22"/>
      <c r="Q206" s="22"/>
      <c r="R206" s="22"/>
    </row>
    <row r="207" spans="1:18" ht="12.75">
      <c r="A207" s="23" t="s">
        <v>414</v>
      </c>
      <c r="B207" s="24" t="s">
        <v>415</v>
      </c>
      <c r="C207" s="24">
        <v>3</v>
      </c>
      <c r="D207" s="25">
        <v>2978804477</v>
      </c>
      <c r="E207" s="25">
        <v>14123112</v>
      </c>
      <c r="F207" s="26">
        <f t="shared" si="3"/>
        <v>0.0047412014145431945</v>
      </c>
      <c r="G207" s="25">
        <v>2992927589</v>
      </c>
      <c r="I207" s="22"/>
      <c r="J207" s="22"/>
      <c r="K207" s="22"/>
      <c r="L207" s="22"/>
      <c r="M207" s="22"/>
      <c r="N207" s="22"/>
      <c r="O207" s="22"/>
      <c r="P207" s="22"/>
      <c r="Q207" s="22"/>
      <c r="R207" s="22"/>
    </row>
    <row r="208" spans="1:18" ht="12.75">
      <c r="A208" s="23" t="s">
        <v>416</v>
      </c>
      <c r="B208" s="24" t="s">
        <v>417</v>
      </c>
      <c r="C208" s="24">
        <v>3</v>
      </c>
      <c r="D208" s="25">
        <v>5755298129</v>
      </c>
      <c r="E208" s="25">
        <v>36823387</v>
      </c>
      <c r="F208" s="26">
        <f t="shared" si="3"/>
        <v>0.006398171940816239</v>
      </c>
      <c r="G208" s="25">
        <v>5792121516</v>
      </c>
      <c r="I208" s="22"/>
      <c r="J208" s="22"/>
      <c r="K208" s="22"/>
      <c r="L208" s="22"/>
      <c r="M208" s="22"/>
      <c r="N208" s="22"/>
      <c r="O208" s="22"/>
      <c r="P208" s="22"/>
      <c r="Q208" s="22"/>
      <c r="R208" s="22"/>
    </row>
    <row r="209" spans="1:18" ht="12.75">
      <c r="A209" s="23" t="s">
        <v>418</v>
      </c>
      <c r="B209" s="24" t="s">
        <v>419</v>
      </c>
      <c r="C209" s="24">
        <v>3</v>
      </c>
      <c r="D209" s="25">
        <v>2646585060</v>
      </c>
      <c r="E209" s="25">
        <v>16592234</v>
      </c>
      <c r="F209" s="26">
        <f t="shared" si="3"/>
        <v>0.006269299351368665</v>
      </c>
      <c r="G209" s="25">
        <v>2663177294</v>
      </c>
      <c r="I209" s="22"/>
      <c r="J209" s="22"/>
      <c r="K209" s="22"/>
      <c r="L209" s="22"/>
      <c r="M209" s="22"/>
      <c r="N209" s="22"/>
      <c r="O209" s="22"/>
      <c r="P209" s="22"/>
      <c r="Q209" s="22"/>
      <c r="R209" s="22"/>
    </row>
    <row r="210" spans="1:18" ht="12.75">
      <c r="A210" s="23" t="s">
        <v>420</v>
      </c>
      <c r="B210" s="24" t="s">
        <v>421</v>
      </c>
      <c r="C210" s="24">
        <v>3</v>
      </c>
      <c r="D210" s="25">
        <v>1572099014</v>
      </c>
      <c r="E210" s="25">
        <v>13142438</v>
      </c>
      <c r="F210" s="26">
        <f t="shared" si="3"/>
        <v>0.008359802965947283</v>
      </c>
      <c r="G210" s="25">
        <v>1585241452</v>
      </c>
      <c r="I210" s="22"/>
      <c r="J210" s="22"/>
      <c r="K210" s="22"/>
      <c r="L210" s="22"/>
      <c r="M210" s="22"/>
      <c r="N210" s="22"/>
      <c r="O210" s="22"/>
      <c r="P210" s="22"/>
      <c r="Q210" s="22"/>
      <c r="R210" s="22"/>
    </row>
    <row r="211" spans="1:18" ht="12.75">
      <c r="A211" s="23" t="s">
        <v>422</v>
      </c>
      <c r="B211" s="24" t="s">
        <v>423</v>
      </c>
      <c r="C211" s="24">
        <v>3</v>
      </c>
      <c r="D211" s="25">
        <v>853974498</v>
      </c>
      <c r="E211" s="25">
        <v>15191420</v>
      </c>
      <c r="F211" s="26">
        <f t="shared" si="3"/>
        <v>0.017789079223768576</v>
      </c>
      <c r="G211" s="25">
        <v>869165918</v>
      </c>
      <c r="I211" s="22"/>
      <c r="J211" s="22"/>
      <c r="K211" s="22"/>
      <c r="L211" s="22"/>
      <c r="M211" s="22"/>
      <c r="N211" s="22"/>
      <c r="O211" s="22"/>
      <c r="P211" s="22"/>
      <c r="Q211" s="22"/>
      <c r="R211" s="22"/>
    </row>
    <row r="212" spans="1:18" ht="12.75">
      <c r="A212" s="23" t="s">
        <v>424</v>
      </c>
      <c r="B212" s="24" t="s">
        <v>425</v>
      </c>
      <c r="C212" s="24">
        <v>3</v>
      </c>
      <c r="D212" s="25">
        <v>320118345</v>
      </c>
      <c r="E212" s="25">
        <v>8954898</v>
      </c>
      <c r="F212" s="26">
        <f t="shared" si="3"/>
        <v>0.027973710784991095</v>
      </c>
      <c r="G212" s="25">
        <v>329073243</v>
      </c>
      <c r="I212" s="22"/>
      <c r="J212" s="22"/>
      <c r="K212" s="22"/>
      <c r="L212" s="22"/>
      <c r="M212" s="22"/>
      <c r="N212" s="22"/>
      <c r="O212" s="22"/>
      <c r="P212" s="22"/>
      <c r="Q212" s="22"/>
      <c r="R212" s="22"/>
    </row>
    <row r="213" spans="1:18" ht="12.75">
      <c r="A213" s="23" t="s">
        <v>426</v>
      </c>
      <c r="B213" s="24" t="s">
        <v>427</v>
      </c>
      <c r="C213" s="24">
        <v>3</v>
      </c>
      <c r="D213" s="25">
        <v>1018183056</v>
      </c>
      <c r="E213" s="25">
        <v>32266017</v>
      </c>
      <c r="F213" s="26">
        <f t="shared" si="3"/>
        <v>0.03168979959925792</v>
      </c>
      <c r="G213" s="25">
        <v>1050449073</v>
      </c>
      <c r="I213" s="22"/>
      <c r="J213" s="22"/>
      <c r="K213" s="22"/>
      <c r="L213" s="22"/>
      <c r="M213" s="22"/>
      <c r="N213" s="22"/>
      <c r="O213" s="22"/>
      <c r="P213" s="22"/>
      <c r="Q213" s="22"/>
      <c r="R213" s="22"/>
    </row>
    <row r="214" spans="1:18" ht="12.75">
      <c r="A214" s="23" t="s">
        <v>428</v>
      </c>
      <c r="B214" s="24" t="s">
        <v>429</v>
      </c>
      <c r="C214" s="24">
        <v>3</v>
      </c>
      <c r="D214" s="25">
        <v>422596475</v>
      </c>
      <c r="E214" s="25">
        <v>14678514</v>
      </c>
      <c r="F214" s="26">
        <f t="shared" si="3"/>
        <v>0.03473411367191361</v>
      </c>
      <c r="G214" s="25">
        <v>437274989</v>
      </c>
      <c r="I214" s="22"/>
      <c r="J214" s="22"/>
      <c r="K214" s="22"/>
      <c r="L214" s="22"/>
      <c r="M214" s="22"/>
      <c r="N214" s="22"/>
      <c r="O214" s="22"/>
      <c r="P214" s="22"/>
      <c r="Q214" s="22"/>
      <c r="R214" s="22"/>
    </row>
    <row r="215" spans="1:18" ht="12.75">
      <c r="A215" s="23" t="s">
        <v>430</v>
      </c>
      <c r="B215" s="24" t="s">
        <v>431</v>
      </c>
      <c r="C215" s="24">
        <v>3</v>
      </c>
      <c r="D215" s="25">
        <v>309681003</v>
      </c>
      <c r="E215" s="25">
        <v>10858875</v>
      </c>
      <c r="F215" s="26">
        <f t="shared" si="3"/>
        <v>0.035064711412084906</v>
      </c>
      <c r="G215" s="25">
        <v>320539878</v>
      </c>
      <c r="I215" s="22"/>
      <c r="J215" s="22"/>
      <c r="K215" s="22"/>
      <c r="L215" s="22"/>
      <c r="M215" s="22"/>
      <c r="N215" s="22"/>
      <c r="O215" s="22"/>
      <c r="P215" s="22"/>
      <c r="Q215" s="22"/>
      <c r="R215" s="22"/>
    </row>
    <row r="216" spans="1:18" ht="12.75">
      <c r="A216" s="23" t="s">
        <v>432</v>
      </c>
      <c r="B216" s="24" t="s">
        <v>433</v>
      </c>
      <c r="C216" s="24">
        <v>3</v>
      </c>
      <c r="D216" s="25">
        <v>48770679</v>
      </c>
      <c r="E216" s="25">
        <v>138020</v>
      </c>
      <c r="F216" s="26">
        <f t="shared" si="3"/>
        <v>0.002829979053603088</v>
      </c>
      <c r="G216" s="25">
        <v>48908699</v>
      </c>
      <c r="I216" s="22"/>
      <c r="J216" s="22"/>
      <c r="K216" s="22"/>
      <c r="L216" s="22"/>
      <c r="M216" s="22"/>
      <c r="N216" s="22"/>
      <c r="O216" s="22"/>
      <c r="P216" s="22"/>
      <c r="Q216" s="22"/>
      <c r="R216" s="22"/>
    </row>
    <row r="217" spans="1:18" ht="12.75">
      <c r="A217" s="23" t="s">
        <v>434</v>
      </c>
      <c r="B217" s="24" t="s">
        <v>435</v>
      </c>
      <c r="C217" s="24">
        <v>3</v>
      </c>
      <c r="D217" s="25">
        <v>386950722</v>
      </c>
      <c r="E217" s="25">
        <v>-260560</v>
      </c>
      <c r="F217" s="26">
        <f t="shared" si="3"/>
        <v>-0.0006733673958618431</v>
      </c>
      <c r="G217" s="25">
        <v>386690162</v>
      </c>
      <c r="I217" s="22"/>
      <c r="J217" s="22"/>
      <c r="K217" s="22"/>
      <c r="L217" s="22"/>
      <c r="M217" s="22"/>
      <c r="N217" s="22"/>
      <c r="O217" s="22"/>
      <c r="P217" s="22"/>
      <c r="Q217" s="22"/>
      <c r="R217" s="22"/>
    </row>
    <row r="218" spans="1:18" ht="12.75">
      <c r="A218" s="23" t="s">
        <v>436</v>
      </c>
      <c r="B218" s="24" t="s">
        <v>437</v>
      </c>
      <c r="C218" s="24">
        <v>3</v>
      </c>
      <c r="D218" s="25">
        <v>778839441</v>
      </c>
      <c r="E218" s="25">
        <v>13696419</v>
      </c>
      <c r="F218" s="26">
        <f t="shared" si="3"/>
        <v>0.017585677199930094</v>
      </c>
      <c r="G218" s="25">
        <v>792535860</v>
      </c>
      <c r="I218" s="22"/>
      <c r="J218" s="22"/>
      <c r="K218" s="22"/>
      <c r="L218" s="22"/>
      <c r="M218" s="22"/>
      <c r="N218" s="22"/>
      <c r="O218" s="22"/>
      <c r="P218" s="22"/>
      <c r="Q218" s="22"/>
      <c r="R218" s="22"/>
    </row>
    <row r="219" spans="1:18" ht="12.75">
      <c r="A219" s="23" t="s">
        <v>438</v>
      </c>
      <c r="B219" s="24" t="s">
        <v>439</v>
      </c>
      <c r="C219" s="24">
        <v>3</v>
      </c>
      <c r="D219" s="25">
        <v>303394025</v>
      </c>
      <c r="E219" s="25">
        <v>2667237</v>
      </c>
      <c r="F219" s="26">
        <f t="shared" si="3"/>
        <v>0.008791330020424759</v>
      </c>
      <c r="G219" s="25">
        <v>306061262</v>
      </c>
      <c r="I219" s="22"/>
      <c r="J219" s="22"/>
      <c r="K219" s="22"/>
      <c r="L219" s="22"/>
      <c r="M219" s="22"/>
      <c r="N219" s="22"/>
      <c r="O219" s="22"/>
      <c r="P219" s="22"/>
      <c r="Q219" s="22"/>
      <c r="R219" s="22"/>
    </row>
    <row r="220" spans="1:18" ht="12.75">
      <c r="A220" s="23" t="s">
        <v>440</v>
      </c>
      <c r="B220" s="24" t="s">
        <v>441</v>
      </c>
      <c r="C220" s="24">
        <v>3</v>
      </c>
      <c r="D220" s="25">
        <v>1537556341</v>
      </c>
      <c r="E220" s="25">
        <v>14654700</v>
      </c>
      <c r="F220" s="26">
        <f t="shared" si="3"/>
        <v>0.009531162929918286</v>
      </c>
      <c r="G220" s="25">
        <v>1552211041</v>
      </c>
      <c r="I220" s="22"/>
      <c r="J220" s="22"/>
      <c r="K220" s="22"/>
      <c r="L220" s="22"/>
      <c r="M220" s="22"/>
      <c r="N220" s="22"/>
      <c r="O220" s="22"/>
      <c r="P220" s="22"/>
      <c r="Q220" s="22"/>
      <c r="R220" s="22"/>
    </row>
    <row r="221" spans="1:18" ht="12.75">
      <c r="A221" s="23" t="s">
        <v>442</v>
      </c>
      <c r="B221" s="24" t="s">
        <v>443</v>
      </c>
      <c r="C221" s="24">
        <v>3</v>
      </c>
      <c r="D221" s="25">
        <v>665217018</v>
      </c>
      <c r="E221" s="25">
        <v>-3180660</v>
      </c>
      <c r="F221" s="26">
        <f t="shared" si="3"/>
        <v>-0.00478138699692737</v>
      </c>
      <c r="G221" s="25">
        <v>662036358</v>
      </c>
      <c r="I221" s="22"/>
      <c r="J221" s="22"/>
      <c r="K221" s="22"/>
      <c r="L221" s="22"/>
      <c r="M221" s="22"/>
      <c r="N221" s="22"/>
      <c r="O221" s="22"/>
      <c r="P221" s="22"/>
      <c r="Q221" s="22"/>
      <c r="R221" s="22"/>
    </row>
    <row r="222" spans="1:18" ht="12.75">
      <c r="A222" s="23" t="s">
        <v>444</v>
      </c>
      <c r="B222" s="24" t="s">
        <v>445</v>
      </c>
      <c r="C222" s="24">
        <v>3</v>
      </c>
      <c r="D222" s="25">
        <v>1613503350</v>
      </c>
      <c r="E222" s="25">
        <v>-1522789</v>
      </c>
      <c r="F222" s="26">
        <f t="shared" si="3"/>
        <v>-0.0009437780219049437</v>
      </c>
      <c r="G222" s="25">
        <v>1611980561</v>
      </c>
      <c r="I222" s="22"/>
      <c r="J222" s="22"/>
      <c r="K222" s="22"/>
      <c r="L222" s="22"/>
      <c r="M222" s="22"/>
      <c r="N222" s="22"/>
      <c r="O222" s="22"/>
      <c r="P222" s="22"/>
      <c r="Q222" s="22"/>
      <c r="R222" s="22"/>
    </row>
    <row r="223" spans="1:18" ht="12.75">
      <c r="A223" s="23" t="s">
        <v>446</v>
      </c>
      <c r="B223" s="24" t="s">
        <v>447</v>
      </c>
      <c r="C223" s="24">
        <v>3</v>
      </c>
      <c r="D223" s="25">
        <v>1596332864</v>
      </c>
      <c r="E223" s="25">
        <v>-16338794</v>
      </c>
      <c r="F223" s="26">
        <f t="shared" si="3"/>
        <v>-0.010235204930292032</v>
      </c>
      <c r="G223" s="25">
        <v>1579994070</v>
      </c>
      <c r="I223" s="22"/>
      <c r="J223" s="22"/>
      <c r="K223" s="22"/>
      <c r="L223" s="22"/>
      <c r="M223" s="22"/>
      <c r="N223" s="22"/>
      <c r="O223" s="22"/>
      <c r="P223" s="22"/>
      <c r="Q223" s="22"/>
      <c r="R223" s="22"/>
    </row>
    <row r="224" spans="1:18" ht="12.75">
      <c r="A224" s="23" t="s">
        <v>448</v>
      </c>
      <c r="B224" s="24" t="s">
        <v>449</v>
      </c>
      <c r="C224" s="24">
        <v>3</v>
      </c>
      <c r="D224" s="25">
        <v>173640085</v>
      </c>
      <c r="E224" s="25">
        <v>4129808</v>
      </c>
      <c r="F224" s="26">
        <f t="shared" si="3"/>
        <v>0.023783724823677667</v>
      </c>
      <c r="G224" s="25">
        <v>177769893</v>
      </c>
      <c r="I224" s="22"/>
      <c r="J224" s="22"/>
      <c r="K224" s="22"/>
      <c r="L224" s="22"/>
      <c r="M224" s="22"/>
      <c r="N224" s="22"/>
      <c r="O224" s="22"/>
      <c r="P224" s="22"/>
      <c r="Q224" s="22"/>
      <c r="R224" s="22"/>
    </row>
    <row r="225" spans="1:18" ht="12.75">
      <c r="A225" s="23" t="s">
        <v>450</v>
      </c>
      <c r="B225" s="24" t="s">
        <v>451</v>
      </c>
      <c r="C225" s="24">
        <v>3</v>
      </c>
      <c r="D225" s="25">
        <v>913339612</v>
      </c>
      <c r="E225" s="25">
        <v>18783965</v>
      </c>
      <c r="F225" s="26">
        <f t="shared" si="3"/>
        <v>0.020566243654830115</v>
      </c>
      <c r="G225" s="25">
        <v>932123577</v>
      </c>
      <c r="I225" s="22"/>
      <c r="J225" s="22"/>
      <c r="K225" s="22"/>
      <c r="L225" s="22"/>
      <c r="M225" s="22"/>
      <c r="N225" s="22"/>
      <c r="O225" s="22"/>
      <c r="P225" s="22"/>
      <c r="Q225" s="22"/>
      <c r="R225" s="22"/>
    </row>
    <row r="226" spans="1:18" ht="12.75">
      <c r="A226" s="23" t="s">
        <v>452</v>
      </c>
      <c r="B226" s="24" t="s">
        <v>453</v>
      </c>
      <c r="C226" s="24">
        <v>3</v>
      </c>
      <c r="D226" s="25">
        <v>650250562</v>
      </c>
      <c r="E226" s="25">
        <v>15078278</v>
      </c>
      <c r="F226" s="26">
        <f t="shared" si="3"/>
        <v>0.02318841210013441</v>
      </c>
      <c r="G226" s="25">
        <v>665328840</v>
      </c>
      <c r="I226" s="22"/>
      <c r="J226" s="22"/>
      <c r="K226" s="22"/>
      <c r="L226" s="22"/>
      <c r="M226" s="22"/>
      <c r="N226" s="22"/>
      <c r="O226" s="22"/>
      <c r="P226" s="22"/>
      <c r="Q226" s="22"/>
      <c r="R226" s="22"/>
    </row>
    <row r="227" spans="1:18" ht="12.75">
      <c r="A227" s="23" t="s">
        <v>454</v>
      </c>
      <c r="B227" s="24" t="s">
        <v>455</v>
      </c>
      <c r="C227" s="24">
        <v>3</v>
      </c>
      <c r="D227" s="25">
        <v>280921774</v>
      </c>
      <c r="E227" s="25">
        <v>3686100</v>
      </c>
      <c r="F227" s="26">
        <f t="shared" si="3"/>
        <v>0.013121446399523307</v>
      </c>
      <c r="G227" s="25">
        <v>284607874</v>
      </c>
      <c r="I227" s="22"/>
      <c r="J227" s="22"/>
      <c r="K227" s="22"/>
      <c r="L227" s="22"/>
      <c r="M227" s="22"/>
      <c r="N227" s="22"/>
      <c r="O227" s="22"/>
      <c r="P227" s="22"/>
      <c r="Q227" s="22"/>
      <c r="R227" s="22"/>
    </row>
    <row r="228" spans="1:18" ht="12.75">
      <c r="A228" s="23" t="s">
        <v>456</v>
      </c>
      <c r="B228" s="24" t="s">
        <v>457</v>
      </c>
      <c r="C228" s="24">
        <v>3</v>
      </c>
      <c r="D228" s="25">
        <v>537159558</v>
      </c>
      <c r="E228" s="25">
        <v>6453012</v>
      </c>
      <c r="F228" s="26">
        <f t="shared" si="3"/>
        <v>0.012013212655149291</v>
      </c>
      <c r="G228" s="25">
        <v>543612570</v>
      </c>
      <c r="I228" s="22"/>
      <c r="J228" s="22"/>
      <c r="K228" s="22"/>
      <c r="L228" s="22"/>
      <c r="M228" s="22"/>
      <c r="N228" s="22"/>
      <c r="O228" s="22"/>
      <c r="P228" s="22"/>
      <c r="Q228" s="22"/>
      <c r="R228" s="22"/>
    </row>
    <row r="229" spans="1:18" ht="12.75">
      <c r="A229" s="23" t="s">
        <v>458</v>
      </c>
      <c r="B229" s="24" t="s">
        <v>459</v>
      </c>
      <c r="C229" s="24">
        <v>3</v>
      </c>
      <c r="D229" s="25">
        <v>621219763</v>
      </c>
      <c r="E229" s="25">
        <v>2345713</v>
      </c>
      <c r="F229" s="26">
        <f t="shared" si="3"/>
        <v>0.003775979354990353</v>
      </c>
      <c r="G229" s="25">
        <v>623565476</v>
      </c>
      <c r="I229" s="22"/>
      <c r="J229" s="22"/>
      <c r="K229" s="22"/>
      <c r="L229" s="22"/>
      <c r="M229" s="22"/>
      <c r="N229" s="22"/>
      <c r="O229" s="22"/>
      <c r="P229" s="22"/>
      <c r="Q229" s="22"/>
      <c r="R229" s="22"/>
    </row>
    <row r="230" spans="1:18" ht="12.75">
      <c r="A230" s="23" t="s">
        <v>460</v>
      </c>
      <c r="B230" s="24" t="s">
        <v>461</v>
      </c>
      <c r="C230" s="24">
        <v>3</v>
      </c>
      <c r="D230" s="25">
        <v>552468293</v>
      </c>
      <c r="E230" s="25">
        <v>8271137</v>
      </c>
      <c r="F230" s="26">
        <f t="shared" si="3"/>
        <v>0.01497124288361649</v>
      </c>
      <c r="G230" s="25">
        <v>560739430</v>
      </c>
      <c r="I230" s="22"/>
      <c r="J230" s="22"/>
      <c r="K230" s="22"/>
      <c r="L230" s="22"/>
      <c r="M230" s="22"/>
      <c r="N230" s="22"/>
      <c r="O230" s="22"/>
      <c r="P230" s="22"/>
      <c r="Q230" s="22"/>
      <c r="R230" s="22"/>
    </row>
    <row r="231" spans="1:18" ht="12.75">
      <c r="A231" s="23" t="s">
        <v>462</v>
      </c>
      <c r="B231" s="24" t="s">
        <v>463</v>
      </c>
      <c r="C231" s="24">
        <v>3</v>
      </c>
      <c r="D231" s="25">
        <v>843976884</v>
      </c>
      <c r="E231" s="25">
        <v>15847651</v>
      </c>
      <c r="F231" s="26">
        <f t="shared" si="3"/>
        <v>0.018777351963587666</v>
      </c>
      <c r="G231" s="25">
        <v>859824535</v>
      </c>
      <c r="I231" s="22"/>
      <c r="J231" s="22"/>
      <c r="K231" s="22"/>
      <c r="L231" s="22"/>
      <c r="M231" s="22"/>
      <c r="N231" s="22"/>
      <c r="O231" s="22"/>
      <c r="P231" s="22"/>
      <c r="Q231" s="22"/>
      <c r="R231" s="22"/>
    </row>
    <row r="232" spans="1:18" ht="12.75">
      <c r="A232" s="23" t="s">
        <v>464</v>
      </c>
      <c r="B232" s="24" t="s">
        <v>465</v>
      </c>
      <c r="C232" s="24">
        <v>3</v>
      </c>
      <c r="D232" s="25">
        <v>923251760</v>
      </c>
      <c r="E232" s="25">
        <v>6633148</v>
      </c>
      <c r="F232" s="26">
        <f t="shared" si="3"/>
        <v>0.007184549531755022</v>
      </c>
      <c r="G232" s="25">
        <v>929884908</v>
      </c>
      <c r="I232" s="22"/>
      <c r="J232" s="22"/>
      <c r="K232" s="22"/>
      <c r="L232" s="22"/>
      <c r="M232" s="22"/>
      <c r="N232" s="22"/>
      <c r="O232" s="22"/>
      <c r="P232" s="22"/>
      <c r="Q232" s="22"/>
      <c r="R232" s="22"/>
    </row>
    <row r="233" spans="1:18" ht="12.75">
      <c r="A233" s="23" t="s">
        <v>466</v>
      </c>
      <c r="B233" s="24" t="s">
        <v>467</v>
      </c>
      <c r="C233" s="24">
        <v>3</v>
      </c>
      <c r="D233" s="25">
        <v>285615246</v>
      </c>
      <c r="E233" s="25">
        <v>229790</v>
      </c>
      <c r="F233" s="26">
        <f t="shared" si="3"/>
        <v>0.0008045438862881991</v>
      </c>
      <c r="G233" s="25">
        <v>285845036</v>
      </c>
      <c r="I233" s="22"/>
      <c r="J233" s="22"/>
      <c r="K233" s="22"/>
      <c r="L233" s="22"/>
      <c r="M233" s="22"/>
      <c r="N233" s="22"/>
      <c r="O233" s="22"/>
      <c r="P233" s="22"/>
      <c r="Q233" s="22"/>
      <c r="R233" s="22"/>
    </row>
    <row r="234" spans="1:18" ht="12.75">
      <c r="A234" s="23" t="s">
        <v>468</v>
      </c>
      <c r="B234" s="24" t="s">
        <v>469</v>
      </c>
      <c r="C234" s="24">
        <v>3</v>
      </c>
      <c r="D234" s="25">
        <v>607500485</v>
      </c>
      <c r="E234" s="25">
        <v>6126870</v>
      </c>
      <c r="F234" s="26">
        <f t="shared" si="3"/>
        <v>0.010085374664351091</v>
      </c>
      <c r="G234" s="25">
        <v>613627355</v>
      </c>
      <c r="I234" s="22"/>
      <c r="J234" s="22"/>
      <c r="K234" s="22"/>
      <c r="L234" s="22"/>
      <c r="M234" s="22"/>
      <c r="N234" s="22"/>
      <c r="O234" s="22"/>
      <c r="P234" s="22"/>
      <c r="Q234" s="22"/>
      <c r="R234" s="22"/>
    </row>
    <row r="235" spans="1:18" ht="12.75">
      <c r="A235" s="23" t="s">
        <v>470</v>
      </c>
      <c r="B235" s="24" t="s">
        <v>471</v>
      </c>
      <c r="C235" s="24">
        <v>3</v>
      </c>
      <c r="D235" s="25">
        <v>170145439</v>
      </c>
      <c r="E235" s="25">
        <v>2076500</v>
      </c>
      <c r="F235" s="26">
        <f t="shared" si="3"/>
        <v>0.012204264846617487</v>
      </c>
      <c r="G235" s="25">
        <v>172221939</v>
      </c>
      <c r="I235" s="22"/>
      <c r="J235" s="22"/>
      <c r="K235" s="22"/>
      <c r="L235" s="22"/>
      <c r="M235" s="22"/>
      <c r="N235" s="22"/>
      <c r="O235" s="22"/>
      <c r="P235" s="22"/>
      <c r="Q235" s="22"/>
      <c r="R235" s="22"/>
    </row>
    <row r="236" spans="1:18" ht="12.75">
      <c r="A236" s="23" t="s">
        <v>472</v>
      </c>
      <c r="B236" s="24" t="s">
        <v>473</v>
      </c>
      <c r="C236" s="24">
        <v>3</v>
      </c>
      <c r="D236" s="25">
        <v>19107937</v>
      </c>
      <c r="E236" s="25">
        <v>248563</v>
      </c>
      <c r="F236" s="26">
        <f t="shared" si="3"/>
        <v>0.01300836401124831</v>
      </c>
      <c r="G236" s="25">
        <v>19356500</v>
      </c>
      <c r="I236" s="22"/>
      <c r="J236" s="22"/>
      <c r="K236" s="22"/>
      <c r="L236" s="22"/>
      <c r="M236" s="22"/>
      <c r="N236" s="22"/>
      <c r="O236" s="22"/>
      <c r="P236" s="22"/>
      <c r="Q236" s="22"/>
      <c r="R236" s="22"/>
    </row>
    <row r="237" spans="1:18" ht="12.75">
      <c r="A237" s="23" t="s">
        <v>474</v>
      </c>
      <c r="B237" s="24" t="s">
        <v>475</v>
      </c>
      <c r="C237" s="24">
        <v>3</v>
      </c>
      <c r="D237" s="25">
        <v>102997440</v>
      </c>
      <c r="E237" s="25">
        <v>1203028</v>
      </c>
      <c r="F237" s="26">
        <f t="shared" si="3"/>
        <v>0.01168017379849441</v>
      </c>
      <c r="G237" s="25">
        <v>104200468</v>
      </c>
      <c r="I237" s="22"/>
      <c r="J237" s="22"/>
      <c r="K237" s="22"/>
      <c r="L237" s="22"/>
      <c r="M237" s="22"/>
      <c r="N237" s="22"/>
      <c r="O237" s="22"/>
      <c r="P237" s="22"/>
      <c r="Q237" s="22"/>
      <c r="R237" s="22"/>
    </row>
    <row r="238" spans="1:18" ht="12.75">
      <c r="A238" s="23" t="s">
        <v>476</v>
      </c>
      <c r="B238" s="24" t="s">
        <v>477</v>
      </c>
      <c r="C238" s="24">
        <v>3</v>
      </c>
      <c r="D238" s="25">
        <v>861348747</v>
      </c>
      <c r="E238" s="25">
        <v>16308798</v>
      </c>
      <c r="F238" s="26">
        <f t="shared" si="3"/>
        <v>0.018934024176388568</v>
      </c>
      <c r="G238" s="25">
        <v>877657545</v>
      </c>
      <c r="I238" s="22"/>
      <c r="J238" s="22"/>
      <c r="K238" s="22"/>
      <c r="L238" s="22"/>
      <c r="M238" s="22"/>
      <c r="N238" s="22"/>
      <c r="O238" s="22"/>
      <c r="P238" s="22"/>
      <c r="Q238" s="22"/>
      <c r="R238" s="22"/>
    </row>
    <row r="239" spans="1:18" ht="12.75">
      <c r="A239" s="23" t="s">
        <v>478</v>
      </c>
      <c r="B239" s="24" t="s">
        <v>479</v>
      </c>
      <c r="C239" s="24">
        <v>3</v>
      </c>
      <c r="D239" s="25">
        <v>184162139</v>
      </c>
      <c r="E239" s="25">
        <v>3536491</v>
      </c>
      <c r="F239" s="26">
        <f t="shared" si="3"/>
        <v>0.019203138165114382</v>
      </c>
      <c r="G239" s="25">
        <v>187698630</v>
      </c>
      <c r="I239" s="22"/>
      <c r="J239" s="22"/>
      <c r="K239" s="22"/>
      <c r="L239" s="22"/>
      <c r="M239" s="22"/>
      <c r="N239" s="22"/>
      <c r="O239" s="22"/>
      <c r="P239" s="22"/>
      <c r="Q239" s="22"/>
      <c r="R239" s="22"/>
    </row>
    <row r="240" spans="1:18" ht="12.75">
      <c r="A240" s="23" t="s">
        <v>480</v>
      </c>
      <c r="B240" s="24" t="s">
        <v>481</v>
      </c>
      <c r="C240" s="24">
        <v>3</v>
      </c>
      <c r="D240" s="25">
        <v>1733192198</v>
      </c>
      <c r="E240" s="25">
        <v>14022129</v>
      </c>
      <c r="F240" s="26">
        <f t="shared" si="3"/>
        <v>0.008090348558100306</v>
      </c>
      <c r="G240" s="25">
        <v>1747214327</v>
      </c>
      <c r="I240" s="22"/>
      <c r="J240" s="22"/>
      <c r="K240" s="22"/>
      <c r="L240" s="22"/>
      <c r="M240" s="22"/>
      <c r="N240" s="22"/>
      <c r="O240" s="22"/>
      <c r="P240" s="22"/>
      <c r="Q240" s="22"/>
      <c r="R240" s="22"/>
    </row>
    <row r="241" spans="1:18" ht="12.75">
      <c r="A241" s="23" t="s">
        <v>482</v>
      </c>
      <c r="B241" s="24" t="s">
        <v>483</v>
      </c>
      <c r="C241" s="24">
        <v>3</v>
      </c>
      <c r="D241" s="25">
        <v>410175566</v>
      </c>
      <c r="E241" s="25">
        <v>3774267</v>
      </c>
      <c r="F241" s="26">
        <f t="shared" si="3"/>
        <v>0.00920158905808641</v>
      </c>
      <c r="G241" s="25">
        <v>413949833</v>
      </c>
      <c r="I241" s="22"/>
      <c r="J241" s="22"/>
      <c r="K241" s="22"/>
      <c r="L241" s="22"/>
      <c r="M241" s="22"/>
      <c r="N241" s="22"/>
      <c r="O241" s="22"/>
      <c r="P241" s="22"/>
      <c r="Q241" s="22"/>
      <c r="R241" s="22"/>
    </row>
    <row r="242" spans="1:18" ht="12.75">
      <c r="A242" s="23" t="s">
        <v>484</v>
      </c>
      <c r="B242" s="24" t="s">
        <v>485</v>
      </c>
      <c r="C242" s="24">
        <v>3</v>
      </c>
      <c r="D242" s="25">
        <v>684214228</v>
      </c>
      <c r="E242" s="25">
        <v>15958088</v>
      </c>
      <c r="F242" s="26">
        <f t="shared" si="3"/>
        <v>0.02332323320233557</v>
      </c>
      <c r="G242" s="25">
        <v>700172316</v>
      </c>
      <c r="I242" s="22"/>
      <c r="J242" s="22"/>
      <c r="K242" s="22"/>
      <c r="L242" s="22"/>
      <c r="M242" s="22"/>
      <c r="N242" s="22"/>
      <c r="O242" s="22"/>
      <c r="P242" s="22"/>
      <c r="Q242" s="22"/>
      <c r="R242" s="22"/>
    </row>
    <row r="243" spans="1:18" ht="12.75">
      <c r="A243" s="23" t="s">
        <v>486</v>
      </c>
      <c r="B243" s="24" t="s">
        <v>487</v>
      </c>
      <c r="C243" s="24">
        <v>3</v>
      </c>
      <c r="D243" s="25">
        <v>930575568</v>
      </c>
      <c r="E243" s="25">
        <v>16449030</v>
      </c>
      <c r="F243" s="26">
        <f t="shared" si="3"/>
        <v>0.017676189409692303</v>
      </c>
      <c r="G243" s="25">
        <v>947024598</v>
      </c>
      <c r="I243" s="22"/>
      <c r="J243" s="22"/>
      <c r="K243" s="22"/>
      <c r="L243" s="22"/>
      <c r="M243" s="22"/>
      <c r="N243" s="22"/>
      <c r="O243" s="22"/>
      <c r="P243" s="22"/>
      <c r="Q243" s="22"/>
      <c r="R243" s="22"/>
    </row>
    <row r="244" spans="1:18" ht="12.75">
      <c r="A244" s="23" t="s">
        <v>488</v>
      </c>
      <c r="B244" s="24" t="s">
        <v>489</v>
      </c>
      <c r="C244" s="24">
        <v>3</v>
      </c>
      <c r="D244" s="25">
        <v>489013718</v>
      </c>
      <c r="E244" s="25">
        <v>1021007</v>
      </c>
      <c r="F244" s="26">
        <f t="shared" si="3"/>
        <v>0.0020878903033145586</v>
      </c>
      <c r="G244" s="25">
        <v>490034725</v>
      </c>
      <c r="I244" s="22"/>
      <c r="J244" s="22"/>
      <c r="K244" s="22"/>
      <c r="L244" s="22"/>
      <c r="M244" s="22"/>
      <c r="N244" s="22"/>
      <c r="O244" s="22"/>
      <c r="P244" s="22"/>
      <c r="Q244" s="22"/>
      <c r="R244" s="22"/>
    </row>
    <row r="245" spans="1:18" ht="12.75">
      <c r="A245" s="23" t="s">
        <v>490</v>
      </c>
      <c r="B245" s="24" t="s">
        <v>491</v>
      </c>
      <c r="C245" s="24">
        <v>3</v>
      </c>
      <c r="D245" s="25">
        <v>400604380</v>
      </c>
      <c r="E245" s="25">
        <v>9832643</v>
      </c>
      <c r="F245" s="26">
        <f t="shared" si="3"/>
        <v>0.02454452195455277</v>
      </c>
      <c r="G245" s="25">
        <v>410437023</v>
      </c>
      <c r="I245" s="22"/>
      <c r="J245" s="22"/>
      <c r="K245" s="22"/>
      <c r="L245" s="22"/>
      <c r="M245" s="22"/>
      <c r="N245" s="22"/>
      <c r="O245" s="22"/>
      <c r="P245" s="22"/>
      <c r="Q245" s="22"/>
      <c r="R245" s="22"/>
    </row>
    <row r="246" spans="1:18" ht="12.75">
      <c r="A246" s="23" t="s">
        <v>492</v>
      </c>
      <c r="B246" s="24" t="s">
        <v>493</v>
      </c>
      <c r="C246" s="24">
        <v>3</v>
      </c>
      <c r="D246" s="25">
        <v>372611078</v>
      </c>
      <c r="E246" s="25">
        <v>-11678860</v>
      </c>
      <c r="F246" s="26">
        <f t="shared" si="3"/>
        <v>-0.031343297850097734</v>
      </c>
      <c r="G246" s="25">
        <v>360932218</v>
      </c>
      <c r="I246" s="22"/>
      <c r="J246" s="22"/>
      <c r="K246" s="22"/>
      <c r="L246" s="22"/>
      <c r="M246" s="22"/>
      <c r="N246" s="22"/>
      <c r="O246" s="22"/>
      <c r="P246" s="22"/>
      <c r="Q246" s="22"/>
      <c r="R246" s="22"/>
    </row>
    <row r="247" spans="1:18" ht="12.75">
      <c r="A247" s="23" t="s">
        <v>494</v>
      </c>
      <c r="B247" s="24" t="s">
        <v>495</v>
      </c>
      <c r="C247" s="24">
        <v>3</v>
      </c>
      <c r="D247" s="25">
        <v>365081222</v>
      </c>
      <c r="E247" s="25">
        <v>-9747424</v>
      </c>
      <c r="F247" s="26">
        <f t="shared" si="3"/>
        <v>-0.026699329937051652</v>
      </c>
      <c r="G247" s="25">
        <v>355333798</v>
      </c>
      <c r="I247" s="22"/>
      <c r="J247" s="22"/>
      <c r="K247" s="22"/>
      <c r="L247" s="22"/>
      <c r="M247" s="22"/>
      <c r="N247" s="22"/>
      <c r="O247" s="22"/>
      <c r="P247" s="22"/>
      <c r="Q247" s="22"/>
      <c r="R247" s="22"/>
    </row>
    <row r="248" spans="1:18" ht="12.75">
      <c r="A248" s="23" t="s">
        <v>496</v>
      </c>
      <c r="B248" s="24" t="s">
        <v>497</v>
      </c>
      <c r="C248" s="24">
        <v>3</v>
      </c>
      <c r="D248" s="25">
        <v>570386784</v>
      </c>
      <c r="E248" s="25">
        <v>-16906573</v>
      </c>
      <c r="F248" s="26">
        <f t="shared" si="3"/>
        <v>-0.029640541250689288</v>
      </c>
      <c r="G248" s="25">
        <v>553480211</v>
      </c>
      <c r="I248" s="22"/>
      <c r="J248" s="22"/>
      <c r="K248" s="22"/>
      <c r="L248" s="22"/>
      <c r="M248" s="22"/>
      <c r="N248" s="22"/>
      <c r="O248" s="22"/>
      <c r="P248" s="22"/>
      <c r="Q248" s="22"/>
      <c r="R248" s="22"/>
    </row>
    <row r="249" spans="1:18" ht="12.75">
      <c r="A249" s="23" t="s">
        <v>498</v>
      </c>
      <c r="B249" s="24" t="s">
        <v>499</v>
      </c>
      <c r="C249" s="24">
        <v>3</v>
      </c>
      <c r="D249" s="25">
        <v>1166238919</v>
      </c>
      <c r="E249" s="25">
        <v>-16531919</v>
      </c>
      <c r="F249" s="26">
        <f t="shared" si="3"/>
        <v>-0.014175413571496494</v>
      </c>
      <c r="G249" s="25">
        <v>1149707000</v>
      </c>
      <c r="I249" s="22"/>
      <c r="J249" s="22"/>
      <c r="K249" s="22"/>
      <c r="L249" s="22"/>
      <c r="M249" s="22"/>
      <c r="N249" s="22"/>
      <c r="O249" s="22"/>
      <c r="P249" s="22"/>
      <c r="Q249" s="22"/>
      <c r="R249" s="22"/>
    </row>
    <row r="250" spans="1:18" ht="12.75">
      <c r="A250" s="23" t="s">
        <v>500</v>
      </c>
      <c r="B250" s="24" t="s">
        <v>501</v>
      </c>
      <c r="C250" s="24">
        <v>3</v>
      </c>
      <c r="D250" s="25">
        <v>360068791</v>
      </c>
      <c r="E250" s="25">
        <v>-1667754</v>
      </c>
      <c r="F250" s="26">
        <f t="shared" si="3"/>
        <v>-0.0046317649340511715</v>
      </c>
      <c r="G250" s="25">
        <v>358401037</v>
      </c>
      <c r="I250" s="22"/>
      <c r="J250" s="22"/>
      <c r="K250" s="22"/>
      <c r="L250" s="22"/>
      <c r="M250" s="22"/>
      <c r="N250" s="22"/>
      <c r="O250" s="22"/>
      <c r="P250" s="22"/>
      <c r="Q250" s="22"/>
      <c r="R250" s="22"/>
    </row>
    <row r="251" spans="1:18" ht="12.75">
      <c r="A251" s="23" t="s">
        <v>502</v>
      </c>
      <c r="B251" s="24" t="s">
        <v>503</v>
      </c>
      <c r="C251" s="24">
        <v>3</v>
      </c>
      <c r="D251" s="25">
        <v>814526318</v>
      </c>
      <c r="E251" s="25">
        <v>-6609115</v>
      </c>
      <c r="F251" s="26">
        <f t="shared" si="3"/>
        <v>-0.0081140594894811</v>
      </c>
      <c r="G251" s="25">
        <v>807917203</v>
      </c>
      <c r="I251" s="22"/>
      <c r="J251" s="22"/>
      <c r="K251" s="22"/>
      <c r="L251" s="22"/>
      <c r="M251" s="22"/>
      <c r="N251" s="22"/>
      <c r="O251" s="22"/>
      <c r="P251" s="22"/>
      <c r="Q251" s="22"/>
      <c r="R251" s="22"/>
    </row>
    <row r="252" spans="1:7" ht="13.5" thickBot="1">
      <c r="A252" s="28" t="s">
        <v>504</v>
      </c>
      <c r="B252" s="29"/>
      <c r="C252" s="30"/>
      <c r="D252" s="31">
        <f>SUM(D8:D251)</f>
        <v>249170555027</v>
      </c>
      <c r="E252" s="31">
        <f>SUM(E8:E251)</f>
        <v>1871849079</v>
      </c>
      <c r="F252" s="32">
        <f>+E252/D252</f>
        <v>0.007512320542036628</v>
      </c>
      <c r="G252" s="31">
        <f>SUM(G8:G251)</f>
        <v>251042404105.25</v>
      </c>
    </row>
    <row r="253" ht="13.5" thickTop="1"/>
    <row r="254" spans="4:7" ht="12.75">
      <c r="D254" s="33"/>
      <c r="E254" s="33"/>
      <c r="F254" s="33"/>
      <c r="G254" s="33"/>
    </row>
  </sheetData>
  <sheetProtection/>
  <hyperlinks>
    <hyperlink ref="A3" r:id="rId1" display="Certified to Dept. of Education October 7, 2011, pursuant to Neb. Rev. Stat. § 79-1016"/>
  </hyperlinks>
  <printOptions horizontalCentered="1"/>
  <pageMargins left="0.5" right="0.5" top="0.5" bottom="0.5" header="0" footer="0.3"/>
  <pageSetup fitToHeight="5" fitToWidth="1" horizontalDpi="300" verticalDpi="300" orientation="portrait" scale="87" r:id="rId2"/>
  <headerFooter alignWithMargins="0">
    <oddFooter>&amp;L&amp;8Note: For purposes of state aid value,  agricultural land is adjusted to 72% and all other real property is adjusted to 96%, per section 79-1016.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58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7.8515625" style="22" customWidth="1"/>
    <col min="2" max="2" width="33.140625" style="22" customWidth="1"/>
    <col min="3" max="3" width="4.421875" style="36" bestFit="1" customWidth="1"/>
    <col min="4" max="4" width="3.57421875" style="36" bestFit="1" customWidth="1"/>
    <col min="5" max="5" width="7.140625" style="36" bestFit="1" customWidth="1"/>
    <col min="6" max="6" width="14.00390625" style="22" bestFit="1" customWidth="1"/>
    <col min="7" max="7" width="7.7109375" style="22" bestFit="1" customWidth="1"/>
    <col min="8" max="8" width="15.57421875" style="22" bestFit="1" customWidth="1"/>
    <col min="9" max="9" width="9.28125" style="22" customWidth="1"/>
    <col min="10" max="10" width="17.28125" style="22" bestFit="1" customWidth="1"/>
    <col min="11" max="12" width="16.7109375" style="22" customWidth="1"/>
    <col min="13" max="13" width="13.28125" style="38" customWidth="1"/>
    <col min="14" max="14" width="8.7109375" style="22" bestFit="1" customWidth="1"/>
    <col min="15" max="15" width="14.421875" style="22" bestFit="1" customWidth="1"/>
    <col min="16" max="16" width="16.57421875" style="22" bestFit="1" customWidth="1"/>
    <col min="17" max="17" width="14.421875" style="22" bestFit="1" customWidth="1"/>
    <col min="18" max="18" width="10.57421875" style="38" bestFit="1" customWidth="1"/>
    <col min="19" max="19" width="7.8515625" style="22" bestFit="1" customWidth="1"/>
    <col min="20" max="20" width="15.421875" style="22" bestFit="1" customWidth="1"/>
    <col min="21" max="21" width="16.7109375" style="22" customWidth="1"/>
    <col min="22" max="22" width="15.421875" style="22" bestFit="1" customWidth="1"/>
    <col min="23" max="23" width="11.8515625" style="38" bestFit="1" customWidth="1"/>
    <col min="24" max="24" width="7.8515625" style="22" bestFit="1" customWidth="1"/>
    <col min="25" max="25" width="15.140625" style="22" customWidth="1"/>
    <col min="26" max="26" width="16.57421875" style="22" bestFit="1" customWidth="1"/>
    <col min="27" max="27" width="15.28125" style="22" customWidth="1"/>
    <col min="28" max="28" width="9.00390625" style="38" bestFit="1" customWidth="1"/>
    <col min="29" max="29" width="11.140625" style="22" customWidth="1"/>
    <col min="30" max="30" width="17.57421875" style="22" bestFit="1" customWidth="1"/>
    <col min="31" max="31" width="8.7109375" style="22" bestFit="1" customWidth="1"/>
    <col min="32" max="32" width="11.140625" style="22" bestFit="1" customWidth="1"/>
    <col min="33" max="33" width="15.140625" style="22" bestFit="1" customWidth="1"/>
    <col min="34" max="35" width="18.28125" style="22" bestFit="1" customWidth="1"/>
    <col min="36" max="36" width="9.00390625" style="38" bestFit="1" customWidth="1"/>
    <col min="37" max="37" width="15.57421875" style="22" customWidth="1"/>
    <col min="38" max="38" width="16.00390625" style="22" customWidth="1"/>
    <col min="39" max="39" width="11.8515625" style="39" bestFit="1" customWidth="1"/>
    <col min="40" max="16384" width="9.140625" style="39" customWidth="1"/>
  </cols>
  <sheetData>
    <row r="1" spans="1:12" ht="12.75">
      <c r="A1" s="34" t="s">
        <v>505</v>
      </c>
      <c r="B1" s="35"/>
      <c r="I1" s="37" t="s">
        <v>506</v>
      </c>
      <c r="J1" s="37"/>
      <c r="K1" s="37"/>
      <c r="L1" s="37"/>
    </row>
    <row r="2" spans="1:2" ht="12.75">
      <c r="A2" s="35" t="s">
        <v>507</v>
      </c>
      <c r="B2" s="35"/>
    </row>
    <row r="3" spans="1:38" ht="12.75">
      <c r="A3" s="38" t="s">
        <v>508</v>
      </c>
      <c r="F3" s="40">
        <v>2018</v>
      </c>
      <c r="G3" s="40"/>
      <c r="H3" s="40">
        <f>$F$3</f>
        <v>2018</v>
      </c>
      <c r="I3" s="40"/>
      <c r="J3" s="40">
        <f>$F$3</f>
        <v>2018</v>
      </c>
      <c r="K3" s="41" t="s">
        <v>509</v>
      </c>
      <c r="L3" s="42">
        <f>$F$3</f>
        <v>2018</v>
      </c>
      <c r="M3" s="43" t="s">
        <v>510</v>
      </c>
      <c r="N3" s="44"/>
      <c r="O3" s="40">
        <f>$F$3</f>
        <v>2018</v>
      </c>
      <c r="P3" s="41" t="str">
        <f>$K$3</f>
        <v>2018 Adj Amnt</v>
      </c>
      <c r="Q3" s="42">
        <f>$F$3</f>
        <v>2018</v>
      </c>
      <c r="R3" s="43" t="s">
        <v>510</v>
      </c>
      <c r="S3" s="44"/>
      <c r="T3" s="40">
        <f>$F$3</f>
        <v>2018</v>
      </c>
      <c r="U3" s="41" t="str">
        <f>$K$3</f>
        <v>2018 Adj Amnt</v>
      </c>
      <c r="V3" s="42">
        <f>$F$3</f>
        <v>2018</v>
      </c>
      <c r="W3" s="43" t="s">
        <v>510</v>
      </c>
      <c r="X3" s="44"/>
      <c r="Y3" s="40">
        <f>$F$3</f>
        <v>2018</v>
      </c>
      <c r="Z3" s="41" t="str">
        <f>$K$3</f>
        <v>2018 Adj Amnt</v>
      </c>
      <c r="AA3" s="42">
        <f>$F$3</f>
        <v>2018</v>
      </c>
      <c r="AB3" s="43" t="s">
        <v>510</v>
      </c>
      <c r="AC3" s="44"/>
      <c r="AD3" s="40">
        <f>$F$3</f>
        <v>2018</v>
      </c>
      <c r="AE3" s="40"/>
      <c r="AF3" s="40">
        <f>$F$3</f>
        <v>2018</v>
      </c>
      <c r="AG3" s="45">
        <f>$F$3</f>
        <v>2018</v>
      </c>
      <c r="AH3" s="41">
        <f>$F$3</f>
        <v>2018</v>
      </c>
      <c r="AI3" s="42">
        <f>$F$3</f>
        <v>2018</v>
      </c>
      <c r="AJ3" s="43" t="s">
        <v>510</v>
      </c>
      <c r="AK3" s="46" t="s">
        <v>511</v>
      </c>
      <c r="AL3" s="40"/>
    </row>
    <row r="4" spans="1:38" ht="12.75">
      <c r="A4" s="38"/>
      <c r="E4" s="47" t="s">
        <v>512</v>
      </c>
      <c r="F4" s="40" t="s">
        <v>15</v>
      </c>
      <c r="G4" s="47" t="s">
        <v>513</v>
      </c>
      <c r="H4" s="40" t="s">
        <v>15</v>
      </c>
      <c r="I4" s="47" t="s">
        <v>514</v>
      </c>
      <c r="J4" s="40" t="s">
        <v>15</v>
      </c>
      <c r="K4" s="48" t="s">
        <v>515</v>
      </c>
      <c r="L4" s="42" t="s">
        <v>516</v>
      </c>
      <c r="M4" s="43" t="s">
        <v>517</v>
      </c>
      <c r="N4" s="47" t="s">
        <v>518</v>
      </c>
      <c r="O4" s="40" t="s">
        <v>15</v>
      </c>
      <c r="P4" s="48" t="s">
        <v>515</v>
      </c>
      <c r="Q4" s="42" t="s">
        <v>516</v>
      </c>
      <c r="R4" s="43" t="s">
        <v>517</v>
      </c>
      <c r="S4" s="47" t="s">
        <v>519</v>
      </c>
      <c r="T4" s="40" t="s">
        <v>15</v>
      </c>
      <c r="U4" s="48" t="s">
        <v>515</v>
      </c>
      <c r="V4" s="42" t="s">
        <v>516</v>
      </c>
      <c r="W4" s="43" t="s">
        <v>517</v>
      </c>
      <c r="X4" s="47" t="s">
        <v>520</v>
      </c>
      <c r="Y4" s="40" t="s">
        <v>15</v>
      </c>
      <c r="Z4" s="48" t="s">
        <v>521</v>
      </c>
      <c r="AA4" s="42" t="s">
        <v>516</v>
      </c>
      <c r="AB4" s="43" t="s">
        <v>517</v>
      </c>
      <c r="AC4" s="47" t="s">
        <v>522</v>
      </c>
      <c r="AD4" s="40" t="s">
        <v>15</v>
      </c>
      <c r="AE4" s="47" t="s">
        <v>523</v>
      </c>
      <c r="AF4" s="40" t="s">
        <v>15</v>
      </c>
      <c r="AG4" s="45" t="s">
        <v>524</v>
      </c>
      <c r="AH4" s="41" t="s">
        <v>525</v>
      </c>
      <c r="AI4" s="42" t="s">
        <v>526</v>
      </c>
      <c r="AJ4" s="43" t="s">
        <v>517</v>
      </c>
      <c r="AK4" s="46" t="s">
        <v>527</v>
      </c>
      <c r="AL4" s="40"/>
    </row>
    <row r="5" spans="1:40" ht="12.75">
      <c r="A5" s="49" t="s">
        <v>528</v>
      </c>
      <c r="B5" s="50" t="s">
        <v>10</v>
      </c>
      <c r="C5" s="51" t="s">
        <v>12</v>
      </c>
      <c r="D5" s="51" t="s">
        <v>529</v>
      </c>
      <c r="E5" s="52" t="s">
        <v>530</v>
      </c>
      <c r="F5" s="49" t="s">
        <v>531</v>
      </c>
      <c r="G5" s="52" t="s">
        <v>530</v>
      </c>
      <c r="H5" s="49" t="s">
        <v>532</v>
      </c>
      <c r="I5" s="52" t="s">
        <v>530</v>
      </c>
      <c r="J5" s="49" t="s">
        <v>533</v>
      </c>
      <c r="K5" s="53" t="s">
        <v>534</v>
      </c>
      <c r="L5" s="54" t="s">
        <v>534</v>
      </c>
      <c r="M5" s="55" t="s">
        <v>534</v>
      </c>
      <c r="N5" s="52" t="s">
        <v>530</v>
      </c>
      <c r="O5" s="49" t="s">
        <v>535</v>
      </c>
      <c r="P5" s="53" t="s">
        <v>535</v>
      </c>
      <c r="Q5" s="54" t="s">
        <v>535</v>
      </c>
      <c r="R5" s="55" t="s">
        <v>535</v>
      </c>
      <c r="S5" s="52" t="s">
        <v>530</v>
      </c>
      <c r="T5" s="49" t="s">
        <v>536</v>
      </c>
      <c r="U5" s="53" t="s">
        <v>536</v>
      </c>
      <c r="V5" s="54" t="s">
        <v>536</v>
      </c>
      <c r="W5" s="55" t="s">
        <v>536</v>
      </c>
      <c r="X5" s="52" t="s">
        <v>530</v>
      </c>
      <c r="Y5" s="49" t="s">
        <v>537</v>
      </c>
      <c r="Z5" s="53" t="s">
        <v>537</v>
      </c>
      <c r="AA5" s="54" t="s">
        <v>537</v>
      </c>
      <c r="AB5" s="55" t="s">
        <v>537</v>
      </c>
      <c r="AC5" s="52" t="s">
        <v>530</v>
      </c>
      <c r="AD5" s="56" t="s">
        <v>538</v>
      </c>
      <c r="AE5" s="52" t="s">
        <v>530</v>
      </c>
      <c r="AF5" s="49" t="s">
        <v>539</v>
      </c>
      <c r="AG5" s="57" t="s">
        <v>540</v>
      </c>
      <c r="AH5" s="53" t="s">
        <v>14</v>
      </c>
      <c r="AI5" s="54" t="s">
        <v>541</v>
      </c>
      <c r="AJ5" s="55" t="s">
        <v>542</v>
      </c>
      <c r="AK5" s="49" t="s">
        <v>543</v>
      </c>
      <c r="AL5" s="49" t="s">
        <v>544</v>
      </c>
      <c r="AM5" s="49" t="s">
        <v>545</v>
      </c>
      <c r="AN5" s="58"/>
    </row>
    <row r="6" spans="1:40" ht="12.75">
      <c r="A6" s="59" t="s">
        <v>17</v>
      </c>
      <c r="B6" s="60" t="s">
        <v>16</v>
      </c>
      <c r="C6" s="24">
        <v>3</v>
      </c>
      <c r="D6" s="24"/>
      <c r="E6" s="61">
        <f aca="true" t="shared" si="0" ref="E6:E69">+F6/$AG6</f>
        <v>0.028753286036379288</v>
      </c>
      <c r="F6" s="62">
        <v>13221126</v>
      </c>
      <c r="G6" s="63">
        <f aca="true" t="shared" si="1" ref="G6:G69">+H6/$AG6</f>
        <v>0.0205815651932726</v>
      </c>
      <c r="H6" s="62">
        <v>9463665</v>
      </c>
      <c r="I6" s="63">
        <f aca="true" t="shared" si="2" ref="I6:I69">+J6/$AG6</f>
        <v>0.06724012886490605</v>
      </c>
      <c r="J6" s="62">
        <v>30917865</v>
      </c>
      <c r="K6" s="64">
        <v>220564</v>
      </c>
      <c r="L6" s="65">
        <f aca="true" t="shared" si="3" ref="L6:L69">+J6+K6</f>
        <v>31138429</v>
      </c>
      <c r="M6" s="66">
        <f aca="true" t="shared" si="4" ref="M6:M69">+K6/J6</f>
        <v>0.007133869043027389</v>
      </c>
      <c r="N6" s="67">
        <f aca="true" t="shared" si="5" ref="N6:N69">+O6/$AG6</f>
        <v>0.136251241883388</v>
      </c>
      <c r="O6" s="62">
        <v>62650051</v>
      </c>
      <c r="P6" s="64">
        <v>2465597</v>
      </c>
      <c r="Q6" s="65">
        <f aca="true" t="shared" si="6" ref="Q6:Q69">+O6+P6</f>
        <v>65115648</v>
      </c>
      <c r="R6" s="66">
        <f aca="true" t="shared" si="7" ref="R6:R69">+P6/O6</f>
        <v>0.039355067723727793</v>
      </c>
      <c r="S6" s="67">
        <f aca="true" t="shared" si="8" ref="S6:S69">+T6/$AG6</f>
        <v>0.03429296342375687</v>
      </c>
      <c r="T6" s="62">
        <v>15768340</v>
      </c>
      <c r="U6" s="64">
        <v>505841</v>
      </c>
      <c r="V6" s="65">
        <f aca="true" t="shared" si="9" ref="V6:V69">+T6+U6</f>
        <v>16274181</v>
      </c>
      <c r="W6" s="66">
        <f aca="true" t="shared" si="10" ref="W6:W69">+U6/T6</f>
        <v>0.03207953405367971</v>
      </c>
      <c r="X6" s="67">
        <f aca="true" t="shared" si="11" ref="X6:X69">+Y6/$AG6</f>
        <v>0.6955909875624857</v>
      </c>
      <c r="Y6" s="62">
        <v>319841568</v>
      </c>
      <c r="Z6" s="64">
        <v>-11149940</v>
      </c>
      <c r="AA6" s="65">
        <f aca="true" t="shared" si="12" ref="AA6:AA69">+Y6+Z6</f>
        <v>308691628</v>
      </c>
      <c r="AB6" s="66">
        <f aca="true" t="shared" si="13" ref="AB6:AB69">+Z6/Y6</f>
        <v>-0.03486082209301825</v>
      </c>
      <c r="AC6" s="67">
        <f aca="true" t="shared" si="14" ref="AC6:AC69">+AD6/$AG6</f>
        <v>0.017289827035811497</v>
      </c>
      <c r="AD6" s="62">
        <v>7950082</v>
      </c>
      <c r="AE6" s="67">
        <f aca="true" t="shared" si="15" ref="AE6:AE69">AF6/$AG6</f>
        <v>0</v>
      </c>
      <c r="AF6" s="62">
        <v>0</v>
      </c>
      <c r="AG6" s="62">
        <v>459812697</v>
      </c>
      <c r="AH6" s="64">
        <v>-7957938</v>
      </c>
      <c r="AI6" s="65">
        <v>451854759</v>
      </c>
      <c r="AJ6" s="66">
        <f aca="true" t="shared" si="16" ref="AJ6:AJ69">+AH6/AG6</f>
        <v>-0.017306912253447406</v>
      </c>
      <c r="AK6" s="62">
        <v>4740</v>
      </c>
      <c r="AL6" s="62">
        <v>76330</v>
      </c>
      <c r="AM6" s="25">
        <v>0</v>
      </c>
      <c r="AN6" s="68"/>
    </row>
    <row r="7" spans="1:40" ht="12.75">
      <c r="A7" s="59" t="s">
        <v>19</v>
      </c>
      <c r="B7" s="60" t="s">
        <v>18</v>
      </c>
      <c r="C7" s="24">
        <v>3</v>
      </c>
      <c r="D7" s="24"/>
      <c r="E7" s="61">
        <f t="shared" si="0"/>
        <v>0.036362263058066224</v>
      </c>
      <c r="F7" s="62">
        <v>41026320</v>
      </c>
      <c r="G7" s="63">
        <f t="shared" si="1"/>
        <v>0.011523041796484928</v>
      </c>
      <c r="H7" s="62">
        <v>13001061</v>
      </c>
      <c r="I7" s="63">
        <f t="shared" si="2"/>
        <v>0.014596489671264786</v>
      </c>
      <c r="J7" s="62">
        <v>16468729</v>
      </c>
      <c r="K7" s="64">
        <v>117486</v>
      </c>
      <c r="L7" s="65">
        <f t="shared" si="3"/>
        <v>16586215</v>
      </c>
      <c r="M7" s="66">
        <f t="shared" si="4"/>
        <v>0.007133883859525529</v>
      </c>
      <c r="N7" s="67">
        <f t="shared" si="5"/>
        <v>0.6487402297122361</v>
      </c>
      <c r="O7" s="62">
        <v>731951810</v>
      </c>
      <c r="P7" s="64">
        <v>31820275</v>
      </c>
      <c r="Q7" s="65">
        <f t="shared" si="6"/>
        <v>763772085</v>
      </c>
      <c r="R7" s="66">
        <f t="shared" si="7"/>
        <v>0.043473183022800364</v>
      </c>
      <c r="S7" s="67">
        <f t="shared" si="8"/>
        <v>0.2854416670970467</v>
      </c>
      <c r="T7" s="62">
        <v>322054245</v>
      </c>
      <c r="U7" s="64">
        <v>10304950</v>
      </c>
      <c r="V7" s="65">
        <f t="shared" si="9"/>
        <v>332359195</v>
      </c>
      <c r="W7" s="66">
        <f t="shared" si="10"/>
        <v>0.03199755991416912</v>
      </c>
      <c r="X7" s="67">
        <f t="shared" si="11"/>
        <v>0.0031559700514349268</v>
      </c>
      <c r="Y7" s="62">
        <v>3560775</v>
      </c>
      <c r="Z7" s="64">
        <v>-142431</v>
      </c>
      <c r="AA7" s="65">
        <f t="shared" si="12"/>
        <v>3418344</v>
      </c>
      <c r="AB7" s="66">
        <f t="shared" si="13"/>
        <v>-0.04</v>
      </c>
      <c r="AC7" s="67">
        <f t="shared" si="14"/>
        <v>0.00018033861346630005</v>
      </c>
      <c r="AD7" s="62">
        <v>203470</v>
      </c>
      <c r="AE7" s="67">
        <f t="shared" si="15"/>
        <v>0</v>
      </c>
      <c r="AF7" s="62">
        <v>0</v>
      </c>
      <c r="AG7" s="62">
        <v>1128266410</v>
      </c>
      <c r="AH7" s="64">
        <v>42100280</v>
      </c>
      <c r="AI7" s="65">
        <v>1170366690</v>
      </c>
      <c r="AJ7" s="66">
        <f t="shared" si="16"/>
        <v>0.03731413044548583</v>
      </c>
      <c r="AK7" s="62">
        <v>85470</v>
      </c>
      <c r="AL7" s="62">
        <v>2600740</v>
      </c>
      <c r="AM7" s="25">
        <v>0</v>
      </c>
      <c r="AN7" s="68"/>
    </row>
    <row r="8" spans="1:40" ht="12.75">
      <c r="A8" s="59" t="s">
        <v>21</v>
      </c>
      <c r="B8" s="60" t="s">
        <v>20</v>
      </c>
      <c r="C8" s="24">
        <v>3</v>
      </c>
      <c r="D8" s="24"/>
      <c r="E8" s="61">
        <f t="shared" si="0"/>
        <v>0.10499732975120865</v>
      </c>
      <c r="F8" s="62">
        <v>187437374</v>
      </c>
      <c r="G8" s="63">
        <f t="shared" si="1"/>
        <v>0.014387842152560204</v>
      </c>
      <c r="H8" s="62">
        <v>25684647</v>
      </c>
      <c r="I8" s="63">
        <f t="shared" si="2"/>
        <v>0.03210567724179999</v>
      </c>
      <c r="J8" s="62">
        <v>57313875</v>
      </c>
      <c r="K8" s="64">
        <v>408870</v>
      </c>
      <c r="L8" s="65">
        <f t="shared" si="3"/>
        <v>57722745</v>
      </c>
      <c r="M8" s="66">
        <f t="shared" si="4"/>
        <v>0.007133874650771737</v>
      </c>
      <c r="N8" s="67">
        <f t="shared" si="5"/>
        <v>0.24370760487861848</v>
      </c>
      <c r="O8" s="62">
        <v>435057859</v>
      </c>
      <c r="P8" s="64">
        <v>18584305</v>
      </c>
      <c r="Q8" s="65">
        <f t="shared" si="6"/>
        <v>453642164</v>
      </c>
      <c r="R8" s="66">
        <f t="shared" si="7"/>
        <v>0.042716858494906536</v>
      </c>
      <c r="S8" s="67">
        <f t="shared" si="8"/>
        <v>0.09607462812395366</v>
      </c>
      <c r="T8" s="62">
        <v>171508895</v>
      </c>
      <c r="U8" s="64">
        <v>4372666</v>
      </c>
      <c r="V8" s="65">
        <f t="shared" si="9"/>
        <v>175881561</v>
      </c>
      <c r="W8" s="66">
        <f t="shared" si="10"/>
        <v>0.02549527241721195</v>
      </c>
      <c r="X8" s="67">
        <f t="shared" si="11"/>
        <v>0.49548178968053885</v>
      </c>
      <c r="Y8" s="62">
        <v>884515880</v>
      </c>
      <c r="Z8" s="64">
        <v>-35055895</v>
      </c>
      <c r="AA8" s="65">
        <f t="shared" si="12"/>
        <v>849459985</v>
      </c>
      <c r="AB8" s="66">
        <f t="shared" si="13"/>
        <v>-0.039632861085546596</v>
      </c>
      <c r="AC8" s="67">
        <f t="shared" si="14"/>
        <v>0.013245128171320193</v>
      </c>
      <c r="AD8" s="62">
        <v>23644716</v>
      </c>
      <c r="AE8" s="67">
        <f t="shared" si="15"/>
        <v>0</v>
      </c>
      <c r="AF8" s="62">
        <v>0</v>
      </c>
      <c r="AG8" s="62">
        <v>1785163246</v>
      </c>
      <c r="AH8" s="64">
        <v>-11690054</v>
      </c>
      <c r="AI8" s="65">
        <v>1773473192</v>
      </c>
      <c r="AJ8" s="66">
        <f t="shared" si="16"/>
        <v>-0.006548450975670602</v>
      </c>
      <c r="AK8" s="62">
        <v>61835</v>
      </c>
      <c r="AL8" s="62">
        <v>6005</v>
      </c>
      <c r="AM8" s="25">
        <v>0</v>
      </c>
      <c r="AN8" s="68"/>
    </row>
    <row r="9" spans="1:40" ht="12.75">
      <c r="A9" s="59" t="s">
        <v>23</v>
      </c>
      <c r="B9" s="60" t="s">
        <v>22</v>
      </c>
      <c r="C9" s="24">
        <v>3</v>
      </c>
      <c r="D9" s="24"/>
      <c r="E9" s="61">
        <f t="shared" si="0"/>
        <v>0.0373620274137222</v>
      </c>
      <c r="F9" s="62">
        <v>29557313</v>
      </c>
      <c r="G9" s="63">
        <f t="shared" si="1"/>
        <v>0.022184582807659798</v>
      </c>
      <c r="H9" s="62">
        <v>17550350</v>
      </c>
      <c r="I9" s="63">
        <f t="shared" si="2"/>
        <v>0.004288018633727358</v>
      </c>
      <c r="J9" s="62">
        <v>3392276</v>
      </c>
      <c r="K9" s="64">
        <v>24200</v>
      </c>
      <c r="L9" s="65">
        <f t="shared" si="3"/>
        <v>3416476</v>
      </c>
      <c r="M9" s="66">
        <f t="shared" si="4"/>
        <v>0.00713385349541134</v>
      </c>
      <c r="N9" s="67">
        <f t="shared" si="5"/>
        <v>0.06855188848442433</v>
      </c>
      <c r="O9" s="62">
        <v>54231790</v>
      </c>
      <c r="P9" s="64">
        <v>1493779</v>
      </c>
      <c r="Q9" s="65">
        <f t="shared" si="6"/>
        <v>55725569</v>
      </c>
      <c r="R9" s="66">
        <f t="shared" si="7"/>
        <v>0.02754434253414833</v>
      </c>
      <c r="S9" s="67">
        <f t="shared" si="8"/>
        <v>0.02099479237227191</v>
      </c>
      <c r="T9" s="62">
        <v>16609100</v>
      </c>
      <c r="U9" s="64">
        <v>116851</v>
      </c>
      <c r="V9" s="65">
        <f t="shared" si="9"/>
        <v>16725951</v>
      </c>
      <c r="W9" s="66">
        <f t="shared" si="10"/>
        <v>0.007035360133902499</v>
      </c>
      <c r="X9" s="67">
        <f t="shared" si="11"/>
        <v>0.8286173916905547</v>
      </c>
      <c r="Y9" s="62">
        <v>655523945</v>
      </c>
      <c r="Z9" s="64">
        <v>-24161456</v>
      </c>
      <c r="AA9" s="65">
        <f t="shared" si="12"/>
        <v>631362489</v>
      </c>
      <c r="AB9" s="66">
        <f t="shared" si="13"/>
        <v>-0.036858235590463445</v>
      </c>
      <c r="AC9" s="67">
        <f t="shared" si="14"/>
        <v>0.018001298597639742</v>
      </c>
      <c r="AD9" s="62">
        <v>14240930</v>
      </c>
      <c r="AE9" s="67">
        <f t="shared" si="15"/>
        <v>0</v>
      </c>
      <c r="AF9" s="62">
        <v>0</v>
      </c>
      <c r="AG9" s="62">
        <v>791105704</v>
      </c>
      <c r="AH9" s="64">
        <v>-22526626</v>
      </c>
      <c r="AI9" s="65">
        <v>768579078</v>
      </c>
      <c r="AJ9" s="66">
        <f t="shared" si="16"/>
        <v>-0.02847486231751402</v>
      </c>
      <c r="AK9" s="62">
        <v>297855</v>
      </c>
      <c r="AL9" s="62">
        <v>350320</v>
      </c>
      <c r="AM9" s="25">
        <v>0</v>
      </c>
      <c r="AN9" s="68"/>
    </row>
    <row r="10" spans="1:40" ht="12.75">
      <c r="A10" s="59" t="s">
        <v>25</v>
      </c>
      <c r="B10" s="60" t="s">
        <v>24</v>
      </c>
      <c r="C10" s="24">
        <v>3</v>
      </c>
      <c r="D10" s="24"/>
      <c r="E10" s="61">
        <f t="shared" si="0"/>
        <v>0.05713196356875462</v>
      </c>
      <c r="F10" s="62">
        <v>30788393</v>
      </c>
      <c r="G10" s="63">
        <f t="shared" si="1"/>
        <v>0.0032664246935846745</v>
      </c>
      <c r="H10" s="62">
        <v>1760275</v>
      </c>
      <c r="I10" s="63">
        <f t="shared" si="2"/>
        <v>0.0011487185854570628</v>
      </c>
      <c r="J10" s="62">
        <v>619044</v>
      </c>
      <c r="K10" s="64">
        <v>4416</v>
      </c>
      <c r="L10" s="65">
        <f t="shared" si="3"/>
        <v>623460</v>
      </c>
      <c r="M10" s="66">
        <f t="shared" si="4"/>
        <v>0.007133580165545583</v>
      </c>
      <c r="N10" s="67">
        <f t="shared" si="5"/>
        <v>0.15654763544346365</v>
      </c>
      <c r="O10" s="62">
        <v>84363460</v>
      </c>
      <c r="P10" s="64">
        <v>886521</v>
      </c>
      <c r="Q10" s="65">
        <f t="shared" si="6"/>
        <v>85249981</v>
      </c>
      <c r="R10" s="66">
        <f t="shared" si="7"/>
        <v>0.010508352786858197</v>
      </c>
      <c r="S10" s="67">
        <f t="shared" si="8"/>
        <v>0.06347245245372342</v>
      </c>
      <c r="T10" s="62">
        <v>34205280</v>
      </c>
      <c r="U10" s="64">
        <v>0</v>
      </c>
      <c r="V10" s="65">
        <f t="shared" si="9"/>
        <v>34205280</v>
      </c>
      <c r="W10" s="66">
        <f t="shared" si="10"/>
        <v>0</v>
      </c>
      <c r="X10" s="67">
        <f t="shared" si="11"/>
        <v>0.6948830944788285</v>
      </c>
      <c r="Y10" s="62">
        <v>374472230</v>
      </c>
      <c r="Z10" s="64">
        <v>-10086087</v>
      </c>
      <c r="AA10" s="65">
        <f t="shared" si="12"/>
        <v>364386143</v>
      </c>
      <c r="AB10" s="66">
        <f t="shared" si="13"/>
        <v>-0.026934138747751735</v>
      </c>
      <c r="AC10" s="67">
        <f t="shared" si="14"/>
        <v>0.023549710776188126</v>
      </c>
      <c r="AD10" s="62">
        <v>12690930</v>
      </c>
      <c r="AE10" s="67">
        <f t="shared" si="15"/>
        <v>0</v>
      </c>
      <c r="AF10" s="62">
        <v>0</v>
      </c>
      <c r="AG10" s="62">
        <v>538899612</v>
      </c>
      <c r="AH10" s="64">
        <v>-9195150</v>
      </c>
      <c r="AI10" s="65">
        <v>529704462</v>
      </c>
      <c r="AJ10" s="66">
        <f t="shared" si="16"/>
        <v>-0.017062825422854453</v>
      </c>
      <c r="AK10" s="62">
        <v>9600</v>
      </c>
      <c r="AL10" s="62">
        <v>272370</v>
      </c>
      <c r="AM10" s="25">
        <v>0</v>
      </c>
      <c r="AN10" s="68"/>
    </row>
    <row r="11" spans="1:40" ht="12.75">
      <c r="A11" s="59" t="s">
        <v>27</v>
      </c>
      <c r="B11" s="60" t="s">
        <v>26</v>
      </c>
      <c r="C11" s="24">
        <v>3</v>
      </c>
      <c r="D11" s="24"/>
      <c r="E11" s="61">
        <f t="shared" si="0"/>
        <v>0.04942209383013649</v>
      </c>
      <c r="F11" s="62">
        <v>34526155</v>
      </c>
      <c r="G11" s="63">
        <f t="shared" si="1"/>
        <v>0.002843657157430994</v>
      </c>
      <c r="H11" s="62">
        <v>1986572</v>
      </c>
      <c r="I11" s="63">
        <f t="shared" si="2"/>
        <v>0.0004454438581598459</v>
      </c>
      <c r="J11" s="62">
        <v>311186</v>
      </c>
      <c r="K11" s="64">
        <v>2219</v>
      </c>
      <c r="L11" s="65">
        <f t="shared" si="3"/>
        <v>313405</v>
      </c>
      <c r="M11" s="66">
        <f t="shared" si="4"/>
        <v>0.007130783518538752</v>
      </c>
      <c r="N11" s="67">
        <f t="shared" si="5"/>
        <v>0.08692356228999631</v>
      </c>
      <c r="O11" s="62">
        <v>60724590</v>
      </c>
      <c r="P11" s="64">
        <v>540121</v>
      </c>
      <c r="Q11" s="65">
        <f t="shared" si="6"/>
        <v>61264711</v>
      </c>
      <c r="R11" s="66">
        <f t="shared" si="7"/>
        <v>0.008894601017479081</v>
      </c>
      <c r="S11" s="67">
        <f t="shared" si="8"/>
        <v>0.0467038679694705</v>
      </c>
      <c r="T11" s="62">
        <v>32627209</v>
      </c>
      <c r="U11" s="64">
        <v>0</v>
      </c>
      <c r="V11" s="65">
        <f t="shared" si="9"/>
        <v>32627209</v>
      </c>
      <c r="W11" s="66">
        <f t="shared" si="10"/>
        <v>0</v>
      </c>
      <c r="X11" s="67">
        <f t="shared" si="11"/>
        <v>0.7819630900323034</v>
      </c>
      <c r="Y11" s="62">
        <v>546277520</v>
      </c>
      <c r="Z11" s="64">
        <v>-13423562</v>
      </c>
      <c r="AA11" s="65">
        <f t="shared" si="12"/>
        <v>532853958</v>
      </c>
      <c r="AB11" s="66">
        <f t="shared" si="13"/>
        <v>-0.024572788570908062</v>
      </c>
      <c r="AC11" s="67">
        <f t="shared" si="14"/>
        <v>0.031698284862502465</v>
      </c>
      <c r="AD11" s="62">
        <v>22144345</v>
      </c>
      <c r="AE11" s="67">
        <f t="shared" si="15"/>
        <v>0</v>
      </c>
      <c r="AF11" s="62">
        <v>0</v>
      </c>
      <c r="AG11" s="62">
        <v>698597577</v>
      </c>
      <c r="AH11" s="64">
        <v>-12881222</v>
      </c>
      <c r="AI11" s="65">
        <v>685716355</v>
      </c>
      <c r="AJ11" s="66">
        <f t="shared" si="16"/>
        <v>-0.018438686912308027</v>
      </c>
      <c r="AK11" s="62">
        <v>0</v>
      </c>
      <c r="AL11" s="62">
        <v>0</v>
      </c>
      <c r="AM11" s="25">
        <v>0</v>
      </c>
      <c r="AN11" s="68"/>
    </row>
    <row r="12" spans="1:40" ht="12.75">
      <c r="A12" s="59" t="s">
        <v>29</v>
      </c>
      <c r="B12" s="60" t="s">
        <v>28</v>
      </c>
      <c r="C12" s="24">
        <v>3</v>
      </c>
      <c r="D12" s="24" t="s">
        <v>546</v>
      </c>
      <c r="E12" s="61">
        <f t="shared" si="0"/>
        <v>0.049732408303459</v>
      </c>
      <c r="F12" s="62">
        <v>54407261</v>
      </c>
      <c r="G12" s="63">
        <f t="shared" si="1"/>
        <v>0.004145890743575755</v>
      </c>
      <c r="H12" s="62">
        <v>4535605</v>
      </c>
      <c r="I12" s="63">
        <f t="shared" si="2"/>
        <v>0.007681326347780214</v>
      </c>
      <c r="J12" s="62">
        <v>8403372</v>
      </c>
      <c r="K12" s="64">
        <v>59948</v>
      </c>
      <c r="L12" s="65">
        <f t="shared" si="3"/>
        <v>8463320</v>
      </c>
      <c r="M12" s="66">
        <f t="shared" si="4"/>
        <v>0.007133802954337854</v>
      </c>
      <c r="N12" s="67">
        <f t="shared" si="5"/>
        <v>0.09527224213932838</v>
      </c>
      <c r="O12" s="62">
        <v>104227845</v>
      </c>
      <c r="P12" s="64">
        <v>1501902</v>
      </c>
      <c r="Q12" s="65">
        <f t="shared" si="6"/>
        <v>105729747</v>
      </c>
      <c r="R12" s="66">
        <f t="shared" si="7"/>
        <v>0.014409796153801318</v>
      </c>
      <c r="S12" s="67">
        <f t="shared" si="8"/>
        <v>0.05989103600899308</v>
      </c>
      <c r="T12" s="62">
        <v>65520801</v>
      </c>
      <c r="U12" s="64">
        <v>-11567</v>
      </c>
      <c r="V12" s="65">
        <f t="shared" si="9"/>
        <v>65509234</v>
      </c>
      <c r="W12" s="66">
        <f t="shared" si="10"/>
        <v>-0.00017653935579938957</v>
      </c>
      <c r="X12" s="67">
        <f t="shared" si="11"/>
        <v>0.75454165555138</v>
      </c>
      <c r="Y12" s="62">
        <v>825468667</v>
      </c>
      <c r="Z12" s="64">
        <v>59416</v>
      </c>
      <c r="AA12" s="65">
        <f t="shared" si="12"/>
        <v>825528083</v>
      </c>
      <c r="AB12" s="66">
        <f t="shared" si="13"/>
        <v>7.197850430342258E-05</v>
      </c>
      <c r="AC12" s="67">
        <f t="shared" si="14"/>
        <v>0.02873544090548355</v>
      </c>
      <c r="AD12" s="62">
        <v>31436576</v>
      </c>
      <c r="AE12" s="67">
        <f t="shared" si="15"/>
        <v>0</v>
      </c>
      <c r="AF12" s="62">
        <v>0</v>
      </c>
      <c r="AG12" s="62">
        <v>1094000127</v>
      </c>
      <c r="AH12" s="64">
        <v>1609699</v>
      </c>
      <c r="AI12" s="65">
        <v>1095609826</v>
      </c>
      <c r="AJ12" s="66">
        <f t="shared" si="16"/>
        <v>0.0014713883118223805</v>
      </c>
      <c r="AK12" s="62">
        <v>0</v>
      </c>
      <c r="AL12" s="62">
        <v>385565</v>
      </c>
      <c r="AM12" s="25">
        <v>0</v>
      </c>
      <c r="AN12" s="68"/>
    </row>
    <row r="13" spans="1:40" ht="12.75">
      <c r="A13" s="59" t="s">
        <v>31</v>
      </c>
      <c r="B13" s="60" t="s">
        <v>30</v>
      </c>
      <c r="C13" s="24">
        <v>3</v>
      </c>
      <c r="D13" s="24"/>
      <c r="E13" s="61">
        <f t="shared" si="0"/>
        <v>0.02702366823890355</v>
      </c>
      <c r="F13" s="62">
        <v>6448488</v>
      </c>
      <c r="G13" s="63">
        <f t="shared" si="1"/>
        <v>0.004900426680565705</v>
      </c>
      <c r="H13" s="62">
        <v>1169358</v>
      </c>
      <c r="I13" s="63">
        <f t="shared" si="2"/>
        <v>0.0010512576430428576</v>
      </c>
      <c r="J13" s="62">
        <v>250855</v>
      </c>
      <c r="K13" s="64">
        <v>1789</v>
      </c>
      <c r="L13" s="65">
        <f t="shared" si="3"/>
        <v>252644</v>
      </c>
      <c r="M13" s="66">
        <f t="shared" si="4"/>
        <v>0.007131609894161966</v>
      </c>
      <c r="N13" s="67">
        <f t="shared" si="5"/>
        <v>0.0532660813409276</v>
      </c>
      <c r="O13" s="62">
        <v>12710550</v>
      </c>
      <c r="P13" s="64">
        <v>0</v>
      </c>
      <c r="Q13" s="65">
        <f t="shared" si="6"/>
        <v>12710550</v>
      </c>
      <c r="R13" s="66">
        <f t="shared" si="7"/>
        <v>0</v>
      </c>
      <c r="S13" s="67">
        <f t="shared" si="8"/>
        <v>0.021134504944481398</v>
      </c>
      <c r="T13" s="62">
        <v>5043194</v>
      </c>
      <c r="U13" s="64">
        <v>0</v>
      </c>
      <c r="V13" s="65">
        <f t="shared" si="9"/>
        <v>5043194</v>
      </c>
      <c r="W13" s="66">
        <f t="shared" si="10"/>
        <v>0</v>
      </c>
      <c r="X13" s="67">
        <f t="shared" si="11"/>
        <v>0.8801789106364204</v>
      </c>
      <c r="Y13" s="62">
        <v>210031558</v>
      </c>
      <c r="Z13" s="64">
        <v>32392</v>
      </c>
      <c r="AA13" s="65">
        <f t="shared" si="12"/>
        <v>210063950</v>
      </c>
      <c r="AB13" s="66">
        <f t="shared" si="13"/>
        <v>0.00015422444278587888</v>
      </c>
      <c r="AC13" s="67">
        <f t="shared" si="14"/>
        <v>0.012445150515658521</v>
      </c>
      <c r="AD13" s="62">
        <v>2969708</v>
      </c>
      <c r="AE13" s="67">
        <f t="shared" si="15"/>
        <v>0</v>
      </c>
      <c r="AF13" s="62">
        <v>0</v>
      </c>
      <c r="AG13" s="62">
        <v>238623711</v>
      </c>
      <c r="AH13" s="64">
        <v>34181</v>
      </c>
      <c r="AI13" s="65">
        <v>238657892</v>
      </c>
      <c r="AJ13" s="66">
        <f t="shared" si="16"/>
        <v>0.00014324226145322164</v>
      </c>
      <c r="AK13" s="62">
        <v>0</v>
      </c>
      <c r="AL13" s="62">
        <v>0</v>
      </c>
      <c r="AM13" s="25">
        <v>0</v>
      </c>
      <c r="AN13" s="68"/>
    </row>
    <row r="14" spans="1:40" ht="12.75">
      <c r="A14" s="59" t="s">
        <v>33</v>
      </c>
      <c r="B14" s="60" t="s">
        <v>32</v>
      </c>
      <c r="C14" s="24">
        <v>3</v>
      </c>
      <c r="D14" s="24"/>
      <c r="E14" s="61">
        <f t="shared" si="0"/>
        <v>0.03715745010761742</v>
      </c>
      <c r="F14" s="62">
        <v>11531274</v>
      </c>
      <c r="G14" s="63">
        <f t="shared" si="1"/>
        <v>0.019460867264761407</v>
      </c>
      <c r="H14" s="62">
        <v>6039397</v>
      </c>
      <c r="I14" s="63">
        <f t="shared" si="2"/>
        <v>0.0031283503060961938</v>
      </c>
      <c r="J14" s="62">
        <v>970838</v>
      </c>
      <c r="K14" s="64">
        <v>6926</v>
      </c>
      <c r="L14" s="65">
        <f t="shared" si="3"/>
        <v>977764</v>
      </c>
      <c r="M14" s="66">
        <f t="shared" si="4"/>
        <v>0.007134042960823536</v>
      </c>
      <c r="N14" s="67">
        <f t="shared" si="5"/>
        <v>0.08691892917808777</v>
      </c>
      <c r="O14" s="62">
        <v>26974025</v>
      </c>
      <c r="P14" s="64">
        <v>-15689</v>
      </c>
      <c r="Q14" s="65">
        <f t="shared" si="6"/>
        <v>26958336</v>
      </c>
      <c r="R14" s="66">
        <f t="shared" si="7"/>
        <v>-0.0005816336271653934</v>
      </c>
      <c r="S14" s="67">
        <f t="shared" si="8"/>
        <v>0.0005683011721670856</v>
      </c>
      <c r="T14" s="62">
        <v>176364</v>
      </c>
      <c r="U14" s="64">
        <v>0</v>
      </c>
      <c r="V14" s="65">
        <f t="shared" si="9"/>
        <v>176364</v>
      </c>
      <c r="W14" s="66">
        <f t="shared" si="10"/>
        <v>0</v>
      </c>
      <c r="X14" s="67">
        <f t="shared" si="11"/>
        <v>0.7976454961880765</v>
      </c>
      <c r="Y14" s="62">
        <v>247537674</v>
      </c>
      <c r="Z14" s="64">
        <v>-1635309</v>
      </c>
      <c r="AA14" s="65">
        <f t="shared" si="12"/>
        <v>245902365</v>
      </c>
      <c r="AB14" s="66">
        <f t="shared" si="13"/>
        <v>-0.00660630349140309</v>
      </c>
      <c r="AC14" s="67">
        <f t="shared" si="14"/>
        <v>0.025024688607118522</v>
      </c>
      <c r="AD14" s="62">
        <v>7766048</v>
      </c>
      <c r="AE14" s="67">
        <f t="shared" si="15"/>
        <v>0.030095917176075116</v>
      </c>
      <c r="AF14" s="62">
        <v>9339830</v>
      </c>
      <c r="AG14" s="62">
        <v>310335450</v>
      </c>
      <c r="AH14" s="64">
        <v>-1644072</v>
      </c>
      <c r="AI14" s="65">
        <v>308691378</v>
      </c>
      <c r="AJ14" s="66">
        <f t="shared" si="16"/>
        <v>-0.005297725412936227</v>
      </c>
      <c r="AK14" s="62">
        <v>0</v>
      </c>
      <c r="AL14" s="62">
        <v>0</v>
      </c>
      <c r="AM14" s="25">
        <v>0</v>
      </c>
      <c r="AN14" s="68"/>
    </row>
    <row r="15" spans="1:40" ht="12.75">
      <c r="A15" s="59" t="s">
        <v>35</v>
      </c>
      <c r="B15" s="60" t="s">
        <v>34</v>
      </c>
      <c r="C15" s="24">
        <v>3</v>
      </c>
      <c r="D15" s="24"/>
      <c r="E15" s="61">
        <f t="shared" si="0"/>
        <v>0.022236828078345573</v>
      </c>
      <c r="F15" s="62">
        <v>9311533</v>
      </c>
      <c r="G15" s="63">
        <f t="shared" si="1"/>
        <v>0.0213045180661319</v>
      </c>
      <c r="H15" s="62">
        <v>8921134</v>
      </c>
      <c r="I15" s="63">
        <f t="shared" si="2"/>
        <v>0.08059723445192353</v>
      </c>
      <c r="J15" s="62">
        <v>33749589</v>
      </c>
      <c r="K15" s="64">
        <v>240765</v>
      </c>
      <c r="L15" s="65">
        <f t="shared" si="3"/>
        <v>33990354</v>
      </c>
      <c r="M15" s="66">
        <f t="shared" si="4"/>
        <v>0.007133864652396211</v>
      </c>
      <c r="N15" s="67">
        <f t="shared" si="5"/>
        <v>0.047946132976405424</v>
      </c>
      <c r="O15" s="62">
        <v>20077144</v>
      </c>
      <c r="P15" s="64">
        <v>-14409</v>
      </c>
      <c r="Q15" s="65">
        <f t="shared" si="6"/>
        <v>20062735</v>
      </c>
      <c r="R15" s="66">
        <f t="shared" si="7"/>
        <v>-0.0007176817579233381</v>
      </c>
      <c r="S15" s="67">
        <f t="shared" si="8"/>
        <v>0.001987802755556286</v>
      </c>
      <c r="T15" s="62">
        <v>832380</v>
      </c>
      <c r="U15" s="64">
        <v>0</v>
      </c>
      <c r="V15" s="65">
        <f t="shared" si="9"/>
        <v>832380</v>
      </c>
      <c r="W15" s="66">
        <f t="shared" si="10"/>
        <v>0</v>
      </c>
      <c r="X15" s="67">
        <f t="shared" si="11"/>
        <v>0.8004092837108785</v>
      </c>
      <c r="Y15" s="62">
        <v>335166393</v>
      </c>
      <c r="Z15" s="64">
        <v>700742</v>
      </c>
      <c r="AA15" s="65">
        <f t="shared" si="12"/>
        <v>335867135</v>
      </c>
      <c r="AB15" s="66">
        <f t="shared" si="13"/>
        <v>0.0020907287085910192</v>
      </c>
      <c r="AC15" s="67">
        <f t="shared" si="14"/>
        <v>0.025518199960758818</v>
      </c>
      <c r="AD15" s="62">
        <v>10685587</v>
      </c>
      <c r="AE15" s="67">
        <f t="shared" si="15"/>
        <v>0</v>
      </c>
      <c r="AF15" s="62">
        <v>0</v>
      </c>
      <c r="AG15" s="62">
        <v>418743760</v>
      </c>
      <c r="AH15" s="64">
        <v>927098</v>
      </c>
      <c r="AI15" s="65">
        <v>419670858</v>
      </c>
      <c r="AJ15" s="66">
        <f t="shared" si="16"/>
        <v>0.0022139983650144423</v>
      </c>
      <c r="AK15" s="62">
        <v>0</v>
      </c>
      <c r="AL15" s="62">
        <v>0</v>
      </c>
      <c r="AM15" s="25">
        <v>0</v>
      </c>
      <c r="AN15" s="68"/>
    </row>
    <row r="16" spans="1:40" ht="12.75">
      <c r="A16" s="59" t="s">
        <v>37</v>
      </c>
      <c r="B16" s="60" t="s">
        <v>36</v>
      </c>
      <c r="C16" s="24">
        <v>3</v>
      </c>
      <c r="D16" s="24"/>
      <c r="E16" s="61">
        <f t="shared" si="0"/>
        <v>0.04503617247598709</v>
      </c>
      <c r="F16" s="62">
        <v>65779767</v>
      </c>
      <c r="G16" s="63">
        <f t="shared" si="1"/>
        <v>0.003572714142748726</v>
      </c>
      <c r="H16" s="62">
        <v>5218301</v>
      </c>
      <c r="I16" s="63">
        <f t="shared" si="2"/>
        <v>0.005245811822582542</v>
      </c>
      <c r="J16" s="62">
        <v>7662025</v>
      </c>
      <c r="K16" s="64">
        <v>54660</v>
      </c>
      <c r="L16" s="65">
        <f t="shared" si="3"/>
        <v>7716685</v>
      </c>
      <c r="M16" s="66">
        <f t="shared" si="4"/>
        <v>0.00713388431909319</v>
      </c>
      <c r="N16" s="67">
        <f t="shared" si="5"/>
        <v>0.13444327918165366</v>
      </c>
      <c r="O16" s="62">
        <v>196367655</v>
      </c>
      <c r="P16" s="64">
        <v>-2013284</v>
      </c>
      <c r="Q16" s="65">
        <f t="shared" si="6"/>
        <v>194354371</v>
      </c>
      <c r="R16" s="66">
        <f t="shared" si="7"/>
        <v>-0.010252625362359193</v>
      </c>
      <c r="S16" s="67">
        <f t="shared" si="8"/>
        <v>0.07149294508768991</v>
      </c>
      <c r="T16" s="62">
        <v>104422490</v>
      </c>
      <c r="U16" s="64">
        <v>0</v>
      </c>
      <c r="V16" s="65">
        <f t="shared" si="9"/>
        <v>104422490</v>
      </c>
      <c r="W16" s="66">
        <f t="shared" si="10"/>
        <v>0</v>
      </c>
      <c r="X16" s="67">
        <f t="shared" si="11"/>
        <v>0.7034321162325317</v>
      </c>
      <c r="Y16" s="62">
        <v>1027431910</v>
      </c>
      <c r="Z16" s="64">
        <v>14311684</v>
      </c>
      <c r="AA16" s="65">
        <f t="shared" si="12"/>
        <v>1041743594</v>
      </c>
      <c r="AB16" s="66">
        <f t="shared" si="13"/>
        <v>0.01392956930839339</v>
      </c>
      <c r="AC16" s="67">
        <f t="shared" si="14"/>
        <v>0.03677696105680644</v>
      </c>
      <c r="AD16" s="62">
        <v>53716375</v>
      </c>
      <c r="AE16" s="67">
        <f t="shared" si="15"/>
        <v>0</v>
      </c>
      <c r="AF16" s="62">
        <v>0</v>
      </c>
      <c r="AG16" s="62">
        <v>1460598523</v>
      </c>
      <c r="AH16" s="64">
        <v>12353060</v>
      </c>
      <c r="AI16" s="65">
        <v>1472951583</v>
      </c>
      <c r="AJ16" s="66">
        <f t="shared" si="16"/>
        <v>0.008457532857576359</v>
      </c>
      <c r="AK16" s="62">
        <v>521395</v>
      </c>
      <c r="AL16" s="62">
        <v>4433135</v>
      </c>
      <c r="AM16" s="25">
        <v>0</v>
      </c>
      <c r="AN16" s="68"/>
    </row>
    <row r="17" spans="1:40" ht="12.75">
      <c r="A17" s="59" t="s">
        <v>39</v>
      </c>
      <c r="B17" s="60" t="s">
        <v>38</v>
      </c>
      <c r="C17" s="24">
        <v>3</v>
      </c>
      <c r="D17" s="24"/>
      <c r="E17" s="61">
        <f t="shared" si="0"/>
        <v>0.03064656936045181</v>
      </c>
      <c r="F17" s="62">
        <v>14225147</v>
      </c>
      <c r="G17" s="63">
        <f t="shared" si="1"/>
        <v>0.004649044069591403</v>
      </c>
      <c r="H17" s="62">
        <v>2157936</v>
      </c>
      <c r="I17" s="63">
        <f t="shared" si="2"/>
        <v>0.011415512600963514</v>
      </c>
      <c r="J17" s="62">
        <v>5298712</v>
      </c>
      <c r="K17" s="64">
        <v>37800</v>
      </c>
      <c r="L17" s="65">
        <f t="shared" si="3"/>
        <v>5336512</v>
      </c>
      <c r="M17" s="66">
        <f t="shared" si="4"/>
        <v>0.007133809121914911</v>
      </c>
      <c r="N17" s="67">
        <f t="shared" si="5"/>
        <v>0.08312490649930646</v>
      </c>
      <c r="O17" s="62">
        <v>38583895</v>
      </c>
      <c r="P17" s="64">
        <v>-222869</v>
      </c>
      <c r="Q17" s="65">
        <f t="shared" si="6"/>
        <v>38361026</v>
      </c>
      <c r="R17" s="66">
        <f t="shared" si="7"/>
        <v>-0.005776218290040443</v>
      </c>
      <c r="S17" s="67">
        <f t="shared" si="8"/>
        <v>0.01092611618284151</v>
      </c>
      <c r="T17" s="62">
        <v>5071550</v>
      </c>
      <c r="U17" s="64">
        <v>0</v>
      </c>
      <c r="V17" s="65">
        <f t="shared" si="9"/>
        <v>5071550</v>
      </c>
      <c r="W17" s="66">
        <f t="shared" si="10"/>
        <v>0</v>
      </c>
      <c r="X17" s="67">
        <f t="shared" si="11"/>
        <v>0.797043678267302</v>
      </c>
      <c r="Y17" s="62">
        <v>369961915</v>
      </c>
      <c r="Z17" s="64">
        <v>5887472</v>
      </c>
      <c r="AA17" s="65">
        <f t="shared" si="12"/>
        <v>375849387</v>
      </c>
      <c r="AB17" s="66">
        <f t="shared" si="13"/>
        <v>0.01591372452486089</v>
      </c>
      <c r="AC17" s="67">
        <f t="shared" si="14"/>
        <v>0.06219417301954328</v>
      </c>
      <c r="AD17" s="62">
        <v>28868525</v>
      </c>
      <c r="AE17" s="67">
        <f t="shared" si="15"/>
        <v>0</v>
      </c>
      <c r="AF17" s="62">
        <v>0</v>
      </c>
      <c r="AG17" s="62">
        <v>464167680</v>
      </c>
      <c r="AH17" s="64">
        <v>5702403</v>
      </c>
      <c r="AI17" s="65">
        <v>469870083</v>
      </c>
      <c r="AJ17" s="66">
        <f t="shared" si="16"/>
        <v>0.01228522201287259</v>
      </c>
      <c r="AK17" s="62">
        <v>12985</v>
      </c>
      <c r="AL17" s="62">
        <v>831420</v>
      </c>
      <c r="AM17" s="25">
        <v>0</v>
      </c>
      <c r="AN17" s="68"/>
    </row>
    <row r="18" spans="1:40" ht="12.75">
      <c r="A18" s="59" t="s">
        <v>41</v>
      </c>
      <c r="B18" s="60" t="s">
        <v>40</v>
      </c>
      <c r="C18" s="24">
        <v>3</v>
      </c>
      <c r="D18" s="24"/>
      <c r="E18" s="61">
        <f t="shared" si="0"/>
        <v>0.0343261070463612</v>
      </c>
      <c r="F18" s="62">
        <v>28114619</v>
      </c>
      <c r="G18" s="63">
        <f t="shared" si="1"/>
        <v>0.005340368530225892</v>
      </c>
      <c r="H18" s="62">
        <v>4374001</v>
      </c>
      <c r="I18" s="63">
        <f t="shared" si="2"/>
        <v>0.01702697610482072</v>
      </c>
      <c r="J18" s="62">
        <v>13945856</v>
      </c>
      <c r="K18" s="64">
        <v>99488</v>
      </c>
      <c r="L18" s="65">
        <f t="shared" si="3"/>
        <v>14045344</v>
      </c>
      <c r="M18" s="66">
        <f t="shared" si="4"/>
        <v>0.007133875468096042</v>
      </c>
      <c r="N18" s="67">
        <f t="shared" si="5"/>
        <v>0.07416068820441768</v>
      </c>
      <c r="O18" s="62">
        <v>60740925</v>
      </c>
      <c r="P18" s="64">
        <v>922521</v>
      </c>
      <c r="Q18" s="65">
        <f t="shared" si="6"/>
        <v>61663446</v>
      </c>
      <c r="R18" s="66">
        <f t="shared" si="7"/>
        <v>0.015187799658961401</v>
      </c>
      <c r="S18" s="67">
        <f t="shared" si="8"/>
        <v>0.018873564992085794</v>
      </c>
      <c r="T18" s="62">
        <v>15458295</v>
      </c>
      <c r="U18" s="64">
        <v>0</v>
      </c>
      <c r="V18" s="65">
        <f t="shared" si="9"/>
        <v>15458295</v>
      </c>
      <c r="W18" s="66">
        <f t="shared" si="10"/>
        <v>0</v>
      </c>
      <c r="X18" s="67">
        <f t="shared" si="11"/>
        <v>0.8115441381980789</v>
      </c>
      <c r="Y18" s="62">
        <v>664690995</v>
      </c>
      <c r="Z18" s="64">
        <v>15734280</v>
      </c>
      <c r="AA18" s="65">
        <f t="shared" si="12"/>
        <v>680425275</v>
      </c>
      <c r="AB18" s="66">
        <f t="shared" si="13"/>
        <v>0.02367157087783324</v>
      </c>
      <c r="AC18" s="67">
        <f t="shared" si="14"/>
        <v>0.03872815692400977</v>
      </c>
      <c r="AD18" s="62">
        <v>31720095</v>
      </c>
      <c r="AE18" s="67">
        <f t="shared" si="15"/>
        <v>0</v>
      </c>
      <c r="AF18" s="62">
        <v>0</v>
      </c>
      <c r="AG18" s="62">
        <v>819044786</v>
      </c>
      <c r="AH18" s="64">
        <v>16756289</v>
      </c>
      <c r="AI18" s="65">
        <v>835801075</v>
      </c>
      <c r="AJ18" s="66">
        <f t="shared" si="16"/>
        <v>0.020458330589995355</v>
      </c>
      <c r="AK18" s="62">
        <v>186400</v>
      </c>
      <c r="AL18" s="62">
        <v>627535</v>
      </c>
      <c r="AM18" s="25">
        <v>0</v>
      </c>
      <c r="AN18" s="68"/>
    </row>
    <row r="19" spans="1:40" ht="12.75">
      <c r="A19" s="59" t="s">
        <v>43</v>
      </c>
      <c r="B19" s="60" t="s">
        <v>42</v>
      </c>
      <c r="C19" s="24">
        <v>3</v>
      </c>
      <c r="D19" s="24"/>
      <c r="E19" s="61">
        <f t="shared" si="0"/>
        <v>0.037973598116265044</v>
      </c>
      <c r="F19" s="62">
        <v>40788415</v>
      </c>
      <c r="G19" s="63">
        <f t="shared" si="1"/>
        <v>0.02988417379073247</v>
      </c>
      <c r="H19" s="62">
        <v>32099357</v>
      </c>
      <c r="I19" s="63">
        <f t="shared" si="2"/>
        <v>0.10888230737032129</v>
      </c>
      <c r="J19" s="62">
        <v>116953277</v>
      </c>
      <c r="K19" s="64">
        <v>834329</v>
      </c>
      <c r="L19" s="65">
        <f t="shared" si="3"/>
        <v>117787606</v>
      </c>
      <c r="M19" s="66">
        <f t="shared" si="4"/>
        <v>0.00713386594545786</v>
      </c>
      <c r="N19" s="67">
        <f t="shared" si="5"/>
        <v>0.3468184955236568</v>
      </c>
      <c r="O19" s="62">
        <v>372526635</v>
      </c>
      <c r="P19" s="64">
        <v>-11238829</v>
      </c>
      <c r="Q19" s="65">
        <f t="shared" si="6"/>
        <v>361287806</v>
      </c>
      <c r="R19" s="66">
        <f t="shared" si="7"/>
        <v>-0.030169195821394088</v>
      </c>
      <c r="S19" s="67">
        <f t="shared" si="8"/>
        <v>0.10334403341627739</v>
      </c>
      <c r="T19" s="62">
        <v>111004475</v>
      </c>
      <c r="U19" s="64">
        <v>0</v>
      </c>
      <c r="V19" s="65">
        <f t="shared" si="9"/>
        <v>111004475</v>
      </c>
      <c r="W19" s="66">
        <f t="shared" si="10"/>
        <v>0</v>
      </c>
      <c r="X19" s="67">
        <f t="shared" si="11"/>
        <v>0.36199710922082734</v>
      </c>
      <c r="Y19" s="62">
        <v>388830373</v>
      </c>
      <c r="Z19" s="64">
        <v>9069516</v>
      </c>
      <c r="AA19" s="65">
        <f t="shared" si="12"/>
        <v>397899889</v>
      </c>
      <c r="AB19" s="66">
        <f t="shared" si="13"/>
        <v>0.023325122289250794</v>
      </c>
      <c r="AC19" s="67">
        <f t="shared" si="14"/>
        <v>0.011100282561919689</v>
      </c>
      <c r="AD19" s="62">
        <v>11923098</v>
      </c>
      <c r="AE19" s="67">
        <f t="shared" si="15"/>
        <v>0</v>
      </c>
      <c r="AF19" s="62">
        <v>0</v>
      </c>
      <c r="AG19" s="62">
        <v>1074125630</v>
      </c>
      <c r="AH19" s="64">
        <v>-1334984</v>
      </c>
      <c r="AI19" s="65">
        <v>1072790646</v>
      </c>
      <c r="AJ19" s="66">
        <f t="shared" si="16"/>
        <v>-0.0012428564803914045</v>
      </c>
      <c r="AK19" s="62">
        <v>0</v>
      </c>
      <c r="AL19" s="62">
        <v>424566</v>
      </c>
      <c r="AM19" s="25">
        <v>0</v>
      </c>
      <c r="AN19" s="68"/>
    </row>
    <row r="20" spans="1:40" ht="12.75">
      <c r="A20" s="59" t="s">
        <v>45</v>
      </c>
      <c r="B20" s="69" t="s">
        <v>44</v>
      </c>
      <c r="C20" s="24">
        <v>3</v>
      </c>
      <c r="D20" s="24"/>
      <c r="E20" s="61">
        <f t="shared" si="0"/>
        <v>0.04987865303648164</v>
      </c>
      <c r="F20" s="62">
        <v>33359049</v>
      </c>
      <c r="G20" s="63">
        <f t="shared" si="1"/>
        <v>0.016515445336060253</v>
      </c>
      <c r="H20" s="62">
        <v>11045598</v>
      </c>
      <c r="I20" s="63">
        <f t="shared" si="2"/>
        <v>0.0656526869787094</v>
      </c>
      <c r="J20" s="62">
        <v>43908788</v>
      </c>
      <c r="K20" s="64">
        <v>313239</v>
      </c>
      <c r="L20" s="65">
        <f t="shared" si="3"/>
        <v>44222027</v>
      </c>
      <c r="M20" s="66">
        <f t="shared" si="4"/>
        <v>0.007133856666688226</v>
      </c>
      <c r="N20" s="67">
        <f t="shared" si="5"/>
        <v>0.11561192414711281</v>
      </c>
      <c r="O20" s="62">
        <v>77321732</v>
      </c>
      <c r="P20" s="64">
        <v>-2222421</v>
      </c>
      <c r="Q20" s="65">
        <f t="shared" si="6"/>
        <v>75099311</v>
      </c>
      <c r="R20" s="66">
        <f t="shared" si="7"/>
        <v>-0.02874251445893633</v>
      </c>
      <c r="S20" s="67">
        <f t="shared" si="8"/>
        <v>0.043911203317081204</v>
      </c>
      <c r="T20" s="62">
        <v>29367994</v>
      </c>
      <c r="U20" s="64">
        <v>0</v>
      </c>
      <c r="V20" s="65">
        <f t="shared" si="9"/>
        <v>29367994</v>
      </c>
      <c r="W20" s="66">
        <f t="shared" si="10"/>
        <v>0</v>
      </c>
      <c r="X20" s="67">
        <f t="shared" si="11"/>
        <v>0.6831589273371813</v>
      </c>
      <c r="Y20" s="62">
        <v>456899510</v>
      </c>
      <c r="Z20" s="64">
        <v>9416432</v>
      </c>
      <c r="AA20" s="65">
        <f t="shared" si="12"/>
        <v>466315942</v>
      </c>
      <c r="AB20" s="66">
        <f t="shared" si="13"/>
        <v>0.02060941584288414</v>
      </c>
      <c r="AC20" s="67">
        <f t="shared" si="14"/>
        <v>0.02527115984737337</v>
      </c>
      <c r="AD20" s="62">
        <v>16901456</v>
      </c>
      <c r="AE20" s="67">
        <f t="shared" si="15"/>
        <v>0</v>
      </c>
      <c r="AF20" s="62">
        <v>0</v>
      </c>
      <c r="AG20" s="62">
        <v>668804127</v>
      </c>
      <c r="AH20" s="64">
        <v>7507250</v>
      </c>
      <c r="AI20" s="65">
        <v>676311377</v>
      </c>
      <c r="AJ20" s="66">
        <f t="shared" si="16"/>
        <v>0.01122488587753586</v>
      </c>
      <c r="AK20" s="62">
        <v>0</v>
      </c>
      <c r="AL20" s="62">
        <v>0</v>
      </c>
      <c r="AM20" s="25">
        <v>0</v>
      </c>
      <c r="AN20" s="68"/>
    </row>
    <row r="21" spans="1:40" ht="12.75">
      <c r="A21" s="59" t="s">
        <v>47</v>
      </c>
      <c r="B21" s="60" t="s">
        <v>46</v>
      </c>
      <c r="C21" s="24">
        <v>3</v>
      </c>
      <c r="D21" s="24"/>
      <c r="E21" s="61">
        <f t="shared" si="0"/>
        <v>0.04464239253870341</v>
      </c>
      <c r="F21" s="62">
        <v>29915640</v>
      </c>
      <c r="G21" s="63">
        <f t="shared" si="1"/>
        <v>0.0009690363020170305</v>
      </c>
      <c r="H21" s="62">
        <v>649368</v>
      </c>
      <c r="I21" s="63">
        <f t="shared" si="2"/>
        <v>0.0004416122305510956</v>
      </c>
      <c r="J21" s="62">
        <v>295932</v>
      </c>
      <c r="K21" s="64">
        <v>2111</v>
      </c>
      <c r="L21" s="65">
        <f t="shared" si="3"/>
        <v>298043</v>
      </c>
      <c r="M21" s="66">
        <f t="shared" si="4"/>
        <v>0.007133395509779273</v>
      </c>
      <c r="N21" s="67">
        <f t="shared" si="5"/>
        <v>0.08360229196288035</v>
      </c>
      <c r="O21" s="62">
        <v>56023343</v>
      </c>
      <c r="P21" s="64">
        <v>141768</v>
      </c>
      <c r="Q21" s="65">
        <f t="shared" si="6"/>
        <v>56165111</v>
      </c>
      <c r="R21" s="66">
        <f t="shared" si="7"/>
        <v>0.002530516609835297</v>
      </c>
      <c r="S21" s="67">
        <f t="shared" si="8"/>
        <v>0.012860688526311908</v>
      </c>
      <c r="T21" s="62">
        <v>8618170</v>
      </c>
      <c r="U21" s="64">
        <v>-11771</v>
      </c>
      <c r="V21" s="65">
        <f t="shared" si="9"/>
        <v>8606399</v>
      </c>
      <c r="W21" s="66">
        <f t="shared" si="10"/>
        <v>-0.0013658352063141016</v>
      </c>
      <c r="X21" s="67">
        <f t="shared" si="11"/>
        <v>0.836517201741886</v>
      </c>
      <c r="Y21" s="62">
        <v>560564657</v>
      </c>
      <c r="Z21" s="64">
        <v>16982926</v>
      </c>
      <c r="AA21" s="65">
        <f t="shared" si="12"/>
        <v>577547583</v>
      </c>
      <c r="AB21" s="66">
        <f t="shared" si="13"/>
        <v>0.03029610552132972</v>
      </c>
      <c r="AC21" s="67">
        <f t="shared" si="14"/>
        <v>0.02096677669765015</v>
      </c>
      <c r="AD21" s="62">
        <v>14050200</v>
      </c>
      <c r="AE21" s="67">
        <f t="shared" si="15"/>
        <v>0</v>
      </c>
      <c r="AF21" s="62">
        <v>0</v>
      </c>
      <c r="AG21" s="62">
        <v>670117310</v>
      </c>
      <c r="AH21" s="64">
        <v>17115034</v>
      </c>
      <c r="AI21" s="65">
        <v>687232344</v>
      </c>
      <c r="AJ21" s="66">
        <f t="shared" si="16"/>
        <v>0.02554035501634781</v>
      </c>
      <c r="AK21" s="62">
        <v>0</v>
      </c>
      <c r="AL21" s="62">
        <v>0</v>
      </c>
      <c r="AM21" s="25">
        <v>0</v>
      </c>
      <c r="AN21" s="68"/>
    </row>
    <row r="22" spans="1:40" ht="12.75">
      <c r="A22" s="59" t="s">
        <v>49</v>
      </c>
      <c r="B22" s="60" t="s">
        <v>48</v>
      </c>
      <c r="C22" s="24">
        <v>3</v>
      </c>
      <c r="D22" s="24"/>
      <c r="E22" s="61">
        <f t="shared" si="0"/>
        <v>0.055608475097670515</v>
      </c>
      <c r="F22" s="62">
        <v>45300143</v>
      </c>
      <c r="G22" s="63">
        <f t="shared" si="1"/>
        <v>0.002682897906844682</v>
      </c>
      <c r="H22" s="62">
        <v>2185560</v>
      </c>
      <c r="I22" s="63">
        <f t="shared" si="2"/>
        <v>0.0010494906500720699</v>
      </c>
      <c r="J22" s="62">
        <v>854943</v>
      </c>
      <c r="K22" s="64">
        <v>6099</v>
      </c>
      <c r="L22" s="65">
        <f t="shared" si="3"/>
        <v>861042</v>
      </c>
      <c r="M22" s="66">
        <f t="shared" si="4"/>
        <v>0.0071338089205947065</v>
      </c>
      <c r="N22" s="67">
        <f t="shared" si="5"/>
        <v>0.13739424050233567</v>
      </c>
      <c r="O22" s="62">
        <v>111925003</v>
      </c>
      <c r="P22" s="64">
        <v>-1148</v>
      </c>
      <c r="Q22" s="65">
        <f t="shared" si="6"/>
        <v>111923855</v>
      </c>
      <c r="R22" s="66">
        <f t="shared" si="7"/>
        <v>-1.0256868163764982E-05</v>
      </c>
      <c r="S22" s="67">
        <f t="shared" si="8"/>
        <v>0.050684901524207536</v>
      </c>
      <c r="T22" s="62">
        <v>41289269</v>
      </c>
      <c r="U22" s="64">
        <v>0</v>
      </c>
      <c r="V22" s="65">
        <f t="shared" si="9"/>
        <v>41289269</v>
      </c>
      <c r="W22" s="66">
        <f t="shared" si="10"/>
        <v>0</v>
      </c>
      <c r="X22" s="67">
        <f t="shared" si="11"/>
        <v>0.7269950195586542</v>
      </c>
      <c r="Y22" s="62">
        <v>592229481</v>
      </c>
      <c r="Z22" s="64">
        <v>16978980</v>
      </c>
      <c r="AA22" s="65">
        <f t="shared" si="12"/>
        <v>609208461</v>
      </c>
      <c r="AB22" s="66">
        <f t="shared" si="13"/>
        <v>0.028669596068284887</v>
      </c>
      <c r="AC22" s="67">
        <f t="shared" si="14"/>
        <v>0.025584974760215293</v>
      </c>
      <c r="AD22" s="62">
        <v>20842201</v>
      </c>
      <c r="AE22" s="67">
        <f t="shared" si="15"/>
        <v>0</v>
      </c>
      <c r="AF22" s="62">
        <v>0</v>
      </c>
      <c r="AG22" s="62">
        <v>814626600</v>
      </c>
      <c r="AH22" s="64">
        <v>16983931</v>
      </c>
      <c r="AI22" s="65">
        <v>831610531</v>
      </c>
      <c r="AJ22" s="66">
        <f t="shared" si="16"/>
        <v>0.02084873118555176</v>
      </c>
      <c r="AK22" s="62">
        <v>0</v>
      </c>
      <c r="AL22" s="62">
        <v>38705</v>
      </c>
      <c r="AM22" s="25">
        <v>0</v>
      </c>
      <c r="AN22" s="68"/>
    </row>
    <row r="23" spans="1:40" ht="12.75">
      <c r="A23" s="59" t="s">
        <v>51</v>
      </c>
      <c r="B23" s="60" t="s">
        <v>50</v>
      </c>
      <c r="C23" s="24">
        <v>3</v>
      </c>
      <c r="D23" s="24"/>
      <c r="E23" s="61">
        <f t="shared" si="0"/>
        <v>0.03486097437925508</v>
      </c>
      <c r="F23" s="62">
        <v>21271876</v>
      </c>
      <c r="G23" s="63">
        <f t="shared" si="1"/>
        <v>0.01743430730080523</v>
      </c>
      <c r="H23" s="62">
        <v>10638269</v>
      </c>
      <c r="I23" s="63">
        <f t="shared" si="2"/>
        <v>0.06031508968579569</v>
      </c>
      <c r="J23" s="62">
        <v>36803765</v>
      </c>
      <c r="K23" s="64">
        <v>262553</v>
      </c>
      <c r="L23" s="65">
        <f t="shared" si="3"/>
        <v>37066318</v>
      </c>
      <c r="M23" s="66">
        <f t="shared" si="4"/>
        <v>0.0071338625273800116</v>
      </c>
      <c r="N23" s="67">
        <f t="shared" si="5"/>
        <v>0.24071973352831688</v>
      </c>
      <c r="O23" s="62">
        <v>146885175</v>
      </c>
      <c r="P23" s="64">
        <v>0</v>
      </c>
      <c r="Q23" s="65">
        <f t="shared" si="6"/>
        <v>146885175</v>
      </c>
      <c r="R23" s="66">
        <f t="shared" si="7"/>
        <v>0</v>
      </c>
      <c r="S23" s="67">
        <f t="shared" si="8"/>
        <v>0.03862444597633106</v>
      </c>
      <c r="T23" s="62">
        <v>23568315</v>
      </c>
      <c r="U23" s="64">
        <v>246791</v>
      </c>
      <c r="V23" s="65">
        <f t="shared" si="9"/>
        <v>23815106</v>
      </c>
      <c r="W23" s="66">
        <f t="shared" si="10"/>
        <v>0.010471304376235637</v>
      </c>
      <c r="X23" s="67">
        <f t="shared" si="11"/>
        <v>0.5935748319341596</v>
      </c>
      <c r="Y23" s="62">
        <v>362194415</v>
      </c>
      <c r="Z23" s="64">
        <v>8396327</v>
      </c>
      <c r="AA23" s="65">
        <f t="shared" si="12"/>
        <v>370590742</v>
      </c>
      <c r="AB23" s="66">
        <f t="shared" si="13"/>
        <v>0.02318182349664337</v>
      </c>
      <c r="AC23" s="67">
        <f t="shared" si="14"/>
        <v>0.014464225760933657</v>
      </c>
      <c r="AD23" s="62">
        <v>8825950</v>
      </c>
      <c r="AE23" s="67">
        <f t="shared" si="15"/>
        <v>6.391434402828167E-06</v>
      </c>
      <c r="AF23" s="62">
        <v>3900</v>
      </c>
      <c r="AG23" s="62">
        <v>610191665</v>
      </c>
      <c r="AH23" s="64">
        <v>8905671</v>
      </c>
      <c r="AI23" s="65">
        <v>619097336</v>
      </c>
      <c r="AJ23" s="66">
        <f t="shared" si="16"/>
        <v>0.014594874874274135</v>
      </c>
      <c r="AK23" s="62">
        <v>0</v>
      </c>
      <c r="AL23" s="62">
        <v>0</v>
      </c>
      <c r="AM23" s="25">
        <v>0</v>
      </c>
      <c r="AN23" s="68"/>
    </row>
    <row r="24" spans="1:40" ht="12.75">
      <c r="A24" s="59" t="s">
        <v>53</v>
      </c>
      <c r="B24" s="60" t="s">
        <v>52</v>
      </c>
      <c r="C24" s="24">
        <v>3</v>
      </c>
      <c r="D24" s="24"/>
      <c r="E24" s="61">
        <f t="shared" si="0"/>
        <v>0.044404379438422736</v>
      </c>
      <c r="F24" s="62">
        <v>171750427</v>
      </c>
      <c r="G24" s="63">
        <f t="shared" si="1"/>
        <v>0.008926522080142744</v>
      </c>
      <c r="H24" s="62">
        <v>34526639</v>
      </c>
      <c r="I24" s="63">
        <f t="shared" si="2"/>
        <v>0.01721063370352549</v>
      </c>
      <c r="J24" s="62">
        <v>66568517</v>
      </c>
      <c r="K24" s="64">
        <v>474890</v>
      </c>
      <c r="L24" s="65">
        <f t="shared" si="3"/>
        <v>67043407</v>
      </c>
      <c r="M24" s="66">
        <f t="shared" si="4"/>
        <v>0.007133852779084743</v>
      </c>
      <c r="N24" s="67">
        <f t="shared" si="5"/>
        <v>0.565389289528823</v>
      </c>
      <c r="O24" s="62">
        <v>2186853034</v>
      </c>
      <c r="P24" s="64">
        <v>61350</v>
      </c>
      <c r="Q24" s="65">
        <f t="shared" si="6"/>
        <v>2186914384</v>
      </c>
      <c r="R24" s="66">
        <f t="shared" si="7"/>
        <v>2.805401142471104E-05</v>
      </c>
      <c r="S24" s="67">
        <f t="shared" si="8"/>
        <v>0.2561492564265741</v>
      </c>
      <c r="T24" s="62">
        <v>990752370</v>
      </c>
      <c r="U24" s="64">
        <v>10295162</v>
      </c>
      <c r="V24" s="65">
        <f t="shared" si="9"/>
        <v>1001047532</v>
      </c>
      <c r="W24" s="66">
        <f t="shared" si="10"/>
        <v>0.010391256495303666</v>
      </c>
      <c r="X24" s="67">
        <f t="shared" si="11"/>
        <v>0.10451207253946336</v>
      </c>
      <c r="Y24" s="62">
        <v>404239251</v>
      </c>
      <c r="Z24" s="64">
        <v>8952342</v>
      </c>
      <c r="AA24" s="65">
        <f t="shared" si="12"/>
        <v>413191593</v>
      </c>
      <c r="AB24" s="66">
        <f t="shared" si="13"/>
        <v>0.022146147307204465</v>
      </c>
      <c r="AC24" s="67">
        <f t="shared" si="14"/>
        <v>0.0034063984582647505</v>
      </c>
      <c r="AD24" s="62">
        <v>13175511</v>
      </c>
      <c r="AE24" s="67">
        <f t="shared" si="15"/>
        <v>1.4478247838951067E-06</v>
      </c>
      <c r="AF24" s="62">
        <v>5600</v>
      </c>
      <c r="AG24" s="62">
        <v>3867871349</v>
      </c>
      <c r="AH24" s="64">
        <v>19783744</v>
      </c>
      <c r="AI24" s="65">
        <v>3887655093</v>
      </c>
      <c r="AJ24" s="66">
        <f t="shared" si="16"/>
        <v>0.005114891943113592</v>
      </c>
      <c r="AK24" s="62">
        <v>124970</v>
      </c>
      <c r="AL24" s="62">
        <v>11361320</v>
      </c>
      <c r="AM24" s="25">
        <v>0</v>
      </c>
      <c r="AN24" s="68"/>
    </row>
    <row r="25" spans="1:40" ht="12.75">
      <c r="A25" s="59" t="s">
        <v>55</v>
      </c>
      <c r="B25" s="60" t="s">
        <v>54</v>
      </c>
      <c r="C25" s="24">
        <v>3</v>
      </c>
      <c r="D25" s="24"/>
      <c r="E25" s="61">
        <f t="shared" si="0"/>
        <v>0.03252951240493023</v>
      </c>
      <c r="F25" s="62">
        <v>13265261</v>
      </c>
      <c r="G25" s="63">
        <f t="shared" si="1"/>
        <v>0.02077005161842825</v>
      </c>
      <c r="H25" s="62">
        <v>8469852</v>
      </c>
      <c r="I25" s="63">
        <f t="shared" si="2"/>
        <v>0.07620394616689136</v>
      </c>
      <c r="J25" s="62">
        <v>31075327</v>
      </c>
      <c r="K25" s="64">
        <v>221687</v>
      </c>
      <c r="L25" s="65">
        <f t="shared" si="3"/>
        <v>31297014</v>
      </c>
      <c r="M25" s="66">
        <f t="shared" si="4"/>
        <v>0.007133858961484138</v>
      </c>
      <c r="N25" s="67">
        <f t="shared" si="5"/>
        <v>0.2215756092183288</v>
      </c>
      <c r="O25" s="62">
        <v>90356666</v>
      </c>
      <c r="P25" s="64">
        <v>279942</v>
      </c>
      <c r="Q25" s="65">
        <f t="shared" si="6"/>
        <v>90636608</v>
      </c>
      <c r="R25" s="66">
        <f t="shared" si="7"/>
        <v>0.003098188682614739</v>
      </c>
      <c r="S25" s="67">
        <f t="shared" si="8"/>
        <v>0.04650011501463792</v>
      </c>
      <c r="T25" s="62">
        <v>18962355</v>
      </c>
      <c r="U25" s="64">
        <v>199603</v>
      </c>
      <c r="V25" s="65">
        <f t="shared" si="9"/>
        <v>19161958</v>
      </c>
      <c r="W25" s="66">
        <f t="shared" si="10"/>
        <v>0.010526276931319975</v>
      </c>
      <c r="X25" s="67">
        <f t="shared" si="11"/>
        <v>0.590641564313644</v>
      </c>
      <c r="Y25" s="62">
        <v>240858652</v>
      </c>
      <c r="Z25" s="64">
        <v>6881676</v>
      </c>
      <c r="AA25" s="65">
        <f t="shared" si="12"/>
        <v>247740328</v>
      </c>
      <c r="AB25" s="66">
        <f t="shared" si="13"/>
        <v>0.02857142952041432</v>
      </c>
      <c r="AC25" s="67">
        <f t="shared" si="14"/>
        <v>0.011775032466830874</v>
      </c>
      <c r="AD25" s="62">
        <v>4801759</v>
      </c>
      <c r="AE25" s="67">
        <f t="shared" si="15"/>
        <v>4.168796308522041E-06</v>
      </c>
      <c r="AF25" s="62">
        <v>1700</v>
      </c>
      <c r="AG25" s="62">
        <v>407791572</v>
      </c>
      <c r="AH25" s="64">
        <v>7582908</v>
      </c>
      <c r="AI25" s="65">
        <v>415374480</v>
      </c>
      <c r="AJ25" s="66">
        <f t="shared" si="16"/>
        <v>0.01859505816368368</v>
      </c>
      <c r="AK25" s="62">
        <v>0</v>
      </c>
      <c r="AL25" s="62">
        <v>0</v>
      </c>
      <c r="AM25" s="25">
        <v>0</v>
      </c>
      <c r="AN25" s="68"/>
    </row>
    <row r="26" spans="1:40" ht="12.75">
      <c r="A26" s="59" t="s">
        <v>57</v>
      </c>
      <c r="B26" s="60" t="s">
        <v>56</v>
      </c>
      <c r="C26" s="24">
        <v>3</v>
      </c>
      <c r="D26" s="24"/>
      <c r="E26" s="61">
        <f t="shared" si="0"/>
        <v>0.0436847331384343</v>
      </c>
      <c r="F26" s="62">
        <v>16226953</v>
      </c>
      <c r="G26" s="63">
        <f t="shared" si="1"/>
        <v>0.022728699178163066</v>
      </c>
      <c r="H26" s="62">
        <v>8442710</v>
      </c>
      <c r="I26" s="63">
        <f t="shared" si="2"/>
        <v>0.08332384768576824</v>
      </c>
      <c r="J26" s="62">
        <v>30951137</v>
      </c>
      <c r="K26" s="64">
        <v>220800</v>
      </c>
      <c r="L26" s="65">
        <f t="shared" si="3"/>
        <v>31171937</v>
      </c>
      <c r="M26" s="66">
        <f t="shared" si="4"/>
        <v>0.007133825164484265</v>
      </c>
      <c r="N26" s="67">
        <f t="shared" si="5"/>
        <v>0.18656060153957538</v>
      </c>
      <c r="O26" s="62">
        <v>69299041</v>
      </c>
      <c r="P26" s="64">
        <v>87153</v>
      </c>
      <c r="Q26" s="65">
        <f t="shared" si="6"/>
        <v>69386194</v>
      </c>
      <c r="R26" s="66">
        <f t="shared" si="7"/>
        <v>0.0012576364512749895</v>
      </c>
      <c r="S26" s="67">
        <f t="shared" si="8"/>
        <v>0.021926978222444618</v>
      </c>
      <c r="T26" s="62">
        <v>8144906</v>
      </c>
      <c r="U26" s="64">
        <v>62809</v>
      </c>
      <c r="V26" s="65">
        <f t="shared" si="9"/>
        <v>8207715</v>
      </c>
      <c r="W26" s="66">
        <f t="shared" si="10"/>
        <v>0.007711445656954175</v>
      </c>
      <c r="X26" s="67">
        <f t="shared" si="11"/>
        <v>0.6298052221678649</v>
      </c>
      <c r="Y26" s="62">
        <v>233944882</v>
      </c>
      <c r="Z26" s="64">
        <v>3587145</v>
      </c>
      <c r="AA26" s="65">
        <f t="shared" si="12"/>
        <v>237532027</v>
      </c>
      <c r="AB26" s="66">
        <f t="shared" si="13"/>
        <v>0.015333291198052369</v>
      </c>
      <c r="AC26" s="67">
        <f t="shared" si="14"/>
        <v>0.011967562472001052</v>
      </c>
      <c r="AD26" s="62">
        <v>4445422</v>
      </c>
      <c r="AE26" s="67">
        <f t="shared" si="15"/>
        <v>2.3555957483903485E-06</v>
      </c>
      <c r="AF26" s="62">
        <v>875</v>
      </c>
      <c r="AG26" s="62">
        <v>371455926</v>
      </c>
      <c r="AH26" s="64">
        <v>3957907</v>
      </c>
      <c r="AI26" s="65">
        <v>375413833</v>
      </c>
      <c r="AJ26" s="66">
        <f t="shared" si="16"/>
        <v>0.010655118744827885</v>
      </c>
      <c r="AK26" s="62">
        <v>0</v>
      </c>
      <c r="AL26" s="62">
        <v>0</v>
      </c>
      <c r="AM26" s="25">
        <v>0</v>
      </c>
      <c r="AN26" s="68"/>
    </row>
    <row r="27" spans="1:40" ht="12.75">
      <c r="A27" s="59" t="s">
        <v>59</v>
      </c>
      <c r="B27" s="60" t="s">
        <v>58</v>
      </c>
      <c r="C27" s="24">
        <v>3</v>
      </c>
      <c r="D27" s="24"/>
      <c r="E27" s="61">
        <f t="shared" si="0"/>
        <v>0.1604134041780257</v>
      </c>
      <c r="F27" s="62">
        <v>121890232</v>
      </c>
      <c r="G27" s="63">
        <f t="shared" si="1"/>
        <v>0.012199160196564203</v>
      </c>
      <c r="H27" s="62">
        <v>9269540</v>
      </c>
      <c r="I27" s="63">
        <f t="shared" si="2"/>
        <v>0.04033298958771986</v>
      </c>
      <c r="J27" s="62">
        <v>30647049</v>
      </c>
      <c r="K27" s="64">
        <v>218631</v>
      </c>
      <c r="L27" s="65">
        <f t="shared" si="3"/>
        <v>30865680</v>
      </c>
      <c r="M27" s="66">
        <f t="shared" si="4"/>
        <v>0.007133835300096919</v>
      </c>
      <c r="N27" s="67">
        <f t="shared" si="5"/>
        <v>0.147942543225987</v>
      </c>
      <c r="O27" s="62">
        <v>112414240</v>
      </c>
      <c r="P27" s="64">
        <v>178857</v>
      </c>
      <c r="Q27" s="65">
        <f t="shared" si="6"/>
        <v>112593097</v>
      </c>
      <c r="R27" s="66">
        <f t="shared" si="7"/>
        <v>0.001591052877286721</v>
      </c>
      <c r="S27" s="67">
        <f t="shared" si="8"/>
        <v>0.01766462227460889</v>
      </c>
      <c r="T27" s="62">
        <v>13422475</v>
      </c>
      <c r="U27" s="64">
        <v>134008</v>
      </c>
      <c r="V27" s="65">
        <f t="shared" si="9"/>
        <v>13556483</v>
      </c>
      <c r="W27" s="66">
        <f t="shared" si="10"/>
        <v>0.009983851711401958</v>
      </c>
      <c r="X27" s="67">
        <f t="shared" si="11"/>
        <v>0.6039662403875553</v>
      </c>
      <c r="Y27" s="62">
        <v>458924150</v>
      </c>
      <c r="Z27" s="64">
        <v>13112119</v>
      </c>
      <c r="AA27" s="65">
        <f t="shared" si="12"/>
        <v>472036269</v>
      </c>
      <c r="AB27" s="66">
        <f t="shared" si="13"/>
        <v>0.028571429505289708</v>
      </c>
      <c r="AC27" s="67">
        <f t="shared" si="14"/>
        <v>0.01747652610467015</v>
      </c>
      <c r="AD27" s="62">
        <v>13279550</v>
      </c>
      <c r="AE27" s="67">
        <f t="shared" si="15"/>
        <v>4.514044868916388E-06</v>
      </c>
      <c r="AF27" s="62">
        <v>3430</v>
      </c>
      <c r="AG27" s="62">
        <v>759850666</v>
      </c>
      <c r="AH27" s="64">
        <v>13643615</v>
      </c>
      <c r="AI27" s="65">
        <v>773494281</v>
      </c>
      <c r="AJ27" s="66">
        <f t="shared" si="16"/>
        <v>0.017955653144087657</v>
      </c>
      <c r="AK27" s="62">
        <v>0</v>
      </c>
      <c r="AL27" s="62">
        <v>362765</v>
      </c>
      <c r="AM27" s="25">
        <v>0</v>
      </c>
      <c r="AN27" s="68"/>
    </row>
    <row r="28" spans="1:40" ht="12.75">
      <c r="A28" s="59" t="s">
        <v>61</v>
      </c>
      <c r="B28" s="60" t="s">
        <v>60</v>
      </c>
      <c r="C28" s="24">
        <v>3</v>
      </c>
      <c r="D28" s="24"/>
      <c r="E28" s="61">
        <f t="shared" si="0"/>
        <v>0.04297973132146982</v>
      </c>
      <c r="F28" s="62">
        <v>17329088</v>
      </c>
      <c r="G28" s="63">
        <f t="shared" si="1"/>
        <v>0.0022684398002969786</v>
      </c>
      <c r="H28" s="62">
        <v>914617</v>
      </c>
      <c r="I28" s="63">
        <f t="shared" si="2"/>
        <v>0.0006702313909689554</v>
      </c>
      <c r="J28" s="62">
        <v>270232</v>
      </c>
      <c r="K28" s="64">
        <v>1927</v>
      </c>
      <c r="L28" s="65">
        <f t="shared" si="3"/>
        <v>272159</v>
      </c>
      <c r="M28" s="66">
        <f t="shared" si="4"/>
        <v>0.007130909736818733</v>
      </c>
      <c r="N28" s="67">
        <f t="shared" si="5"/>
        <v>0.2101684423640873</v>
      </c>
      <c r="O28" s="62">
        <v>84738255</v>
      </c>
      <c r="P28" s="64">
        <v>1603</v>
      </c>
      <c r="Q28" s="65">
        <f t="shared" si="6"/>
        <v>84739858</v>
      </c>
      <c r="R28" s="66">
        <f t="shared" si="7"/>
        <v>1.891707588266952E-05</v>
      </c>
      <c r="S28" s="67">
        <f t="shared" si="8"/>
        <v>0.013671894962762625</v>
      </c>
      <c r="T28" s="62">
        <v>5512400</v>
      </c>
      <c r="U28" s="64">
        <v>58025</v>
      </c>
      <c r="V28" s="65">
        <f t="shared" si="9"/>
        <v>5570425</v>
      </c>
      <c r="W28" s="66">
        <f t="shared" si="10"/>
        <v>0.010526268050214062</v>
      </c>
      <c r="X28" s="67">
        <f t="shared" si="11"/>
        <v>0.7166189693445306</v>
      </c>
      <c r="Y28" s="62">
        <v>288935105</v>
      </c>
      <c r="Z28" s="64">
        <v>8255290</v>
      </c>
      <c r="AA28" s="65">
        <f t="shared" si="12"/>
        <v>297190395</v>
      </c>
      <c r="AB28" s="66">
        <f t="shared" si="13"/>
        <v>0.028571433021266142</v>
      </c>
      <c r="AC28" s="67">
        <f t="shared" si="14"/>
        <v>0.013592515926719664</v>
      </c>
      <c r="AD28" s="62">
        <v>5480395</v>
      </c>
      <c r="AE28" s="67">
        <f t="shared" si="15"/>
        <v>2.9774889164060177E-05</v>
      </c>
      <c r="AF28" s="62">
        <v>12005</v>
      </c>
      <c r="AG28" s="62">
        <v>403192097</v>
      </c>
      <c r="AH28" s="64">
        <v>8316845</v>
      </c>
      <c r="AI28" s="65">
        <v>411508942</v>
      </c>
      <c r="AJ28" s="66">
        <f t="shared" si="16"/>
        <v>0.020627500047452566</v>
      </c>
      <c r="AK28" s="62">
        <v>0</v>
      </c>
      <c r="AL28" s="62">
        <v>0</v>
      </c>
      <c r="AM28" s="25">
        <v>0</v>
      </c>
      <c r="AN28" s="68"/>
    </row>
    <row r="29" spans="1:40" ht="12.75">
      <c r="A29" s="59" t="s">
        <v>63</v>
      </c>
      <c r="B29" s="60" t="s">
        <v>62</v>
      </c>
      <c r="C29" s="24">
        <v>3</v>
      </c>
      <c r="D29" s="24"/>
      <c r="E29" s="61">
        <f t="shared" si="0"/>
        <v>0.02550348054374854</v>
      </c>
      <c r="F29" s="62">
        <v>9513100</v>
      </c>
      <c r="G29" s="63">
        <f t="shared" si="1"/>
        <v>0.00202131925938478</v>
      </c>
      <c r="H29" s="62">
        <v>753976</v>
      </c>
      <c r="I29" s="63">
        <f t="shared" si="2"/>
        <v>0.00041220140169709145</v>
      </c>
      <c r="J29" s="62">
        <v>153756</v>
      </c>
      <c r="K29" s="64">
        <v>1097</v>
      </c>
      <c r="L29" s="65">
        <f t="shared" si="3"/>
        <v>154853</v>
      </c>
      <c r="M29" s="66">
        <f t="shared" si="4"/>
        <v>0.007134680923020891</v>
      </c>
      <c r="N29" s="67">
        <f t="shared" si="5"/>
        <v>0.2172886703497384</v>
      </c>
      <c r="O29" s="62">
        <v>81051245</v>
      </c>
      <c r="P29" s="64">
        <v>0</v>
      </c>
      <c r="Q29" s="65">
        <f t="shared" si="6"/>
        <v>81051245</v>
      </c>
      <c r="R29" s="66">
        <f t="shared" si="7"/>
        <v>0</v>
      </c>
      <c r="S29" s="67">
        <f t="shared" si="8"/>
        <v>0.010060619203092732</v>
      </c>
      <c r="T29" s="62">
        <v>3752730</v>
      </c>
      <c r="U29" s="64">
        <v>39502</v>
      </c>
      <c r="V29" s="65">
        <f t="shared" si="9"/>
        <v>3792232</v>
      </c>
      <c r="W29" s="66">
        <f t="shared" si="10"/>
        <v>0.010526203590452816</v>
      </c>
      <c r="X29" s="67">
        <f t="shared" si="11"/>
        <v>0.7317930199061353</v>
      </c>
      <c r="Y29" s="62">
        <v>272967455</v>
      </c>
      <c r="Z29" s="64">
        <v>7799071</v>
      </c>
      <c r="AA29" s="65">
        <f t="shared" si="12"/>
        <v>280766526</v>
      </c>
      <c r="AB29" s="66">
        <f t="shared" si="13"/>
        <v>0.028571431711520334</v>
      </c>
      <c r="AC29" s="67">
        <f t="shared" si="14"/>
        <v>0.012897151208865676</v>
      </c>
      <c r="AD29" s="62">
        <v>4810790</v>
      </c>
      <c r="AE29" s="67">
        <f t="shared" si="15"/>
        <v>2.353812733747277E-05</v>
      </c>
      <c r="AF29" s="62">
        <v>8780</v>
      </c>
      <c r="AG29" s="62">
        <v>373011832</v>
      </c>
      <c r="AH29" s="64">
        <v>7839670</v>
      </c>
      <c r="AI29" s="65">
        <v>380851502</v>
      </c>
      <c r="AJ29" s="66">
        <f t="shared" si="16"/>
        <v>0.02101721534667029</v>
      </c>
      <c r="AK29" s="62">
        <v>0</v>
      </c>
      <c r="AL29" s="62">
        <v>0</v>
      </c>
      <c r="AM29" s="25">
        <v>0</v>
      </c>
      <c r="AN29" s="68"/>
    </row>
    <row r="30" spans="1:40" ht="12.75">
      <c r="A30" s="59" t="s">
        <v>65</v>
      </c>
      <c r="B30" s="60" t="s">
        <v>64</v>
      </c>
      <c r="C30" s="24">
        <v>3</v>
      </c>
      <c r="D30" s="24"/>
      <c r="E30" s="61">
        <f t="shared" si="0"/>
        <v>0.02933636965143532</v>
      </c>
      <c r="F30" s="62">
        <v>27492371</v>
      </c>
      <c r="G30" s="63">
        <f t="shared" si="1"/>
        <v>0.004183781292116175</v>
      </c>
      <c r="H30" s="62">
        <v>3920801</v>
      </c>
      <c r="I30" s="63">
        <f t="shared" si="2"/>
        <v>0.0008854231151228165</v>
      </c>
      <c r="J30" s="62">
        <v>829768</v>
      </c>
      <c r="K30" s="64">
        <v>5919</v>
      </c>
      <c r="L30" s="65">
        <f t="shared" si="3"/>
        <v>835687</v>
      </c>
      <c r="M30" s="66">
        <f t="shared" si="4"/>
        <v>0.007133319192834624</v>
      </c>
      <c r="N30" s="67">
        <f t="shared" si="5"/>
        <v>0.16537542924776266</v>
      </c>
      <c r="O30" s="62">
        <v>154980412</v>
      </c>
      <c r="P30" s="64">
        <v>1259416</v>
      </c>
      <c r="Q30" s="65">
        <f t="shared" si="6"/>
        <v>156239828</v>
      </c>
      <c r="R30" s="66">
        <f t="shared" si="7"/>
        <v>0.00812629146966005</v>
      </c>
      <c r="S30" s="67">
        <f t="shared" si="8"/>
        <v>0.01666692852640632</v>
      </c>
      <c r="T30" s="62">
        <v>15619294</v>
      </c>
      <c r="U30" s="64">
        <v>0</v>
      </c>
      <c r="V30" s="65">
        <f t="shared" si="9"/>
        <v>15619294</v>
      </c>
      <c r="W30" s="66">
        <f t="shared" si="10"/>
        <v>0</v>
      </c>
      <c r="X30" s="67">
        <f t="shared" si="11"/>
        <v>0.7519346899699555</v>
      </c>
      <c r="Y30" s="62">
        <v>704670268</v>
      </c>
      <c r="Z30" s="64">
        <v>-3624183</v>
      </c>
      <c r="AA30" s="65">
        <f t="shared" si="12"/>
        <v>701046085</v>
      </c>
      <c r="AB30" s="66">
        <f t="shared" si="13"/>
        <v>-0.005143090555368798</v>
      </c>
      <c r="AC30" s="67">
        <f t="shared" si="14"/>
        <v>0.03161737819720125</v>
      </c>
      <c r="AD30" s="62">
        <v>29630002</v>
      </c>
      <c r="AE30" s="67">
        <f t="shared" si="15"/>
        <v>0</v>
      </c>
      <c r="AF30" s="62">
        <v>0</v>
      </c>
      <c r="AG30" s="62">
        <v>937142916</v>
      </c>
      <c r="AH30" s="64">
        <v>-2358848</v>
      </c>
      <c r="AI30" s="65">
        <v>934784068</v>
      </c>
      <c r="AJ30" s="66">
        <f t="shared" si="16"/>
        <v>-0.0025170632565502953</v>
      </c>
      <c r="AK30" s="62">
        <v>0</v>
      </c>
      <c r="AL30" s="62">
        <v>13415</v>
      </c>
      <c r="AM30" s="25">
        <v>0</v>
      </c>
      <c r="AN30" s="68"/>
    </row>
    <row r="31" spans="1:40" ht="12.75">
      <c r="A31" s="59" t="s">
        <v>67</v>
      </c>
      <c r="B31" s="60" t="s">
        <v>66</v>
      </c>
      <c r="C31" s="24">
        <v>3</v>
      </c>
      <c r="D31" s="24"/>
      <c r="E31" s="61">
        <f t="shared" si="0"/>
        <v>0.030320334138597194</v>
      </c>
      <c r="F31" s="62">
        <v>17399876</v>
      </c>
      <c r="G31" s="63">
        <f t="shared" si="1"/>
        <v>0.006320135723704676</v>
      </c>
      <c r="H31" s="62">
        <v>3626925</v>
      </c>
      <c r="I31" s="63">
        <f t="shared" si="2"/>
        <v>0.012259021894528557</v>
      </c>
      <c r="J31" s="62">
        <v>7035063</v>
      </c>
      <c r="K31" s="64">
        <v>50188</v>
      </c>
      <c r="L31" s="65">
        <f t="shared" si="3"/>
        <v>7085251</v>
      </c>
      <c r="M31" s="66">
        <f t="shared" si="4"/>
        <v>0.007133980178997686</v>
      </c>
      <c r="N31" s="67">
        <f t="shared" si="5"/>
        <v>0.13398960619205857</v>
      </c>
      <c r="O31" s="62">
        <v>76892376</v>
      </c>
      <c r="P31" s="64">
        <v>831444</v>
      </c>
      <c r="Q31" s="65">
        <f t="shared" si="6"/>
        <v>77723820</v>
      </c>
      <c r="R31" s="66">
        <f t="shared" si="7"/>
        <v>0.010813087633031394</v>
      </c>
      <c r="S31" s="67">
        <f t="shared" si="8"/>
        <v>0.05337995597714008</v>
      </c>
      <c r="T31" s="62">
        <v>30633060</v>
      </c>
      <c r="U31" s="64">
        <v>0</v>
      </c>
      <c r="V31" s="65">
        <f t="shared" si="9"/>
        <v>30633060</v>
      </c>
      <c r="W31" s="66">
        <f t="shared" si="10"/>
        <v>0</v>
      </c>
      <c r="X31" s="67">
        <f t="shared" si="11"/>
        <v>0.7407885880921086</v>
      </c>
      <c r="Y31" s="62">
        <v>425115024</v>
      </c>
      <c r="Z31" s="64">
        <v>-5495653</v>
      </c>
      <c r="AA31" s="65">
        <f t="shared" si="12"/>
        <v>419619371</v>
      </c>
      <c r="AB31" s="66">
        <f t="shared" si="13"/>
        <v>-0.012927449489529215</v>
      </c>
      <c r="AC31" s="67">
        <f t="shared" si="14"/>
        <v>0.022942357981862366</v>
      </c>
      <c r="AD31" s="62">
        <v>13165890</v>
      </c>
      <c r="AE31" s="67">
        <f t="shared" si="15"/>
        <v>0</v>
      </c>
      <c r="AF31" s="62">
        <v>0</v>
      </c>
      <c r="AG31" s="62">
        <v>573868214</v>
      </c>
      <c r="AH31" s="64">
        <v>-4614021</v>
      </c>
      <c r="AI31" s="65">
        <v>569254193</v>
      </c>
      <c r="AJ31" s="66">
        <f t="shared" si="16"/>
        <v>-0.008040210082100836</v>
      </c>
      <c r="AK31" s="62">
        <v>0</v>
      </c>
      <c r="AL31" s="62">
        <v>0</v>
      </c>
      <c r="AM31" s="25">
        <v>0</v>
      </c>
      <c r="AN31" s="68"/>
    </row>
    <row r="32" spans="1:40" ht="12.75">
      <c r="A32" s="59" t="s">
        <v>69</v>
      </c>
      <c r="B32" s="60" t="s">
        <v>68</v>
      </c>
      <c r="C32" s="24">
        <v>3</v>
      </c>
      <c r="D32" s="24"/>
      <c r="E32" s="61">
        <f t="shared" si="0"/>
        <v>0.026481779715869964</v>
      </c>
      <c r="F32" s="62">
        <v>14757432</v>
      </c>
      <c r="G32" s="63">
        <f t="shared" si="1"/>
        <v>0.0057117159809354</v>
      </c>
      <c r="H32" s="62">
        <v>3182953</v>
      </c>
      <c r="I32" s="63">
        <f t="shared" si="2"/>
        <v>0.011040296311619747</v>
      </c>
      <c r="J32" s="62">
        <v>6152397</v>
      </c>
      <c r="K32" s="64">
        <v>43891</v>
      </c>
      <c r="L32" s="65">
        <f t="shared" si="3"/>
        <v>6196288</v>
      </c>
      <c r="M32" s="66">
        <f t="shared" si="4"/>
        <v>0.007133967460162275</v>
      </c>
      <c r="N32" s="67">
        <f t="shared" si="5"/>
        <v>0.1370705602757513</v>
      </c>
      <c r="O32" s="62">
        <v>76384952</v>
      </c>
      <c r="P32" s="64">
        <v>808496</v>
      </c>
      <c r="Q32" s="65">
        <f t="shared" si="6"/>
        <v>77193448</v>
      </c>
      <c r="R32" s="66">
        <f t="shared" si="7"/>
        <v>0.010584493134197426</v>
      </c>
      <c r="S32" s="67">
        <f t="shared" si="8"/>
        <v>0.019604267883040274</v>
      </c>
      <c r="T32" s="62">
        <v>10924819</v>
      </c>
      <c r="U32" s="64">
        <v>0</v>
      </c>
      <c r="V32" s="65">
        <f t="shared" si="9"/>
        <v>10924819</v>
      </c>
      <c r="W32" s="66">
        <f t="shared" si="10"/>
        <v>0</v>
      </c>
      <c r="X32" s="67">
        <f t="shared" si="11"/>
        <v>0.7609564245443543</v>
      </c>
      <c r="Y32" s="62">
        <v>424056193</v>
      </c>
      <c r="Z32" s="64">
        <v>-4728625</v>
      </c>
      <c r="AA32" s="65">
        <f t="shared" si="12"/>
        <v>419327568</v>
      </c>
      <c r="AB32" s="66">
        <f t="shared" si="13"/>
        <v>-0.011150939611439656</v>
      </c>
      <c r="AC32" s="67">
        <f t="shared" si="14"/>
        <v>0.03913495528842905</v>
      </c>
      <c r="AD32" s="62">
        <v>21808634</v>
      </c>
      <c r="AE32" s="67">
        <f t="shared" si="15"/>
        <v>0</v>
      </c>
      <c r="AF32" s="62">
        <v>0</v>
      </c>
      <c r="AG32" s="62">
        <v>557267380</v>
      </c>
      <c r="AH32" s="64">
        <v>-3876238</v>
      </c>
      <c r="AI32" s="65">
        <v>553391142</v>
      </c>
      <c r="AJ32" s="66">
        <f t="shared" si="16"/>
        <v>-0.006955795618254203</v>
      </c>
      <c r="AK32" s="62">
        <v>0</v>
      </c>
      <c r="AL32" s="62">
        <v>0</v>
      </c>
      <c r="AM32" s="25">
        <v>0</v>
      </c>
      <c r="AN32" s="68"/>
    </row>
    <row r="33" spans="1:40" ht="12.75">
      <c r="A33" s="59" t="s">
        <v>71</v>
      </c>
      <c r="B33" s="60" t="s">
        <v>70</v>
      </c>
      <c r="C33" s="24">
        <v>3</v>
      </c>
      <c r="D33" s="24"/>
      <c r="E33" s="61">
        <f t="shared" si="0"/>
        <v>0.03639229229164372</v>
      </c>
      <c r="F33" s="62">
        <v>49067928</v>
      </c>
      <c r="G33" s="63">
        <f t="shared" si="1"/>
        <v>0.03791965533651044</v>
      </c>
      <c r="H33" s="62">
        <v>51127280</v>
      </c>
      <c r="I33" s="63">
        <f t="shared" si="2"/>
        <v>0.013699806865136109</v>
      </c>
      <c r="J33" s="62">
        <v>18471525</v>
      </c>
      <c r="K33" s="64">
        <v>131774</v>
      </c>
      <c r="L33" s="65">
        <f t="shared" si="3"/>
        <v>18603299</v>
      </c>
      <c r="M33" s="66">
        <f t="shared" si="4"/>
        <v>0.007133899339659287</v>
      </c>
      <c r="N33" s="67">
        <f t="shared" si="5"/>
        <v>0.17432687866562324</v>
      </c>
      <c r="O33" s="62">
        <v>235045890</v>
      </c>
      <c r="P33" s="64">
        <v>7566582</v>
      </c>
      <c r="Q33" s="65">
        <f t="shared" si="6"/>
        <v>242612472</v>
      </c>
      <c r="R33" s="66">
        <f t="shared" si="7"/>
        <v>0.03219193494512922</v>
      </c>
      <c r="S33" s="67">
        <f t="shared" si="8"/>
        <v>0.04568613331122321</v>
      </c>
      <c r="T33" s="62">
        <v>61598865</v>
      </c>
      <c r="U33" s="64">
        <v>0</v>
      </c>
      <c r="V33" s="65">
        <f t="shared" si="9"/>
        <v>61598865</v>
      </c>
      <c r="W33" s="66">
        <f t="shared" si="10"/>
        <v>0</v>
      </c>
      <c r="X33" s="67">
        <f t="shared" si="11"/>
        <v>0.6704678482125368</v>
      </c>
      <c r="Y33" s="62">
        <v>903995490</v>
      </c>
      <c r="Z33" s="64">
        <v>25985002</v>
      </c>
      <c r="AA33" s="65">
        <f t="shared" si="12"/>
        <v>929980492</v>
      </c>
      <c r="AB33" s="66">
        <f t="shared" si="13"/>
        <v>0.02874461464403987</v>
      </c>
      <c r="AC33" s="67">
        <f t="shared" si="14"/>
        <v>0.021507385317326422</v>
      </c>
      <c r="AD33" s="62">
        <v>28998526</v>
      </c>
      <c r="AE33" s="67">
        <f t="shared" si="15"/>
        <v>0</v>
      </c>
      <c r="AF33" s="62">
        <v>0</v>
      </c>
      <c r="AG33" s="62">
        <v>1348305504</v>
      </c>
      <c r="AH33" s="64">
        <v>33683358</v>
      </c>
      <c r="AI33" s="65">
        <v>1381988862</v>
      </c>
      <c r="AJ33" s="66">
        <f t="shared" si="16"/>
        <v>0.024981992508427822</v>
      </c>
      <c r="AK33" s="62">
        <v>50485</v>
      </c>
      <c r="AL33" s="62">
        <v>5354935</v>
      </c>
      <c r="AM33" s="25">
        <v>0</v>
      </c>
      <c r="AN33" s="68"/>
    </row>
    <row r="34" spans="1:40" ht="12.75">
      <c r="A34" s="59" t="s">
        <v>73</v>
      </c>
      <c r="B34" s="60" t="s">
        <v>72</v>
      </c>
      <c r="C34" s="24">
        <v>3</v>
      </c>
      <c r="D34" s="24"/>
      <c r="E34" s="61">
        <f t="shared" si="0"/>
        <v>0.027464515552322096</v>
      </c>
      <c r="F34" s="62">
        <v>25233905</v>
      </c>
      <c r="G34" s="63">
        <f t="shared" si="1"/>
        <v>0.011360891895487427</v>
      </c>
      <c r="H34" s="62">
        <v>10438184</v>
      </c>
      <c r="I34" s="63">
        <f t="shared" si="2"/>
        <v>0.009912261132560824</v>
      </c>
      <c r="J34" s="62">
        <v>9107208</v>
      </c>
      <c r="K34" s="64">
        <v>64969</v>
      </c>
      <c r="L34" s="65">
        <f t="shared" si="3"/>
        <v>9172177</v>
      </c>
      <c r="M34" s="66">
        <f t="shared" si="4"/>
        <v>0.007133799952740731</v>
      </c>
      <c r="N34" s="67">
        <f t="shared" si="5"/>
        <v>0.13615240910932427</v>
      </c>
      <c r="O34" s="62">
        <v>125094395</v>
      </c>
      <c r="P34" s="64">
        <v>3339096</v>
      </c>
      <c r="Q34" s="65">
        <f t="shared" si="6"/>
        <v>128433491</v>
      </c>
      <c r="R34" s="66">
        <f t="shared" si="7"/>
        <v>0.026692610808022214</v>
      </c>
      <c r="S34" s="67">
        <f t="shared" si="8"/>
        <v>0.017904628506635344</v>
      </c>
      <c r="T34" s="62">
        <v>16450452</v>
      </c>
      <c r="U34" s="64">
        <v>57973</v>
      </c>
      <c r="V34" s="65">
        <f t="shared" si="9"/>
        <v>16508425</v>
      </c>
      <c r="W34" s="66">
        <f t="shared" si="10"/>
        <v>0.003524097696525299</v>
      </c>
      <c r="X34" s="67">
        <f t="shared" si="11"/>
        <v>0.7727470612754326</v>
      </c>
      <c r="Y34" s="62">
        <v>709986160</v>
      </c>
      <c r="Z34" s="64">
        <v>20042138</v>
      </c>
      <c r="AA34" s="65">
        <f t="shared" si="12"/>
        <v>730028298</v>
      </c>
      <c r="AB34" s="66">
        <f t="shared" si="13"/>
        <v>0.028228913645302608</v>
      </c>
      <c r="AC34" s="67">
        <f t="shared" si="14"/>
        <v>0.024458232528237464</v>
      </c>
      <c r="AD34" s="62">
        <v>22471786</v>
      </c>
      <c r="AE34" s="67">
        <f t="shared" si="15"/>
        <v>0</v>
      </c>
      <c r="AF34" s="62">
        <v>0</v>
      </c>
      <c r="AG34" s="62">
        <v>918782090</v>
      </c>
      <c r="AH34" s="64">
        <v>23504176</v>
      </c>
      <c r="AI34" s="65">
        <v>942286266</v>
      </c>
      <c r="AJ34" s="66">
        <f t="shared" si="16"/>
        <v>0.02558188307741175</v>
      </c>
      <c r="AK34" s="62">
        <v>0</v>
      </c>
      <c r="AL34" s="62">
        <v>0</v>
      </c>
      <c r="AM34" s="25">
        <v>0</v>
      </c>
      <c r="AN34" s="68"/>
    </row>
    <row r="35" spans="1:40" ht="12.75">
      <c r="A35" s="59" t="s">
        <v>75</v>
      </c>
      <c r="B35" s="60" t="s">
        <v>74</v>
      </c>
      <c r="C35" s="24">
        <v>3</v>
      </c>
      <c r="D35" s="24"/>
      <c r="E35" s="61">
        <f t="shared" si="0"/>
        <v>0.013402718924269941</v>
      </c>
      <c r="F35" s="62">
        <v>10111836</v>
      </c>
      <c r="G35" s="63">
        <f t="shared" si="1"/>
        <v>0.015329634899628013</v>
      </c>
      <c r="H35" s="62">
        <v>11565620</v>
      </c>
      <c r="I35" s="63">
        <f t="shared" si="2"/>
        <v>0.023238903510287998</v>
      </c>
      <c r="J35" s="62">
        <v>17532859</v>
      </c>
      <c r="K35" s="64">
        <v>125077</v>
      </c>
      <c r="L35" s="65">
        <f t="shared" si="3"/>
        <v>17657936</v>
      </c>
      <c r="M35" s="66">
        <f t="shared" si="4"/>
        <v>0.007133862195549511</v>
      </c>
      <c r="N35" s="67">
        <f t="shared" si="5"/>
        <v>0.7173110121001887</v>
      </c>
      <c r="O35" s="62">
        <v>541183573</v>
      </c>
      <c r="P35" s="64">
        <v>5696349</v>
      </c>
      <c r="Q35" s="65">
        <f t="shared" si="6"/>
        <v>546879922</v>
      </c>
      <c r="R35" s="66">
        <f t="shared" si="7"/>
        <v>0.010525724142776225</v>
      </c>
      <c r="S35" s="67">
        <f t="shared" si="8"/>
        <v>0.09857470362806815</v>
      </c>
      <c r="T35" s="62">
        <v>74370823</v>
      </c>
      <c r="U35" s="64">
        <v>-2231538</v>
      </c>
      <c r="V35" s="65">
        <f t="shared" si="9"/>
        <v>72139285</v>
      </c>
      <c r="W35" s="66">
        <f t="shared" si="10"/>
        <v>-0.030005557421355952</v>
      </c>
      <c r="X35" s="67">
        <f t="shared" si="11"/>
        <v>0.12468211385030131</v>
      </c>
      <c r="Y35" s="62">
        <v>94067860</v>
      </c>
      <c r="Z35" s="64">
        <v>-1288601</v>
      </c>
      <c r="AA35" s="65">
        <f t="shared" si="12"/>
        <v>92779259</v>
      </c>
      <c r="AB35" s="66">
        <f t="shared" si="13"/>
        <v>-0.013698632030111029</v>
      </c>
      <c r="AC35" s="67">
        <f t="shared" si="14"/>
        <v>0.007342924303300109</v>
      </c>
      <c r="AD35" s="62">
        <v>5539954</v>
      </c>
      <c r="AE35" s="67">
        <f t="shared" si="15"/>
        <v>0.00011798878395581787</v>
      </c>
      <c r="AF35" s="62">
        <v>89018</v>
      </c>
      <c r="AG35" s="62">
        <v>754461543</v>
      </c>
      <c r="AH35" s="64">
        <v>2301287</v>
      </c>
      <c r="AI35" s="65">
        <v>756762830</v>
      </c>
      <c r="AJ35" s="66">
        <f t="shared" si="16"/>
        <v>0.00305023764478344</v>
      </c>
      <c r="AK35" s="62">
        <v>30622</v>
      </c>
      <c r="AL35" s="62">
        <v>730076</v>
      </c>
      <c r="AM35" s="25">
        <v>0</v>
      </c>
      <c r="AN35" s="68"/>
    </row>
    <row r="36" spans="1:40" ht="12.75">
      <c r="A36" s="59" t="s">
        <v>77</v>
      </c>
      <c r="B36" s="60" t="s">
        <v>76</v>
      </c>
      <c r="C36" s="24">
        <v>3</v>
      </c>
      <c r="D36" s="24"/>
      <c r="E36" s="61">
        <f t="shared" si="0"/>
        <v>0.06440065256002031</v>
      </c>
      <c r="F36" s="62">
        <v>24325595</v>
      </c>
      <c r="G36" s="63">
        <f t="shared" si="1"/>
        <v>0.017509321511627138</v>
      </c>
      <c r="H36" s="62">
        <v>6613670</v>
      </c>
      <c r="I36" s="63">
        <f t="shared" si="2"/>
        <v>0.026169103166376745</v>
      </c>
      <c r="J36" s="62">
        <v>9884667</v>
      </c>
      <c r="K36" s="64">
        <v>70516</v>
      </c>
      <c r="L36" s="65">
        <f t="shared" si="3"/>
        <v>9955183</v>
      </c>
      <c r="M36" s="66">
        <f t="shared" si="4"/>
        <v>0.007133877145279654</v>
      </c>
      <c r="N36" s="67">
        <f t="shared" si="5"/>
        <v>0.28490846765213695</v>
      </c>
      <c r="O36" s="62">
        <v>107616425</v>
      </c>
      <c r="P36" s="64">
        <v>1132805</v>
      </c>
      <c r="Q36" s="65">
        <f t="shared" si="6"/>
        <v>108749230</v>
      </c>
      <c r="R36" s="66">
        <f t="shared" si="7"/>
        <v>0.010526320680137813</v>
      </c>
      <c r="S36" s="67">
        <f t="shared" si="8"/>
        <v>0.053858699656001444</v>
      </c>
      <c r="T36" s="62">
        <v>20343659</v>
      </c>
      <c r="U36" s="64">
        <v>-616475</v>
      </c>
      <c r="V36" s="65">
        <f t="shared" si="9"/>
        <v>19727184</v>
      </c>
      <c r="W36" s="66">
        <f t="shared" si="10"/>
        <v>-0.030303054135934936</v>
      </c>
      <c r="X36" s="67">
        <f t="shared" si="11"/>
        <v>0.5363669214325936</v>
      </c>
      <c r="Y36" s="62">
        <v>202598017</v>
      </c>
      <c r="Z36" s="64">
        <v>-2775315</v>
      </c>
      <c r="AA36" s="65">
        <f t="shared" si="12"/>
        <v>199822702</v>
      </c>
      <c r="AB36" s="66">
        <f t="shared" si="13"/>
        <v>-0.013698628649460079</v>
      </c>
      <c r="AC36" s="67">
        <f t="shared" si="14"/>
        <v>0.01678683402124388</v>
      </c>
      <c r="AD36" s="62">
        <v>6340770</v>
      </c>
      <c r="AE36" s="67">
        <f t="shared" si="15"/>
        <v>0</v>
      </c>
      <c r="AF36" s="62">
        <v>0</v>
      </c>
      <c r="AG36" s="62">
        <v>377722803</v>
      </c>
      <c r="AH36" s="64">
        <v>-2188469</v>
      </c>
      <c r="AI36" s="65">
        <v>375534334</v>
      </c>
      <c r="AJ36" s="66">
        <f t="shared" si="16"/>
        <v>-0.005793849305941955</v>
      </c>
      <c r="AK36" s="62">
        <v>0</v>
      </c>
      <c r="AL36" s="62">
        <v>0</v>
      </c>
      <c r="AM36" s="25">
        <v>0</v>
      </c>
      <c r="AN36" s="68"/>
    </row>
    <row r="37" spans="1:40" ht="12.75">
      <c r="A37" s="59" t="s">
        <v>79</v>
      </c>
      <c r="B37" s="60" t="s">
        <v>78</v>
      </c>
      <c r="C37" s="24">
        <v>3</v>
      </c>
      <c r="D37" s="24"/>
      <c r="E37" s="61">
        <f t="shared" si="0"/>
        <v>0.08833265159289572</v>
      </c>
      <c r="F37" s="62">
        <v>48582884</v>
      </c>
      <c r="G37" s="63">
        <f t="shared" si="1"/>
        <v>0.00932891246353508</v>
      </c>
      <c r="H37" s="62">
        <v>5130894</v>
      </c>
      <c r="I37" s="63">
        <f t="shared" si="2"/>
        <v>0.028568331008244924</v>
      </c>
      <c r="J37" s="62">
        <v>15712558</v>
      </c>
      <c r="K37" s="64">
        <v>112092</v>
      </c>
      <c r="L37" s="65">
        <f t="shared" si="3"/>
        <v>15824650</v>
      </c>
      <c r="M37" s="66">
        <f t="shared" si="4"/>
        <v>0.007133911613882348</v>
      </c>
      <c r="N37" s="67">
        <f t="shared" si="5"/>
        <v>0.5475327018591545</v>
      </c>
      <c r="O37" s="62">
        <v>301142525</v>
      </c>
      <c r="P37" s="64">
        <v>3135459</v>
      </c>
      <c r="Q37" s="65">
        <f t="shared" si="6"/>
        <v>304277984</v>
      </c>
      <c r="R37" s="66">
        <f t="shared" si="7"/>
        <v>0.010411877233213742</v>
      </c>
      <c r="S37" s="67">
        <f t="shared" si="8"/>
        <v>0.08765741601371688</v>
      </c>
      <c r="T37" s="62">
        <v>48211505</v>
      </c>
      <c r="U37" s="64">
        <v>-1457266</v>
      </c>
      <c r="V37" s="65">
        <f t="shared" si="9"/>
        <v>46754239</v>
      </c>
      <c r="W37" s="66">
        <f t="shared" si="10"/>
        <v>-0.03022651958282572</v>
      </c>
      <c r="X37" s="67">
        <f t="shared" si="11"/>
        <v>0.2277802850745455</v>
      </c>
      <c r="Y37" s="62">
        <v>125278965</v>
      </c>
      <c r="Z37" s="64">
        <v>-1684206</v>
      </c>
      <c r="AA37" s="65">
        <f t="shared" si="12"/>
        <v>123594759</v>
      </c>
      <c r="AB37" s="66">
        <f t="shared" si="13"/>
        <v>-0.013443645547359048</v>
      </c>
      <c r="AC37" s="67">
        <f t="shared" si="14"/>
        <v>0.010799701987907407</v>
      </c>
      <c r="AD37" s="62">
        <v>5939827</v>
      </c>
      <c r="AE37" s="67">
        <f t="shared" si="15"/>
        <v>0</v>
      </c>
      <c r="AF37" s="62">
        <v>0</v>
      </c>
      <c r="AG37" s="62">
        <v>549999158</v>
      </c>
      <c r="AH37" s="64">
        <v>106079</v>
      </c>
      <c r="AI37" s="65">
        <v>550105237</v>
      </c>
      <c r="AJ37" s="66">
        <f t="shared" si="16"/>
        <v>0.00019287120435918922</v>
      </c>
      <c r="AK37" s="62">
        <v>383048</v>
      </c>
      <c r="AL37" s="62">
        <v>121738</v>
      </c>
      <c r="AM37" s="25">
        <v>0</v>
      </c>
      <c r="AN37" s="68"/>
    </row>
    <row r="38" spans="1:40" ht="12.75">
      <c r="A38" s="59" t="s">
        <v>81</v>
      </c>
      <c r="B38" s="60" t="s">
        <v>80</v>
      </c>
      <c r="C38" s="24">
        <v>3</v>
      </c>
      <c r="D38" s="24"/>
      <c r="E38" s="61">
        <f t="shared" si="0"/>
        <v>0.016231691407031127</v>
      </c>
      <c r="F38" s="62">
        <v>12168486</v>
      </c>
      <c r="G38" s="63">
        <f t="shared" si="1"/>
        <v>0.008916250355906105</v>
      </c>
      <c r="H38" s="62">
        <v>6684286</v>
      </c>
      <c r="I38" s="63">
        <f t="shared" si="2"/>
        <v>0.015123493193986004</v>
      </c>
      <c r="J38" s="62">
        <v>11337698</v>
      </c>
      <c r="K38" s="64">
        <v>80882</v>
      </c>
      <c r="L38" s="65">
        <f t="shared" si="3"/>
        <v>11418580</v>
      </c>
      <c r="M38" s="66">
        <f t="shared" si="4"/>
        <v>0.007133899668168971</v>
      </c>
      <c r="N38" s="67">
        <f t="shared" si="5"/>
        <v>0.5641785322810604</v>
      </c>
      <c r="O38" s="62">
        <v>422950289</v>
      </c>
      <c r="P38" s="64">
        <v>4436188</v>
      </c>
      <c r="Q38" s="65">
        <f t="shared" si="6"/>
        <v>427386477</v>
      </c>
      <c r="R38" s="66">
        <f t="shared" si="7"/>
        <v>0.010488674710422056</v>
      </c>
      <c r="S38" s="67">
        <f t="shared" si="8"/>
        <v>0.018132132063978432</v>
      </c>
      <c r="T38" s="62">
        <v>13593198</v>
      </c>
      <c r="U38" s="64">
        <v>-411915</v>
      </c>
      <c r="V38" s="65">
        <f t="shared" si="9"/>
        <v>13181283</v>
      </c>
      <c r="W38" s="66">
        <f t="shared" si="10"/>
        <v>-0.030303023615193422</v>
      </c>
      <c r="X38" s="67">
        <f t="shared" si="11"/>
        <v>0.36182248005422163</v>
      </c>
      <c r="Y38" s="62">
        <v>271249106</v>
      </c>
      <c r="Z38" s="64">
        <v>-3715741</v>
      </c>
      <c r="AA38" s="65">
        <f t="shared" si="12"/>
        <v>267533365</v>
      </c>
      <c r="AB38" s="66">
        <f t="shared" si="13"/>
        <v>-0.013698629480459927</v>
      </c>
      <c r="AC38" s="67">
        <f t="shared" si="14"/>
        <v>0.014833466009349794</v>
      </c>
      <c r="AD38" s="62">
        <v>11120272</v>
      </c>
      <c r="AE38" s="67">
        <f t="shared" si="15"/>
        <v>0.0007619546344665644</v>
      </c>
      <c r="AF38" s="62">
        <v>571218</v>
      </c>
      <c r="AG38" s="62">
        <v>749674553</v>
      </c>
      <c r="AH38" s="64">
        <v>389414</v>
      </c>
      <c r="AI38" s="65">
        <v>750063967</v>
      </c>
      <c r="AJ38" s="66">
        <f t="shared" si="16"/>
        <v>0.0005194440686850951</v>
      </c>
      <c r="AK38" s="62">
        <v>0</v>
      </c>
      <c r="AL38" s="62">
        <v>0</v>
      </c>
      <c r="AM38" s="25">
        <v>0</v>
      </c>
      <c r="AN38" s="68"/>
    </row>
    <row r="39" spans="1:40" ht="12.75">
      <c r="A39" s="59" t="s">
        <v>83</v>
      </c>
      <c r="B39" s="60" t="s">
        <v>82</v>
      </c>
      <c r="C39" s="24">
        <v>3</v>
      </c>
      <c r="D39" s="24"/>
      <c r="E39" s="61">
        <f t="shared" si="0"/>
        <v>0.032094786402601765</v>
      </c>
      <c r="F39" s="62">
        <v>14882835</v>
      </c>
      <c r="G39" s="63">
        <f t="shared" si="1"/>
        <v>0.008542489893604593</v>
      </c>
      <c r="H39" s="62">
        <v>3961281</v>
      </c>
      <c r="I39" s="63">
        <f t="shared" si="2"/>
        <v>0.0025936834245626735</v>
      </c>
      <c r="J39" s="62">
        <v>1202730</v>
      </c>
      <c r="K39" s="64">
        <v>8580</v>
      </c>
      <c r="L39" s="65">
        <f t="shared" si="3"/>
        <v>1211310</v>
      </c>
      <c r="M39" s="66">
        <f t="shared" si="4"/>
        <v>0.007133770671721833</v>
      </c>
      <c r="N39" s="67">
        <f t="shared" si="5"/>
        <v>0.2936412208415886</v>
      </c>
      <c r="O39" s="62">
        <v>136165849</v>
      </c>
      <c r="P39" s="64">
        <v>1417374</v>
      </c>
      <c r="Q39" s="65">
        <f t="shared" si="6"/>
        <v>137583223</v>
      </c>
      <c r="R39" s="66">
        <f t="shared" si="7"/>
        <v>0.010409173889115178</v>
      </c>
      <c r="S39" s="67">
        <f t="shared" si="8"/>
        <v>0.015497054133687944</v>
      </c>
      <c r="T39" s="62">
        <v>7186217</v>
      </c>
      <c r="U39" s="64">
        <v>-217764</v>
      </c>
      <c r="V39" s="65">
        <f t="shared" si="9"/>
        <v>6968453</v>
      </c>
      <c r="W39" s="66">
        <f t="shared" si="10"/>
        <v>-0.030303009218897788</v>
      </c>
      <c r="X39" s="67">
        <f t="shared" si="11"/>
        <v>0.6234774768517048</v>
      </c>
      <c r="Y39" s="62">
        <v>289115880</v>
      </c>
      <c r="Z39" s="64">
        <v>-3960491</v>
      </c>
      <c r="AA39" s="65">
        <f t="shared" si="12"/>
        <v>285155389</v>
      </c>
      <c r="AB39" s="66">
        <f t="shared" si="13"/>
        <v>-0.013698628383885383</v>
      </c>
      <c r="AC39" s="67">
        <f t="shared" si="14"/>
        <v>0.02415328845224956</v>
      </c>
      <c r="AD39" s="62">
        <v>11200243</v>
      </c>
      <c r="AE39" s="67">
        <f t="shared" si="15"/>
        <v>0</v>
      </c>
      <c r="AF39" s="62">
        <v>0</v>
      </c>
      <c r="AG39" s="62">
        <v>463715035</v>
      </c>
      <c r="AH39" s="64">
        <v>-2752301</v>
      </c>
      <c r="AI39" s="65">
        <v>460962734</v>
      </c>
      <c r="AJ39" s="66">
        <f t="shared" si="16"/>
        <v>-0.005935328363894865</v>
      </c>
      <c r="AK39" s="62">
        <v>21163</v>
      </c>
      <c r="AL39" s="62">
        <v>0</v>
      </c>
      <c r="AM39" s="25">
        <v>0</v>
      </c>
      <c r="AN39" s="68"/>
    </row>
    <row r="40" spans="1:40" ht="12.75">
      <c r="A40" s="59" t="s">
        <v>85</v>
      </c>
      <c r="B40" s="60" t="s">
        <v>84</v>
      </c>
      <c r="C40" s="24">
        <v>3</v>
      </c>
      <c r="D40" s="24"/>
      <c r="E40" s="61">
        <f t="shared" si="0"/>
        <v>0.041148522094684864</v>
      </c>
      <c r="F40" s="62">
        <v>47812310</v>
      </c>
      <c r="G40" s="63">
        <f t="shared" si="1"/>
        <v>0.03837526893672861</v>
      </c>
      <c r="H40" s="62">
        <v>44589943</v>
      </c>
      <c r="I40" s="63">
        <f t="shared" si="2"/>
        <v>0.002520503623008264</v>
      </c>
      <c r="J40" s="62">
        <v>2928686</v>
      </c>
      <c r="K40" s="64">
        <v>20893</v>
      </c>
      <c r="L40" s="65">
        <f t="shared" si="3"/>
        <v>2949579</v>
      </c>
      <c r="M40" s="66">
        <f t="shared" si="4"/>
        <v>0.00713391602923632</v>
      </c>
      <c r="N40" s="67">
        <f t="shared" si="5"/>
        <v>0.1533022823049518</v>
      </c>
      <c r="O40" s="62">
        <v>178128785</v>
      </c>
      <c r="P40" s="64">
        <v>3496808</v>
      </c>
      <c r="Q40" s="65">
        <f t="shared" si="6"/>
        <v>181625593</v>
      </c>
      <c r="R40" s="66">
        <f t="shared" si="7"/>
        <v>0.019630785670042044</v>
      </c>
      <c r="S40" s="67">
        <f t="shared" si="8"/>
        <v>0.027252009600466646</v>
      </c>
      <c r="T40" s="62">
        <v>31665330</v>
      </c>
      <c r="U40" s="64">
        <v>636780</v>
      </c>
      <c r="V40" s="65">
        <f t="shared" si="9"/>
        <v>32302110</v>
      </c>
      <c r="W40" s="66">
        <f t="shared" si="10"/>
        <v>0.020109690945902033</v>
      </c>
      <c r="X40" s="67">
        <f t="shared" si="11"/>
        <v>0.7070750752697782</v>
      </c>
      <c r="Y40" s="62">
        <v>821582185</v>
      </c>
      <c r="Z40" s="64">
        <v>-14251609</v>
      </c>
      <c r="AA40" s="65">
        <f t="shared" si="12"/>
        <v>807330576</v>
      </c>
      <c r="AB40" s="66">
        <f t="shared" si="13"/>
        <v>-0.017346540930655647</v>
      </c>
      <c r="AC40" s="67">
        <f t="shared" si="14"/>
        <v>0.030326338170381658</v>
      </c>
      <c r="AD40" s="62">
        <v>35237530</v>
      </c>
      <c r="AE40" s="67">
        <f t="shared" si="15"/>
        <v>0</v>
      </c>
      <c r="AF40" s="62">
        <v>0</v>
      </c>
      <c r="AG40" s="62">
        <v>1161944769</v>
      </c>
      <c r="AH40" s="64">
        <v>-10097128</v>
      </c>
      <c r="AI40" s="65">
        <v>1151847641</v>
      </c>
      <c r="AJ40" s="66">
        <f t="shared" si="16"/>
        <v>-0.008689851935638775</v>
      </c>
      <c r="AK40" s="62">
        <v>328330</v>
      </c>
      <c r="AL40" s="62">
        <v>9110</v>
      </c>
      <c r="AM40" s="25">
        <v>0</v>
      </c>
      <c r="AN40" s="68"/>
    </row>
    <row r="41" spans="1:40" ht="12.75">
      <c r="A41" s="59" t="s">
        <v>87</v>
      </c>
      <c r="B41" s="60" t="s">
        <v>86</v>
      </c>
      <c r="C41" s="24">
        <v>3</v>
      </c>
      <c r="D41" s="24"/>
      <c r="E41" s="61">
        <f t="shared" si="0"/>
        <v>0.032604405927308934</v>
      </c>
      <c r="F41" s="62">
        <v>23539581</v>
      </c>
      <c r="G41" s="63">
        <f t="shared" si="1"/>
        <v>0.03579723743547012</v>
      </c>
      <c r="H41" s="62">
        <v>25844727</v>
      </c>
      <c r="I41" s="63">
        <f t="shared" si="2"/>
        <v>0.009659457109997261</v>
      </c>
      <c r="J41" s="62">
        <v>6973891</v>
      </c>
      <c r="K41" s="64">
        <v>49751</v>
      </c>
      <c r="L41" s="65">
        <f t="shared" si="3"/>
        <v>7023642</v>
      </c>
      <c r="M41" s="66">
        <f t="shared" si="4"/>
        <v>0.007133894120226428</v>
      </c>
      <c r="N41" s="67">
        <f t="shared" si="5"/>
        <v>0.09497644823692976</v>
      </c>
      <c r="O41" s="62">
        <v>68570665</v>
      </c>
      <c r="P41" s="64">
        <v>883979</v>
      </c>
      <c r="Q41" s="65">
        <f t="shared" si="6"/>
        <v>69454644</v>
      </c>
      <c r="R41" s="66">
        <f t="shared" si="7"/>
        <v>0.012891503968934822</v>
      </c>
      <c r="S41" s="67">
        <f t="shared" si="8"/>
        <v>0.04219460860595648</v>
      </c>
      <c r="T41" s="62">
        <v>30463472</v>
      </c>
      <c r="U41" s="64">
        <v>126253</v>
      </c>
      <c r="V41" s="65">
        <f t="shared" si="9"/>
        <v>30589725</v>
      </c>
      <c r="W41" s="66">
        <f t="shared" si="10"/>
        <v>0.004144406126786861</v>
      </c>
      <c r="X41" s="67">
        <f t="shared" si="11"/>
        <v>0.7578823374995567</v>
      </c>
      <c r="Y41" s="62">
        <v>547172450</v>
      </c>
      <c r="Z41" s="64">
        <v>-235215</v>
      </c>
      <c r="AA41" s="65">
        <f t="shared" si="12"/>
        <v>546937235</v>
      </c>
      <c r="AB41" s="66">
        <f t="shared" si="13"/>
        <v>-0.0004298736166267143</v>
      </c>
      <c r="AC41" s="67">
        <f t="shared" si="14"/>
        <v>0.02688550518478079</v>
      </c>
      <c r="AD41" s="62">
        <v>19410675</v>
      </c>
      <c r="AE41" s="67">
        <f t="shared" si="15"/>
        <v>0</v>
      </c>
      <c r="AF41" s="62">
        <v>0</v>
      </c>
      <c r="AG41" s="62">
        <v>721975461</v>
      </c>
      <c r="AH41" s="64">
        <v>824768</v>
      </c>
      <c r="AI41" s="65">
        <v>722800229</v>
      </c>
      <c r="AJ41" s="66">
        <f t="shared" si="16"/>
        <v>0.0011423767767087586</v>
      </c>
      <c r="AK41" s="62">
        <v>10740</v>
      </c>
      <c r="AL41" s="62">
        <v>0</v>
      </c>
      <c r="AM41" s="25">
        <v>0</v>
      </c>
      <c r="AN41" s="68"/>
    </row>
    <row r="42" spans="1:40" ht="12.75">
      <c r="A42" s="59" t="s">
        <v>89</v>
      </c>
      <c r="B42" s="60" t="s">
        <v>88</v>
      </c>
      <c r="C42" s="24">
        <v>3</v>
      </c>
      <c r="D42" s="24"/>
      <c r="E42" s="61">
        <f t="shared" si="0"/>
        <v>0.03399458105810491</v>
      </c>
      <c r="F42" s="62">
        <v>34692899</v>
      </c>
      <c r="G42" s="63">
        <f t="shared" si="1"/>
        <v>0.009439228028585362</v>
      </c>
      <c r="H42" s="62">
        <v>9633129</v>
      </c>
      <c r="I42" s="63">
        <f t="shared" si="2"/>
        <v>0.004660693854397298</v>
      </c>
      <c r="J42" s="62">
        <v>4756434</v>
      </c>
      <c r="K42" s="64">
        <v>33931</v>
      </c>
      <c r="L42" s="65">
        <f t="shared" si="3"/>
        <v>4790365</v>
      </c>
      <c r="M42" s="66">
        <f t="shared" si="4"/>
        <v>0.007133705629048989</v>
      </c>
      <c r="N42" s="67">
        <f t="shared" si="5"/>
        <v>0.09912339848084083</v>
      </c>
      <c r="O42" s="62">
        <v>101159595</v>
      </c>
      <c r="P42" s="64">
        <v>1973150</v>
      </c>
      <c r="Q42" s="65">
        <f t="shared" si="6"/>
        <v>103132745</v>
      </c>
      <c r="R42" s="66">
        <f t="shared" si="7"/>
        <v>0.01950531731567332</v>
      </c>
      <c r="S42" s="67">
        <f t="shared" si="8"/>
        <v>0.013696696944586516</v>
      </c>
      <c r="T42" s="62">
        <v>13978055</v>
      </c>
      <c r="U42" s="64">
        <v>251766</v>
      </c>
      <c r="V42" s="65">
        <f t="shared" si="9"/>
        <v>14229821</v>
      </c>
      <c r="W42" s="66">
        <f t="shared" si="10"/>
        <v>0.018011518769957623</v>
      </c>
      <c r="X42" s="67">
        <f t="shared" si="11"/>
        <v>0.8149031640526141</v>
      </c>
      <c r="Y42" s="62">
        <v>831642935</v>
      </c>
      <c r="Z42" s="64">
        <v>-12620016</v>
      </c>
      <c r="AA42" s="65">
        <f t="shared" si="12"/>
        <v>819022919</v>
      </c>
      <c r="AB42" s="66">
        <f t="shared" si="13"/>
        <v>-0.015174800949881212</v>
      </c>
      <c r="AC42" s="67">
        <f t="shared" si="14"/>
        <v>0.024182237580870958</v>
      </c>
      <c r="AD42" s="62">
        <v>24678990</v>
      </c>
      <c r="AE42" s="67">
        <f t="shared" si="15"/>
        <v>0</v>
      </c>
      <c r="AF42" s="62">
        <v>0</v>
      </c>
      <c r="AG42" s="62">
        <v>1020542037</v>
      </c>
      <c r="AH42" s="64">
        <v>-10361169</v>
      </c>
      <c r="AI42" s="65">
        <v>1010180868</v>
      </c>
      <c r="AJ42" s="66">
        <f t="shared" si="16"/>
        <v>-0.010152613635061855</v>
      </c>
      <c r="AK42" s="62">
        <v>0</v>
      </c>
      <c r="AL42" s="62">
        <v>570495</v>
      </c>
      <c r="AM42" s="25">
        <v>0</v>
      </c>
      <c r="AN42" s="68"/>
    </row>
    <row r="43" spans="1:40" ht="12.75">
      <c r="A43" s="59" t="s">
        <v>91</v>
      </c>
      <c r="B43" s="60" t="s">
        <v>90</v>
      </c>
      <c r="C43" s="24">
        <v>3</v>
      </c>
      <c r="D43" s="24"/>
      <c r="E43" s="61">
        <f t="shared" si="0"/>
        <v>0.03999172886167163</v>
      </c>
      <c r="F43" s="62">
        <v>7327101</v>
      </c>
      <c r="G43" s="63">
        <f t="shared" si="1"/>
        <v>0.0036811314070142897</v>
      </c>
      <c r="H43" s="62">
        <v>674440</v>
      </c>
      <c r="I43" s="63">
        <f t="shared" si="2"/>
        <v>0.00036966868671145075</v>
      </c>
      <c r="J43" s="62">
        <v>67729</v>
      </c>
      <c r="K43" s="64">
        <v>483</v>
      </c>
      <c r="L43" s="65">
        <f t="shared" si="3"/>
        <v>68212</v>
      </c>
      <c r="M43" s="66">
        <f t="shared" si="4"/>
        <v>0.007131361750505692</v>
      </c>
      <c r="N43" s="67">
        <f t="shared" si="5"/>
        <v>0.2180972659450425</v>
      </c>
      <c r="O43" s="62">
        <v>39958780</v>
      </c>
      <c r="P43" s="64">
        <v>850187</v>
      </c>
      <c r="Q43" s="65">
        <f t="shared" si="6"/>
        <v>40808967</v>
      </c>
      <c r="R43" s="66">
        <f t="shared" si="7"/>
        <v>0.021276600536853228</v>
      </c>
      <c r="S43" s="67">
        <f t="shared" si="8"/>
        <v>0.014968528029383555</v>
      </c>
      <c r="T43" s="62">
        <v>2742465</v>
      </c>
      <c r="U43" s="64">
        <v>58350</v>
      </c>
      <c r="V43" s="65">
        <f t="shared" si="9"/>
        <v>2800815</v>
      </c>
      <c r="W43" s="66">
        <f t="shared" si="10"/>
        <v>0.021276479371660165</v>
      </c>
      <c r="X43" s="67">
        <f t="shared" si="11"/>
        <v>0.6922110427283382</v>
      </c>
      <c r="Y43" s="62">
        <v>126823730</v>
      </c>
      <c r="Z43" s="64">
        <v>-1767804</v>
      </c>
      <c r="AA43" s="65">
        <f t="shared" si="12"/>
        <v>125055926</v>
      </c>
      <c r="AB43" s="66">
        <f t="shared" si="13"/>
        <v>-0.013939063296750537</v>
      </c>
      <c r="AC43" s="67">
        <f t="shared" si="14"/>
        <v>0.030680634341838386</v>
      </c>
      <c r="AD43" s="62">
        <v>5621165</v>
      </c>
      <c r="AE43" s="67">
        <f t="shared" si="15"/>
        <v>0</v>
      </c>
      <c r="AF43" s="62">
        <v>0</v>
      </c>
      <c r="AG43" s="62">
        <v>183215410</v>
      </c>
      <c r="AH43" s="64">
        <v>-858784</v>
      </c>
      <c r="AI43" s="65">
        <v>182356626</v>
      </c>
      <c r="AJ43" s="66">
        <f t="shared" si="16"/>
        <v>-0.0046872913146334145</v>
      </c>
      <c r="AK43" s="62">
        <v>0</v>
      </c>
      <c r="AL43" s="62">
        <v>0</v>
      </c>
      <c r="AM43" s="25">
        <v>0</v>
      </c>
      <c r="AN43" s="68"/>
    </row>
    <row r="44" spans="1:40" ht="12.75">
      <c r="A44" s="59" t="s">
        <v>93</v>
      </c>
      <c r="B44" s="60" t="s">
        <v>92</v>
      </c>
      <c r="C44" s="24">
        <v>3</v>
      </c>
      <c r="D44" s="24"/>
      <c r="E44" s="61">
        <f t="shared" si="0"/>
        <v>0.05538559343939887</v>
      </c>
      <c r="F44" s="62">
        <v>74253659</v>
      </c>
      <c r="G44" s="63">
        <f t="shared" si="1"/>
        <v>0.004815993174861962</v>
      </c>
      <c r="H44" s="62">
        <v>6456645</v>
      </c>
      <c r="I44" s="63">
        <f t="shared" si="2"/>
        <v>0.002958786817362657</v>
      </c>
      <c r="J44" s="62">
        <v>3966749</v>
      </c>
      <c r="K44" s="64">
        <v>28298</v>
      </c>
      <c r="L44" s="65">
        <f t="shared" si="3"/>
        <v>3995047</v>
      </c>
      <c r="M44" s="66">
        <f t="shared" si="4"/>
        <v>0.007133801508489698</v>
      </c>
      <c r="N44" s="67">
        <f t="shared" si="5"/>
        <v>0.13435200135657807</v>
      </c>
      <c r="O44" s="62">
        <v>180121347</v>
      </c>
      <c r="P44" s="64">
        <v>5809594</v>
      </c>
      <c r="Q44" s="65">
        <f t="shared" si="6"/>
        <v>185930941</v>
      </c>
      <c r="R44" s="66">
        <f t="shared" si="7"/>
        <v>0.03225377833755596</v>
      </c>
      <c r="S44" s="67">
        <f t="shared" si="8"/>
        <v>0.05598436984433552</v>
      </c>
      <c r="T44" s="62">
        <v>75056419</v>
      </c>
      <c r="U44" s="64">
        <v>0</v>
      </c>
      <c r="V44" s="65">
        <f t="shared" si="9"/>
        <v>75056419</v>
      </c>
      <c r="W44" s="66">
        <f t="shared" si="10"/>
        <v>0</v>
      </c>
      <c r="X44" s="67">
        <f t="shared" si="11"/>
        <v>0.7176891018435229</v>
      </c>
      <c r="Y44" s="62">
        <v>962182375</v>
      </c>
      <c r="Z44" s="64">
        <v>38788093</v>
      </c>
      <c r="AA44" s="65">
        <f t="shared" si="12"/>
        <v>1000970468</v>
      </c>
      <c r="AB44" s="66">
        <f t="shared" si="13"/>
        <v>0.04031262056738464</v>
      </c>
      <c r="AC44" s="67">
        <f t="shared" si="14"/>
        <v>0.02608853639678668</v>
      </c>
      <c r="AD44" s="62">
        <v>34976050</v>
      </c>
      <c r="AE44" s="67">
        <f t="shared" si="15"/>
        <v>0.002725617127153365</v>
      </c>
      <c r="AF44" s="62">
        <v>3654146</v>
      </c>
      <c r="AG44" s="62">
        <v>1340667390</v>
      </c>
      <c r="AH44" s="64">
        <v>44625985</v>
      </c>
      <c r="AI44" s="65">
        <v>1385293375</v>
      </c>
      <c r="AJ44" s="66">
        <f t="shared" si="16"/>
        <v>0.033286395516788095</v>
      </c>
      <c r="AK44" s="62">
        <v>23889</v>
      </c>
      <c r="AL44" s="62">
        <v>205567</v>
      </c>
      <c r="AM44" s="25">
        <v>0</v>
      </c>
      <c r="AN44" s="68"/>
    </row>
    <row r="45" spans="1:40" ht="12.75">
      <c r="A45" s="59" t="s">
        <v>95</v>
      </c>
      <c r="B45" s="60" t="s">
        <v>94</v>
      </c>
      <c r="C45" s="24">
        <v>3</v>
      </c>
      <c r="D45" s="24"/>
      <c r="E45" s="61">
        <f t="shared" si="0"/>
        <v>0.029390558648091508</v>
      </c>
      <c r="F45" s="62">
        <v>12055084</v>
      </c>
      <c r="G45" s="63">
        <f t="shared" si="1"/>
        <v>0.012427204628223725</v>
      </c>
      <c r="H45" s="62">
        <v>5097249</v>
      </c>
      <c r="I45" s="63">
        <f t="shared" si="2"/>
        <v>0.02709076528751263</v>
      </c>
      <c r="J45" s="62">
        <v>11111781</v>
      </c>
      <c r="K45" s="64">
        <v>79270</v>
      </c>
      <c r="L45" s="65">
        <f t="shared" si="3"/>
        <v>11191051</v>
      </c>
      <c r="M45" s="66">
        <f t="shared" si="4"/>
        <v>0.00713386989898379</v>
      </c>
      <c r="N45" s="67">
        <f t="shared" si="5"/>
        <v>0.10510170220493968</v>
      </c>
      <c r="O45" s="62">
        <v>43109417</v>
      </c>
      <c r="P45" s="64">
        <v>814832</v>
      </c>
      <c r="Q45" s="65">
        <f t="shared" si="6"/>
        <v>43924249</v>
      </c>
      <c r="R45" s="66">
        <f t="shared" si="7"/>
        <v>0.01890148502820161</v>
      </c>
      <c r="S45" s="67">
        <f t="shared" si="8"/>
        <v>0.019185335473884044</v>
      </c>
      <c r="T45" s="62">
        <v>7869222</v>
      </c>
      <c r="U45" s="64">
        <v>0</v>
      </c>
      <c r="V45" s="65">
        <f t="shared" si="9"/>
        <v>7869222</v>
      </c>
      <c r="W45" s="66">
        <f t="shared" si="10"/>
        <v>0</v>
      </c>
      <c r="X45" s="67">
        <f t="shared" si="11"/>
        <v>0.7775570308784493</v>
      </c>
      <c r="Y45" s="62">
        <v>318929471</v>
      </c>
      <c r="Z45" s="64">
        <v>3384893</v>
      </c>
      <c r="AA45" s="65">
        <f t="shared" si="12"/>
        <v>322314364</v>
      </c>
      <c r="AB45" s="66">
        <f t="shared" si="13"/>
        <v>0.010613296379875788</v>
      </c>
      <c r="AC45" s="67">
        <f t="shared" si="14"/>
        <v>0.019821742079275256</v>
      </c>
      <c r="AD45" s="62">
        <v>8130256</v>
      </c>
      <c r="AE45" s="67">
        <f t="shared" si="15"/>
        <v>0.009425660799623882</v>
      </c>
      <c r="AF45" s="62">
        <v>3866110</v>
      </c>
      <c r="AG45" s="62">
        <v>410168590</v>
      </c>
      <c r="AH45" s="64">
        <v>4278995</v>
      </c>
      <c r="AI45" s="65">
        <v>414447585</v>
      </c>
      <c r="AJ45" s="66">
        <f t="shared" si="16"/>
        <v>0.010432283466659404</v>
      </c>
      <c r="AK45" s="62">
        <v>0</v>
      </c>
      <c r="AL45" s="62">
        <v>0</v>
      </c>
      <c r="AM45" s="25">
        <v>0</v>
      </c>
      <c r="AN45" s="68"/>
    </row>
    <row r="46" spans="1:40" ht="12.75">
      <c r="A46" s="59" t="s">
        <v>97</v>
      </c>
      <c r="B46" s="60" t="s">
        <v>96</v>
      </c>
      <c r="C46" s="24">
        <v>3</v>
      </c>
      <c r="D46" s="24"/>
      <c r="E46" s="61">
        <f t="shared" si="0"/>
        <v>0.03651898743468299</v>
      </c>
      <c r="F46" s="62">
        <v>47987433</v>
      </c>
      <c r="G46" s="63">
        <f t="shared" si="1"/>
        <v>0.0034192131668976567</v>
      </c>
      <c r="H46" s="62">
        <v>4492985</v>
      </c>
      <c r="I46" s="63">
        <f t="shared" si="2"/>
        <v>0.0008942128420028305</v>
      </c>
      <c r="J46" s="62">
        <v>1175032</v>
      </c>
      <c r="K46" s="64">
        <v>8383</v>
      </c>
      <c r="L46" s="65">
        <f t="shared" si="3"/>
        <v>1183415</v>
      </c>
      <c r="M46" s="66">
        <f t="shared" si="4"/>
        <v>0.0071342737899904</v>
      </c>
      <c r="N46" s="67">
        <f t="shared" si="5"/>
        <v>0.16198657048671775</v>
      </c>
      <c r="O46" s="62">
        <v>212856934</v>
      </c>
      <c r="P46" s="64">
        <v>-4344018</v>
      </c>
      <c r="Q46" s="65">
        <f t="shared" si="6"/>
        <v>208512916</v>
      </c>
      <c r="R46" s="66">
        <f t="shared" si="7"/>
        <v>-0.02040815827968282</v>
      </c>
      <c r="S46" s="67">
        <f t="shared" si="8"/>
        <v>0.05534159654362527</v>
      </c>
      <c r="T46" s="62">
        <v>72721106</v>
      </c>
      <c r="U46" s="64">
        <v>-2189789</v>
      </c>
      <c r="V46" s="65">
        <f t="shared" si="9"/>
        <v>70531317</v>
      </c>
      <c r="W46" s="66">
        <f t="shared" si="10"/>
        <v>-0.0301121520346514</v>
      </c>
      <c r="X46" s="67">
        <f t="shared" si="11"/>
        <v>0.7291038596757293</v>
      </c>
      <c r="Y46" s="62">
        <v>958072090</v>
      </c>
      <c r="Z46" s="64">
        <v>37928</v>
      </c>
      <c r="AA46" s="65">
        <f t="shared" si="12"/>
        <v>958110018</v>
      </c>
      <c r="AB46" s="66">
        <f t="shared" si="13"/>
        <v>3.958783519098234E-05</v>
      </c>
      <c r="AC46" s="67">
        <f t="shared" si="14"/>
        <v>0.01273555985034414</v>
      </c>
      <c r="AD46" s="62">
        <v>16735043</v>
      </c>
      <c r="AE46" s="67">
        <f t="shared" si="15"/>
        <v>0</v>
      </c>
      <c r="AF46" s="62">
        <v>0</v>
      </c>
      <c r="AG46" s="62">
        <v>1314040623</v>
      </c>
      <c r="AH46" s="64">
        <v>-6487496</v>
      </c>
      <c r="AI46" s="65">
        <v>1307553127</v>
      </c>
      <c r="AJ46" s="66">
        <f t="shared" si="16"/>
        <v>-0.004937058935962591</v>
      </c>
      <c r="AK46" s="62">
        <v>0</v>
      </c>
      <c r="AL46" s="62">
        <v>458062</v>
      </c>
      <c r="AM46" s="25">
        <v>0</v>
      </c>
      <c r="AN46" s="68"/>
    </row>
    <row r="47" spans="1:40" ht="12.75">
      <c r="A47" s="59" t="s">
        <v>99</v>
      </c>
      <c r="B47" s="60" t="s">
        <v>98</v>
      </c>
      <c r="C47" s="24">
        <v>3</v>
      </c>
      <c r="D47" s="24"/>
      <c r="E47" s="61">
        <f t="shared" si="0"/>
        <v>0.05256283128420209</v>
      </c>
      <c r="F47" s="62">
        <v>9903838</v>
      </c>
      <c r="G47" s="63">
        <f t="shared" si="1"/>
        <v>0.007427848213807866</v>
      </c>
      <c r="H47" s="62">
        <v>1399548</v>
      </c>
      <c r="I47" s="63">
        <f t="shared" si="2"/>
        <v>0.0013653609818914476</v>
      </c>
      <c r="J47" s="62">
        <v>257260</v>
      </c>
      <c r="K47" s="64">
        <v>1835</v>
      </c>
      <c r="L47" s="65">
        <f t="shared" si="3"/>
        <v>259095</v>
      </c>
      <c r="M47" s="66">
        <f t="shared" si="4"/>
        <v>0.007132861696338335</v>
      </c>
      <c r="N47" s="67">
        <f t="shared" si="5"/>
        <v>0.07879904979452289</v>
      </c>
      <c r="O47" s="62">
        <v>14847241</v>
      </c>
      <c r="P47" s="64">
        <v>-303005</v>
      </c>
      <c r="Q47" s="65">
        <f t="shared" si="6"/>
        <v>14544236</v>
      </c>
      <c r="R47" s="66">
        <f t="shared" si="7"/>
        <v>-0.020408168763475988</v>
      </c>
      <c r="S47" s="67">
        <f t="shared" si="8"/>
        <v>0.004830865390904558</v>
      </c>
      <c r="T47" s="62">
        <v>910227</v>
      </c>
      <c r="U47" s="64">
        <v>-27583</v>
      </c>
      <c r="V47" s="65">
        <f t="shared" si="9"/>
        <v>882644</v>
      </c>
      <c r="W47" s="66">
        <f t="shared" si="10"/>
        <v>-0.030303429803774224</v>
      </c>
      <c r="X47" s="67">
        <f t="shared" si="11"/>
        <v>0.8028192756489848</v>
      </c>
      <c r="Y47" s="62">
        <v>151266434</v>
      </c>
      <c r="Z47" s="64">
        <v>0</v>
      </c>
      <c r="AA47" s="65">
        <f t="shared" si="12"/>
        <v>151266434</v>
      </c>
      <c r="AB47" s="66">
        <f t="shared" si="13"/>
        <v>0</v>
      </c>
      <c r="AC47" s="67">
        <f t="shared" si="14"/>
        <v>0.0521947686856863</v>
      </c>
      <c r="AD47" s="62">
        <v>9834488</v>
      </c>
      <c r="AE47" s="67">
        <f t="shared" si="15"/>
        <v>0</v>
      </c>
      <c r="AF47" s="62">
        <v>0</v>
      </c>
      <c r="AG47" s="62">
        <v>188419036</v>
      </c>
      <c r="AH47" s="64">
        <v>-328753</v>
      </c>
      <c r="AI47" s="65">
        <v>188090283</v>
      </c>
      <c r="AJ47" s="66">
        <f t="shared" si="16"/>
        <v>-0.0017447971658235211</v>
      </c>
      <c r="AK47" s="62">
        <v>0</v>
      </c>
      <c r="AL47" s="62">
        <v>0</v>
      </c>
      <c r="AM47" s="25">
        <v>0</v>
      </c>
      <c r="AN47" s="68"/>
    </row>
    <row r="48" spans="1:40" ht="12.75">
      <c r="A48" s="59" t="s">
        <v>101</v>
      </c>
      <c r="B48" s="60" t="s">
        <v>100</v>
      </c>
      <c r="C48" s="24">
        <v>3</v>
      </c>
      <c r="D48" s="24"/>
      <c r="E48" s="61">
        <f t="shared" si="0"/>
        <v>0.06177335070478864</v>
      </c>
      <c r="F48" s="62">
        <v>44761978</v>
      </c>
      <c r="G48" s="63">
        <f t="shared" si="1"/>
        <v>0.03847979995603715</v>
      </c>
      <c r="H48" s="62">
        <v>27883091</v>
      </c>
      <c r="I48" s="63">
        <f t="shared" si="2"/>
        <v>0.08315943406182107</v>
      </c>
      <c r="J48" s="62">
        <v>60258683</v>
      </c>
      <c r="K48" s="64">
        <v>429877</v>
      </c>
      <c r="L48" s="65">
        <f t="shared" si="3"/>
        <v>60688560</v>
      </c>
      <c r="M48" s="66">
        <f t="shared" si="4"/>
        <v>0.007133859862154638</v>
      </c>
      <c r="N48" s="67">
        <f t="shared" si="5"/>
        <v>0.4371114211685315</v>
      </c>
      <c r="O48" s="62">
        <v>316738069</v>
      </c>
      <c r="P48" s="64">
        <v>0</v>
      </c>
      <c r="Q48" s="65">
        <f t="shared" si="6"/>
        <v>316738069</v>
      </c>
      <c r="R48" s="66">
        <f t="shared" si="7"/>
        <v>0</v>
      </c>
      <c r="S48" s="67">
        <f t="shared" si="8"/>
        <v>0.21717040849586497</v>
      </c>
      <c r="T48" s="62">
        <v>157365222</v>
      </c>
      <c r="U48" s="64">
        <v>0</v>
      </c>
      <c r="V48" s="65">
        <f t="shared" si="9"/>
        <v>157365222</v>
      </c>
      <c r="W48" s="66">
        <f t="shared" si="10"/>
        <v>0</v>
      </c>
      <c r="X48" s="67">
        <f t="shared" si="11"/>
        <v>0.15274268616078462</v>
      </c>
      <c r="Y48" s="62">
        <v>110679843</v>
      </c>
      <c r="Z48" s="64">
        <v>1558871</v>
      </c>
      <c r="AA48" s="65">
        <f t="shared" si="12"/>
        <v>112238714</v>
      </c>
      <c r="AB48" s="66">
        <f t="shared" si="13"/>
        <v>0.01408450678774454</v>
      </c>
      <c r="AC48" s="67">
        <f t="shared" si="14"/>
        <v>0.006599144781336342</v>
      </c>
      <c r="AD48" s="62">
        <v>4781848</v>
      </c>
      <c r="AE48" s="67">
        <f t="shared" si="15"/>
        <v>0.0029637546708356703</v>
      </c>
      <c r="AF48" s="62">
        <v>2147585</v>
      </c>
      <c r="AG48" s="62">
        <v>724616319</v>
      </c>
      <c r="AH48" s="64">
        <v>1988748</v>
      </c>
      <c r="AI48" s="65">
        <v>726605067</v>
      </c>
      <c r="AJ48" s="66">
        <f t="shared" si="16"/>
        <v>0.002744553148823026</v>
      </c>
      <c r="AK48" s="62">
        <v>1232859</v>
      </c>
      <c r="AL48" s="62">
        <v>13603117</v>
      </c>
      <c r="AM48" s="25">
        <v>0</v>
      </c>
      <c r="AN48" s="68"/>
    </row>
    <row r="49" spans="1:40" ht="12.75">
      <c r="A49" s="59" t="s">
        <v>103</v>
      </c>
      <c r="B49" s="60" t="s">
        <v>102</v>
      </c>
      <c r="C49" s="24">
        <v>3</v>
      </c>
      <c r="D49" s="24"/>
      <c r="E49" s="61">
        <f t="shared" si="0"/>
        <v>0.0564994732164025</v>
      </c>
      <c r="F49" s="62">
        <v>25583432</v>
      </c>
      <c r="G49" s="63">
        <f t="shared" si="1"/>
        <v>0.04093097642850774</v>
      </c>
      <c r="H49" s="62">
        <v>18533887</v>
      </c>
      <c r="I49" s="63">
        <f t="shared" si="2"/>
        <v>0.08505056249760495</v>
      </c>
      <c r="J49" s="62">
        <v>38511603</v>
      </c>
      <c r="K49" s="64">
        <v>274736</v>
      </c>
      <c r="L49" s="65">
        <f t="shared" si="3"/>
        <v>38786339</v>
      </c>
      <c r="M49" s="66">
        <f t="shared" si="4"/>
        <v>0.0071338500243679805</v>
      </c>
      <c r="N49" s="67">
        <f t="shared" si="5"/>
        <v>0.11642301552368975</v>
      </c>
      <c r="O49" s="62">
        <v>52717311</v>
      </c>
      <c r="P49" s="64">
        <v>-60519</v>
      </c>
      <c r="Q49" s="65">
        <f t="shared" si="6"/>
        <v>52656792</v>
      </c>
      <c r="R49" s="66">
        <f t="shared" si="7"/>
        <v>-0.0011479910270840636</v>
      </c>
      <c r="S49" s="67">
        <f t="shared" si="8"/>
        <v>0.05723617344776397</v>
      </c>
      <c r="T49" s="62">
        <v>25917016</v>
      </c>
      <c r="U49" s="64">
        <v>0</v>
      </c>
      <c r="V49" s="65">
        <f t="shared" si="9"/>
        <v>25917016</v>
      </c>
      <c r="W49" s="66">
        <f t="shared" si="10"/>
        <v>0</v>
      </c>
      <c r="X49" s="67">
        <f t="shared" si="11"/>
        <v>0.6136119254414419</v>
      </c>
      <c r="Y49" s="62">
        <v>277848590</v>
      </c>
      <c r="Z49" s="64">
        <v>5328964</v>
      </c>
      <c r="AA49" s="65">
        <f t="shared" si="12"/>
        <v>283177554</v>
      </c>
      <c r="AB49" s="66">
        <f t="shared" si="13"/>
        <v>0.019179381115448525</v>
      </c>
      <c r="AC49" s="67">
        <f t="shared" si="14"/>
        <v>0.02202851269113584</v>
      </c>
      <c r="AD49" s="62">
        <v>9974694</v>
      </c>
      <c r="AE49" s="67">
        <f t="shared" si="15"/>
        <v>0.008219360753453281</v>
      </c>
      <c r="AF49" s="62">
        <v>3721795</v>
      </c>
      <c r="AG49" s="62">
        <v>452808328</v>
      </c>
      <c r="AH49" s="64">
        <v>5543181</v>
      </c>
      <c r="AI49" s="65">
        <v>458351509</v>
      </c>
      <c r="AJ49" s="66">
        <f t="shared" si="16"/>
        <v>0.012241782355204386</v>
      </c>
      <c r="AK49" s="62">
        <v>0</v>
      </c>
      <c r="AL49" s="62">
        <v>0</v>
      </c>
      <c r="AM49" s="25">
        <v>0</v>
      </c>
      <c r="AN49" s="68"/>
    </row>
    <row r="50" spans="1:40" ht="12.75">
      <c r="A50" s="59" t="s">
        <v>105</v>
      </c>
      <c r="B50" s="60" t="s">
        <v>104</v>
      </c>
      <c r="C50" s="24">
        <v>3</v>
      </c>
      <c r="D50" s="24"/>
      <c r="E50" s="61">
        <f t="shared" si="0"/>
        <v>0.05406785880767496</v>
      </c>
      <c r="F50" s="62">
        <v>18730613</v>
      </c>
      <c r="G50" s="63">
        <f t="shared" si="1"/>
        <v>0.048579789916265596</v>
      </c>
      <c r="H50" s="62">
        <v>16829393</v>
      </c>
      <c r="I50" s="63">
        <f t="shared" si="2"/>
        <v>0.1485692258123103</v>
      </c>
      <c r="J50" s="62">
        <v>51468520</v>
      </c>
      <c r="K50" s="64">
        <v>367169</v>
      </c>
      <c r="L50" s="65">
        <f t="shared" si="3"/>
        <v>51835689</v>
      </c>
      <c r="M50" s="66">
        <f t="shared" si="4"/>
        <v>0.007133855801565695</v>
      </c>
      <c r="N50" s="67">
        <f t="shared" si="5"/>
        <v>0.1281934054110029</v>
      </c>
      <c r="O50" s="62">
        <v>44409768</v>
      </c>
      <c r="P50" s="64">
        <v>-431372</v>
      </c>
      <c r="Q50" s="65">
        <f t="shared" si="6"/>
        <v>43978396</v>
      </c>
      <c r="R50" s="66">
        <f t="shared" si="7"/>
        <v>-0.00971344862688767</v>
      </c>
      <c r="S50" s="67">
        <f t="shared" si="8"/>
        <v>0.015085082632801016</v>
      </c>
      <c r="T50" s="62">
        <v>5225893</v>
      </c>
      <c r="U50" s="64">
        <v>0</v>
      </c>
      <c r="V50" s="65">
        <f t="shared" si="9"/>
        <v>5225893</v>
      </c>
      <c r="W50" s="66">
        <f t="shared" si="10"/>
        <v>0</v>
      </c>
      <c r="X50" s="67">
        <f t="shared" si="11"/>
        <v>0.572628601497581</v>
      </c>
      <c r="Y50" s="62">
        <v>198374505</v>
      </c>
      <c r="Z50" s="64">
        <v>-1067244</v>
      </c>
      <c r="AA50" s="65">
        <f t="shared" si="12"/>
        <v>197307261</v>
      </c>
      <c r="AB50" s="66">
        <f t="shared" si="13"/>
        <v>-0.0053799453715082995</v>
      </c>
      <c r="AC50" s="67">
        <f t="shared" si="14"/>
        <v>0.01753557545068971</v>
      </c>
      <c r="AD50" s="62">
        <v>6074812</v>
      </c>
      <c r="AE50" s="67">
        <f t="shared" si="15"/>
        <v>0.015340460471674469</v>
      </c>
      <c r="AF50" s="62">
        <v>5314363</v>
      </c>
      <c r="AG50" s="62">
        <v>346427867</v>
      </c>
      <c r="AH50" s="64">
        <v>-1131447</v>
      </c>
      <c r="AI50" s="65">
        <v>345296420</v>
      </c>
      <c r="AJ50" s="66">
        <f t="shared" si="16"/>
        <v>-0.0032660392184904684</v>
      </c>
      <c r="AK50" s="62">
        <v>0</v>
      </c>
      <c r="AL50" s="62">
        <v>64878</v>
      </c>
      <c r="AM50" s="25">
        <v>0</v>
      </c>
      <c r="AN50" s="68"/>
    </row>
    <row r="51" spans="1:40" ht="12.75">
      <c r="A51" s="59" t="s">
        <v>107</v>
      </c>
      <c r="B51" s="60" t="s">
        <v>106</v>
      </c>
      <c r="C51" s="24">
        <v>3</v>
      </c>
      <c r="D51" s="24"/>
      <c r="E51" s="61">
        <f t="shared" si="0"/>
        <v>0.03564823481176164</v>
      </c>
      <c r="F51" s="62">
        <v>28285738</v>
      </c>
      <c r="G51" s="63">
        <f t="shared" si="1"/>
        <v>0.009303500388630608</v>
      </c>
      <c r="H51" s="62">
        <v>7382031</v>
      </c>
      <c r="I51" s="63">
        <f t="shared" si="2"/>
        <v>0.013888724281002119</v>
      </c>
      <c r="J51" s="62">
        <v>11020260</v>
      </c>
      <c r="K51" s="64">
        <v>78617</v>
      </c>
      <c r="L51" s="65">
        <f t="shared" si="3"/>
        <v>11098877</v>
      </c>
      <c r="M51" s="66">
        <f t="shared" si="4"/>
        <v>0.007133860725609014</v>
      </c>
      <c r="N51" s="67">
        <f t="shared" si="5"/>
        <v>0.1256689033673141</v>
      </c>
      <c r="O51" s="62">
        <v>99714269</v>
      </c>
      <c r="P51" s="64">
        <v>-1525152</v>
      </c>
      <c r="Q51" s="65">
        <f t="shared" si="6"/>
        <v>98189117</v>
      </c>
      <c r="R51" s="66">
        <f t="shared" si="7"/>
        <v>-0.015295223194184977</v>
      </c>
      <c r="S51" s="67">
        <f t="shared" si="8"/>
        <v>0.03713038886991256</v>
      </c>
      <c r="T51" s="62">
        <v>29461780</v>
      </c>
      <c r="U51" s="64">
        <v>-288405</v>
      </c>
      <c r="V51" s="65">
        <f t="shared" si="9"/>
        <v>29173375</v>
      </c>
      <c r="W51" s="66">
        <f t="shared" si="10"/>
        <v>-0.009789123399876042</v>
      </c>
      <c r="X51" s="67">
        <f t="shared" si="11"/>
        <v>0.7557076445329265</v>
      </c>
      <c r="Y51" s="62">
        <v>599629927</v>
      </c>
      <c r="Z51" s="64">
        <v>-18349997</v>
      </c>
      <c r="AA51" s="65">
        <f t="shared" si="12"/>
        <v>581279930</v>
      </c>
      <c r="AB51" s="66">
        <f t="shared" si="13"/>
        <v>-0.03060220341537423</v>
      </c>
      <c r="AC51" s="67">
        <f t="shared" si="14"/>
        <v>0.022652603748452533</v>
      </c>
      <c r="AD51" s="62">
        <v>17974119</v>
      </c>
      <c r="AE51" s="67">
        <f t="shared" si="15"/>
        <v>0</v>
      </c>
      <c r="AF51" s="62">
        <v>0</v>
      </c>
      <c r="AG51" s="62">
        <v>793468124</v>
      </c>
      <c r="AH51" s="64">
        <v>-20084937</v>
      </c>
      <c r="AI51" s="65">
        <v>773383187</v>
      </c>
      <c r="AJ51" s="66">
        <f t="shared" si="16"/>
        <v>-0.025312846719977373</v>
      </c>
      <c r="AK51" s="62">
        <v>0</v>
      </c>
      <c r="AL51" s="62">
        <v>0</v>
      </c>
      <c r="AM51" s="25">
        <v>0</v>
      </c>
      <c r="AN51" s="68"/>
    </row>
    <row r="52" spans="1:40" ht="12.75">
      <c r="A52" s="59" t="s">
        <v>109</v>
      </c>
      <c r="B52" s="60" t="s">
        <v>108</v>
      </c>
      <c r="C52" s="24">
        <v>3</v>
      </c>
      <c r="D52" s="24"/>
      <c r="E52" s="61">
        <f t="shared" si="0"/>
        <v>0.026243344390656318</v>
      </c>
      <c r="F52" s="62">
        <v>9844863</v>
      </c>
      <c r="G52" s="63">
        <f t="shared" si="1"/>
        <v>0.006485709647034368</v>
      </c>
      <c r="H52" s="62">
        <v>2433033</v>
      </c>
      <c r="I52" s="63">
        <f t="shared" si="2"/>
        <v>0.01464064184569757</v>
      </c>
      <c r="J52" s="62">
        <v>5492254</v>
      </c>
      <c r="K52" s="64">
        <v>39181</v>
      </c>
      <c r="L52" s="65">
        <f t="shared" si="3"/>
        <v>5531435</v>
      </c>
      <c r="M52" s="66">
        <f t="shared" si="4"/>
        <v>0.007133865258234597</v>
      </c>
      <c r="N52" s="67">
        <f t="shared" si="5"/>
        <v>0.08620148267495988</v>
      </c>
      <c r="O52" s="62">
        <v>32337410</v>
      </c>
      <c r="P52" s="64">
        <v>-610287</v>
      </c>
      <c r="Q52" s="65">
        <f t="shared" si="6"/>
        <v>31727123</v>
      </c>
      <c r="R52" s="66">
        <f t="shared" si="7"/>
        <v>-0.01887247618161133</v>
      </c>
      <c r="S52" s="67">
        <f t="shared" si="8"/>
        <v>0.012068707657777176</v>
      </c>
      <c r="T52" s="62">
        <v>4527425</v>
      </c>
      <c r="U52" s="64">
        <v>-46674</v>
      </c>
      <c r="V52" s="65">
        <f t="shared" si="9"/>
        <v>4480751</v>
      </c>
      <c r="W52" s="66">
        <f t="shared" si="10"/>
        <v>-0.0103091713280728</v>
      </c>
      <c r="X52" s="67">
        <f t="shared" si="11"/>
        <v>0.8417182829608497</v>
      </c>
      <c r="Y52" s="62">
        <v>315760105</v>
      </c>
      <c r="Z52" s="64">
        <v>-12290571</v>
      </c>
      <c r="AA52" s="65">
        <f t="shared" si="12"/>
        <v>303469534</v>
      </c>
      <c r="AB52" s="66">
        <f t="shared" si="13"/>
        <v>-0.0389237614422506</v>
      </c>
      <c r="AC52" s="67">
        <f t="shared" si="14"/>
        <v>0.012641830823024992</v>
      </c>
      <c r="AD52" s="62">
        <v>4742425</v>
      </c>
      <c r="AE52" s="67">
        <f t="shared" si="15"/>
        <v>0</v>
      </c>
      <c r="AF52" s="62">
        <v>0</v>
      </c>
      <c r="AG52" s="62">
        <v>375137515</v>
      </c>
      <c r="AH52" s="64">
        <v>-12908351</v>
      </c>
      <c r="AI52" s="65">
        <v>362229164</v>
      </c>
      <c r="AJ52" s="66">
        <f t="shared" si="16"/>
        <v>-0.034409651084882836</v>
      </c>
      <c r="AK52" s="62">
        <v>0</v>
      </c>
      <c r="AL52" s="62">
        <v>0</v>
      </c>
      <c r="AM52" s="25">
        <v>0</v>
      </c>
      <c r="AN52" s="68"/>
    </row>
    <row r="53" spans="1:40" ht="12.75">
      <c r="A53" s="59" t="s">
        <v>111</v>
      </c>
      <c r="B53" s="60" t="s">
        <v>110</v>
      </c>
      <c r="C53" s="24">
        <v>3</v>
      </c>
      <c r="D53" s="24"/>
      <c r="E53" s="61">
        <f t="shared" si="0"/>
        <v>0.05204388265978657</v>
      </c>
      <c r="F53" s="62">
        <v>24377509</v>
      </c>
      <c r="G53" s="63">
        <f t="shared" si="1"/>
        <v>0.040464299707273846</v>
      </c>
      <c r="H53" s="62">
        <v>18953598</v>
      </c>
      <c r="I53" s="63">
        <f t="shared" si="2"/>
        <v>0.001661718768877309</v>
      </c>
      <c r="J53" s="62">
        <v>778354</v>
      </c>
      <c r="K53" s="64">
        <v>5553</v>
      </c>
      <c r="L53" s="65">
        <f t="shared" si="3"/>
        <v>783907</v>
      </c>
      <c r="M53" s="66">
        <f t="shared" si="4"/>
        <v>0.007134285941872208</v>
      </c>
      <c r="N53" s="67">
        <f t="shared" si="5"/>
        <v>0.1006289208681057</v>
      </c>
      <c r="O53" s="62">
        <v>47134885</v>
      </c>
      <c r="P53" s="64">
        <v>816746</v>
      </c>
      <c r="Q53" s="65">
        <f t="shared" si="6"/>
        <v>47951631</v>
      </c>
      <c r="R53" s="66">
        <f t="shared" si="7"/>
        <v>0.017327845395188723</v>
      </c>
      <c r="S53" s="67">
        <f t="shared" si="8"/>
        <v>0.01277195157641252</v>
      </c>
      <c r="T53" s="62">
        <v>5982420</v>
      </c>
      <c r="U53" s="64">
        <v>-69469</v>
      </c>
      <c r="V53" s="65">
        <f t="shared" si="9"/>
        <v>5912951</v>
      </c>
      <c r="W53" s="66">
        <f t="shared" si="10"/>
        <v>-0.011612190384493232</v>
      </c>
      <c r="X53" s="67">
        <f t="shared" si="11"/>
        <v>0.7319089115246977</v>
      </c>
      <c r="Y53" s="62">
        <v>342828305</v>
      </c>
      <c r="Z53" s="64">
        <v>1086110</v>
      </c>
      <c r="AA53" s="65">
        <f t="shared" si="12"/>
        <v>343914415</v>
      </c>
      <c r="AB53" s="66">
        <f t="shared" si="13"/>
        <v>0.003168087302476381</v>
      </c>
      <c r="AC53" s="67">
        <f t="shared" si="14"/>
        <v>0.060520314894846335</v>
      </c>
      <c r="AD53" s="62">
        <v>28347895</v>
      </c>
      <c r="AE53" s="67">
        <f t="shared" si="15"/>
        <v>0</v>
      </c>
      <c r="AF53" s="62">
        <v>0</v>
      </c>
      <c r="AG53" s="62">
        <v>468402966</v>
      </c>
      <c r="AH53" s="64">
        <v>1838940</v>
      </c>
      <c r="AI53" s="65">
        <v>470241906</v>
      </c>
      <c r="AJ53" s="66">
        <f t="shared" si="16"/>
        <v>0.003925978555823236</v>
      </c>
      <c r="AK53" s="62">
        <v>0</v>
      </c>
      <c r="AL53" s="62">
        <v>0</v>
      </c>
      <c r="AM53" s="25">
        <v>0</v>
      </c>
      <c r="AN53" s="68"/>
    </row>
    <row r="54" spans="1:40" ht="12.75">
      <c r="A54" s="59" t="s">
        <v>113</v>
      </c>
      <c r="B54" s="60" t="s">
        <v>112</v>
      </c>
      <c r="C54" s="24">
        <v>3</v>
      </c>
      <c r="D54" s="24"/>
      <c r="E54" s="61">
        <f t="shared" si="0"/>
        <v>0.041306656469428694</v>
      </c>
      <c r="F54" s="62">
        <v>16933079</v>
      </c>
      <c r="G54" s="63">
        <f t="shared" si="1"/>
        <v>0.008421722733871121</v>
      </c>
      <c r="H54" s="62">
        <v>3452366</v>
      </c>
      <c r="I54" s="63">
        <f t="shared" si="2"/>
        <v>0.0005031421477900437</v>
      </c>
      <c r="J54" s="62">
        <v>206256</v>
      </c>
      <c r="K54" s="64">
        <v>1471</v>
      </c>
      <c r="L54" s="65">
        <f t="shared" si="3"/>
        <v>207727</v>
      </c>
      <c r="M54" s="66">
        <f t="shared" si="4"/>
        <v>0.0071319137382670076</v>
      </c>
      <c r="N54" s="67">
        <f t="shared" si="5"/>
        <v>0.11821703553308716</v>
      </c>
      <c r="O54" s="62">
        <v>48461400</v>
      </c>
      <c r="P54" s="64">
        <v>1030152</v>
      </c>
      <c r="Q54" s="65">
        <f t="shared" si="6"/>
        <v>49491552</v>
      </c>
      <c r="R54" s="66">
        <f t="shared" si="7"/>
        <v>0.021257165496663323</v>
      </c>
      <c r="S54" s="67">
        <f t="shared" si="8"/>
        <v>0.020137665835035717</v>
      </c>
      <c r="T54" s="62">
        <v>8255151</v>
      </c>
      <c r="U54" s="64">
        <v>-85105</v>
      </c>
      <c r="V54" s="65">
        <f t="shared" si="9"/>
        <v>8170046</v>
      </c>
      <c r="W54" s="66">
        <f t="shared" si="10"/>
        <v>-0.01030932081072775</v>
      </c>
      <c r="X54" s="67">
        <f t="shared" si="11"/>
        <v>0.7742843817984572</v>
      </c>
      <c r="Y54" s="62">
        <v>317406920</v>
      </c>
      <c r="Z54" s="64">
        <v>-2418223</v>
      </c>
      <c r="AA54" s="65">
        <f t="shared" si="12"/>
        <v>314988697</v>
      </c>
      <c r="AB54" s="66">
        <f t="shared" si="13"/>
        <v>-0.0076186839278740365</v>
      </c>
      <c r="AC54" s="67">
        <f t="shared" si="14"/>
        <v>0.03712939548233014</v>
      </c>
      <c r="AD54" s="62">
        <v>15220670</v>
      </c>
      <c r="AE54" s="67">
        <f t="shared" si="15"/>
        <v>0</v>
      </c>
      <c r="AF54" s="62">
        <v>0</v>
      </c>
      <c r="AG54" s="62">
        <v>409935842</v>
      </c>
      <c r="AH54" s="64">
        <v>-1471705</v>
      </c>
      <c r="AI54" s="65">
        <v>408464137</v>
      </c>
      <c r="AJ54" s="66">
        <f t="shared" si="16"/>
        <v>-0.003590086177436517</v>
      </c>
      <c r="AK54" s="62">
        <v>0</v>
      </c>
      <c r="AL54" s="62">
        <v>0</v>
      </c>
      <c r="AM54" s="25">
        <v>0</v>
      </c>
      <c r="AN54" s="68"/>
    </row>
    <row r="55" spans="1:40" ht="12.75">
      <c r="A55" s="59" t="s">
        <v>115</v>
      </c>
      <c r="B55" s="60" t="s">
        <v>114</v>
      </c>
      <c r="C55" s="24">
        <v>3</v>
      </c>
      <c r="D55" s="24"/>
      <c r="E55" s="61">
        <f t="shared" si="0"/>
        <v>0.04561162845746824</v>
      </c>
      <c r="F55" s="62">
        <v>32708734</v>
      </c>
      <c r="G55" s="63">
        <f t="shared" si="1"/>
        <v>0.0016904287510790459</v>
      </c>
      <c r="H55" s="62">
        <v>1212230</v>
      </c>
      <c r="I55" s="63">
        <f t="shared" si="2"/>
        <v>0.0004566136392997427</v>
      </c>
      <c r="J55" s="62">
        <v>327444</v>
      </c>
      <c r="K55" s="64">
        <v>2336</v>
      </c>
      <c r="L55" s="65">
        <f t="shared" si="3"/>
        <v>329780</v>
      </c>
      <c r="M55" s="66">
        <f t="shared" si="4"/>
        <v>0.007134044294596939</v>
      </c>
      <c r="N55" s="67">
        <f t="shared" si="5"/>
        <v>0.11983774371739402</v>
      </c>
      <c r="O55" s="62">
        <v>85937315</v>
      </c>
      <c r="P55" s="64">
        <v>1487399</v>
      </c>
      <c r="Q55" s="65">
        <f t="shared" si="6"/>
        <v>87424714</v>
      </c>
      <c r="R55" s="66">
        <f t="shared" si="7"/>
        <v>0.01730795289566587</v>
      </c>
      <c r="S55" s="67">
        <f t="shared" si="8"/>
        <v>0.023823193716889002</v>
      </c>
      <c r="T55" s="62">
        <v>17083944</v>
      </c>
      <c r="U55" s="64">
        <v>-172868</v>
      </c>
      <c r="V55" s="65">
        <f t="shared" si="9"/>
        <v>16911076</v>
      </c>
      <c r="W55" s="66">
        <f t="shared" si="10"/>
        <v>-0.010118740731063038</v>
      </c>
      <c r="X55" s="67">
        <f t="shared" si="11"/>
        <v>0.7577149174513244</v>
      </c>
      <c r="Y55" s="62">
        <v>543367920</v>
      </c>
      <c r="Z55" s="64">
        <v>-435649</v>
      </c>
      <c r="AA55" s="65">
        <f t="shared" si="12"/>
        <v>542932271</v>
      </c>
      <c r="AB55" s="66">
        <f t="shared" si="13"/>
        <v>-0.0008017569384662973</v>
      </c>
      <c r="AC55" s="67">
        <f t="shared" si="14"/>
        <v>0.050865474266545654</v>
      </c>
      <c r="AD55" s="62">
        <v>36476340</v>
      </c>
      <c r="AE55" s="67">
        <f t="shared" si="15"/>
        <v>0</v>
      </c>
      <c r="AF55" s="62">
        <v>0</v>
      </c>
      <c r="AG55" s="62">
        <v>717113927</v>
      </c>
      <c r="AH55" s="64">
        <v>881218</v>
      </c>
      <c r="AI55" s="65">
        <v>717995145</v>
      </c>
      <c r="AJ55" s="66">
        <f t="shared" si="16"/>
        <v>0.0012288396122587088</v>
      </c>
      <c r="AK55" s="62">
        <v>0</v>
      </c>
      <c r="AL55" s="62">
        <v>0</v>
      </c>
      <c r="AM55" s="25">
        <v>0</v>
      </c>
      <c r="AN55" s="68"/>
    </row>
    <row r="56" spans="1:40" ht="12.75">
      <c r="A56" s="59" t="s">
        <v>117</v>
      </c>
      <c r="B56" s="60" t="s">
        <v>116</v>
      </c>
      <c r="C56" s="24">
        <v>3</v>
      </c>
      <c r="D56" s="24"/>
      <c r="E56" s="61">
        <f t="shared" si="0"/>
        <v>0.04337793379389513</v>
      </c>
      <c r="F56" s="62">
        <v>60334079</v>
      </c>
      <c r="G56" s="63">
        <f t="shared" si="1"/>
        <v>0.02172421294980179</v>
      </c>
      <c r="H56" s="62">
        <v>30216063</v>
      </c>
      <c r="I56" s="63">
        <f t="shared" si="2"/>
        <v>0.03292099102624573</v>
      </c>
      <c r="J56" s="62">
        <v>45789587</v>
      </c>
      <c r="K56" s="64">
        <v>326656</v>
      </c>
      <c r="L56" s="65">
        <f t="shared" si="3"/>
        <v>46116243</v>
      </c>
      <c r="M56" s="66">
        <f t="shared" si="4"/>
        <v>0.007133849012440317</v>
      </c>
      <c r="N56" s="67">
        <f t="shared" si="5"/>
        <v>0.1860115858560786</v>
      </c>
      <c r="O56" s="62">
        <v>258722275</v>
      </c>
      <c r="P56" s="64">
        <v>5693419</v>
      </c>
      <c r="Q56" s="65">
        <f t="shared" si="6"/>
        <v>264415694</v>
      </c>
      <c r="R56" s="66">
        <f t="shared" si="7"/>
        <v>0.022005909618721464</v>
      </c>
      <c r="S56" s="67">
        <f t="shared" si="8"/>
        <v>0.05485476353943417</v>
      </c>
      <c r="T56" s="62">
        <v>76297125</v>
      </c>
      <c r="U56" s="64">
        <v>-767356</v>
      </c>
      <c r="V56" s="65">
        <f t="shared" si="9"/>
        <v>75529769</v>
      </c>
      <c r="W56" s="66">
        <f t="shared" si="10"/>
        <v>-0.010057469400059308</v>
      </c>
      <c r="X56" s="67">
        <f t="shared" si="11"/>
        <v>0.6346303499973275</v>
      </c>
      <c r="Y56" s="62">
        <v>882703124</v>
      </c>
      <c r="Z56" s="64">
        <v>-7318844</v>
      </c>
      <c r="AA56" s="65">
        <f t="shared" si="12"/>
        <v>875384280</v>
      </c>
      <c r="AB56" s="66">
        <f t="shared" si="13"/>
        <v>-0.008291399226995372</v>
      </c>
      <c r="AC56" s="67">
        <f t="shared" si="14"/>
        <v>0.026480162837217134</v>
      </c>
      <c r="AD56" s="62">
        <v>36831082</v>
      </c>
      <c r="AE56" s="67">
        <f t="shared" si="15"/>
        <v>0</v>
      </c>
      <c r="AF56" s="62">
        <v>0</v>
      </c>
      <c r="AG56" s="62">
        <v>1390893335</v>
      </c>
      <c r="AH56" s="64">
        <v>-2066125</v>
      </c>
      <c r="AI56" s="65">
        <v>1388827210</v>
      </c>
      <c r="AJ56" s="66">
        <f t="shared" si="16"/>
        <v>-0.0014854661734359379</v>
      </c>
      <c r="AK56" s="62">
        <v>0</v>
      </c>
      <c r="AL56" s="62">
        <v>15000</v>
      </c>
      <c r="AM56" s="25">
        <v>0</v>
      </c>
      <c r="AN56" s="68"/>
    </row>
    <row r="57" spans="1:40" ht="12.75">
      <c r="A57" s="59" t="s">
        <v>119</v>
      </c>
      <c r="B57" s="60" t="s">
        <v>118</v>
      </c>
      <c r="C57" s="24">
        <v>3</v>
      </c>
      <c r="D57" s="24"/>
      <c r="E57" s="61">
        <f t="shared" si="0"/>
        <v>0.03757840150889449</v>
      </c>
      <c r="F57" s="62">
        <v>52446600</v>
      </c>
      <c r="G57" s="63">
        <f t="shared" si="1"/>
        <v>0.002487746841330955</v>
      </c>
      <c r="H57" s="62">
        <v>3472044</v>
      </c>
      <c r="I57" s="63">
        <f t="shared" si="2"/>
        <v>0.0008908220506797937</v>
      </c>
      <c r="J57" s="62">
        <v>1243283</v>
      </c>
      <c r="K57" s="64">
        <v>8869</v>
      </c>
      <c r="L57" s="65">
        <f t="shared" si="3"/>
        <v>1252152</v>
      </c>
      <c r="M57" s="66">
        <f t="shared" si="4"/>
        <v>0.007133532751593966</v>
      </c>
      <c r="N57" s="67">
        <f t="shared" si="5"/>
        <v>0.18755601551029738</v>
      </c>
      <c r="O57" s="62">
        <v>261764070</v>
      </c>
      <c r="P57" s="64">
        <v>5569449</v>
      </c>
      <c r="Q57" s="65">
        <f t="shared" si="6"/>
        <v>267333519</v>
      </c>
      <c r="R57" s="66">
        <f t="shared" si="7"/>
        <v>0.02127659842697281</v>
      </c>
      <c r="S57" s="67">
        <f t="shared" si="8"/>
        <v>0.05515791128349768</v>
      </c>
      <c r="T57" s="62">
        <v>76981585</v>
      </c>
      <c r="U57" s="64">
        <v>0</v>
      </c>
      <c r="V57" s="65">
        <f t="shared" si="9"/>
        <v>76981585</v>
      </c>
      <c r="W57" s="66">
        <f t="shared" si="10"/>
        <v>0</v>
      </c>
      <c r="X57" s="67">
        <f t="shared" si="11"/>
        <v>0.683768140066122</v>
      </c>
      <c r="Y57" s="62">
        <v>954306535</v>
      </c>
      <c r="Z57" s="64">
        <v>13773</v>
      </c>
      <c r="AA57" s="65">
        <f t="shared" si="12"/>
        <v>954320308</v>
      </c>
      <c r="AB57" s="66">
        <f t="shared" si="13"/>
        <v>1.4432469541875243E-05</v>
      </c>
      <c r="AC57" s="67">
        <f t="shared" si="14"/>
        <v>0.032560962739177704</v>
      </c>
      <c r="AD57" s="62">
        <v>45443971</v>
      </c>
      <c r="AE57" s="67">
        <f t="shared" si="15"/>
        <v>0</v>
      </c>
      <c r="AF57" s="62">
        <v>0</v>
      </c>
      <c r="AG57" s="62">
        <v>1395658088</v>
      </c>
      <c r="AH57" s="64">
        <v>5592091</v>
      </c>
      <c r="AI57" s="65">
        <v>1401250179</v>
      </c>
      <c r="AJ57" s="66">
        <f t="shared" si="16"/>
        <v>0.004006777195705256</v>
      </c>
      <c r="AK57" s="62">
        <v>0</v>
      </c>
      <c r="AL57" s="62">
        <v>857915</v>
      </c>
      <c r="AM57" s="25">
        <v>0</v>
      </c>
      <c r="AN57" s="68"/>
    </row>
    <row r="58" spans="1:40" ht="12.75">
      <c r="A58" s="59" t="s">
        <v>121</v>
      </c>
      <c r="B58" s="60" t="s">
        <v>120</v>
      </c>
      <c r="C58" s="24">
        <v>3</v>
      </c>
      <c r="D58" s="24"/>
      <c r="E58" s="61">
        <f t="shared" si="0"/>
        <v>0.026228280113518257</v>
      </c>
      <c r="F58" s="62">
        <v>11005132</v>
      </c>
      <c r="G58" s="63">
        <f t="shared" si="1"/>
        <v>0.007026220527312806</v>
      </c>
      <c r="H58" s="62">
        <v>2948134</v>
      </c>
      <c r="I58" s="63">
        <f t="shared" si="2"/>
        <v>0.009458941190068446</v>
      </c>
      <c r="J58" s="62">
        <v>3968880</v>
      </c>
      <c r="K58" s="64">
        <v>28313</v>
      </c>
      <c r="L58" s="65">
        <f t="shared" si="3"/>
        <v>3997193</v>
      </c>
      <c r="M58" s="66">
        <f t="shared" si="4"/>
        <v>0.007133750579508577</v>
      </c>
      <c r="N58" s="67">
        <f t="shared" si="5"/>
        <v>0.08219432325632177</v>
      </c>
      <c r="O58" s="62">
        <v>34487941</v>
      </c>
      <c r="P58" s="64">
        <v>631443</v>
      </c>
      <c r="Q58" s="65">
        <f t="shared" si="6"/>
        <v>35119384</v>
      </c>
      <c r="R58" s="66">
        <f t="shared" si="7"/>
        <v>0.01830909534436979</v>
      </c>
      <c r="S58" s="67">
        <f t="shared" si="8"/>
        <v>0.010253478141033208</v>
      </c>
      <c r="T58" s="62">
        <v>4302260</v>
      </c>
      <c r="U58" s="64">
        <v>0</v>
      </c>
      <c r="V58" s="65">
        <f t="shared" si="9"/>
        <v>4302260</v>
      </c>
      <c r="W58" s="66">
        <f t="shared" si="10"/>
        <v>0</v>
      </c>
      <c r="X58" s="67">
        <f t="shared" si="11"/>
        <v>0.8366688612439168</v>
      </c>
      <c r="Y58" s="62">
        <v>351058141</v>
      </c>
      <c r="Z58" s="64">
        <v>1299256</v>
      </c>
      <c r="AA58" s="65">
        <f t="shared" si="12"/>
        <v>352357397</v>
      </c>
      <c r="AB58" s="66">
        <f t="shared" si="13"/>
        <v>0.0037009710024072623</v>
      </c>
      <c r="AC58" s="67">
        <f t="shared" si="14"/>
        <v>0.028169895527828726</v>
      </c>
      <c r="AD58" s="62">
        <v>11819815</v>
      </c>
      <c r="AE58" s="67">
        <f t="shared" si="15"/>
        <v>0</v>
      </c>
      <c r="AF58" s="62">
        <v>0</v>
      </c>
      <c r="AG58" s="62">
        <v>419590303</v>
      </c>
      <c r="AH58" s="64">
        <v>1959012</v>
      </c>
      <c r="AI58" s="65">
        <v>421549315</v>
      </c>
      <c r="AJ58" s="66">
        <f t="shared" si="16"/>
        <v>0.004668868622542976</v>
      </c>
      <c r="AK58" s="62">
        <v>0</v>
      </c>
      <c r="AL58" s="62">
        <v>0</v>
      </c>
      <c r="AM58" s="25">
        <v>0</v>
      </c>
      <c r="AN58" s="68"/>
    </row>
    <row r="59" spans="1:40" ht="12.75">
      <c r="A59" s="59" t="s">
        <v>123</v>
      </c>
      <c r="B59" s="60" t="s">
        <v>122</v>
      </c>
      <c r="C59" s="24">
        <v>3</v>
      </c>
      <c r="D59" s="24"/>
      <c r="E59" s="61">
        <f t="shared" si="0"/>
        <v>0.037085152478796686</v>
      </c>
      <c r="F59" s="62">
        <v>33980045</v>
      </c>
      <c r="G59" s="63">
        <f t="shared" si="1"/>
        <v>0.002952615959617671</v>
      </c>
      <c r="H59" s="62">
        <v>2705396</v>
      </c>
      <c r="I59" s="63">
        <f t="shared" si="2"/>
        <v>0.0006843565796556283</v>
      </c>
      <c r="J59" s="62">
        <v>627056</v>
      </c>
      <c r="K59" s="64">
        <v>4473</v>
      </c>
      <c r="L59" s="65">
        <f t="shared" si="3"/>
        <v>631529</v>
      </c>
      <c r="M59" s="66">
        <f t="shared" si="4"/>
        <v>0.007133334183868746</v>
      </c>
      <c r="N59" s="67">
        <f t="shared" si="5"/>
        <v>0.13065353124092327</v>
      </c>
      <c r="O59" s="62">
        <v>119714025</v>
      </c>
      <c r="P59" s="64">
        <v>2535575</v>
      </c>
      <c r="Q59" s="65">
        <f t="shared" si="6"/>
        <v>122249600</v>
      </c>
      <c r="R59" s="66">
        <f t="shared" si="7"/>
        <v>0.021180266890199372</v>
      </c>
      <c r="S59" s="67">
        <f t="shared" si="8"/>
        <v>0.029844247848140697</v>
      </c>
      <c r="T59" s="62">
        <v>27345415</v>
      </c>
      <c r="U59" s="64">
        <v>0</v>
      </c>
      <c r="V59" s="65">
        <f t="shared" si="9"/>
        <v>27345415</v>
      </c>
      <c r="W59" s="66">
        <f t="shared" si="10"/>
        <v>0</v>
      </c>
      <c r="X59" s="67">
        <f t="shared" si="11"/>
        <v>0.7512832187903491</v>
      </c>
      <c r="Y59" s="62">
        <v>688378930</v>
      </c>
      <c r="Z59" s="64">
        <v>588014</v>
      </c>
      <c r="AA59" s="65">
        <f t="shared" si="12"/>
        <v>688966944</v>
      </c>
      <c r="AB59" s="66">
        <f t="shared" si="13"/>
        <v>0.0008542010430214649</v>
      </c>
      <c r="AC59" s="67">
        <f t="shared" si="14"/>
        <v>0.047496877102516905</v>
      </c>
      <c r="AD59" s="62">
        <v>43520005</v>
      </c>
      <c r="AE59" s="67">
        <f t="shared" si="15"/>
        <v>0</v>
      </c>
      <c r="AF59" s="62">
        <v>0</v>
      </c>
      <c r="AG59" s="62">
        <v>916270872</v>
      </c>
      <c r="AH59" s="64">
        <v>3128062</v>
      </c>
      <c r="AI59" s="65">
        <v>919398934</v>
      </c>
      <c r="AJ59" s="66">
        <f t="shared" si="16"/>
        <v>0.003413905315108609</v>
      </c>
      <c r="AK59" s="62">
        <v>0</v>
      </c>
      <c r="AL59" s="62">
        <v>0</v>
      </c>
      <c r="AM59" s="25">
        <v>0</v>
      </c>
      <c r="AN59" s="68"/>
    </row>
    <row r="60" spans="1:40" ht="12.75">
      <c r="A60" s="59" t="s">
        <v>125</v>
      </c>
      <c r="B60" s="60" t="s">
        <v>124</v>
      </c>
      <c r="C60" s="24">
        <v>3</v>
      </c>
      <c r="D60" s="24"/>
      <c r="E60" s="61">
        <f t="shared" si="0"/>
        <v>0.03380674676627418</v>
      </c>
      <c r="F60" s="62">
        <v>22830268</v>
      </c>
      <c r="G60" s="63">
        <f t="shared" si="1"/>
        <v>0.012797742485695793</v>
      </c>
      <c r="H60" s="62">
        <v>8642532</v>
      </c>
      <c r="I60" s="63">
        <f t="shared" si="2"/>
        <v>0.05022778660822442</v>
      </c>
      <c r="J60" s="62">
        <v>33919674</v>
      </c>
      <c r="K60" s="64">
        <v>241978</v>
      </c>
      <c r="L60" s="65">
        <f t="shared" si="3"/>
        <v>34161652</v>
      </c>
      <c r="M60" s="66">
        <f t="shared" si="4"/>
        <v>0.007133853939751898</v>
      </c>
      <c r="N60" s="67">
        <f t="shared" si="5"/>
        <v>0.06722774131245404</v>
      </c>
      <c r="O60" s="62">
        <v>45400031</v>
      </c>
      <c r="P60" s="64">
        <v>-465763</v>
      </c>
      <c r="Q60" s="65">
        <f t="shared" si="6"/>
        <v>44934268</v>
      </c>
      <c r="R60" s="66">
        <f t="shared" si="7"/>
        <v>-0.010259089911194114</v>
      </c>
      <c r="S60" s="67">
        <f t="shared" si="8"/>
        <v>0.02117765694887812</v>
      </c>
      <c r="T60" s="62">
        <v>14301630</v>
      </c>
      <c r="U60" s="64">
        <v>-287204</v>
      </c>
      <c r="V60" s="65">
        <f t="shared" si="9"/>
        <v>14014426</v>
      </c>
      <c r="W60" s="66">
        <f t="shared" si="10"/>
        <v>-0.020081906747692394</v>
      </c>
      <c r="X60" s="67">
        <f t="shared" si="11"/>
        <v>0.7703379715571378</v>
      </c>
      <c r="Y60" s="62">
        <v>520222264</v>
      </c>
      <c r="Z60" s="64">
        <v>0</v>
      </c>
      <c r="AA60" s="65">
        <f t="shared" si="12"/>
        <v>520222264</v>
      </c>
      <c r="AB60" s="66">
        <f t="shared" si="13"/>
        <v>0</v>
      </c>
      <c r="AC60" s="67">
        <f t="shared" si="14"/>
        <v>0.044424354321335624</v>
      </c>
      <c r="AD60" s="62">
        <v>30000518</v>
      </c>
      <c r="AE60" s="67">
        <f t="shared" si="15"/>
        <v>0</v>
      </c>
      <c r="AF60" s="62">
        <v>0</v>
      </c>
      <c r="AG60" s="62">
        <v>675316917</v>
      </c>
      <c r="AH60" s="64">
        <v>-510989</v>
      </c>
      <c r="AI60" s="65">
        <v>674805928</v>
      </c>
      <c r="AJ60" s="66">
        <f t="shared" si="16"/>
        <v>-0.0007566654812528559</v>
      </c>
      <c r="AK60" s="62">
        <v>0</v>
      </c>
      <c r="AL60" s="62">
        <v>228649</v>
      </c>
      <c r="AM60" s="25">
        <v>0</v>
      </c>
      <c r="AN60" s="68"/>
    </row>
    <row r="61" spans="1:40" ht="12.75">
      <c r="A61" s="59" t="s">
        <v>127</v>
      </c>
      <c r="B61" s="60" t="s">
        <v>126</v>
      </c>
      <c r="C61" s="24">
        <v>3</v>
      </c>
      <c r="D61" s="24"/>
      <c r="E61" s="61">
        <f t="shared" si="0"/>
        <v>0.05396424621848497</v>
      </c>
      <c r="F61" s="62">
        <v>54575121</v>
      </c>
      <c r="G61" s="63">
        <f t="shared" si="1"/>
        <v>0.009495569241644705</v>
      </c>
      <c r="H61" s="62">
        <v>9603059</v>
      </c>
      <c r="I61" s="63">
        <f t="shared" si="2"/>
        <v>0.03205403362781939</v>
      </c>
      <c r="J61" s="62">
        <v>32416885</v>
      </c>
      <c r="K61" s="64">
        <v>231258</v>
      </c>
      <c r="L61" s="65">
        <f t="shared" si="3"/>
        <v>32648143</v>
      </c>
      <c r="M61" s="66">
        <f t="shared" si="4"/>
        <v>0.0071338748309715755</v>
      </c>
      <c r="N61" s="67">
        <f t="shared" si="5"/>
        <v>0.2175887928235367</v>
      </c>
      <c r="O61" s="62">
        <v>220051896</v>
      </c>
      <c r="P61" s="64">
        <v>-2267597</v>
      </c>
      <c r="Q61" s="65">
        <f t="shared" si="6"/>
        <v>217784299</v>
      </c>
      <c r="R61" s="66">
        <f t="shared" si="7"/>
        <v>-0.010304828275599134</v>
      </c>
      <c r="S61" s="67">
        <f t="shared" si="8"/>
        <v>0.11432475875976232</v>
      </c>
      <c r="T61" s="62">
        <v>115618914</v>
      </c>
      <c r="U61" s="64">
        <v>-2317846</v>
      </c>
      <c r="V61" s="65">
        <f t="shared" si="9"/>
        <v>113301068</v>
      </c>
      <c r="W61" s="66">
        <f t="shared" si="10"/>
        <v>-0.020047290878376527</v>
      </c>
      <c r="X61" s="67">
        <f t="shared" si="11"/>
        <v>0.5295101360257795</v>
      </c>
      <c r="Y61" s="62">
        <v>535504186</v>
      </c>
      <c r="Z61" s="64">
        <v>0</v>
      </c>
      <c r="AA61" s="65">
        <f t="shared" si="12"/>
        <v>535504186</v>
      </c>
      <c r="AB61" s="66">
        <f t="shared" si="13"/>
        <v>0</v>
      </c>
      <c r="AC61" s="67">
        <f t="shared" si="14"/>
        <v>0.04306246330297252</v>
      </c>
      <c r="AD61" s="62">
        <v>43549930</v>
      </c>
      <c r="AE61" s="67">
        <f t="shared" si="15"/>
        <v>0</v>
      </c>
      <c r="AF61" s="62">
        <v>0</v>
      </c>
      <c r="AG61" s="62">
        <v>1011319991</v>
      </c>
      <c r="AH61" s="64">
        <v>-4354185</v>
      </c>
      <c r="AI61" s="65">
        <v>1006965806</v>
      </c>
      <c r="AJ61" s="66">
        <f t="shared" si="16"/>
        <v>-0.004305447374470026</v>
      </c>
      <c r="AK61" s="62">
        <v>95049</v>
      </c>
      <c r="AL61" s="62">
        <v>2044436</v>
      </c>
      <c r="AM61" s="25">
        <v>0</v>
      </c>
      <c r="AN61" s="68"/>
    </row>
    <row r="62" spans="1:40" ht="12.75">
      <c r="A62" s="59" t="s">
        <v>129</v>
      </c>
      <c r="B62" s="60" t="s">
        <v>128</v>
      </c>
      <c r="C62" s="24">
        <v>3</v>
      </c>
      <c r="D62" s="24"/>
      <c r="E62" s="61">
        <f t="shared" si="0"/>
        <v>0.029011283507977076</v>
      </c>
      <c r="F62" s="62">
        <v>11672226</v>
      </c>
      <c r="G62" s="63">
        <f t="shared" si="1"/>
        <v>0.01453266904911337</v>
      </c>
      <c r="H62" s="62">
        <v>5846987</v>
      </c>
      <c r="I62" s="63">
        <f t="shared" si="2"/>
        <v>0.04800771888016059</v>
      </c>
      <c r="J62" s="62">
        <v>19315138</v>
      </c>
      <c r="K62" s="64">
        <v>137791</v>
      </c>
      <c r="L62" s="65">
        <f t="shared" si="3"/>
        <v>19452929</v>
      </c>
      <c r="M62" s="66">
        <f t="shared" si="4"/>
        <v>0.007133834612002255</v>
      </c>
      <c r="N62" s="67">
        <f t="shared" si="5"/>
        <v>0.0956366604345396</v>
      </c>
      <c r="O62" s="62">
        <v>38477881</v>
      </c>
      <c r="P62" s="64">
        <v>-392319</v>
      </c>
      <c r="Q62" s="65">
        <f t="shared" si="6"/>
        <v>38085562</v>
      </c>
      <c r="R62" s="66">
        <f t="shared" si="7"/>
        <v>-0.010195961674708647</v>
      </c>
      <c r="S62" s="67">
        <f t="shared" si="8"/>
        <v>0.010938901264993485</v>
      </c>
      <c r="T62" s="62">
        <v>4401092</v>
      </c>
      <c r="U62" s="64">
        <v>-89818</v>
      </c>
      <c r="V62" s="65">
        <f t="shared" si="9"/>
        <v>4311274</v>
      </c>
      <c r="W62" s="66">
        <f t="shared" si="10"/>
        <v>-0.020408116894625242</v>
      </c>
      <c r="X62" s="67">
        <f t="shared" si="11"/>
        <v>0.7775429966200048</v>
      </c>
      <c r="Y62" s="62">
        <v>312831991</v>
      </c>
      <c r="Z62" s="64">
        <v>135039</v>
      </c>
      <c r="AA62" s="65">
        <f t="shared" si="12"/>
        <v>312967030</v>
      </c>
      <c r="AB62" s="66">
        <f t="shared" si="13"/>
        <v>0.000431666210250217</v>
      </c>
      <c r="AC62" s="67">
        <f t="shared" si="14"/>
        <v>0.024328017967777612</v>
      </c>
      <c r="AD62" s="62">
        <v>9787989</v>
      </c>
      <c r="AE62" s="67">
        <f t="shared" si="15"/>
        <v>1.7522754334197983E-06</v>
      </c>
      <c r="AF62" s="62">
        <v>705</v>
      </c>
      <c r="AG62" s="62">
        <v>402334009</v>
      </c>
      <c r="AH62" s="64">
        <v>-209307</v>
      </c>
      <c r="AI62" s="65">
        <v>402124702</v>
      </c>
      <c r="AJ62" s="66">
        <f t="shared" si="16"/>
        <v>-0.000520231934954323</v>
      </c>
      <c r="AK62" s="62">
        <v>0</v>
      </c>
      <c r="AL62" s="62">
        <v>0</v>
      </c>
      <c r="AM62" s="25">
        <v>0</v>
      </c>
      <c r="AN62" s="68"/>
    </row>
    <row r="63" spans="1:40" ht="12.75">
      <c r="A63" s="59" t="s">
        <v>131</v>
      </c>
      <c r="B63" s="60" t="s">
        <v>130</v>
      </c>
      <c r="C63" s="24">
        <v>3</v>
      </c>
      <c r="D63" s="24"/>
      <c r="E63" s="61">
        <f t="shared" si="0"/>
        <v>0.023296320576966963</v>
      </c>
      <c r="F63" s="62">
        <v>9602413</v>
      </c>
      <c r="G63" s="63">
        <f t="shared" si="1"/>
        <v>0.002831759229368929</v>
      </c>
      <c r="H63" s="62">
        <v>1167211</v>
      </c>
      <c r="I63" s="63">
        <f t="shared" si="2"/>
        <v>0.0005218908306937875</v>
      </c>
      <c r="J63" s="62">
        <v>215116</v>
      </c>
      <c r="K63" s="64">
        <v>1535</v>
      </c>
      <c r="L63" s="65">
        <f t="shared" si="3"/>
        <v>216651</v>
      </c>
      <c r="M63" s="66">
        <f t="shared" si="4"/>
        <v>0.007135684932780453</v>
      </c>
      <c r="N63" s="67">
        <f t="shared" si="5"/>
        <v>0.08360563689454431</v>
      </c>
      <c r="O63" s="62">
        <v>34461058</v>
      </c>
      <c r="P63" s="64">
        <v>-355269</v>
      </c>
      <c r="Q63" s="65">
        <f t="shared" si="6"/>
        <v>34105789</v>
      </c>
      <c r="R63" s="66">
        <f t="shared" si="7"/>
        <v>-0.010309288821022267</v>
      </c>
      <c r="S63" s="67">
        <f t="shared" si="8"/>
        <v>0.016545916111330564</v>
      </c>
      <c r="T63" s="62">
        <v>6819992</v>
      </c>
      <c r="U63" s="64">
        <v>-139183</v>
      </c>
      <c r="V63" s="65">
        <f t="shared" si="9"/>
        <v>6680809</v>
      </c>
      <c r="W63" s="66">
        <f t="shared" si="10"/>
        <v>-0.020408088455235725</v>
      </c>
      <c r="X63" s="67">
        <f t="shared" si="11"/>
        <v>0.8544033368251241</v>
      </c>
      <c r="Y63" s="62">
        <v>352172940</v>
      </c>
      <c r="Z63" s="64">
        <v>3464</v>
      </c>
      <c r="AA63" s="65">
        <f t="shared" si="12"/>
        <v>352176404</v>
      </c>
      <c r="AB63" s="66">
        <f t="shared" si="13"/>
        <v>9.836076559431284E-06</v>
      </c>
      <c r="AC63" s="67">
        <f t="shared" si="14"/>
        <v>0.018795139531971285</v>
      </c>
      <c r="AD63" s="62">
        <v>7747090</v>
      </c>
      <c r="AE63" s="67">
        <f t="shared" si="15"/>
        <v>0</v>
      </c>
      <c r="AF63" s="62">
        <v>0</v>
      </c>
      <c r="AG63" s="62">
        <v>412185820</v>
      </c>
      <c r="AH63" s="64">
        <v>-489453</v>
      </c>
      <c r="AI63" s="65">
        <v>411696367</v>
      </c>
      <c r="AJ63" s="66">
        <f t="shared" si="16"/>
        <v>-0.0011874571522135333</v>
      </c>
      <c r="AK63" s="62">
        <v>0</v>
      </c>
      <c r="AL63" s="62">
        <v>0</v>
      </c>
      <c r="AM63" s="25">
        <v>0</v>
      </c>
      <c r="AN63" s="68"/>
    </row>
    <row r="64" spans="1:40" ht="12.75">
      <c r="A64" s="59" t="s">
        <v>133</v>
      </c>
      <c r="B64" s="60" t="s">
        <v>132</v>
      </c>
      <c r="C64" s="24">
        <v>3</v>
      </c>
      <c r="D64" s="24"/>
      <c r="E64" s="61">
        <f t="shared" si="0"/>
        <v>0.03411503609722777</v>
      </c>
      <c r="F64" s="62">
        <v>15564900</v>
      </c>
      <c r="G64" s="63">
        <f t="shared" si="1"/>
        <v>0.004007436735511157</v>
      </c>
      <c r="H64" s="62">
        <v>1828383</v>
      </c>
      <c r="I64" s="63">
        <f t="shared" si="2"/>
        <v>0.0006738688949578074</v>
      </c>
      <c r="J64" s="62">
        <v>307451</v>
      </c>
      <c r="K64" s="64">
        <v>2193</v>
      </c>
      <c r="L64" s="65">
        <f t="shared" si="3"/>
        <v>309644</v>
      </c>
      <c r="M64" s="66">
        <f t="shared" si="4"/>
        <v>0.007132843932854341</v>
      </c>
      <c r="N64" s="67">
        <f t="shared" si="5"/>
        <v>0.0991769462882451</v>
      </c>
      <c r="O64" s="62">
        <v>45249234</v>
      </c>
      <c r="P64" s="64">
        <v>-542473</v>
      </c>
      <c r="Q64" s="65">
        <f t="shared" si="6"/>
        <v>44706761</v>
      </c>
      <c r="R64" s="66">
        <f t="shared" si="7"/>
        <v>-0.01198855653556478</v>
      </c>
      <c r="S64" s="67">
        <f t="shared" si="8"/>
        <v>0.009328121209088833</v>
      </c>
      <c r="T64" s="62">
        <v>4255932</v>
      </c>
      <c r="U64" s="64">
        <v>-86426</v>
      </c>
      <c r="V64" s="65">
        <f t="shared" si="9"/>
        <v>4169506</v>
      </c>
      <c r="W64" s="66">
        <f t="shared" si="10"/>
        <v>-0.02030718535916457</v>
      </c>
      <c r="X64" s="67">
        <f t="shared" si="11"/>
        <v>0.81883452591484</v>
      </c>
      <c r="Y64" s="62">
        <v>373591207</v>
      </c>
      <c r="Z64" s="64">
        <v>655686</v>
      </c>
      <c r="AA64" s="65">
        <f t="shared" si="12"/>
        <v>374246893</v>
      </c>
      <c r="AB64" s="66">
        <f t="shared" si="13"/>
        <v>0.0017550894874246866</v>
      </c>
      <c r="AC64" s="67">
        <f t="shared" si="14"/>
        <v>0.03386217991830232</v>
      </c>
      <c r="AD64" s="62">
        <v>15449535</v>
      </c>
      <c r="AE64" s="67">
        <f t="shared" si="15"/>
        <v>1.8849418270349238E-06</v>
      </c>
      <c r="AF64" s="62">
        <v>860</v>
      </c>
      <c r="AG64" s="62">
        <v>456247502</v>
      </c>
      <c r="AH64" s="64">
        <v>28980</v>
      </c>
      <c r="AI64" s="65">
        <v>456276482</v>
      </c>
      <c r="AJ64" s="66">
        <f t="shared" si="16"/>
        <v>6.351815598543266E-05</v>
      </c>
      <c r="AK64" s="62">
        <v>0</v>
      </c>
      <c r="AL64" s="62">
        <v>21033</v>
      </c>
      <c r="AM64" s="25">
        <v>0</v>
      </c>
      <c r="AN64" s="68"/>
    </row>
    <row r="65" spans="1:40" ht="12.75">
      <c r="A65" s="59" t="s">
        <v>135</v>
      </c>
      <c r="B65" s="60" t="s">
        <v>134</v>
      </c>
      <c r="C65" s="24">
        <v>3</v>
      </c>
      <c r="D65" s="24"/>
      <c r="E65" s="61">
        <f t="shared" si="0"/>
        <v>0.029482361623676005</v>
      </c>
      <c r="F65" s="62">
        <v>15726537</v>
      </c>
      <c r="G65" s="63">
        <f t="shared" si="1"/>
        <v>0.0032678973983159836</v>
      </c>
      <c r="H65" s="62">
        <v>1743168</v>
      </c>
      <c r="I65" s="63">
        <f t="shared" si="2"/>
        <v>0.0005936932981647728</v>
      </c>
      <c r="J65" s="62">
        <v>316689</v>
      </c>
      <c r="K65" s="64">
        <v>2259</v>
      </c>
      <c r="L65" s="65">
        <f t="shared" si="3"/>
        <v>318948</v>
      </c>
      <c r="M65" s="66">
        <f t="shared" si="4"/>
        <v>0.0071331811335411084</v>
      </c>
      <c r="N65" s="67">
        <f t="shared" si="5"/>
        <v>0.10657137113953599</v>
      </c>
      <c r="O65" s="62">
        <v>56847502</v>
      </c>
      <c r="P65" s="64">
        <v>-586057</v>
      </c>
      <c r="Q65" s="65">
        <f t="shared" si="6"/>
        <v>56261445</v>
      </c>
      <c r="R65" s="66">
        <f t="shared" si="7"/>
        <v>-0.010309283246957799</v>
      </c>
      <c r="S65" s="67">
        <f t="shared" si="8"/>
        <v>0.01686460230143387</v>
      </c>
      <c r="T65" s="62">
        <v>8995948</v>
      </c>
      <c r="U65" s="64">
        <v>-183591</v>
      </c>
      <c r="V65" s="65">
        <f t="shared" si="9"/>
        <v>8812357</v>
      </c>
      <c r="W65" s="66">
        <f t="shared" si="10"/>
        <v>-0.02040818821985187</v>
      </c>
      <c r="X65" s="67">
        <f t="shared" si="11"/>
        <v>0.8075783140717315</v>
      </c>
      <c r="Y65" s="62">
        <v>430779949</v>
      </c>
      <c r="Z65" s="64">
        <v>216107</v>
      </c>
      <c r="AA65" s="65">
        <f t="shared" si="12"/>
        <v>430996056</v>
      </c>
      <c r="AB65" s="66">
        <f t="shared" si="13"/>
        <v>0.000501664482067154</v>
      </c>
      <c r="AC65" s="67">
        <f t="shared" si="14"/>
        <v>0.03564176016714185</v>
      </c>
      <c r="AD65" s="62">
        <v>19012095</v>
      </c>
      <c r="AE65" s="67">
        <f t="shared" si="15"/>
        <v>0</v>
      </c>
      <c r="AF65" s="62">
        <v>0</v>
      </c>
      <c r="AG65" s="62">
        <v>533421888</v>
      </c>
      <c r="AH65" s="64">
        <v>-551282</v>
      </c>
      <c r="AI65" s="65">
        <v>532870606</v>
      </c>
      <c r="AJ65" s="66">
        <f t="shared" si="16"/>
        <v>-0.0010334821506237104</v>
      </c>
      <c r="AK65" s="62">
        <v>0</v>
      </c>
      <c r="AL65" s="62">
        <v>0</v>
      </c>
      <c r="AM65" s="25">
        <v>0</v>
      </c>
      <c r="AN65" s="68"/>
    </row>
    <row r="66" spans="1:40" ht="12.75">
      <c r="A66" s="59" t="s">
        <v>137</v>
      </c>
      <c r="B66" s="60" t="s">
        <v>136</v>
      </c>
      <c r="C66" s="24">
        <v>3</v>
      </c>
      <c r="D66" s="24"/>
      <c r="E66" s="61">
        <f t="shared" si="0"/>
        <v>0.041883664717923444</v>
      </c>
      <c r="F66" s="62">
        <v>41371275</v>
      </c>
      <c r="G66" s="63">
        <f t="shared" si="1"/>
        <v>0.014730390306803311</v>
      </c>
      <c r="H66" s="62">
        <v>14550184</v>
      </c>
      <c r="I66" s="63">
        <f t="shared" si="2"/>
        <v>0.013134016846994077</v>
      </c>
      <c r="J66" s="62">
        <v>12973340</v>
      </c>
      <c r="K66" s="64">
        <v>92550</v>
      </c>
      <c r="L66" s="65">
        <f t="shared" si="3"/>
        <v>13065890</v>
      </c>
      <c r="M66" s="66">
        <f t="shared" si="4"/>
        <v>0.007133860671191844</v>
      </c>
      <c r="N66" s="67">
        <f t="shared" si="5"/>
        <v>0.5524668814925696</v>
      </c>
      <c r="O66" s="62">
        <v>545708200</v>
      </c>
      <c r="P66" s="64">
        <v>0</v>
      </c>
      <c r="Q66" s="65">
        <f t="shared" si="6"/>
        <v>545708200</v>
      </c>
      <c r="R66" s="66">
        <f t="shared" si="7"/>
        <v>0</v>
      </c>
      <c r="S66" s="67">
        <f t="shared" si="8"/>
        <v>0.3342771820395637</v>
      </c>
      <c r="T66" s="62">
        <v>330187755</v>
      </c>
      <c r="U66" s="64">
        <v>-5797833</v>
      </c>
      <c r="V66" s="65">
        <f t="shared" si="9"/>
        <v>324389922</v>
      </c>
      <c r="W66" s="66">
        <f t="shared" si="10"/>
        <v>-0.01755920052213929</v>
      </c>
      <c r="X66" s="67">
        <f t="shared" si="11"/>
        <v>0.042909423482400656</v>
      </c>
      <c r="Y66" s="62">
        <v>42384485</v>
      </c>
      <c r="Z66" s="64">
        <v>-580609</v>
      </c>
      <c r="AA66" s="65">
        <f t="shared" si="12"/>
        <v>41803876</v>
      </c>
      <c r="AB66" s="66">
        <f t="shared" si="13"/>
        <v>-0.013698621087409697</v>
      </c>
      <c r="AC66" s="67">
        <f t="shared" si="14"/>
        <v>0.0005984411137451989</v>
      </c>
      <c r="AD66" s="62">
        <v>591120</v>
      </c>
      <c r="AE66" s="67">
        <f t="shared" si="15"/>
        <v>0</v>
      </c>
      <c r="AF66" s="62">
        <v>0</v>
      </c>
      <c r="AG66" s="62">
        <v>987766359</v>
      </c>
      <c r="AH66" s="64">
        <v>-6285892</v>
      </c>
      <c r="AI66" s="65">
        <v>981480467</v>
      </c>
      <c r="AJ66" s="66">
        <f t="shared" si="16"/>
        <v>-0.006363743756533422</v>
      </c>
      <c r="AK66" s="62">
        <v>5293350</v>
      </c>
      <c r="AL66" s="62">
        <v>46093870</v>
      </c>
      <c r="AM66" s="25">
        <v>0</v>
      </c>
      <c r="AN66" s="68"/>
    </row>
    <row r="67" spans="1:40" ht="12.75">
      <c r="A67" s="59" t="s">
        <v>139</v>
      </c>
      <c r="B67" s="60" t="s">
        <v>138</v>
      </c>
      <c r="C67" s="24">
        <v>3</v>
      </c>
      <c r="D67" s="24"/>
      <c r="E67" s="61">
        <f t="shared" si="0"/>
        <v>0.01772823431601788</v>
      </c>
      <c r="F67" s="62">
        <v>7134476</v>
      </c>
      <c r="G67" s="63">
        <f t="shared" si="1"/>
        <v>0.02842342618576885</v>
      </c>
      <c r="H67" s="62">
        <v>11438604</v>
      </c>
      <c r="I67" s="63">
        <f t="shared" si="2"/>
        <v>0.02648171767605034</v>
      </c>
      <c r="J67" s="62">
        <v>10657191</v>
      </c>
      <c r="K67" s="64">
        <v>76027</v>
      </c>
      <c r="L67" s="65">
        <f t="shared" si="3"/>
        <v>10733218</v>
      </c>
      <c r="M67" s="66">
        <f t="shared" si="4"/>
        <v>0.0071338685775642</v>
      </c>
      <c r="N67" s="67">
        <f t="shared" si="5"/>
        <v>0.2268448210661263</v>
      </c>
      <c r="O67" s="62">
        <v>91290475</v>
      </c>
      <c r="P67" s="64">
        <v>1753</v>
      </c>
      <c r="Q67" s="65">
        <f t="shared" si="6"/>
        <v>91292228</v>
      </c>
      <c r="R67" s="66">
        <f t="shared" si="7"/>
        <v>1.920244143761986E-05</v>
      </c>
      <c r="S67" s="67">
        <f t="shared" si="8"/>
        <v>0.02565513612580249</v>
      </c>
      <c r="T67" s="62">
        <v>10324545</v>
      </c>
      <c r="U67" s="64">
        <v>-205478</v>
      </c>
      <c r="V67" s="65">
        <f t="shared" si="9"/>
        <v>10119067</v>
      </c>
      <c r="W67" s="66">
        <f t="shared" si="10"/>
        <v>-0.019901893981768688</v>
      </c>
      <c r="X67" s="67">
        <f t="shared" si="11"/>
        <v>0.6642600781996549</v>
      </c>
      <c r="Y67" s="62">
        <v>267322030</v>
      </c>
      <c r="Z67" s="64">
        <v>-3606184</v>
      </c>
      <c r="AA67" s="65">
        <f t="shared" si="12"/>
        <v>263715846</v>
      </c>
      <c r="AB67" s="66">
        <f t="shared" si="13"/>
        <v>-0.013490036717138502</v>
      </c>
      <c r="AC67" s="67">
        <f t="shared" si="14"/>
        <v>0.010606586430579183</v>
      </c>
      <c r="AD67" s="62">
        <v>4268470</v>
      </c>
      <c r="AE67" s="67">
        <f t="shared" si="15"/>
        <v>0</v>
      </c>
      <c r="AF67" s="62">
        <v>0</v>
      </c>
      <c r="AG67" s="62">
        <v>402435791</v>
      </c>
      <c r="AH67" s="64">
        <v>-3733882</v>
      </c>
      <c r="AI67" s="65">
        <v>398701909</v>
      </c>
      <c r="AJ67" s="66">
        <f t="shared" si="16"/>
        <v>-0.009278205575905151</v>
      </c>
      <c r="AK67" s="62">
        <v>0</v>
      </c>
      <c r="AL67" s="62">
        <v>256140</v>
      </c>
      <c r="AM67" s="25">
        <v>0</v>
      </c>
      <c r="AN67" s="68"/>
    </row>
    <row r="68" spans="1:40" ht="12.75">
      <c r="A68" s="59" t="s">
        <v>141</v>
      </c>
      <c r="B68" s="60" t="s">
        <v>140</v>
      </c>
      <c r="C68" s="24">
        <v>3</v>
      </c>
      <c r="D68" s="24"/>
      <c r="E68" s="61">
        <f t="shared" si="0"/>
        <v>0.03165548993887081</v>
      </c>
      <c r="F68" s="62">
        <v>17199982</v>
      </c>
      <c r="G68" s="63">
        <f t="shared" si="1"/>
        <v>0.009002063297791303</v>
      </c>
      <c r="H68" s="62">
        <v>4891263</v>
      </c>
      <c r="I68" s="63">
        <f t="shared" si="2"/>
        <v>0.008042908310618517</v>
      </c>
      <c r="J68" s="62">
        <v>4370107</v>
      </c>
      <c r="K68" s="64">
        <v>31175</v>
      </c>
      <c r="L68" s="65">
        <f t="shared" si="3"/>
        <v>4401282</v>
      </c>
      <c r="M68" s="66">
        <f t="shared" si="4"/>
        <v>0.0071336926075265435</v>
      </c>
      <c r="N68" s="67">
        <f t="shared" si="5"/>
        <v>0.47613138316391546</v>
      </c>
      <c r="O68" s="62">
        <v>258705559</v>
      </c>
      <c r="P68" s="64">
        <v>-5288559</v>
      </c>
      <c r="Q68" s="65">
        <f t="shared" si="6"/>
        <v>253417000</v>
      </c>
      <c r="R68" s="66">
        <f t="shared" si="7"/>
        <v>-0.02044238639649796</v>
      </c>
      <c r="S68" s="67">
        <f t="shared" si="8"/>
        <v>0.12675047565782205</v>
      </c>
      <c r="T68" s="62">
        <v>68869757</v>
      </c>
      <c r="U68" s="64">
        <v>-1404738</v>
      </c>
      <c r="V68" s="65">
        <f t="shared" si="9"/>
        <v>67465019</v>
      </c>
      <c r="W68" s="66">
        <f t="shared" si="10"/>
        <v>-0.02039702274541204</v>
      </c>
      <c r="X68" s="67">
        <f t="shared" si="11"/>
        <v>0.3323203271481993</v>
      </c>
      <c r="Y68" s="62">
        <v>180565951</v>
      </c>
      <c r="Z68" s="64">
        <v>7850693</v>
      </c>
      <c r="AA68" s="65">
        <f t="shared" si="12"/>
        <v>188416644</v>
      </c>
      <c r="AB68" s="66">
        <f t="shared" si="13"/>
        <v>0.04347825798009947</v>
      </c>
      <c r="AC68" s="67">
        <f t="shared" si="14"/>
        <v>0.01609735248278252</v>
      </c>
      <c r="AD68" s="62">
        <v>8746482</v>
      </c>
      <c r="AE68" s="67">
        <f t="shared" si="15"/>
        <v>0</v>
      </c>
      <c r="AF68" s="62">
        <v>0</v>
      </c>
      <c r="AG68" s="62">
        <v>543349101</v>
      </c>
      <c r="AH68" s="64">
        <v>1188571</v>
      </c>
      <c r="AI68" s="65">
        <v>544537672</v>
      </c>
      <c r="AJ68" s="66">
        <f t="shared" si="16"/>
        <v>0.0021874905062187634</v>
      </c>
      <c r="AK68" s="62">
        <v>0</v>
      </c>
      <c r="AL68" s="62">
        <v>37595</v>
      </c>
      <c r="AM68" s="25">
        <v>0</v>
      </c>
      <c r="AN68" s="68"/>
    </row>
    <row r="69" spans="1:40" ht="12.75">
      <c r="A69" s="59" t="s">
        <v>143</v>
      </c>
      <c r="B69" s="60" t="s">
        <v>142</v>
      </c>
      <c r="C69" s="24">
        <v>3</v>
      </c>
      <c r="D69" s="24"/>
      <c r="E69" s="61">
        <f t="shared" si="0"/>
        <v>0.030061505801328117</v>
      </c>
      <c r="F69" s="62">
        <v>7260425</v>
      </c>
      <c r="G69" s="63">
        <f t="shared" si="1"/>
        <v>0.0670239219185922</v>
      </c>
      <c r="H69" s="62">
        <v>16187551</v>
      </c>
      <c r="I69" s="63">
        <f t="shared" si="2"/>
        <v>0.22583344434599073</v>
      </c>
      <c r="J69" s="62">
        <v>54543069</v>
      </c>
      <c r="K69" s="64">
        <v>389102</v>
      </c>
      <c r="L69" s="65">
        <f t="shared" si="3"/>
        <v>54932171</v>
      </c>
      <c r="M69" s="66">
        <f t="shared" si="4"/>
        <v>0.007133848665538054</v>
      </c>
      <c r="N69" s="67">
        <f t="shared" si="5"/>
        <v>0.22716811363491618</v>
      </c>
      <c r="O69" s="62">
        <v>54865417</v>
      </c>
      <c r="P69" s="64">
        <v>-1116111</v>
      </c>
      <c r="Q69" s="65">
        <f t="shared" si="6"/>
        <v>53749306</v>
      </c>
      <c r="R69" s="66">
        <f t="shared" si="7"/>
        <v>-0.02034270513245165</v>
      </c>
      <c r="S69" s="67">
        <f t="shared" si="8"/>
        <v>0.042079276361380855</v>
      </c>
      <c r="T69" s="62">
        <v>10162945</v>
      </c>
      <c r="U69" s="64">
        <v>-207407</v>
      </c>
      <c r="V69" s="65">
        <f t="shared" si="9"/>
        <v>9955538</v>
      </c>
      <c r="W69" s="66">
        <f t="shared" si="10"/>
        <v>-0.02040815924911529</v>
      </c>
      <c r="X69" s="67">
        <f t="shared" si="11"/>
        <v>0.36608906878326586</v>
      </c>
      <c r="Y69" s="62">
        <v>88417468</v>
      </c>
      <c r="Z69" s="64">
        <v>3832885</v>
      </c>
      <c r="AA69" s="65">
        <f t="shared" si="12"/>
        <v>92250353</v>
      </c>
      <c r="AB69" s="66">
        <f t="shared" si="13"/>
        <v>0.04334986159069835</v>
      </c>
      <c r="AC69" s="67">
        <f t="shared" si="14"/>
        <v>0.019140721372462092</v>
      </c>
      <c r="AD69" s="62">
        <v>4622848</v>
      </c>
      <c r="AE69" s="67">
        <f t="shared" si="15"/>
        <v>0.022603947782063993</v>
      </c>
      <c r="AF69" s="62">
        <v>5459283</v>
      </c>
      <c r="AG69" s="62">
        <v>241519006</v>
      </c>
      <c r="AH69" s="64">
        <v>2898469</v>
      </c>
      <c r="AI69" s="65">
        <v>244417475</v>
      </c>
      <c r="AJ69" s="66">
        <f t="shared" si="16"/>
        <v>0.012000997552962767</v>
      </c>
      <c r="AK69" s="62">
        <v>0</v>
      </c>
      <c r="AL69" s="62">
        <v>0</v>
      </c>
      <c r="AM69" s="25">
        <v>0</v>
      </c>
      <c r="AN69" s="68"/>
    </row>
    <row r="70" spans="1:40" ht="12.75">
      <c r="A70" s="59" t="s">
        <v>145</v>
      </c>
      <c r="B70" s="60" t="s">
        <v>144</v>
      </c>
      <c r="C70" s="24">
        <v>3</v>
      </c>
      <c r="D70" s="24"/>
      <c r="E70" s="61">
        <f aca="true" t="shared" si="17" ref="E70:E133">+F70/$AG70</f>
        <v>0.06992153340768797</v>
      </c>
      <c r="F70" s="62">
        <v>75509785</v>
      </c>
      <c r="G70" s="63">
        <f aca="true" t="shared" si="18" ref="G70:G133">+H70/$AG70</f>
        <v>0.0155803232388631</v>
      </c>
      <c r="H70" s="62">
        <v>16825530</v>
      </c>
      <c r="I70" s="63">
        <f aca="true" t="shared" si="19" ref="I70:I133">+J70/$AG70</f>
        <v>0.04498301179698247</v>
      </c>
      <c r="J70" s="62">
        <v>48578133</v>
      </c>
      <c r="K70" s="64">
        <v>346549</v>
      </c>
      <c r="L70" s="65">
        <f aca="true" t="shared" si="20" ref="L70:L133">+J70+K70</f>
        <v>48924682</v>
      </c>
      <c r="M70" s="66">
        <f aca="true" t="shared" si="21" ref="M70:M133">+K70/J70</f>
        <v>0.0071338476511643625</v>
      </c>
      <c r="N70" s="67">
        <f aca="true" t="shared" si="22" ref="N70:N133">+O70/$AG70</f>
        <v>0.29766479729604556</v>
      </c>
      <c r="O70" s="62">
        <v>321454690</v>
      </c>
      <c r="P70" s="64">
        <v>-3058069</v>
      </c>
      <c r="Q70" s="65">
        <f aca="true" t="shared" si="23" ref="Q70:Q133">+O70+P70</f>
        <v>318396621</v>
      </c>
      <c r="R70" s="66">
        <f aca="true" t="shared" si="24" ref="R70:R133">+P70/O70</f>
        <v>-0.009513219421374751</v>
      </c>
      <c r="S70" s="67">
        <f aca="true" t="shared" si="25" ref="S70:S133">+T70/$AG70</f>
        <v>0.13075326659268316</v>
      </c>
      <c r="T70" s="62">
        <v>141203297</v>
      </c>
      <c r="U70" s="64">
        <v>-2853681</v>
      </c>
      <c r="V70" s="65">
        <f aca="true" t="shared" si="26" ref="V70:V133">+T70+U70</f>
        <v>138349616</v>
      </c>
      <c r="W70" s="66">
        <f aca="true" t="shared" si="27" ref="W70:W133">+U70/T70</f>
        <v>-0.020209733488021884</v>
      </c>
      <c r="X70" s="67">
        <f aca="true" t="shared" si="28" ref="X70:X133">+Y70/$AG70</f>
        <v>0.428561112215543</v>
      </c>
      <c r="Y70" s="62">
        <v>462812468</v>
      </c>
      <c r="Z70" s="64">
        <v>13223214</v>
      </c>
      <c r="AA70" s="65">
        <f aca="true" t="shared" si="29" ref="AA70:AA133">+Y70+Z70</f>
        <v>476035682</v>
      </c>
      <c r="AB70" s="66">
        <f aca="true" t="shared" si="30" ref="AB70:AB133">+Z70/Y70</f>
        <v>0.028571429929584353</v>
      </c>
      <c r="AC70" s="67">
        <f aca="true" t="shared" si="31" ref="AC70:AC133">+AD70/$AG70</f>
        <v>0.012535955452194734</v>
      </c>
      <c r="AD70" s="62">
        <v>13537851</v>
      </c>
      <c r="AE70" s="67">
        <f aca="true" t="shared" si="32" ref="AE70:AE133">AF70/$AG70</f>
        <v>0</v>
      </c>
      <c r="AF70" s="62">
        <v>0</v>
      </c>
      <c r="AG70" s="62">
        <v>1079921754</v>
      </c>
      <c r="AH70" s="64">
        <v>7658013</v>
      </c>
      <c r="AI70" s="65">
        <v>1087579767</v>
      </c>
      <c r="AJ70" s="66">
        <f aca="true" t="shared" si="33" ref="AJ70:AJ133">+AH70/AG70</f>
        <v>0.007091266540038604</v>
      </c>
      <c r="AK70" s="62">
        <v>478476</v>
      </c>
      <c r="AL70" s="62">
        <v>1155890</v>
      </c>
      <c r="AM70" s="25">
        <v>0</v>
      </c>
      <c r="AN70" s="68"/>
    </row>
    <row r="71" spans="1:40" ht="12.75">
      <c r="A71" s="59" t="s">
        <v>147</v>
      </c>
      <c r="B71" s="60" t="s">
        <v>146</v>
      </c>
      <c r="C71" s="24">
        <v>3</v>
      </c>
      <c r="D71" s="24"/>
      <c r="E71" s="61">
        <f t="shared" si="17"/>
        <v>0.03783074153178772</v>
      </c>
      <c r="F71" s="62">
        <v>12787597</v>
      </c>
      <c r="G71" s="63">
        <f t="shared" si="18"/>
        <v>0.02437816976127674</v>
      </c>
      <c r="H71" s="62">
        <v>8240341</v>
      </c>
      <c r="I71" s="63">
        <f t="shared" si="19"/>
        <v>0.0955908505355646</v>
      </c>
      <c r="J71" s="62">
        <v>32311745</v>
      </c>
      <c r="K71" s="64">
        <v>230508</v>
      </c>
      <c r="L71" s="65">
        <f t="shared" si="20"/>
        <v>32542253</v>
      </c>
      <c r="M71" s="66">
        <f t="shared" si="21"/>
        <v>0.007133876551699699</v>
      </c>
      <c r="N71" s="67">
        <f t="shared" si="22"/>
        <v>0.1468285779552097</v>
      </c>
      <c r="O71" s="62">
        <v>49631189</v>
      </c>
      <c r="P71" s="64">
        <v>-371523</v>
      </c>
      <c r="Q71" s="65">
        <f t="shared" si="23"/>
        <v>49259666</v>
      </c>
      <c r="R71" s="66">
        <f t="shared" si="24"/>
        <v>-0.007485675992972887</v>
      </c>
      <c r="S71" s="67">
        <f t="shared" si="25"/>
        <v>0.01790572881476424</v>
      </c>
      <c r="T71" s="62">
        <v>6052518</v>
      </c>
      <c r="U71" s="64">
        <v>-119673</v>
      </c>
      <c r="V71" s="65">
        <f t="shared" si="26"/>
        <v>5932845</v>
      </c>
      <c r="W71" s="66">
        <f t="shared" si="27"/>
        <v>-0.019772431903548243</v>
      </c>
      <c r="X71" s="67">
        <f t="shared" si="28"/>
        <v>0.6509861397350046</v>
      </c>
      <c r="Y71" s="62">
        <v>220047191</v>
      </c>
      <c r="Z71" s="64">
        <v>6287063</v>
      </c>
      <c r="AA71" s="65">
        <f t="shared" si="29"/>
        <v>226334254</v>
      </c>
      <c r="AB71" s="66">
        <f t="shared" si="30"/>
        <v>0.028571430389220467</v>
      </c>
      <c r="AC71" s="67">
        <f t="shared" si="31"/>
        <v>0.0264797916663924</v>
      </c>
      <c r="AD71" s="62">
        <v>8950734</v>
      </c>
      <c r="AE71" s="67">
        <f t="shared" si="32"/>
        <v>0</v>
      </c>
      <c r="AF71" s="62">
        <v>0</v>
      </c>
      <c r="AG71" s="62">
        <v>338021315</v>
      </c>
      <c r="AH71" s="64">
        <v>6026375</v>
      </c>
      <c r="AI71" s="65">
        <v>344047690</v>
      </c>
      <c r="AJ71" s="66">
        <f t="shared" si="33"/>
        <v>0.017828387538223738</v>
      </c>
      <c r="AK71" s="62">
        <v>0</v>
      </c>
      <c r="AL71" s="62">
        <v>0</v>
      </c>
      <c r="AM71" s="25">
        <v>0</v>
      </c>
      <c r="AN71" s="68"/>
    </row>
    <row r="72" spans="1:40" ht="12.75">
      <c r="A72" s="59" t="s">
        <v>149</v>
      </c>
      <c r="B72" s="60" t="s">
        <v>148</v>
      </c>
      <c r="C72" s="24">
        <v>3</v>
      </c>
      <c r="D72" s="24"/>
      <c r="E72" s="61">
        <f t="shared" si="17"/>
        <v>0.04551575371170285</v>
      </c>
      <c r="F72" s="62">
        <v>37737184</v>
      </c>
      <c r="G72" s="63">
        <f t="shared" si="18"/>
        <v>0.024557072526196263</v>
      </c>
      <c r="H72" s="62">
        <v>20360308</v>
      </c>
      <c r="I72" s="63">
        <f t="shared" si="19"/>
        <v>0.06190650254387703</v>
      </c>
      <c r="J72" s="62">
        <v>51326780</v>
      </c>
      <c r="K72" s="64">
        <v>366158</v>
      </c>
      <c r="L72" s="65">
        <f t="shared" si="20"/>
        <v>51692938</v>
      </c>
      <c r="M72" s="66">
        <f t="shared" si="21"/>
        <v>0.007133858777036081</v>
      </c>
      <c r="N72" s="67">
        <f t="shared" si="22"/>
        <v>0.23028878264309696</v>
      </c>
      <c r="O72" s="62">
        <v>190932797</v>
      </c>
      <c r="P72" s="64">
        <v>-1968380</v>
      </c>
      <c r="Q72" s="65">
        <f t="shared" si="23"/>
        <v>188964417</v>
      </c>
      <c r="R72" s="66">
        <f t="shared" si="24"/>
        <v>-0.010309281752154922</v>
      </c>
      <c r="S72" s="67">
        <f t="shared" si="25"/>
        <v>0.053448736882480606</v>
      </c>
      <c r="T72" s="62">
        <v>44314433</v>
      </c>
      <c r="U72" s="64">
        <v>-904292</v>
      </c>
      <c r="V72" s="65">
        <f t="shared" si="26"/>
        <v>43410141</v>
      </c>
      <c r="W72" s="66">
        <f t="shared" si="27"/>
        <v>-0.020406263575571418</v>
      </c>
      <c r="X72" s="67">
        <f t="shared" si="28"/>
        <v>0.5694896582607587</v>
      </c>
      <c r="Y72" s="62">
        <v>472164784</v>
      </c>
      <c r="Z72" s="64">
        <v>13210072</v>
      </c>
      <c r="AA72" s="65">
        <f t="shared" si="29"/>
        <v>485374856</v>
      </c>
      <c r="AB72" s="66">
        <f t="shared" si="30"/>
        <v>0.027977673150651573</v>
      </c>
      <c r="AC72" s="67">
        <f t="shared" si="31"/>
        <v>0.01479349343188756</v>
      </c>
      <c r="AD72" s="62">
        <v>12265309</v>
      </c>
      <c r="AE72" s="67">
        <f t="shared" si="32"/>
        <v>0</v>
      </c>
      <c r="AF72" s="62">
        <v>0</v>
      </c>
      <c r="AG72" s="62">
        <v>829101595</v>
      </c>
      <c r="AH72" s="64">
        <v>10703558</v>
      </c>
      <c r="AI72" s="65">
        <v>839805153</v>
      </c>
      <c r="AJ72" s="66">
        <f t="shared" si="33"/>
        <v>0.012909826810790299</v>
      </c>
      <c r="AK72" s="62">
        <v>0</v>
      </c>
      <c r="AL72" s="62">
        <v>4134</v>
      </c>
      <c r="AM72" s="25">
        <v>0</v>
      </c>
      <c r="AN72" s="68"/>
    </row>
    <row r="73" spans="1:40" ht="12.75">
      <c r="A73" s="59" t="s">
        <v>151</v>
      </c>
      <c r="B73" s="60" t="s">
        <v>150</v>
      </c>
      <c r="C73" s="24">
        <v>3</v>
      </c>
      <c r="D73" s="24"/>
      <c r="E73" s="61">
        <f t="shared" si="17"/>
        <v>0.04808418786803858</v>
      </c>
      <c r="F73" s="62">
        <v>42016896</v>
      </c>
      <c r="G73" s="63">
        <f t="shared" si="18"/>
        <v>0.015434048570833052</v>
      </c>
      <c r="H73" s="62">
        <v>13486571</v>
      </c>
      <c r="I73" s="63">
        <f t="shared" si="19"/>
        <v>0.05072333963161422</v>
      </c>
      <c r="J73" s="62">
        <v>44323038</v>
      </c>
      <c r="K73" s="64">
        <v>316195</v>
      </c>
      <c r="L73" s="65">
        <f t="shared" si="20"/>
        <v>44639233</v>
      </c>
      <c r="M73" s="66">
        <f t="shared" si="21"/>
        <v>0.007133874713190914</v>
      </c>
      <c r="N73" s="67">
        <f t="shared" si="22"/>
        <v>0.2364374342635901</v>
      </c>
      <c r="O73" s="62">
        <v>206603616</v>
      </c>
      <c r="P73" s="64">
        <v>-2129467</v>
      </c>
      <c r="Q73" s="65">
        <f t="shared" si="23"/>
        <v>204474149</v>
      </c>
      <c r="R73" s="66">
        <f t="shared" si="24"/>
        <v>-0.01030701708531568</v>
      </c>
      <c r="S73" s="67">
        <f t="shared" si="25"/>
        <v>0.08087634163707669</v>
      </c>
      <c r="T73" s="62">
        <v>70671316</v>
      </c>
      <c r="U73" s="64">
        <v>-1436789</v>
      </c>
      <c r="V73" s="65">
        <f t="shared" si="26"/>
        <v>69234527</v>
      </c>
      <c r="W73" s="66">
        <f t="shared" si="27"/>
        <v>-0.020330582212449533</v>
      </c>
      <c r="X73" s="67">
        <f t="shared" si="28"/>
        <v>0.5461072827914202</v>
      </c>
      <c r="Y73" s="62">
        <v>477199136</v>
      </c>
      <c r="Z73" s="64">
        <v>9883348</v>
      </c>
      <c r="AA73" s="65">
        <f t="shared" si="29"/>
        <v>487082484</v>
      </c>
      <c r="AB73" s="66">
        <f t="shared" si="30"/>
        <v>0.020711160717608677</v>
      </c>
      <c r="AC73" s="67">
        <f t="shared" si="31"/>
        <v>0.022337365237427163</v>
      </c>
      <c r="AD73" s="62">
        <v>19518823</v>
      </c>
      <c r="AE73" s="67">
        <f t="shared" si="32"/>
        <v>0</v>
      </c>
      <c r="AF73" s="62">
        <v>0</v>
      </c>
      <c r="AG73" s="62">
        <v>873819396</v>
      </c>
      <c r="AH73" s="64">
        <v>6633287</v>
      </c>
      <c r="AI73" s="65">
        <v>880452683</v>
      </c>
      <c r="AJ73" s="66">
        <f t="shared" si="33"/>
        <v>0.007591141865658473</v>
      </c>
      <c r="AK73" s="62">
        <v>45388</v>
      </c>
      <c r="AL73" s="62">
        <v>268627</v>
      </c>
      <c r="AM73" s="25">
        <v>0</v>
      </c>
      <c r="AN73" s="68"/>
    </row>
    <row r="74" spans="1:40" ht="12.75">
      <c r="A74" s="59" t="s">
        <v>153</v>
      </c>
      <c r="B74" s="60" t="s">
        <v>152</v>
      </c>
      <c r="C74" s="24">
        <v>3</v>
      </c>
      <c r="D74" s="24"/>
      <c r="E74" s="61">
        <f t="shared" si="17"/>
        <v>0.031678780830110144</v>
      </c>
      <c r="F74" s="62">
        <v>13139552</v>
      </c>
      <c r="G74" s="63">
        <f t="shared" si="18"/>
        <v>0.0030879281435561953</v>
      </c>
      <c r="H74" s="62">
        <v>1280794</v>
      </c>
      <c r="I74" s="63">
        <f t="shared" si="19"/>
        <v>0.0012111495327336238</v>
      </c>
      <c r="J74" s="62">
        <v>502354</v>
      </c>
      <c r="K74" s="64">
        <v>3584</v>
      </c>
      <c r="L74" s="65">
        <f t="shared" si="20"/>
        <v>505938</v>
      </c>
      <c r="M74" s="66">
        <f t="shared" si="21"/>
        <v>0.0071344111921075575</v>
      </c>
      <c r="N74" s="67">
        <f t="shared" si="22"/>
        <v>0.09692802558367203</v>
      </c>
      <c r="O74" s="62">
        <v>40203278</v>
      </c>
      <c r="P74" s="64">
        <v>-271647</v>
      </c>
      <c r="Q74" s="65">
        <f t="shared" si="23"/>
        <v>39931631</v>
      </c>
      <c r="R74" s="66">
        <f t="shared" si="24"/>
        <v>-0.006756837091741624</v>
      </c>
      <c r="S74" s="67">
        <f t="shared" si="25"/>
        <v>0.004497669900420216</v>
      </c>
      <c r="T74" s="62">
        <v>1865519</v>
      </c>
      <c r="U74" s="64">
        <v>-19058</v>
      </c>
      <c r="V74" s="65">
        <f t="shared" si="26"/>
        <v>1846461</v>
      </c>
      <c r="W74" s="66">
        <f t="shared" si="27"/>
        <v>-0.01021592382602375</v>
      </c>
      <c r="X74" s="67">
        <f t="shared" si="28"/>
        <v>0.813414170726792</v>
      </c>
      <c r="Y74" s="62">
        <v>337383495</v>
      </c>
      <c r="Z74" s="64">
        <v>7874607</v>
      </c>
      <c r="AA74" s="65">
        <f t="shared" si="29"/>
        <v>345258102</v>
      </c>
      <c r="AB74" s="66">
        <f t="shared" si="30"/>
        <v>0.02334022593488161</v>
      </c>
      <c r="AC74" s="67">
        <f t="shared" si="31"/>
        <v>0.04916005357204319</v>
      </c>
      <c r="AD74" s="62">
        <v>20390339</v>
      </c>
      <c r="AE74" s="67">
        <f t="shared" si="32"/>
        <v>2.2221710672565182E-05</v>
      </c>
      <c r="AF74" s="62">
        <v>9217</v>
      </c>
      <c r="AG74" s="62">
        <v>414774548</v>
      </c>
      <c r="AH74" s="64">
        <v>7587486</v>
      </c>
      <c r="AI74" s="65">
        <v>422362034</v>
      </c>
      <c r="AJ74" s="66">
        <f t="shared" si="33"/>
        <v>0.01829303663058901</v>
      </c>
      <c r="AK74" s="62">
        <v>0</v>
      </c>
      <c r="AL74" s="62">
        <v>0</v>
      </c>
      <c r="AM74" s="25">
        <v>0</v>
      </c>
      <c r="AN74" s="68"/>
    </row>
    <row r="75" spans="1:40" ht="12.75">
      <c r="A75" s="59" t="s">
        <v>155</v>
      </c>
      <c r="B75" s="60" t="s">
        <v>154</v>
      </c>
      <c r="C75" s="24">
        <v>3</v>
      </c>
      <c r="D75" s="24"/>
      <c r="E75" s="61">
        <f t="shared" si="17"/>
        <v>0.03194712052653641</v>
      </c>
      <c r="F75" s="62">
        <v>15003073</v>
      </c>
      <c r="G75" s="63">
        <f t="shared" si="18"/>
        <v>0.03760541502995875</v>
      </c>
      <c r="H75" s="62">
        <v>17660333</v>
      </c>
      <c r="I75" s="63">
        <f t="shared" si="19"/>
        <v>0.14880493245298346</v>
      </c>
      <c r="J75" s="62">
        <v>69882081</v>
      </c>
      <c r="K75" s="64">
        <v>498529</v>
      </c>
      <c r="L75" s="65">
        <f t="shared" si="20"/>
        <v>70380610</v>
      </c>
      <c r="M75" s="66">
        <f t="shared" si="21"/>
        <v>0.00713386025238716</v>
      </c>
      <c r="N75" s="67">
        <f t="shared" si="22"/>
        <v>0.1518494720501575</v>
      </c>
      <c r="O75" s="62">
        <v>71311864</v>
      </c>
      <c r="P75" s="64">
        <v>1306042</v>
      </c>
      <c r="Q75" s="65">
        <f t="shared" si="23"/>
        <v>72617906</v>
      </c>
      <c r="R75" s="66">
        <f t="shared" si="24"/>
        <v>0.01831451215466756</v>
      </c>
      <c r="S75" s="67">
        <f t="shared" si="25"/>
        <v>0.0339683053314057</v>
      </c>
      <c r="T75" s="62">
        <v>15952266</v>
      </c>
      <c r="U75" s="64">
        <v>0</v>
      </c>
      <c r="V75" s="65">
        <f t="shared" si="26"/>
        <v>15952266</v>
      </c>
      <c r="W75" s="66">
        <f t="shared" si="27"/>
        <v>0</v>
      </c>
      <c r="X75" s="67">
        <f t="shared" si="28"/>
        <v>0.5746140480611225</v>
      </c>
      <c r="Y75" s="62">
        <v>269851441</v>
      </c>
      <c r="Z75" s="64">
        <v>482909</v>
      </c>
      <c r="AA75" s="65">
        <f t="shared" si="29"/>
        <v>270334350</v>
      </c>
      <c r="AB75" s="66">
        <f t="shared" si="30"/>
        <v>0.001789536487967096</v>
      </c>
      <c r="AC75" s="67">
        <f t="shared" si="31"/>
        <v>0.02078438502019818</v>
      </c>
      <c r="AD75" s="62">
        <v>9760806</v>
      </c>
      <c r="AE75" s="67">
        <f t="shared" si="32"/>
        <v>0.0004263215276375616</v>
      </c>
      <c r="AF75" s="62">
        <v>200210</v>
      </c>
      <c r="AG75" s="62">
        <v>469622074</v>
      </c>
      <c r="AH75" s="64">
        <v>2287480</v>
      </c>
      <c r="AI75" s="65">
        <v>471909554</v>
      </c>
      <c r="AJ75" s="66">
        <f t="shared" si="33"/>
        <v>0.004870895400031813</v>
      </c>
      <c r="AK75" s="62">
        <v>0</v>
      </c>
      <c r="AL75" s="62">
        <v>0</v>
      </c>
      <c r="AM75" s="25">
        <v>0</v>
      </c>
      <c r="AN75" s="68"/>
    </row>
    <row r="76" spans="1:40" ht="12.75">
      <c r="A76" s="59" t="s">
        <v>157</v>
      </c>
      <c r="B76" s="60" t="s">
        <v>156</v>
      </c>
      <c r="C76" s="24">
        <v>3</v>
      </c>
      <c r="D76" s="24"/>
      <c r="E76" s="61">
        <f t="shared" si="17"/>
        <v>0.03853917472400336</v>
      </c>
      <c r="F76" s="62">
        <v>17265394</v>
      </c>
      <c r="G76" s="63">
        <f t="shared" si="18"/>
        <v>0.039591851662853776</v>
      </c>
      <c r="H76" s="62">
        <v>17736989</v>
      </c>
      <c r="I76" s="63">
        <f t="shared" si="19"/>
        <v>0.12014804955433246</v>
      </c>
      <c r="J76" s="62">
        <v>53825839</v>
      </c>
      <c r="K76" s="64">
        <v>383986</v>
      </c>
      <c r="L76" s="65">
        <f t="shared" si="20"/>
        <v>54209825</v>
      </c>
      <c r="M76" s="66">
        <f t="shared" si="21"/>
        <v>0.007133860003557028</v>
      </c>
      <c r="N76" s="67">
        <f t="shared" si="22"/>
        <v>0.12010360049129462</v>
      </c>
      <c r="O76" s="62">
        <v>53805926</v>
      </c>
      <c r="P76" s="64">
        <v>1699595</v>
      </c>
      <c r="Q76" s="65">
        <f t="shared" si="23"/>
        <v>55505521</v>
      </c>
      <c r="R76" s="66">
        <f t="shared" si="24"/>
        <v>0.03158750580744582</v>
      </c>
      <c r="S76" s="67">
        <f t="shared" si="25"/>
        <v>0.044069912284585525</v>
      </c>
      <c r="T76" s="62">
        <v>19743142</v>
      </c>
      <c r="U76" s="64">
        <v>0</v>
      </c>
      <c r="V76" s="65">
        <f t="shared" si="26"/>
        <v>19743142</v>
      </c>
      <c r="W76" s="66">
        <f t="shared" si="27"/>
        <v>0</v>
      </c>
      <c r="X76" s="67">
        <f t="shared" si="28"/>
        <v>0.6190504201996739</v>
      </c>
      <c r="Y76" s="62">
        <v>277332078</v>
      </c>
      <c r="Z76" s="64">
        <v>2817692</v>
      </c>
      <c r="AA76" s="65">
        <f t="shared" si="29"/>
        <v>280149770</v>
      </c>
      <c r="AB76" s="66">
        <f t="shared" si="30"/>
        <v>0.010159993104007246</v>
      </c>
      <c r="AC76" s="67">
        <f t="shared" si="31"/>
        <v>0.018425126593500752</v>
      </c>
      <c r="AD76" s="62">
        <v>8254382</v>
      </c>
      <c r="AE76" s="67">
        <f t="shared" si="32"/>
        <v>7.186448975559365E-05</v>
      </c>
      <c r="AF76" s="62">
        <v>32195</v>
      </c>
      <c r="AG76" s="62">
        <v>447995945</v>
      </c>
      <c r="AH76" s="64">
        <v>4901273</v>
      </c>
      <c r="AI76" s="65">
        <v>452897218</v>
      </c>
      <c r="AJ76" s="66">
        <f t="shared" si="33"/>
        <v>0.010940440543496438</v>
      </c>
      <c r="AK76" s="62">
        <v>0</v>
      </c>
      <c r="AL76" s="62">
        <v>0</v>
      </c>
      <c r="AM76" s="25">
        <v>0</v>
      </c>
      <c r="AN76" s="68"/>
    </row>
    <row r="77" spans="1:40" ht="12.75">
      <c r="A77" s="59" t="s">
        <v>159</v>
      </c>
      <c r="B77" s="60" t="s">
        <v>158</v>
      </c>
      <c r="C77" s="24">
        <v>3</v>
      </c>
      <c r="D77" s="24"/>
      <c r="E77" s="61">
        <f t="shared" si="17"/>
        <v>0.05466962896384607</v>
      </c>
      <c r="F77" s="62">
        <v>21700029</v>
      </c>
      <c r="G77" s="63">
        <f t="shared" si="18"/>
        <v>0.006386835111411932</v>
      </c>
      <c r="H77" s="62">
        <v>2535128</v>
      </c>
      <c r="I77" s="63">
        <f t="shared" si="19"/>
        <v>0.013955938418912255</v>
      </c>
      <c r="J77" s="62">
        <v>5539534</v>
      </c>
      <c r="K77" s="64">
        <v>39519</v>
      </c>
      <c r="L77" s="65">
        <f t="shared" si="20"/>
        <v>5579053</v>
      </c>
      <c r="M77" s="66">
        <f t="shared" si="21"/>
        <v>0.007133993581409555</v>
      </c>
      <c r="N77" s="67">
        <f t="shared" si="22"/>
        <v>0.23362683268065734</v>
      </c>
      <c r="O77" s="62">
        <v>92733555</v>
      </c>
      <c r="P77" s="64">
        <v>622457</v>
      </c>
      <c r="Q77" s="65">
        <f t="shared" si="23"/>
        <v>93356012</v>
      </c>
      <c r="R77" s="66">
        <f t="shared" si="24"/>
        <v>0.0067123168091636305</v>
      </c>
      <c r="S77" s="67">
        <f t="shared" si="25"/>
        <v>0.035816935903354365</v>
      </c>
      <c r="T77" s="62">
        <v>14216825</v>
      </c>
      <c r="U77" s="64">
        <v>-136779</v>
      </c>
      <c r="V77" s="65">
        <f t="shared" si="26"/>
        <v>14080046</v>
      </c>
      <c r="W77" s="66">
        <f t="shared" si="27"/>
        <v>-0.009620924503185486</v>
      </c>
      <c r="X77" s="67">
        <f t="shared" si="28"/>
        <v>0.6418339009851356</v>
      </c>
      <c r="Y77" s="62">
        <v>254763285</v>
      </c>
      <c r="Z77" s="64">
        <v>-5453401</v>
      </c>
      <c r="AA77" s="65">
        <f t="shared" si="29"/>
        <v>249309884</v>
      </c>
      <c r="AB77" s="66">
        <f t="shared" si="30"/>
        <v>-0.02140575711292151</v>
      </c>
      <c r="AC77" s="67">
        <f t="shared" si="31"/>
        <v>0.013709927936682456</v>
      </c>
      <c r="AD77" s="62">
        <v>5441885</v>
      </c>
      <c r="AE77" s="67">
        <f t="shared" si="32"/>
        <v>0</v>
      </c>
      <c r="AF77" s="62">
        <v>0</v>
      </c>
      <c r="AG77" s="62">
        <v>396930241</v>
      </c>
      <c r="AH77" s="64">
        <v>-4928204</v>
      </c>
      <c r="AI77" s="65">
        <v>392002037</v>
      </c>
      <c r="AJ77" s="66">
        <f t="shared" si="33"/>
        <v>-0.01241579373641123</v>
      </c>
      <c r="AK77" s="62">
        <v>542110</v>
      </c>
      <c r="AL77" s="62">
        <v>299790</v>
      </c>
      <c r="AM77" s="25">
        <v>0</v>
      </c>
      <c r="AN77" s="68"/>
    </row>
    <row r="78" spans="1:40" ht="12.75">
      <c r="A78" s="59" t="s">
        <v>161</v>
      </c>
      <c r="B78" s="60" t="s">
        <v>160</v>
      </c>
      <c r="C78" s="24">
        <v>3</v>
      </c>
      <c r="D78" s="24"/>
      <c r="E78" s="61">
        <f t="shared" si="17"/>
        <v>0.025324118659864586</v>
      </c>
      <c r="F78" s="62">
        <v>8060015</v>
      </c>
      <c r="G78" s="63">
        <f t="shared" si="18"/>
        <v>0.004164939448212674</v>
      </c>
      <c r="H78" s="62">
        <v>1325593</v>
      </c>
      <c r="I78" s="63">
        <f t="shared" si="19"/>
        <v>0.014242722836630315</v>
      </c>
      <c r="J78" s="62">
        <v>4533092</v>
      </c>
      <c r="K78" s="64">
        <v>32338</v>
      </c>
      <c r="L78" s="65">
        <f t="shared" si="20"/>
        <v>4565430</v>
      </c>
      <c r="M78" s="66">
        <f t="shared" si="21"/>
        <v>0.007133762120865846</v>
      </c>
      <c r="N78" s="67">
        <f t="shared" si="22"/>
        <v>0.10769897175629238</v>
      </c>
      <c r="O78" s="62">
        <v>34277810</v>
      </c>
      <c r="P78" s="64">
        <v>345310</v>
      </c>
      <c r="Q78" s="65">
        <f t="shared" si="23"/>
        <v>34623120</v>
      </c>
      <c r="R78" s="66">
        <f t="shared" si="24"/>
        <v>0.010073864112088842</v>
      </c>
      <c r="S78" s="67">
        <f t="shared" si="25"/>
        <v>0.013712921894986447</v>
      </c>
      <c r="T78" s="62">
        <v>4364470</v>
      </c>
      <c r="U78" s="64">
        <v>0</v>
      </c>
      <c r="V78" s="65">
        <f t="shared" si="26"/>
        <v>4364470</v>
      </c>
      <c r="W78" s="66">
        <f t="shared" si="27"/>
        <v>0</v>
      </c>
      <c r="X78" s="67">
        <f t="shared" si="28"/>
        <v>0.8117173347872576</v>
      </c>
      <c r="Y78" s="62">
        <v>258348730</v>
      </c>
      <c r="Z78" s="64">
        <v>-6771308</v>
      </c>
      <c r="AA78" s="65">
        <f t="shared" si="29"/>
        <v>251577422</v>
      </c>
      <c r="AB78" s="66">
        <f t="shared" si="30"/>
        <v>-0.026209952725527237</v>
      </c>
      <c r="AC78" s="67">
        <f t="shared" si="31"/>
        <v>0.02313899061675598</v>
      </c>
      <c r="AD78" s="62">
        <v>7364545</v>
      </c>
      <c r="AE78" s="67">
        <f t="shared" si="32"/>
        <v>0</v>
      </c>
      <c r="AF78" s="62">
        <v>0</v>
      </c>
      <c r="AG78" s="62">
        <v>318274255</v>
      </c>
      <c r="AH78" s="64">
        <v>-6393660</v>
      </c>
      <c r="AI78" s="65">
        <v>311880595</v>
      </c>
      <c r="AJ78" s="66">
        <f t="shared" si="33"/>
        <v>-0.02008852396811046</v>
      </c>
      <c r="AK78" s="62">
        <v>383995</v>
      </c>
      <c r="AL78" s="62">
        <v>895</v>
      </c>
      <c r="AM78" s="25">
        <v>0</v>
      </c>
      <c r="AN78" s="68"/>
    </row>
    <row r="79" spans="1:40" ht="12.75">
      <c r="A79" s="59" t="s">
        <v>163</v>
      </c>
      <c r="B79" s="60" t="s">
        <v>162</v>
      </c>
      <c r="C79" s="24">
        <v>3</v>
      </c>
      <c r="D79" s="24"/>
      <c r="E79" s="61">
        <f t="shared" si="17"/>
        <v>0.03031403879764805</v>
      </c>
      <c r="F79" s="62">
        <v>13875286</v>
      </c>
      <c r="G79" s="63">
        <f t="shared" si="18"/>
        <v>0.0016340230050475733</v>
      </c>
      <c r="H79" s="62">
        <v>747922</v>
      </c>
      <c r="I79" s="63">
        <f t="shared" si="19"/>
        <v>0.0015194393926578722</v>
      </c>
      <c r="J79" s="62">
        <v>695475</v>
      </c>
      <c r="K79" s="64">
        <v>4962</v>
      </c>
      <c r="L79" s="65">
        <f t="shared" si="20"/>
        <v>700437</v>
      </c>
      <c r="M79" s="66">
        <f t="shared" si="21"/>
        <v>0.007134692116898523</v>
      </c>
      <c r="N79" s="67">
        <f t="shared" si="22"/>
        <v>0.15111054431884696</v>
      </c>
      <c r="O79" s="62">
        <v>69166040</v>
      </c>
      <c r="P79" s="64">
        <v>265814</v>
      </c>
      <c r="Q79" s="65">
        <f t="shared" si="23"/>
        <v>69431854</v>
      </c>
      <c r="R79" s="66">
        <f t="shared" si="24"/>
        <v>0.0038431287955765577</v>
      </c>
      <c r="S79" s="67">
        <f t="shared" si="25"/>
        <v>0.013293005518037587</v>
      </c>
      <c r="T79" s="62">
        <v>6084450</v>
      </c>
      <c r="U79" s="64">
        <v>-83952</v>
      </c>
      <c r="V79" s="65">
        <f t="shared" si="26"/>
        <v>6000498</v>
      </c>
      <c r="W79" s="66">
        <f t="shared" si="27"/>
        <v>-0.013797796021004364</v>
      </c>
      <c r="X79" s="67">
        <f t="shared" si="28"/>
        <v>0.7709566330990959</v>
      </c>
      <c r="Y79" s="62">
        <v>352880850</v>
      </c>
      <c r="Z79" s="64">
        <v>-3212480</v>
      </c>
      <c r="AA79" s="65">
        <f t="shared" si="29"/>
        <v>349668370</v>
      </c>
      <c r="AB79" s="66">
        <f t="shared" si="30"/>
        <v>-0.009103582696539072</v>
      </c>
      <c r="AC79" s="67">
        <f t="shared" si="31"/>
        <v>0.031172315868666062</v>
      </c>
      <c r="AD79" s="62">
        <v>14268135</v>
      </c>
      <c r="AE79" s="67">
        <f t="shared" si="32"/>
        <v>0</v>
      </c>
      <c r="AF79" s="62">
        <v>0</v>
      </c>
      <c r="AG79" s="62">
        <v>457718158</v>
      </c>
      <c r="AH79" s="64">
        <v>-3025656</v>
      </c>
      <c r="AI79" s="65">
        <v>454692502</v>
      </c>
      <c r="AJ79" s="66">
        <f t="shared" si="33"/>
        <v>-0.0066103036270630106</v>
      </c>
      <c r="AK79" s="62">
        <v>0</v>
      </c>
      <c r="AL79" s="62">
        <v>0</v>
      </c>
      <c r="AM79" s="25">
        <v>0</v>
      </c>
      <c r="AN79" s="68"/>
    </row>
    <row r="80" spans="1:40" ht="12.75">
      <c r="A80" s="59" t="s">
        <v>165</v>
      </c>
      <c r="B80" s="60" t="s">
        <v>164</v>
      </c>
      <c r="C80" s="24">
        <v>3</v>
      </c>
      <c r="D80" s="24"/>
      <c r="E80" s="61">
        <f t="shared" si="17"/>
        <v>0.05035389553573079</v>
      </c>
      <c r="F80" s="62">
        <v>118846126</v>
      </c>
      <c r="G80" s="63">
        <f t="shared" si="18"/>
        <v>0.00922454119617065</v>
      </c>
      <c r="H80" s="62">
        <v>21771920</v>
      </c>
      <c r="I80" s="63">
        <f t="shared" si="19"/>
        <v>0.024160864550022917</v>
      </c>
      <c r="J80" s="62">
        <v>57024886</v>
      </c>
      <c r="K80" s="64">
        <v>406808</v>
      </c>
      <c r="L80" s="65">
        <f t="shared" si="20"/>
        <v>57431694</v>
      </c>
      <c r="M80" s="66">
        <f t="shared" si="21"/>
        <v>0.007133867834474934</v>
      </c>
      <c r="N80" s="67">
        <f t="shared" si="22"/>
        <v>0.6450151458396721</v>
      </c>
      <c r="O80" s="62">
        <v>1522375786</v>
      </c>
      <c r="P80" s="64">
        <v>18495841</v>
      </c>
      <c r="Q80" s="65">
        <f t="shared" si="23"/>
        <v>1540871627</v>
      </c>
      <c r="R80" s="66">
        <f t="shared" si="24"/>
        <v>0.012149326841697415</v>
      </c>
      <c r="S80" s="67">
        <f t="shared" si="25"/>
        <v>0.19967267384198792</v>
      </c>
      <c r="T80" s="62">
        <v>471270862</v>
      </c>
      <c r="U80" s="64">
        <v>-4708881</v>
      </c>
      <c r="V80" s="65">
        <f t="shared" si="26"/>
        <v>466561981</v>
      </c>
      <c r="W80" s="66">
        <f t="shared" si="27"/>
        <v>-0.009991878088995878</v>
      </c>
      <c r="X80" s="67">
        <f t="shared" si="28"/>
        <v>0.06949738565449619</v>
      </c>
      <c r="Y80" s="62">
        <v>164028919</v>
      </c>
      <c r="Z80" s="64">
        <v>3440649</v>
      </c>
      <c r="AA80" s="65">
        <f t="shared" si="29"/>
        <v>167469568</v>
      </c>
      <c r="AB80" s="66">
        <f t="shared" si="30"/>
        <v>0.020975868285762464</v>
      </c>
      <c r="AC80" s="67">
        <f t="shared" si="31"/>
        <v>0.00207549338191944</v>
      </c>
      <c r="AD80" s="62">
        <v>4898615</v>
      </c>
      <c r="AE80" s="67">
        <f t="shared" si="32"/>
        <v>0</v>
      </c>
      <c r="AF80" s="62">
        <v>0</v>
      </c>
      <c r="AG80" s="62">
        <v>2360217114</v>
      </c>
      <c r="AH80" s="64">
        <v>17634417</v>
      </c>
      <c r="AI80" s="65">
        <v>2377851531</v>
      </c>
      <c r="AJ80" s="66">
        <f t="shared" si="33"/>
        <v>0.007471523232078386</v>
      </c>
      <c r="AK80" s="62">
        <v>64970</v>
      </c>
      <c r="AL80" s="62">
        <v>5864970</v>
      </c>
      <c r="AM80" s="25">
        <v>596190</v>
      </c>
      <c r="AN80" s="68"/>
    </row>
    <row r="81" spans="1:40" ht="12.75">
      <c r="A81" s="59" t="s">
        <v>167</v>
      </c>
      <c r="B81" s="60" t="s">
        <v>166</v>
      </c>
      <c r="C81" s="24">
        <v>3</v>
      </c>
      <c r="D81" s="24"/>
      <c r="E81" s="61">
        <f t="shared" si="17"/>
        <v>0.0340552420786562</v>
      </c>
      <c r="F81" s="62">
        <v>16035057</v>
      </c>
      <c r="G81" s="63">
        <f t="shared" si="18"/>
        <v>0.0025024790312255726</v>
      </c>
      <c r="H81" s="62">
        <v>1178303</v>
      </c>
      <c r="I81" s="63">
        <f t="shared" si="19"/>
        <v>0.00030765993118954133</v>
      </c>
      <c r="J81" s="62">
        <v>144863</v>
      </c>
      <c r="K81" s="64">
        <v>1034</v>
      </c>
      <c r="L81" s="65">
        <f t="shared" si="20"/>
        <v>145897</v>
      </c>
      <c r="M81" s="66">
        <f t="shared" si="21"/>
        <v>0.007137778452745007</v>
      </c>
      <c r="N81" s="67">
        <f t="shared" si="22"/>
        <v>0.15002530666094913</v>
      </c>
      <c r="O81" s="62">
        <v>70640060</v>
      </c>
      <c r="P81" s="64">
        <v>746204</v>
      </c>
      <c r="Q81" s="65">
        <f t="shared" si="23"/>
        <v>71386264</v>
      </c>
      <c r="R81" s="66">
        <f t="shared" si="24"/>
        <v>0.010563467811324057</v>
      </c>
      <c r="S81" s="67">
        <f t="shared" si="25"/>
        <v>0.02807539856889274</v>
      </c>
      <c r="T81" s="62">
        <v>13219422</v>
      </c>
      <c r="U81" s="64">
        <v>-134777</v>
      </c>
      <c r="V81" s="65">
        <f t="shared" si="26"/>
        <v>13084645</v>
      </c>
      <c r="W81" s="66">
        <f t="shared" si="27"/>
        <v>-0.010195377679901587</v>
      </c>
      <c r="X81" s="67">
        <f t="shared" si="28"/>
        <v>0.7610092098660797</v>
      </c>
      <c r="Y81" s="62">
        <v>358324455</v>
      </c>
      <c r="Z81" s="64">
        <v>4952142</v>
      </c>
      <c r="AA81" s="65">
        <f t="shared" si="29"/>
        <v>363276597</v>
      </c>
      <c r="AB81" s="66">
        <f t="shared" si="30"/>
        <v>0.013820273584173873</v>
      </c>
      <c r="AC81" s="67">
        <f t="shared" si="31"/>
        <v>0.024024703863007132</v>
      </c>
      <c r="AD81" s="62">
        <v>11312135</v>
      </c>
      <c r="AE81" s="67">
        <f t="shared" si="32"/>
        <v>0</v>
      </c>
      <c r="AF81" s="62">
        <v>0</v>
      </c>
      <c r="AG81" s="62">
        <v>470854295</v>
      </c>
      <c r="AH81" s="64">
        <v>5564603</v>
      </c>
      <c r="AI81" s="65">
        <v>476418898</v>
      </c>
      <c r="AJ81" s="66">
        <f t="shared" si="33"/>
        <v>0.011818099694726157</v>
      </c>
      <c r="AK81" s="62">
        <v>0</v>
      </c>
      <c r="AL81" s="62">
        <v>146015</v>
      </c>
      <c r="AM81" s="25">
        <v>0</v>
      </c>
      <c r="AN81" s="68"/>
    </row>
    <row r="82" spans="1:40" ht="12.75">
      <c r="A82" s="59" t="s">
        <v>169</v>
      </c>
      <c r="B82" s="60" t="s">
        <v>168</v>
      </c>
      <c r="C82" s="24">
        <v>3</v>
      </c>
      <c r="D82" s="24"/>
      <c r="E82" s="61">
        <f t="shared" si="17"/>
        <v>0.025453307411924163</v>
      </c>
      <c r="F82" s="62">
        <v>21685890</v>
      </c>
      <c r="G82" s="63">
        <f t="shared" si="18"/>
        <v>0.011479843773271515</v>
      </c>
      <c r="H82" s="62">
        <v>9780679</v>
      </c>
      <c r="I82" s="63">
        <f t="shared" si="19"/>
        <v>0.018004920137777155</v>
      </c>
      <c r="J82" s="62">
        <v>15339960</v>
      </c>
      <c r="K82" s="64">
        <v>109433</v>
      </c>
      <c r="L82" s="65">
        <f t="shared" si="20"/>
        <v>15449393</v>
      </c>
      <c r="M82" s="66">
        <f t="shared" si="21"/>
        <v>0.007133851717996657</v>
      </c>
      <c r="N82" s="67">
        <f t="shared" si="22"/>
        <v>0.16914272542926256</v>
      </c>
      <c r="O82" s="62">
        <v>144107423</v>
      </c>
      <c r="P82" s="64">
        <v>1326896</v>
      </c>
      <c r="Q82" s="65">
        <f t="shared" si="23"/>
        <v>145434319</v>
      </c>
      <c r="R82" s="66">
        <f t="shared" si="24"/>
        <v>0.009207686685230643</v>
      </c>
      <c r="S82" s="67">
        <f t="shared" si="25"/>
        <v>0.011485678368538053</v>
      </c>
      <c r="T82" s="62">
        <v>9785650</v>
      </c>
      <c r="U82" s="64">
        <v>-100842</v>
      </c>
      <c r="V82" s="65">
        <f t="shared" si="26"/>
        <v>9684808</v>
      </c>
      <c r="W82" s="66">
        <f t="shared" si="27"/>
        <v>-0.010305089595479095</v>
      </c>
      <c r="X82" s="67">
        <f t="shared" si="28"/>
        <v>0.7414178963459608</v>
      </c>
      <c r="Y82" s="62">
        <v>631678496</v>
      </c>
      <c r="Z82" s="64">
        <v>10152900</v>
      </c>
      <c r="AA82" s="65">
        <f t="shared" si="29"/>
        <v>641831396</v>
      </c>
      <c r="AB82" s="66">
        <f t="shared" si="30"/>
        <v>0.0160728916122546</v>
      </c>
      <c r="AC82" s="67">
        <f t="shared" si="31"/>
        <v>0.02301562853326572</v>
      </c>
      <c r="AD82" s="62">
        <v>19609019</v>
      </c>
      <c r="AE82" s="67">
        <f t="shared" si="32"/>
        <v>0</v>
      </c>
      <c r="AF82" s="62">
        <v>0</v>
      </c>
      <c r="AG82" s="62">
        <v>851987117</v>
      </c>
      <c r="AH82" s="64">
        <v>11488387</v>
      </c>
      <c r="AI82" s="65">
        <v>863475504</v>
      </c>
      <c r="AJ82" s="66">
        <f t="shared" si="33"/>
        <v>0.013484226193997719</v>
      </c>
      <c r="AK82" s="62">
        <v>0</v>
      </c>
      <c r="AL82" s="62">
        <v>2500</v>
      </c>
      <c r="AM82" s="25">
        <v>0</v>
      </c>
      <c r="AN82" s="68"/>
    </row>
    <row r="83" spans="1:40" ht="12.75">
      <c r="A83" s="59" t="s">
        <v>171</v>
      </c>
      <c r="B83" s="60" t="s">
        <v>170</v>
      </c>
      <c r="C83" s="24">
        <v>3</v>
      </c>
      <c r="D83" s="24"/>
      <c r="E83" s="61">
        <f t="shared" si="17"/>
        <v>0.026430354469539175</v>
      </c>
      <c r="F83" s="62">
        <v>28694360</v>
      </c>
      <c r="G83" s="63">
        <f t="shared" si="18"/>
        <v>0.009728790651582825</v>
      </c>
      <c r="H83" s="62">
        <v>10562152</v>
      </c>
      <c r="I83" s="63">
        <f t="shared" si="19"/>
        <v>0.03357142997610498</v>
      </c>
      <c r="J83" s="62">
        <v>36447135</v>
      </c>
      <c r="K83" s="64">
        <v>260008</v>
      </c>
      <c r="L83" s="65">
        <f t="shared" si="20"/>
        <v>36707143</v>
      </c>
      <c r="M83" s="66">
        <f t="shared" si="21"/>
        <v>0.007133839189280584</v>
      </c>
      <c r="N83" s="67">
        <f t="shared" si="22"/>
        <v>0.18751218171074563</v>
      </c>
      <c r="O83" s="62">
        <v>203574343</v>
      </c>
      <c r="P83" s="64">
        <v>2783462</v>
      </c>
      <c r="Q83" s="65">
        <f t="shared" si="23"/>
        <v>206357805</v>
      </c>
      <c r="R83" s="66">
        <f t="shared" si="24"/>
        <v>0.013672950917984787</v>
      </c>
      <c r="S83" s="67">
        <f t="shared" si="25"/>
        <v>0.013887559448381086</v>
      </c>
      <c r="T83" s="62">
        <v>15077158</v>
      </c>
      <c r="U83" s="64">
        <v>-89595</v>
      </c>
      <c r="V83" s="65">
        <f t="shared" si="26"/>
        <v>14987563</v>
      </c>
      <c r="W83" s="66">
        <f t="shared" si="27"/>
        <v>-0.005942432917397297</v>
      </c>
      <c r="X83" s="67">
        <f t="shared" si="28"/>
        <v>0.7109793528733156</v>
      </c>
      <c r="Y83" s="62">
        <v>771881343</v>
      </c>
      <c r="Z83" s="64">
        <v>16732344</v>
      </c>
      <c r="AA83" s="65">
        <f t="shared" si="29"/>
        <v>788613687</v>
      </c>
      <c r="AB83" s="66">
        <f t="shared" si="30"/>
        <v>0.02167735255132342</v>
      </c>
      <c r="AC83" s="67">
        <f t="shared" si="31"/>
        <v>0.017890330870330734</v>
      </c>
      <c r="AD83" s="62">
        <v>19422804</v>
      </c>
      <c r="AE83" s="67">
        <f t="shared" si="32"/>
        <v>0</v>
      </c>
      <c r="AF83" s="62">
        <v>0</v>
      </c>
      <c r="AG83" s="62">
        <v>1085659295</v>
      </c>
      <c r="AH83" s="64">
        <v>19686219</v>
      </c>
      <c r="AI83" s="65">
        <v>1105345514</v>
      </c>
      <c r="AJ83" s="66">
        <f t="shared" si="33"/>
        <v>0.01813296223839727</v>
      </c>
      <c r="AK83" s="62">
        <v>0</v>
      </c>
      <c r="AL83" s="62">
        <v>0</v>
      </c>
      <c r="AM83" s="25">
        <v>0</v>
      </c>
      <c r="AN83" s="68"/>
    </row>
    <row r="84" spans="1:40" ht="12.75">
      <c r="A84" s="59" t="s">
        <v>173</v>
      </c>
      <c r="B84" s="60" t="s">
        <v>172</v>
      </c>
      <c r="C84" s="24">
        <v>5</v>
      </c>
      <c r="D84" s="24"/>
      <c r="E84" s="61">
        <f t="shared" si="17"/>
        <v>0.0447085166136021</v>
      </c>
      <c r="F84" s="62">
        <v>991678861</v>
      </c>
      <c r="G84" s="63">
        <f t="shared" si="18"/>
        <v>0.01389887385224332</v>
      </c>
      <c r="H84" s="62">
        <v>308290689</v>
      </c>
      <c r="I84" s="63">
        <f t="shared" si="19"/>
        <v>0.01333463773056964</v>
      </c>
      <c r="J84" s="62">
        <v>295775377</v>
      </c>
      <c r="K84" s="64">
        <v>2110020</v>
      </c>
      <c r="L84" s="65">
        <f t="shared" si="20"/>
        <v>297885397</v>
      </c>
      <c r="M84" s="66">
        <f t="shared" si="21"/>
        <v>0.007133859557213919</v>
      </c>
      <c r="N84" s="67">
        <f t="shared" si="22"/>
        <v>0.6315229778906456</v>
      </c>
      <c r="O84" s="62">
        <v>14007800635</v>
      </c>
      <c r="P84" s="64">
        <v>425530899</v>
      </c>
      <c r="Q84" s="65">
        <f t="shared" si="23"/>
        <v>14433331534</v>
      </c>
      <c r="R84" s="66">
        <f t="shared" si="24"/>
        <v>0.030378137873890435</v>
      </c>
      <c r="S84" s="67">
        <f t="shared" si="25"/>
        <v>0.2946461255338015</v>
      </c>
      <c r="T84" s="62">
        <v>6535540794</v>
      </c>
      <c r="U84" s="64">
        <v>205071031</v>
      </c>
      <c r="V84" s="65">
        <f t="shared" si="26"/>
        <v>6740611825</v>
      </c>
      <c r="W84" s="66">
        <f t="shared" si="27"/>
        <v>0.03137782127965094</v>
      </c>
      <c r="X84" s="67">
        <f t="shared" si="28"/>
        <v>0.0017066919650990545</v>
      </c>
      <c r="Y84" s="62">
        <v>37856106</v>
      </c>
      <c r="Z84" s="64">
        <v>533185</v>
      </c>
      <c r="AA84" s="65">
        <f t="shared" si="29"/>
        <v>38389291</v>
      </c>
      <c r="AB84" s="66">
        <f t="shared" si="30"/>
        <v>0.014084517831812918</v>
      </c>
      <c r="AC84" s="67">
        <f t="shared" si="31"/>
        <v>0.00018217641403884608</v>
      </c>
      <c r="AD84" s="62">
        <v>4040852</v>
      </c>
      <c r="AE84" s="67">
        <f t="shared" si="32"/>
        <v>0</v>
      </c>
      <c r="AF84" s="62">
        <v>0</v>
      </c>
      <c r="AG84" s="62">
        <v>22180983314</v>
      </c>
      <c r="AH84" s="64">
        <v>633245135</v>
      </c>
      <c r="AI84" s="65">
        <v>22814228449</v>
      </c>
      <c r="AJ84" s="66">
        <f t="shared" si="33"/>
        <v>0.02854901092686517</v>
      </c>
      <c r="AK84" s="62">
        <v>15777500</v>
      </c>
      <c r="AL84" s="62">
        <v>148284345</v>
      </c>
      <c r="AM84" s="25">
        <v>0</v>
      </c>
      <c r="AN84" s="68"/>
    </row>
    <row r="85" spans="1:40" ht="12.75">
      <c r="A85" s="59" t="s">
        <v>175</v>
      </c>
      <c r="B85" s="60" t="s">
        <v>174</v>
      </c>
      <c r="C85" s="24">
        <v>3</v>
      </c>
      <c r="D85" s="24"/>
      <c r="E85" s="61">
        <f t="shared" si="17"/>
        <v>0.015058509731558619</v>
      </c>
      <c r="F85" s="62">
        <v>91727180</v>
      </c>
      <c r="G85" s="63">
        <f t="shared" si="18"/>
        <v>0.002309195699530388</v>
      </c>
      <c r="H85" s="62">
        <v>14066200</v>
      </c>
      <c r="I85" s="63">
        <f t="shared" si="19"/>
        <v>0.0026202284131448873</v>
      </c>
      <c r="J85" s="62">
        <v>15960820</v>
      </c>
      <c r="K85" s="64">
        <v>113862</v>
      </c>
      <c r="L85" s="65">
        <f t="shared" si="20"/>
        <v>16074682</v>
      </c>
      <c r="M85" s="66">
        <f t="shared" si="21"/>
        <v>0.007133844000496215</v>
      </c>
      <c r="N85" s="67">
        <f t="shared" si="22"/>
        <v>0.7257189267324884</v>
      </c>
      <c r="O85" s="62">
        <v>4420633370</v>
      </c>
      <c r="P85" s="64">
        <v>142601056</v>
      </c>
      <c r="Q85" s="65">
        <f t="shared" si="23"/>
        <v>4563234426</v>
      </c>
      <c r="R85" s="66">
        <f t="shared" si="24"/>
        <v>0.03225805988973023</v>
      </c>
      <c r="S85" s="67">
        <f t="shared" si="25"/>
        <v>0.24424933408165575</v>
      </c>
      <c r="T85" s="62">
        <v>1487816725</v>
      </c>
      <c r="U85" s="64">
        <v>47978491</v>
      </c>
      <c r="V85" s="65">
        <f t="shared" si="26"/>
        <v>1535795216</v>
      </c>
      <c r="W85" s="66">
        <f t="shared" si="27"/>
        <v>0.032247581435139464</v>
      </c>
      <c r="X85" s="67">
        <f t="shared" si="28"/>
        <v>0.009580232605820294</v>
      </c>
      <c r="Y85" s="62">
        <v>58356885</v>
      </c>
      <c r="Z85" s="64">
        <v>821928</v>
      </c>
      <c r="AA85" s="65">
        <f t="shared" si="29"/>
        <v>59178813</v>
      </c>
      <c r="AB85" s="66">
        <f t="shared" si="30"/>
        <v>0.014084507766307265</v>
      </c>
      <c r="AC85" s="67">
        <f t="shared" si="31"/>
        <v>0.0004635727358017027</v>
      </c>
      <c r="AD85" s="62">
        <v>2823800</v>
      </c>
      <c r="AE85" s="67">
        <f t="shared" si="32"/>
        <v>0</v>
      </c>
      <c r="AF85" s="62">
        <v>0</v>
      </c>
      <c r="AG85" s="62">
        <v>6091384980</v>
      </c>
      <c r="AH85" s="64">
        <v>191515337</v>
      </c>
      <c r="AI85" s="65">
        <v>6282900317</v>
      </c>
      <c r="AJ85" s="66">
        <f t="shared" si="33"/>
        <v>0.03144036005420889</v>
      </c>
      <c r="AK85" s="62">
        <v>0</v>
      </c>
      <c r="AL85" s="62">
        <v>483300</v>
      </c>
      <c r="AM85" s="25">
        <v>0</v>
      </c>
      <c r="AN85" s="68"/>
    </row>
    <row r="86" spans="1:40" ht="12.75">
      <c r="A86" s="59" t="s">
        <v>177</v>
      </c>
      <c r="B86" s="60" t="s">
        <v>176</v>
      </c>
      <c r="C86" s="24">
        <v>3</v>
      </c>
      <c r="D86" s="24"/>
      <c r="E86" s="61">
        <f t="shared" si="17"/>
        <v>0.07102133117636747</v>
      </c>
      <c r="F86" s="62">
        <v>72758340</v>
      </c>
      <c r="G86" s="63">
        <f t="shared" si="18"/>
        <v>0.009703120304451068</v>
      </c>
      <c r="H86" s="62">
        <v>9940435</v>
      </c>
      <c r="I86" s="63">
        <f t="shared" si="19"/>
        <v>0.030586981901978536</v>
      </c>
      <c r="J86" s="62">
        <v>31335065</v>
      </c>
      <c r="K86" s="64">
        <v>223540</v>
      </c>
      <c r="L86" s="65">
        <f t="shared" si="20"/>
        <v>31558605</v>
      </c>
      <c r="M86" s="66">
        <f t="shared" si="21"/>
        <v>0.007133861059487191</v>
      </c>
      <c r="N86" s="67">
        <f t="shared" si="22"/>
        <v>0.6691297262273621</v>
      </c>
      <c r="O86" s="62">
        <v>685495010</v>
      </c>
      <c r="P86" s="64">
        <v>21857584</v>
      </c>
      <c r="Q86" s="65">
        <f t="shared" si="23"/>
        <v>707352594</v>
      </c>
      <c r="R86" s="66">
        <f t="shared" si="24"/>
        <v>0.03188583969415036</v>
      </c>
      <c r="S86" s="67">
        <f t="shared" si="25"/>
        <v>0.11714863465330552</v>
      </c>
      <c r="T86" s="62">
        <v>120013805</v>
      </c>
      <c r="U86" s="64">
        <v>3793445</v>
      </c>
      <c r="V86" s="65">
        <f t="shared" si="26"/>
        <v>123807250</v>
      </c>
      <c r="W86" s="66">
        <f t="shared" si="27"/>
        <v>0.031608405383030724</v>
      </c>
      <c r="X86" s="67">
        <f t="shared" si="28"/>
        <v>0.09839957109399645</v>
      </c>
      <c r="Y86" s="62">
        <v>100806185</v>
      </c>
      <c r="Z86" s="64">
        <v>1419806</v>
      </c>
      <c r="AA86" s="65">
        <f t="shared" si="29"/>
        <v>102225991</v>
      </c>
      <c r="AB86" s="66">
        <f t="shared" si="30"/>
        <v>0.014084512770719376</v>
      </c>
      <c r="AC86" s="67">
        <f t="shared" si="31"/>
        <v>0.0040106346425388545</v>
      </c>
      <c r="AD86" s="62">
        <v>4108725</v>
      </c>
      <c r="AE86" s="67">
        <f t="shared" si="32"/>
        <v>0</v>
      </c>
      <c r="AF86" s="62">
        <v>0</v>
      </c>
      <c r="AG86" s="62">
        <v>1024457565</v>
      </c>
      <c r="AH86" s="64">
        <v>27294375</v>
      </c>
      <c r="AI86" s="65">
        <v>1051751940</v>
      </c>
      <c r="AJ86" s="66">
        <f t="shared" si="33"/>
        <v>0.026642758014091095</v>
      </c>
      <c r="AK86" s="62">
        <v>7909800</v>
      </c>
      <c r="AL86" s="62">
        <v>2417000</v>
      </c>
      <c r="AM86" s="25">
        <v>0</v>
      </c>
      <c r="AN86" s="68"/>
    </row>
    <row r="87" spans="1:40" ht="12.75">
      <c r="A87" s="59" t="s">
        <v>179</v>
      </c>
      <c r="B87" s="60" t="s">
        <v>178</v>
      </c>
      <c r="C87" s="24">
        <v>3</v>
      </c>
      <c r="D87" s="24"/>
      <c r="E87" s="61">
        <f t="shared" si="17"/>
        <v>0.02771006228403989</v>
      </c>
      <c r="F87" s="62">
        <v>299867670</v>
      </c>
      <c r="G87" s="63">
        <f t="shared" si="18"/>
        <v>0.0024769967363286556</v>
      </c>
      <c r="H87" s="62">
        <v>26805109</v>
      </c>
      <c r="I87" s="63">
        <f t="shared" si="19"/>
        <v>0.0023836361935055065</v>
      </c>
      <c r="J87" s="62">
        <v>25794797</v>
      </c>
      <c r="K87" s="64">
        <v>184016</v>
      </c>
      <c r="L87" s="65">
        <f t="shared" si="20"/>
        <v>25978813</v>
      </c>
      <c r="M87" s="66">
        <f t="shared" si="21"/>
        <v>0.007133841758863231</v>
      </c>
      <c r="N87" s="67">
        <f t="shared" si="22"/>
        <v>0.7162671573487458</v>
      </c>
      <c r="O87" s="62">
        <v>7751168560</v>
      </c>
      <c r="P87" s="64">
        <v>203802543</v>
      </c>
      <c r="Q87" s="65">
        <f t="shared" si="23"/>
        <v>7954971103</v>
      </c>
      <c r="R87" s="66">
        <f t="shared" si="24"/>
        <v>0.026293137792374365</v>
      </c>
      <c r="S87" s="67">
        <f t="shared" si="25"/>
        <v>0.2508355244261749</v>
      </c>
      <c r="T87" s="62">
        <v>2714445875</v>
      </c>
      <c r="U87" s="64">
        <v>82996863</v>
      </c>
      <c r="V87" s="65">
        <f t="shared" si="26"/>
        <v>2797442738</v>
      </c>
      <c r="W87" s="66">
        <f t="shared" si="27"/>
        <v>0.03057598744716175</v>
      </c>
      <c r="X87" s="67">
        <f t="shared" si="28"/>
        <v>0.0003174875923806061</v>
      </c>
      <c r="Y87" s="62">
        <v>3435729</v>
      </c>
      <c r="Z87" s="64">
        <v>48391</v>
      </c>
      <c r="AA87" s="65">
        <f t="shared" si="29"/>
        <v>3484120</v>
      </c>
      <c r="AB87" s="66">
        <f t="shared" si="30"/>
        <v>0.014084638223794717</v>
      </c>
      <c r="AC87" s="67">
        <f t="shared" si="31"/>
        <v>9.135418824577467E-06</v>
      </c>
      <c r="AD87" s="62">
        <v>98860</v>
      </c>
      <c r="AE87" s="67">
        <f t="shared" si="32"/>
        <v>0</v>
      </c>
      <c r="AF87" s="62">
        <v>0</v>
      </c>
      <c r="AG87" s="62">
        <v>10821616600</v>
      </c>
      <c r="AH87" s="64">
        <v>287031813</v>
      </c>
      <c r="AI87" s="65">
        <v>11108648413</v>
      </c>
      <c r="AJ87" s="66">
        <f t="shared" si="33"/>
        <v>0.026523931091774217</v>
      </c>
      <c r="AK87" s="62">
        <v>0</v>
      </c>
      <c r="AL87" s="62">
        <v>439000</v>
      </c>
      <c r="AM87" s="25">
        <v>0</v>
      </c>
      <c r="AN87" s="68"/>
    </row>
    <row r="88" spans="1:40" ht="12.75">
      <c r="A88" s="59" t="s">
        <v>181</v>
      </c>
      <c r="B88" s="60" t="s">
        <v>180</v>
      </c>
      <c r="C88" s="24">
        <v>3</v>
      </c>
      <c r="D88" s="24"/>
      <c r="E88" s="61">
        <f t="shared" si="17"/>
        <v>0.09875431651814413</v>
      </c>
      <c r="F88" s="62">
        <v>163803730</v>
      </c>
      <c r="G88" s="63">
        <f t="shared" si="18"/>
        <v>0.004093577664397181</v>
      </c>
      <c r="H88" s="62">
        <v>6790015</v>
      </c>
      <c r="I88" s="63">
        <f t="shared" si="19"/>
        <v>0.005231797735363685</v>
      </c>
      <c r="J88" s="62">
        <v>8677980</v>
      </c>
      <c r="K88" s="64">
        <v>61907</v>
      </c>
      <c r="L88" s="65">
        <f t="shared" si="20"/>
        <v>8739887</v>
      </c>
      <c r="M88" s="66">
        <f t="shared" si="21"/>
        <v>0.007133803027893588</v>
      </c>
      <c r="N88" s="67">
        <f t="shared" si="22"/>
        <v>0.36528654834149293</v>
      </c>
      <c r="O88" s="62">
        <v>605900595</v>
      </c>
      <c r="P88" s="64">
        <v>19537852</v>
      </c>
      <c r="Q88" s="65">
        <f t="shared" si="23"/>
        <v>625438447</v>
      </c>
      <c r="R88" s="66">
        <f t="shared" si="24"/>
        <v>0.032245969324390576</v>
      </c>
      <c r="S88" s="67">
        <f t="shared" si="25"/>
        <v>0.5266337597406021</v>
      </c>
      <c r="T88" s="62">
        <v>873527125</v>
      </c>
      <c r="U88" s="64">
        <v>27740784</v>
      </c>
      <c r="V88" s="65">
        <f t="shared" si="26"/>
        <v>901267909</v>
      </c>
      <c r="W88" s="66">
        <f t="shared" si="27"/>
        <v>0.03175720960010257</v>
      </c>
      <c r="X88" s="67">
        <f t="shared" si="28"/>
        <v>0</v>
      </c>
      <c r="Y88" s="62">
        <v>0</v>
      </c>
      <c r="Z88" s="64">
        <v>0</v>
      </c>
      <c r="AA88" s="65">
        <f t="shared" si="29"/>
        <v>0</v>
      </c>
      <c r="AB88" s="66" t="e">
        <f t="shared" si="30"/>
        <v>#DIV/0!</v>
      </c>
      <c r="AC88" s="67">
        <f t="shared" si="31"/>
        <v>0</v>
      </c>
      <c r="AD88" s="62">
        <v>0</v>
      </c>
      <c r="AE88" s="67">
        <f t="shared" si="32"/>
        <v>0</v>
      </c>
      <c r="AF88" s="62">
        <v>0</v>
      </c>
      <c r="AG88" s="62">
        <v>1658699445</v>
      </c>
      <c r="AH88" s="64">
        <v>47340543</v>
      </c>
      <c r="AI88" s="65">
        <v>1706039988</v>
      </c>
      <c r="AJ88" s="66">
        <f t="shared" si="33"/>
        <v>0.02854076013753052</v>
      </c>
      <c r="AK88" s="62">
        <v>227100</v>
      </c>
      <c r="AL88" s="62">
        <v>13562700</v>
      </c>
      <c r="AM88" s="25">
        <v>0</v>
      </c>
      <c r="AN88" s="68"/>
    </row>
    <row r="89" spans="1:40" ht="12.75">
      <c r="A89" s="59" t="s">
        <v>183</v>
      </c>
      <c r="B89" s="60" t="s">
        <v>182</v>
      </c>
      <c r="C89" s="24">
        <v>3</v>
      </c>
      <c r="D89" s="24"/>
      <c r="E89" s="61">
        <f t="shared" si="17"/>
        <v>0.007746191655479821</v>
      </c>
      <c r="F89" s="62">
        <v>10247556</v>
      </c>
      <c r="G89" s="63">
        <f t="shared" si="18"/>
        <v>0.0012819724061411426</v>
      </c>
      <c r="H89" s="62">
        <v>1695941</v>
      </c>
      <c r="I89" s="63">
        <f t="shared" si="19"/>
        <v>0.000893434324525234</v>
      </c>
      <c r="J89" s="62">
        <v>1181938</v>
      </c>
      <c r="K89" s="64">
        <v>8432</v>
      </c>
      <c r="L89" s="65">
        <f t="shared" si="20"/>
        <v>1190370</v>
      </c>
      <c r="M89" s="66">
        <f t="shared" si="21"/>
        <v>0.0071340459482646295</v>
      </c>
      <c r="N89" s="67">
        <f t="shared" si="22"/>
        <v>0.8776300633652778</v>
      </c>
      <c r="O89" s="62">
        <v>1161030300</v>
      </c>
      <c r="P89" s="64">
        <v>36627547</v>
      </c>
      <c r="Q89" s="65">
        <f t="shared" si="23"/>
        <v>1197657847</v>
      </c>
      <c r="R89" s="66">
        <f t="shared" si="24"/>
        <v>0.03154745143171543</v>
      </c>
      <c r="S89" s="67">
        <f t="shared" si="25"/>
        <v>0.04092857051014533</v>
      </c>
      <c r="T89" s="62">
        <v>54145035</v>
      </c>
      <c r="U89" s="64">
        <v>1737545</v>
      </c>
      <c r="V89" s="65">
        <f t="shared" si="26"/>
        <v>55882580</v>
      </c>
      <c r="W89" s="66">
        <f t="shared" si="27"/>
        <v>0.03209056933844442</v>
      </c>
      <c r="X89" s="67">
        <f t="shared" si="28"/>
        <v>0.06730740833406448</v>
      </c>
      <c r="Y89" s="62">
        <v>89042005</v>
      </c>
      <c r="Z89" s="64">
        <v>2032036</v>
      </c>
      <c r="AA89" s="65">
        <f t="shared" si="29"/>
        <v>91074041</v>
      </c>
      <c r="AB89" s="66">
        <f t="shared" si="30"/>
        <v>0.022821094381241754</v>
      </c>
      <c r="AC89" s="67">
        <f t="shared" si="31"/>
        <v>0.0042123594043661314</v>
      </c>
      <c r="AD89" s="62">
        <v>5572595</v>
      </c>
      <c r="AE89" s="67">
        <f t="shared" si="32"/>
        <v>0</v>
      </c>
      <c r="AF89" s="62">
        <v>0</v>
      </c>
      <c r="AG89" s="62">
        <v>1322915370</v>
      </c>
      <c r="AH89" s="64">
        <v>40405560</v>
      </c>
      <c r="AI89" s="65">
        <v>1363320930</v>
      </c>
      <c r="AJ89" s="66">
        <f t="shared" si="33"/>
        <v>0.030542815448580056</v>
      </c>
      <c r="AK89" s="62">
        <v>70400</v>
      </c>
      <c r="AL89" s="62">
        <v>64400</v>
      </c>
      <c r="AM89" s="25">
        <v>0</v>
      </c>
      <c r="AN89" s="68"/>
    </row>
    <row r="90" spans="1:40" ht="12.75">
      <c r="A90" s="59" t="s">
        <v>185</v>
      </c>
      <c r="B90" s="60" t="s">
        <v>184</v>
      </c>
      <c r="C90" s="24">
        <v>3</v>
      </c>
      <c r="D90" s="24"/>
      <c r="E90" s="61">
        <f t="shared" si="17"/>
        <v>0.049661937378399766</v>
      </c>
      <c r="F90" s="62">
        <v>178720220</v>
      </c>
      <c r="G90" s="63">
        <f t="shared" si="18"/>
        <v>0.009051042281614869</v>
      </c>
      <c r="H90" s="62">
        <v>32572315</v>
      </c>
      <c r="I90" s="63">
        <f t="shared" si="19"/>
        <v>0.006926356218372223</v>
      </c>
      <c r="J90" s="62">
        <v>24926130</v>
      </c>
      <c r="K90" s="64">
        <v>177820</v>
      </c>
      <c r="L90" s="65">
        <f t="shared" si="20"/>
        <v>25103950</v>
      </c>
      <c r="M90" s="66">
        <f t="shared" si="21"/>
        <v>0.007133879186219441</v>
      </c>
      <c r="N90" s="67">
        <f t="shared" si="22"/>
        <v>0.5839210730847743</v>
      </c>
      <c r="O90" s="62">
        <v>2101378000</v>
      </c>
      <c r="P90" s="64">
        <v>67786378</v>
      </c>
      <c r="Q90" s="65">
        <f t="shared" si="23"/>
        <v>2169164378</v>
      </c>
      <c r="R90" s="66">
        <f t="shared" si="24"/>
        <v>0.032258060187172415</v>
      </c>
      <c r="S90" s="67">
        <f t="shared" si="25"/>
        <v>0.35043959103683886</v>
      </c>
      <c r="T90" s="62">
        <v>1261139700</v>
      </c>
      <c r="U90" s="64">
        <v>40650014</v>
      </c>
      <c r="V90" s="65">
        <f t="shared" si="26"/>
        <v>1301789714</v>
      </c>
      <c r="W90" s="66">
        <f t="shared" si="27"/>
        <v>0.032232760573630344</v>
      </c>
      <c r="X90" s="67">
        <f t="shared" si="28"/>
        <v>0</v>
      </c>
      <c r="Y90" s="62">
        <v>0</v>
      </c>
      <c r="Z90" s="64">
        <v>0</v>
      </c>
      <c r="AA90" s="65">
        <f t="shared" si="29"/>
        <v>0</v>
      </c>
      <c r="AB90" s="66" t="e">
        <f t="shared" si="30"/>
        <v>#DIV/0!</v>
      </c>
      <c r="AC90" s="67">
        <f t="shared" si="31"/>
        <v>0</v>
      </c>
      <c r="AD90" s="62">
        <v>0</v>
      </c>
      <c r="AE90" s="67">
        <f t="shared" si="32"/>
        <v>0</v>
      </c>
      <c r="AF90" s="62">
        <v>0</v>
      </c>
      <c r="AG90" s="62">
        <v>3598736365</v>
      </c>
      <c r="AH90" s="64">
        <v>108614212</v>
      </c>
      <c r="AI90" s="65">
        <v>3707350577</v>
      </c>
      <c r="AJ90" s="66">
        <f t="shared" si="33"/>
        <v>0.0301812083420009</v>
      </c>
      <c r="AK90" s="62">
        <v>0</v>
      </c>
      <c r="AL90" s="62">
        <v>989100</v>
      </c>
      <c r="AM90" s="25">
        <v>0</v>
      </c>
      <c r="AN90" s="68"/>
    </row>
    <row r="91" spans="1:40" ht="12.75">
      <c r="A91" s="59" t="s">
        <v>187</v>
      </c>
      <c r="B91" s="60" t="s">
        <v>186</v>
      </c>
      <c r="C91" s="24">
        <v>3</v>
      </c>
      <c r="D91" s="24"/>
      <c r="E91" s="61">
        <f t="shared" si="17"/>
        <v>0.0473125977583704</v>
      </c>
      <c r="F91" s="62">
        <v>47346085</v>
      </c>
      <c r="G91" s="63">
        <f t="shared" si="18"/>
        <v>0.07803869522602205</v>
      </c>
      <c r="H91" s="62">
        <v>78093930</v>
      </c>
      <c r="I91" s="63">
        <f t="shared" si="19"/>
        <v>0.03521058640468039</v>
      </c>
      <c r="J91" s="62">
        <v>35235508</v>
      </c>
      <c r="K91" s="64">
        <v>251365</v>
      </c>
      <c r="L91" s="65">
        <f t="shared" si="20"/>
        <v>35486873</v>
      </c>
      <c r="M91" s="66">
        <f t="shared" si="21"/>
        <v>0.0071338548602733354</v>
      </c>
      <c r="N91" s="67">
        <f t="shared" si="22"/>
        <v>0.0743095926363567</v>
      </c>
      <c r="O91" s="62">
        <v>74362188</v>
      </c>
      <c r="P91" s="64">
        <v>1569216</v>
      </c>
      <c r="Q91" s="65">
        <f t="shared" si="23"/>
        <v>75931404</v>
      </c>
      <c r="R91" s="66">
        <f t="shared" si="24"/>
        <v>0.021102337655798938</v>
      </c>
      <c r="S91" s="67">
        <f t="shared" si="25"/>
        <v>0.011878119821206108</v>
      </c>
      <c r="T91" s="62">
        <v>11886527</v>
      </c>
      <c r="U91" s="64">
        <v>0</v>
      </c>
      <c r="V91" s="65">
        <f t="shared" si="26"/>
        <v>11886527</v>
      </c>
      <c r="W91" s="66">
        <f t="shared" si="27"/>
        <v>0</v>
      </c>
      <c r="X91" s="67">
        <f t="shared" si="28"/>
        <v>0.7043816468273371</v>
      </c>
      <c r="Y91" s="62">
        <v>704880199</v>
      </c>
      <c r="Z91" s="64">
        <v>2047594</v>
      </c>
      <c r="AA91" s="65">
        <f t="shared" si="29"/>
        <v>706927793</v>
      </c>
      <c r="AB91" s="66">
        <f t="shared" si="30"/>
        <v>0.002904882280570347</v>
      </c>
      <c r="AC91" s="67">
        <f t="shared" si="31"/>
        <v>0.012778884271837888</v>
      </c>
      <c r="AD91" s="62">
        <v>12787929</v>
      </c>
      <c r="AE91" s="67">
        <f t="shared" si="32"/>
        <v>0.036089877054189444</v>
      </c>
      <c r="AF91" s="62">
        <v>36115421</v>
      </c>
      <c r="AG91" s="62">
        <v>1000707787</v>
      </c>
      <c r="AH91" s="64">
        <v>3868175</v>
      </c>
      <c r="AI91" s="65">
        <v>1004575962</v>
      </c>
      <c r="AJ91" s="66">
        <f t="shared" si="33"/>
        <v>0.0038654390924610644</v>
      </c>
      <c r="AK91" s="62">
        <v>3824</v>
      </c>
      <c r="AL91" s="62">
        <v>51095</v>
      </c>
      <c r="AM91" s="25">
        <v>0</v>
      </c>
      <c r="AN91" s="68"/>
    </row>
    <row r="92" spans="1:40" ht="12.75">
      <c r="A92" s="59" t="s">
        <v>189</v>
      </c>
      <c r="B92" s="60" t="s">
        <v>188</v>
      </c>
      <c r="C92" s="24">
        <v>3</v>
      </c>
      <c r="D92" s="24"/>
      <c r="E92" s="61">
        <f t="shared" si="17"/>
        <v>0.031275839864739786</v>
      </c>
      <c r="F92" s="62">
        <v>22480611</v>
      </c>
      <c r="G92" s="63">
        <f t="shared" si="18"/>
        <v>0.003593635453871598</v>
      </c>
      <c r="H92" s="62">
        <v>2583052</v>
      </c>
      <c r="I92" s="63">
        <f t="shared" si="19"/>
        <v>0.006337598439665159</v>
      </c>
      <c r="J92" s="62">
        <v>4555372</v>
      </c>
      <c r="K92" s="64">
        <v>32498</v>
      </c>
      <c r="L92" s="65">
        <f t="shared" si="20"/>
        <v>4587870</v>
      </c>
      <c r="M92" s="66">
        <f t="shared" si="21"/>
        <v>0.007133994764862233</v>
      </c>
      <c r="N92" s="67">
        <f t="shared" si="22"/>
        <v>0.07617316903987587</v>
      </c>
      <c r="O92" s="62">
        <v>54752147</v>
      </c>
      <c r="P92" s="64">
        <v>812684</v>
      </c>
      <c r="Q92" s="65">
        <f t="shared" si="23"/>
        <v>55564831</v>
      </c>
      <c r="R92" s="66">
        <f t="shared" si="24"/>
        <v>0.014842961318028314</v>
      </c>
      <c r="S92" s="67">
        <f t="shared" si="25"/>
        <v>0.02973557583209357</v>
      </c>
      <c r="T92" s="62">
        <v>21373492</v>
      </c>
      <c r="U92" s="64">
        <v>12057</v>
      </c>
      <c r="V92" s="65">
        <f t="shared" si="26"/>
        <v>21385549</v>
      </c>
      <c r="W92" s="66">
        <f t="shared" si="27"/>
        <v>0.0005641099732322636</v>
      </c>
      <c r="X92" s="67">
        <f t="shared" si="28"/>
        <v>0.8277021146704012</v>
      </c>
      <c r="Y92" s="62">
        <v>594940035</v>
      </c>
      <c r="Z92" s="64">
        <v>-8080419</v>
      </c>
      <c r="AA92" s="65">
        <f t="shared" si="29"/>
        <v>586859616</v>
      </c>
      <c r="AB92" s="66">
        <f t="shared" si="30"/>
        <v>-0.01358190493937763</v>
      </c>
      <c r="AC92" s="67">
        <f t="shared" si="31"/>
        <v>0.025182066699352742</v>
      </c>
      <c r="AD92" s="62">
        <v>18100497</v>
      </c>
      <c r="AE92" s="67">
        <f t="shared" si="32"/>
        <v>0</v>
      </c>
      <c r="AF92" s="62">
        <v>0</v>
      </c>
      <c r="AG92" s="62">
        <v>718785206</v>
      </c>
      <c r="AH92" s="64">
        <v>-7223180</v>
      </c>
      <c r="AI92" s="65">
        <v>711562026</v>
      </c>
      <c r="AJ92" s="66">
        <f t="shared" si="33"/>
        <v>-0.010049149509067665</v>
      </c>
      <c r="AK92" s="62">
        <v>0</v>
      </c>
      <c r="AL92" s="62">
        <v>0</v>
      </c>
      <c r="AM92" s="25">
        <v>0</v>
      </c>
      <c r="AN92" s="68"/>
    </row>
    <row r="93" spans="1:40" ht="12.75">
      <c r="A93" s="59" t="s">
        <v>191</v>
      </c>
      <c r="B93" s="60" t="s">
        <v>190</v>
      </c>
      <c r="C93" s="24">
        <v>3</v>
      </c>
      <c r="D93" s="24"/>
      <c r="E93" s="61">
        <f t="shared" si="17"/>
        <v>0.09638120850647215</v>
      </c>
      <c r="F93" s="62">
        <v>115581417</v>
      </c>
      <c r="G93" s="63">
        <f t="shared" si="18"/>
        <v>0.010521077389609262</v>
      </c>
      <c r="H93" s="62">
        <v>12616993</v>
      </c>
      <c r="I93" s="63">
        <f t="shared" si="19"/>
        <v>0.00716479180079651</v>
      </c>
      <c r="J93" s="62">
        <v>8592098</v>
      </c>
      <c r="K93" s="64">
        <v>61295</v>
      </c>
      <c r="L93" s="65">
        <f t="shared" si="20"/>
        <v>8653393</v>
      </c>
      <c r="M93" s="66">
        <f t="shared" si="21"/>
        <v>0.007133880456205225</v>
      </c>
      <c r="N93" s="67">
        <f t="shared" si="22"/>
        <v>0.11156995442136994</v>
      </c>
      <c r="O93" s="62">
        <v>133795930</v>
      </c>
      <c r="P93" s="64">
        <v>2846722</v>
      </c>
      <c r="Q93" s="65">
        <f t="shared" si="23"/>
        <v>136642652</v>
      </c>
      <c r="R93" s="66">
        <f t="shared" si="24"/>
        <v>0.021276596380771822</v>
      </c>
      <c r="S93" s="67">
        <f t="shared" si="25"/>
        <v>0.04495217822863417</v>
      </c>
      <c r="T93" s="62">
        <v>53907152</v>
      </c>
      <c r="U93" s="64">
        <v>0</v>
      </c>
      <c r="V93" s="65">
        <f t="shared" si="26"/>
        <v>53907152</v>
      </c>
      <c r="W93" s="66">
        <f t="shared" si="27"/>
        <v>0</v>
      </c>
      <c r="X93" s="67">
        <f t="shared" si="28"/>
        <v>0.7092339212131389</v>
      </c>
      <c r="Y93" s="62">
        <v>850521205</v>
      </c>
      <c r="Z93" s="64">
        <v>-11650975</v>
      </c>
      <c r="AA93" s="65">
        <f t="shared" si="29"/>
        <v>838870230</v>
      </c>
      <c r="AB93" s="66">
        <f t="shared" si="30"/>
        <v>-0.013698629653801518</v>
      </c>
      <c r="AC93" s="67">
        <f t="shared" si="31"/>
        <v>0.02017686843997911</v>
      </c>
      <c r="AD93" s="62">
        <v>24196325</v>
      </c>
      <c r="AE93" s="67">
        <f t="shared" si="32"/>
        <v>0</v>
      </c>
      <c r="AF93" s="62">
        <v>0</v>
      </c>
      <c r="AG93" s="62">
        <v>1199211120</v>
      </c>
      <c r="AH93" s="64">
        <v>-8742958</v>
      </c>
      <c r="AI93" s="65">
        <v>1190468162</v>
      </c>
      <c r="AJ93" s="66">
        <f t="shared" si="33"/>
        <v>-0.007290591167967155</v>
      </c>
      <c r="AK93" s="62">
        <v>0</v>
      </c>
      <c r="AL93" s="62">
        <v>1753220</v>
      </c>
      <c r="AM93" s="25">
        <v>0</v>
      </c>
      <c r="AN93" s="68"/>
    </row>
    <row r="94" spans="1:40" ht="12.75">
      <c r="A94" s="59" t="s">
        <v>193</v>
      </c>
      <c r="B94" s="60" t="s">
        <v>192</v>
      </c>
      <c r="C94" s="24">
        <v>3</v>
      </c>
      <c r="D94" s="24"/>
      <c r="E94" s="61">
        <f t="shared" si="17"/>
        <v>0.041363035534808454</v>
      </c>
      <c r="F94" s="62">
        <v>22076511</v>
      </c>
      <c r="G94" s="63">
        <f t="shared" si="18"/>
        <v>0.006617484702593459</v>
      </c>
      <c r="H94" s="62">
        <v>3531921</v>
      </c>
      <c r="I94" s="63">
        <f t="shared" si="19"/>
        <v>0.0005188883566407751</v>
      </c>
      <c r="J94" s="62">
        <v>276944</v>
      </c>
      <c r="K94" s="64">
        <v>1976</v>
      </c>
      <c r="L94" s="65">
        <f t="shared" si="20"/>
        <v>278920</v>
      </c>
      <c r="M94" s="66">
        <f t="shared" si="21"/>
        <v>0.007135016465422613</v>
      </c>
      <c r="N94" s="67">
        <f t="shared" si="22"/>
        <v>0.0626360416988879</v>
      </c>
      <c r="O94" s="62">
        <v>33430459</v>
      </c>
      <c r="P94" s="64">
        <v>570904</v>
      </c>
      <c r="Q94" s="65">
        <f t="shared" si="23"/>
        <v>34001363</v>
      </c>
      <c r="R94" s="66">
        <f t="shared" si="24"/>
        <v>0.01707736049929796</v>
      </c>
      <c r="S94" s="67">
        <f t="shared" si="25"/>
        <v>0.009806321806924154</v>
      </c>
      <c r="T94" s="62">
        <v>5233885</v>
      </c>
      <c r="U94" s="64">
        <v>-8032</v>
      </c>
      <c r="V94" s="65">
        <f t="shared" si="26"/>
        <v>5225853</v>
      </c>
      <c r="W94" s="66">
        <f t="shared" si="27"/>
        <v>-0.0015346153001068996</v>
      </c>
      <c r="X94" s="67">
        <f t="shared" si="28"/>
        <v>0.8500349133524139</v>
      </c>
      <c r="Y94" s="62">
        <v>453685395</v>
      </c>
      <c r="Z94" s="64">
        <v>-7614528</v>
      </c>
      <c r="AA94" s="65">
        <f t="shared" si="29"/>
        <v>446070867</v>
      </c>
      <c r="AB94" s="66">
        <f t="shared" si="30"/>
        <v>-0.016783718594247453</v>
      </c>
      <c r="AC94" s="67">
        <f t="shared" si="31"/>
        <v>0.029023314547731428</v>
      </c>
      <c r="AD94" s="62">
        <v>15490486</v>
      </c>
      <c r="AE94" s="67">
        <f t="shared" si="32"/>
        <v>0</v>
      </c>
      <c r="AF94" s="62">
        <v>0</v>
      </c>
      <c r="AG94" s="62">
        <v>533725601</v>
      </c>
      <c r="AH94" s="64">
        <v>-7049680</v>
      </c>
      <c r="AI94" s="65">
        <v>526675921</v>
      </c>
      <c r="AJ94" s="66">
        <f t="shared" si="33"/>
        <v>-0.013208435171165791</v>
      </c>
      <c r="AK94" s="62">
        <v>0</v>
      </c>
      <c r="AL94" s="62">
        <v>0</v>
      </c>
      <c r="AM94" s="25">
        <v>0</v>
      </c>
      <c r="AN94" s="68"/>
    </row>
    <row r="95" spans="1:40" ht="12.75">
      <c r="A95" s="59" t="s">
        <v>195</v>
      </c>
      <c r="B95" s="60" t="s">
        <v>194</v>
      </c>
      <c r="C95" s="24">
        <v>3</v>
      </c>
      <c r="D95" s="24"/>
      <c r="E95" s="61">
        <f t="shared" si="17"/>
        <v>0.027745718771329267</v>
      </c>
      <c r="F95" s="62">
        <v>12478604</v>
      </c>
      <c r="G95" s="63">
        <f t="shared" si="18"/>
        <v>0.005555814589036934</v>
      </c>
      <c r="H95" s="62">
        <v>2498721</v>
      </c>
      <c r="I95" s="63">
        <f t="shared" si="19"/>
        <v>0.0015767379128807477</v>
      </c>
      <c r="J95" s="62">
        <v>709136</v>
      </c>
      <c r="K95" s="64">
        <v>5059</v>
      </c>
      <c r="L95" s="65">
        <f t="shared" si="20"/>
        <v>714195</v>
      </c>
      <c r="M95" s="66">
        <f t="shared" si="21"/>
        <v>0.007134033528124365</v>
      </c>
      <c r="N95" s="67">
        <f t="shared" si="22"/>
        <v>0.1206812175889915</v>
      </c>
      <c r="O95" s="62">
        <v>54276234</v>
      </c>
      <c r="P95" s="64">
        <v>546394</v>
      </c>
      <c r="Q95" s="65">
        <f t="shared" si="23"/>
        <v>54822628</v>
      </c>
      <c r="R95" s="66">
        <f t="shared" si="24"/>
        <v>0.010066910685070743</v>
      </c>
      <c r="S95" s="67">
        <f t="shared" si="25"/>
        <v>0.021878412529874176</v>
      </c>
      <c r="T95" s="62">
        <v>9839790</v>
      </c>
      <c r="U95" s="64">
        <v>0</v>
      </c>
      <c r="V95" s="65">
        <f t="shared" si="26"/>
        <v>9839790</v>
      </c>
      <c r="W95" s="66">
        <f t="shared" si="27"/>
        <v>0</v>
      </c>
      <c r="X95" s="67">
        <f t="shared" si="28"/>
        <v>0.7952097193987017</v>
      </c>
      <c r="Y95" s="62">
        <v>357644625</v>
      </c>
      <c r="Z95" s="64">
        <v>-9105001</v>
      </c>
      <c r="AA95" s="65">
        <f t="shared" si="29"/>
        <v>348539624</v>
      </c>
      <c r="AB95" s="66">
        <f t="shared" si="30"/>
        <v>-0.025458235252382166</v>
      </c>
      <c r="AC95" s="67">
        <f t="shared" si="31"/>
        <v>0.0256385558863402</v>
      </c>
      <c r="AD95" s="62">
        <v>11530910</v>
      </c>
      <c r="AE95" s="67">
        <f t="shared" si="32"/>
        <v>0.001713823322845479</v>
      </c>
      <c r="AF95" s="62">
        <v>770790</v>
      </c>
      <c r="AG95" s="62">
        <v>449748810</v>
      </c>
      <c r="AH95" s="64">
        <v>-8553548</v>
      </c>
      <c r="AI95" s="65">
        <v>441195262</v>
      </c>
      <c r="AJ95" s="66">
        <f t="shared" si="33"/>
        <v>-0.019018500571463436</v>
      </c>
      <c r="AK95" s="62">
        <v>0</v>
      </c>
      <c r="AL95" s="62">
        <v>0</v>
      </c>
      <c r="AM95" s="25">
        <v>0</v>
      </c>
      <c r="AN95" s="68"/>
    </row>
    <row r="96" spans="1:40" ht="12.75">
      <c r="A96" s="59" t="s">
        <v>197</v>
      </c>
      <c r="B96" s="60" t="s">
        <v>196</v>
      </c>
      <c r="C96" s="24">
        <v>3</v>
      </c>
      <c r="D96" s="24"/>
      <c r="E96" s="61">
        <f t="shared" si="17"/>
        <v>0.03130598948072898</v>
      </c>
      <c r="F96" s="62">
        <v>11040108</v>
      </c>
      <c r="G96" s="63">
        <f t="shared" si="18"/>
        <v>0.06153713065429448</v>
      </c>
      <c r="H96" s="62">
        <v>21701169</v>
      </c>
      <c r="I96" s="63">
        <f t="shared" si="19"/>
        <v>0.006776208711791467</v>
      </c>
      <c r="J96" s="62">
        <v>2389641</v>
      </c>
      <c r="K96" s="64">
        <v>17047</v>
      </c>
      <c r="L96" s="65">
        <f t="shared" si="20"/>
        <v>2406688</v>
      </c>
      <c r="M96" s="66">
        <f t="shared" si="21"/>
        <v>0.007133707531800802</v>
      </c>
      <c r="N96" s="67">
        <f t="shared" si="22"/>
        <v>0.09595862543357697</v>
      </c>
      <c r="O96" s="62">
        <v>33839965</v>
      </c>
      <c r="P96" s="64">
        <v>-683238</v>
      </c>
      <c r="Q96" s="65">
        <f t="shared" si="23"/>
        <v>33156727</v>
      </c>
      <c r="R96" s="66">
        <f t="shared" si="24"/>
        <v>-0.020190269109320886</v>
      </c>
      <c r="S96" s="67">
        <f t="shared" si="25"/>
        <v>0.021483706598452265</v>
      </c>
      <c r="T96" s="62">
        <v>7576264</v>
      </c>
      <c r="U96" s="64">
        <v>-16359</v>
      </c>
      <c r="V96" s="65">
        <f t="shared" si="26"/>
        <v>7559905</v>
      </c>
      <c r="W96" s="66">
        <f t="shared" si="27"/>
        <v>-0.002159243658879891</v>
      </c>
      <c r="X96" s="67">
        <f t="shared" si="28"/>
        <v>0.7515234149368993</v>
      </c>
      <c r="Y96" s="62">
        <v>265025952</v>
      </c>
      <c r="Z96" s="64">
        <v>3730940</v>
      </c>
      <c r="AA96" s="65">
        <f t="shared" si="29"/>
        <v>268756892</v>
      </c>
      <c r="AB96" s="66">
        <f t="shared" si="30"/>
        <v>0.01407764021540049</v>
      </c>
      <c r="AC96" s="67">
        <f t="shared" si="31"/>
        <v>0.03141492418425648</v>
      </c>
      <c r="AD96" s="62">
        <v>11078524</v>
      </c>
      <c r="AE96" s="67">
        <f t="shared" si="32"/>
        <v>0</v>
      </c>
      <c r="AF96" s="62">
        <v>0</v>
      </c>
      <c r="AG96" s="62">
        <v>352651623</v>
      </c>
      <c r="AH96" s="64">
        <v>3048390</v>
      </c>
      <c r="AI96" s="65">
        <v>355700013</v>
      </c>
      <c r="AJ96" s="66">
        <f t="shared" si="33"/>
        <v>0.008644196711948778</v>
      </c>
      <c r="AK96" s="62">
        <v>0</v>
      </c>
      <c r="AL96" s="62">
        <v>0</v>
      </c>
      <c r="AM96" s="25">
        <v>0</v>
      </c>
      <c r="AN96" s="68"/>
    </row>
    <row r="97" spans="1:40" ht="12.75">
      <c r="A97" s="59" t="s">
        <v>199</v>
      </c>
      <c r="B97" s="60" t="s">
        <v>198</v>
      </c>
      <c r="C97" s="24">
        <v>3</v>
      </c>
      <c r="D97" s="24"/>
      <c r="E97" s="61">
        <f t="shared" si="17"/>
        <v>0.040158823453726226</v>
      </c>
      <c r="F97" s="62">
        <v>17522318</v>
      </c>
      <c r="G97" s="63">
        <f t="shared" si="18"/>
        <v>0.07384663589278978</v>
      </c>
      <c r="H97" s="62">
        <v>32221169</v>
      </c>
      <c r="I97" s="63">
        <f t="shared" si="19"/>
        <v>0.007116403070861674</v>
      </c>
      <c r="J97" s="62">
        <v>3105068</v>
      </c>
      <c r="K97" s="64">
        <v>22151</v>
      </c>
      <c r="L97" s="65">
        <f t="shared" si="20"/>
        <v>3127219</v>
      </c>
      <c r="M97" s="66">
        <f t="shared" si="21"/>
        <v>0.00713382122388302</v>
      </c>
      <c r="N97" s="67">
        <f t="shared" si="22"/>
        <v>0.13627533905984432</v>
      </c>
      <c r="O97" s="62">
        <v>59460403</v>
      </c>
      <c r="P97" s="64">
        <v>-1083233</v>
      </c>
      <c r="Q97" s="65">
        <f t="shared" si="23"/>
        <v>58377170</v>
      </c>
      <c r="R97" s="66">
        <f t="shared" si="24"/>
        <v>-0.01821772045507327</v>
      </c>
      <c r="S97" s="67">
        <f t="shared" si="25"/>
        <v>0.02190988240288015</v>
      </c>
      <c r="T97" s="62">
        <v>9559840</v>
      </c>
      <c r="U97" s="64">
        <v>-14558</v>
      </c>
      <c r="V97" s="65">
        <f t="shared" si="26"/>
        <v>9545282</v>
      </c>
      <c r="W97" s="66">
        <f t="shared" si="27"/>
        <v>-0.00152282883395538</v>
      </c>
      <c r="X97" s="67">
        <f t="shared" si="28"/>
        <v>0.6850651986445293</v>
      </c>
      <c r="Y97" s="62">
        <v>298911403</v>
      </c>
      <c r="Z97" s="64">
        <v>5587182</v>
      </c>
      <c r="AA97" s="65">
        <f t="shared" si="29"/>
        <v>304498585</v>
      </c>
      <c r="AB97" s="66">
        <f t="shared" si="30"/>
        <v>0.018691766001312435</v>
      </c>
      <c r="AC97" s="67">
        <f t="shared" si="31"/>
        <v>0.03562771747536854</v>
      </c>
      <c r="AD97" s="62">
        <v>15545281</v>
      </c>
      <c r="AE97" s="67">
        <f t="shared" si="32"/>
        <v>0</v>
      </c>
      <c r="AF97" s="62">
        <v>0</v>
      </c>
      <c r="AG97" s="62">
        <v>436325482</v>
      </c>
      <c r="AH97" s="64">
        <v>4511542</v>
      </c>
      <c r="AI97" s="65">
        <v>440837024</v>
      </c>
      <c r="AJ97" s="66">
        <f t="shared" si="33"/>
        <v>0.010339854503386535</v>
      </c>
      <c r="AK97" s="62">
        <v>0</v>
      </c>
      <c r="AL97" s="62">
        <v>502800</v>
      </c>
      <c r="AM97" s="25">
        <v>0</v>
      </c>
      <c r="AN97" s="68"/>
    </row>
    <row r="98" spans="1:40" ht="12.75">
      <c r="A98" s="59" t="s">
        <v>201</v>
      </c>
      <c r="B98" s="60" t="s">
        <v>200</v>
      </c>
      <c r="C98" s="24">
        <v>3</v>
      </c>
      <c r="D98" s="24"/>
      <c r="E98" s="61">
        <f t="shared" si="17"/>
        <v>0.05154766497556639</v>
      </c>
      <c r="F98" s="62">
        <v>14725623</v>
      </c>
      <c r="G98" s="63">
        <f t="shared" si="18"/>
        <v>0.040445726840859016</v>
      </c>
      <c r="H98" s="62">
        <v>11554132</v>
      </c>
      <c r="I98" s="63">
        <f t="shared" si="19"/>
        <v>0.005665134000931074</v>
      </c>
      <c r="J98" s="62">
        <v>1618359</v>
      </c>
      <c r="K98" s="64">
        <v>11546</v>
      </c>
      <c r="L98" s="65">
        <f t="shared" si="20"/>
        <v>1629905</v>
      </c>
      <c r="M98" s="66">
        <f t="shared" si="21"/>
        <v>0.007134387363990313</v>
      </c>
      <c r="N98" s="67">
        <f t="shared" si="22"/>
        <v>0.1468853838115255</v>
      </c>
      <c r="O98" s="62">
        <v>41960752</v>
      </c>
      <c r="P98" s="64">
        <v>-1189279</v>
      </c>
      <c r="Q98" s="65">
        <f t="shared" si="23"/>
        <v>40771473</v>
      </c>
      <c r="R98" s="66">
        <f t="shared" si="24"/>
        <v>-0.028342652200322817</v>
      </c>
      <c r="S98" s="67">
        <f t="shared" si="25"/>
        <v>0.02020614133026135</v>
      </c>
      <c r="T98" s="62">
        <v>5772289</v>
      </c>
      <c r="U98" s="64">
        <v>0</v>
      </c>
      <c r="V98" s="65">
        <f t="shared" si="26"/>
        <v>5772289</v>
      </c>
      <c r="W98" s="66">
        <f t="shared" si="27"/>
        <v>0</v>
      </c>
      <c r="X98" s="67">
        <f t="shared" si="28"/>
        <v>0.6977630765117363</v>
      </c>
      <c r="Y98" s="62">
        <v>199329999</v>
      </c>
      <c r="Z98" s="64">
        <v>2807465</v>
      </c>
      <c r="AA98" s="65">
        <f t="shared" si="29"/>
        <v>202137464</v>
      </c>
      <c r="AB98" s="66">
        <f t="shared" si="30"/>
        <v>0.014084508172801425</v>
      </c>
      <c r="AC98" s="67">
        <f t="shared" si="31"/>
        <v>0.037483371986903914</v>
      </c>
      <c r="AD98" s="62">
        <v>10707876</v>
      </c>
      <c r="AE98" s="67">
        <f t="shared" si="32"/>
        <v>3.5005422164866226E-06</v>
      </c>
      <c r="AF98" s="62">
        <v>1000</v>
      </c>
      <c r="AG98" s="62">
        <v>285670030</v>
      </c>
      <c r="AH98" s="64">
        <v>1629732</v>
      </c>
      <c r="AI98" s="65">
        <v>287299762</v>
      </c>
      <c r="AJ98" s="66">
        <f t="shared" si="33"/>
        <v>0.005704945667559177</v>
      </c>
      <c r="AK98" s="62">
        <v>0</v>
      </c>
      <c r="AL98" s="62">
        <v>24672</v>
      </c>
      <c r="AM98" s="25">
        <v>0</v>
      </c>
      <c r="AN98" s="68"/>
    </row>
    <row r="99" spans="1:40" ht="12.75">
      <c r="A99" s="59" t="s">
        <v>203</v>
      </c>
      <c r="B99" s="60" t="s">
        <v>202</v>
      </c>
      <c r="C99" s="24">
        <v>3</v>
      </c>
      <c r="D99" s="24"/>
      <c r="E99" s="61">
        <f t="shared" si="17"/>
        <v>0.04647783930555207</v>
      </c>
      <c r="F99" s="62">
        <v>21988069</v>
      </c>
      <c r="G99" s="63">
        <f t="shared" si="18"/>
        <v>0.014819664520170025</v>
      </c>
      <c r="H99" s="62">
        <v>7010993</v>
      </c>
      <c r="I99" s="63">
        <f t="shared" si="19"/>
        <v>0.025182321583194098</v>
      </c>
      <c r="J99" s="62">
        <v>11913433</v>
      </c>
      <c r="K99" s="64">
        <v>84989</v>
      </c>
      <c r="L99" s="65">
        <f t="shared" si="20"/>
        <v>11998422</v>
      </c>
      <c r="M99" s="66">
        <f t="shared" si="21"/>
        <v>0.007133879881642848</v>
      </c>
      <c r="N99" s="67">
        <f t="shared" si="22"/>
        <v>0.11552296832575207</v>
      </c>
      <c r="O99" s="62">
        <v>54652433</v>
      </c>
      <c r="P99" s="64">
        <v>194746</v>
      </c>
      <c r="Q99" s="65">
        <f t="shared" si="23"/>
        <v>54847179</v>
      </c>
      <c r="R99" s="66">
        <f t="shared" si="24"/>
        <v>0.003563354626865377</v>
      </c>
      <c r="S99" s="67">
        <f t="shared" si="25"/>
        <v>0.028088105371534496</v>
      </c>
      <c r="T99" s="62">
        <v>13288122</v>
      </c>
      <c r="U99" s="64">
        <v>0</v>
      </c>
      <c r="V99" s="65">
        <f t="shared" si="26"/>
        <v>13288122</v>
      </c>
      <c r="W99" s="66">
        <f t="shared" si="27"/>
        <v>0</v>
      </c>
      <c r="X99" s="67">
        <f t="shared" si="28"/>
        <v>0.7443347204773006</v>
      </c>
      <c r="Y99" s="62">
        <v>352135199</v>
      </c>
      <c r="Z99" s="64">
        <v>9906488</v>
      </c>
      <c r="AA99" s="65">
        <f t="shared" si="29"/>
        <v>362041687</v>
      </c>
      <c r="AB99" s="66">
        <f t="shared" si="30"/>
        <v>0.028132626412050332</v>
      </c>
      <c r="AC99" s="67">
        <f t="shared" si="31"/>
        <v>0.025574380416496612</v>
      </c>
      <c r="AD99" s="62">
        <v>12098911</v>
      </c>
      <c r="AE99" s="67">
        <f t="shared" si="32"/>
        <v>0</v>
      </c>
      <c r="AF99" s="62">
        <v>0</v>
      </c>
      <c r="AG99" s="62">
        <v>473087160</v>
      </c>
      <c r="AH99" s="64">
        <v>10186223</v>
      </c>
      <c r="AI99" s="65">
        <v>483273383</v>
      </c>
      <c r="AJ99" s="66">
        <f t="shared" si="33"/>
        <v>0.02153138757771401</v>
      </c>
      <c r="AK99" s="62">
        <v>0</v>
      </c>
      <c r="AL99" s="62">
        <v>8530</v>
      </c>
      <c r="AM99" s="25">
        <v>0</v>
      </c>
      <c r="AN99" s="68"/>
    </row>
    <row r="100" spans="1:40" ht="12.75">
      <c r="A100" s="59" t="s">
        <v>205</v>
      </c>
      <c r="B100" s="60" t="s">
        <v>204</v>
      </c>
      <c r="C100" s="24">
        <v>3</v>
      </c>
      <c r="D100" s="24"/>
      <c r="E100" s="61">
        <f t="shared" si="17"/>
        <v>0.052019185255696314</v>
      </c>
      <c r="F100" s="62">
        <v>17174524</v>
      </c>
      <c r="G100" s="63">
        <f t="shared" si="18"/>
        <v>0.01527624859598448</v>
      </c>
      <c r="H100" s="62">
        <v>5043568</v>
      </c>
      <c r="I100" s="63">
        <f t="shared" si="19"/>
        <v>0.020262305296069046</v>
      </c>
      <c r="J100" s="62">
        <v>6689752</v>
      </c>
      <c r="K100" s="64">
        <v>47724</v>
      </c>
      <c r="L100" s="65">
        <f t="shared" si="20"/>
        <v>6737476</v>
      </c>
      <c r="M100" s="66">
        <f t="shared" si="21"/>
        <v>0.007133896742360554</v>
      </c>
      <c r="N100" s="67">
        <f t="shared" si="22"/>
        <v>0.1952513560520481</v>
      </c>
      <c r="O100" s="62">
        <v>64463699</v>
      </c>
      <c r="P100" s="64">
        <v>-257659</v>
      </c>
      <c r="Q100" s="65">
        <f t="shared" si="23"/>
        <v>64206040</v>
      </c>
      <c r="R100" s="66">
        <f t="shared" si="24"/>
        <v>-0.003996962693685945</v>
      </c>
      <c r="S100" s="67">
        <f t="shared" si="25"/>
        <v>0.030805488569596227</v>
      </c>
      <c r="T100" s="62">
        <v>10170663</v>
      </c>
      <c r="U100" s="64">
        <v>-47354</v>
      </c>
      <c r="V100" s="65">
        <f t="shared" si="26"/>
        <v>10123309</v>
      </c>
      <c r="W100" s="66">
        <f t="shared" si="27"/>
        <v>-0.004655940325620857</v>
      </c>
      <c r="X100" s="67">
        <f t="shared" si="28"/>
        <v>0.6565771093182233</v>
      </c>
      <c r="Y100" s="62">
        <v>216773855</v>
      </c>
      <c r="Z100" s="64">
        <v>5261966</v>
      </c>
      <c r="AA100" s="65">
        <f t="shared" si="29"/>
        <v>222035821</v>
      </c>
      <c r="AB100" s="66">
        <f t="shared" si="30"/>
        <v>0.024273988207664618</v>
      </c>
      <c r="AC100" s="67">
        <f t="shared" si="31"/>
        <v>0.028619964973868213</v>
      </c>
      <c r="AD100" s="62">
        <v>9449096</v>
      </c>
      <c r="AE100" s="67">
        <f t="shared" si="32"/>
        <v>0.0011883419385142723</v>
      </c>
      <c r="AF100" s="62">
        <v>392340</v>
      </c>
      <c r="AG100" s="62">
        <v>330157497</v>
      </c>
      <c r="AH100" s="64">
        <v>5004677</v>
      </c>
      <c r="AI100" s="65">
        <v>335162174</v>
      </c>
      <c r="AJ100" s="66">
        <f t="shared" si="33"/>
        <v>0.015158453300244156</v>
      </c>
      <c r="AK100" s="62">
        <v>129045</v>
      </c>
      <c r="AL100" s="62">
        <v>620240</v>
      </c>
      <c r="AM100" s="25">
        <v>0</v>
      </c>
      <c r="AN100" s="68"/>
    </row>
    <row r="101" spans="1:40" ht="12.75">
      <c r="A101" s="59" t="s">
        <v>207</v>
      </c>
      <c r="B101" s="60" t="s">
        <v>206</v>
      </c>
      <c r="C101" s="24">
        <v>3</v>
      </c>
      <c r="D101" s="24"/>
      <c r="E101" s="61">
        <f t="shared" si="17"/>
        <v>0.032340182195289016</v>
      </c>
      <c r="F101" s="62">
        <v>25634116</v>
      </c>
      <c r="G101" s="63">
        <f t="shared" si="18"/>
        <v>0.009558009661119546</v>
      </c>
      <c r="H101" s="62">
        <v>7576059</v>
      </c>
      <c r="I101" s="63">
        <f t="shared" si="19"/>
        <v>0.01743003537796046</v>
      </c>
      <c r="J101" s="62">
        <v>13815740</v>
      </c>
      <c r="K101" s="64">
        <v>98559</v>
      </c>
      <c r="L101" s="65">
        <f t="shared" si="20"/>
        <v>13914299</v>
      </c>
      <c r="M101" s="66">
        <f t="shared" si="21"/>
        <v>0.007133819831583397</v>
      </c>
      <c r="N101" s="67">
        <f t="shared" si="22"/>
        <v>0.09615370140869557</v>
      </c>
      <c r="O101" s="62">
        <v>76215252</v>
      </c>
      <c r="P101" s="64">
        <v>-354623</v>
      </c>
      <c r="Q101" s="65">
        <f t="shared" si="23"/>
        <v>75860629</v>
      </c>
      <c r="R101" s="66">
        <f t="shared" si="24"/>
        <v>-0.0046529138288488505</v>
      </c>
      <c r="S101" s="67">
        <f t="shared" si="25"/>
        <v>0.017567815486997478</v>
      </c>
      <c r="T101" s="62">
        <v>13924950</v>
      </c>
      <c r="U101" s="64">
        <v>0</v>
      </c>
      <c r="V101" s="65">
        <f t="shared" si="26"/>
        <v>13924950</v>
      </c>
      <c r="W101" s="66">
        <f t="shared" si="27"/>
        <v>0</v>
      </c>
      <c r="X101" s="67">
        <f t="shared" si="28"/>
        <v>0.7977945617049209</v>
      </c>
      <c r="Y101" s="62">
        <v>632363733</v>
      </c>
      <c r="Z101" s="64">
        <v>18067536</v>
      </c>
      <c r="AA101" s="65">
        <f t="shared" si="29"/>
        <v>650431269</v>
      </c>
      <c r="AB101" s="66">
        <f t="shared" si="30"/>
        <v>0.028571429791341307</v>
      </c>
      <c r="AC101" s="67">
        <f t="shared" si="31"/>
        <v>0.02915569416501705</v>
      </c>
      <c r="AD101" s="62">
        <v>23109964</v>
      </c>
      <c r="AE101" s="67">
        <f t="shared" si="32"/>
        <v>0</v>
      </c>
      <c r="AF101" s="62">
        <v>0</v>
      </c>
      <c r="AG101" s="62">
        <v>792639814</v>
      </c>
      <c r="AH101" s="64">
        <v>17811472</v>
      </c>
      <c r="AI101" s="65">
        <v>810451286</v>
      </c>
      <c r="AJ101" s="66">
        <f t="shared" si="33"/>
        <v>0.022471079152731027</v>
      </c>
      <c r="AK101" s="62">
        <v>0</v>
      </c>
      <c r="AL101" s="62">
        <v>0</v>
      </c>
      <c r="AM101" s="25">
        <v>0</v>
      </c>
      <c r="AN101" s="68"/>
    </row>
    <row r="102" spans="1:40" ht="12.75">
      <c r="A102" s="59" t="s">
        <v>209</v>
      </c>
      <c r="B102" s="60" t="s">
        <v>208</v>
      </c>
      <c r="C102" s="24">
        <v>3</v>
      </c>
      <c r="D102" s="24"/>
      <c r="E102" s="61">
        <f t="shared" si="17"/>
        <v>0.024044117398067402</v>
      </c>
      <c r="F102" s="62">
        <v>9628203</v>
      </c>
      <c r="G102" s="63">
        <f t="shared" si="18"/>
        <v>0.008494606574661848</v>
      </c>
      <c r="H102" s="62">
        <v>3401572</v>
      </c>
      <c r="I102" s="63">
        <f t="shared" si="19"/>
        <v>0.002783202740168473</v>
      </c>
      <c r="J102" s="62">
        <v>1114503</v>
      </c>
      <c r="K102" s="64">
        <v>7951</v>
      </c>
      <c r="L102" s="65">
        <f t="shared" si="20"/>
        <v>1122454</v>
      </c>
      <c r="M102" s="66">
        <f t="shared" si="21"/>
        <v>0.007134121666787797</v>
      </c>
      <c r="N102" s="67">
        <f t="shared" si="22"/>
        <v>0.16561195428733286</v>
      </c>
      <c r="O102" s="62">
        <v>66317490</v>
      </c>
      <c r="P102" s="64">
        <v>2032697</v>
      </c>
      <c r="Q102" s="65">
        <f t="shared" si="23"/>
        <v>68350187</v>
      </c>
      <c r="R102" s="66">
        <f t="shared" si="24"/>
        <v>0.030650994179665124</v>
      </c>
      <c r="S102" s="67">
        <f t="shared" si="25"/>
        <v>0.02237698968742877</v>
      </c>
      <c r="T102" s="62">
        <v>8960620</v>
      </c>
      <c r="U102" s="64">
        <v>-296279</v>
      </c>
      <c r="V102" s="65">
        <f t="shared" si="26"/>
        <v>8664341</v>
      </c>
      <c r="W102" s="66">
        <f t="shared" si="27"/>
        <v>-0.03306456472877993</v>
      </c>
      <c r="X102" s="67">
        <f t="shared" si="28"/>
        <v>0.7554131062369874</v>
      </c>
      <c r="Y102" s="62">
        <v>302496890</v>
      </c>
      <c r="Z102" s="64">
        <v>0</v>
      </c>
      <c r="AA102" s="65">
        <f t="shared" si="29"/>
        <v>302496890</v>
      </c>
      <c r="AB102" s="66">
        <f t="shared" si="30"/>
        <v>0</v>
      </c>
      <c r="AC102" s="67">
        <f t="shared" si="31"/>
        <v>0.021276023075353184</v>
      </c>
      <c r="AD102" s="62">
        <v>8519750</v>
      </c>
      <c r="AE102" s="67">
        <f t="shared" si="32"/>
        <v>0</v>
      </c>
      <c r="AF102" s="62">
        <v>0</v>
      </c>
      <c r="AG102" s="62">
        <v>400439028</v>
      </c>
      <c r="AH102" s="64">
        <v>1744369</v>
      </c>
      <c r="AI102" s="65">
        <v>402183397</v>
      </c>
      <c r="AJ102" s="66">
        <f t="shared" si="33"/>
        <v>0.004356141329960476</v>
      </c>
      <c r="AK102" s="62">
        <v>3303865</v>
      </c>
      <c r="AL102" s="62">
        <v>1553655</v>
      </c>
      <c r="AM102" s="25">
        <v>0</v>
      </c>
      <c r="AN102" s="68"/>
    </row>
    <row r="103" spans="1:40" ht="12.75">
      <c r="A103" s="59" t="s">
        <v>211</v>
      </c>
      <c r="B103" s="60" t="s">
        <v>210</v>
      </c>
      <c r="C103" s="24">
        <v>3</v>
      </c>
      <c r="D103" s="24"/>
      <c r="E103" s="61">
        <f t="shared" si="17"/>
        <v>0.06565552749748174</v>
      </c>
      <c r="F103" s="62">
        <v>80355361</v>
      </c>
      <c r="G103" s="63">
        <f t="shared" si="18"/>
        <v>0.023345328975864197</v>
      </c>
      <c r="H103" s="62">
        <v>28572192</v>
      </c>
      <c r="I103" s="63">
        <f t="shared" si="19"/>
        <v>0.008510565339211528</v>
      </c>
      <c r="J103" s="62">
        <v>10416024</v>
      </c>
      <c r="K103" s="64">
        <v>74306</v>
      </c>
      <c r="L103" s="65">
        <f t="shared" si="20"/>
        <v>10490330</v>
      </c>
      <c r="M103" s="66">
        <f t="shared" si="21"/>
        <v>0.007133816127919828</v>
      </c>
      <c r="N103" s="67">
        <f t="shared" si="22"/>
        <v>0.44580786548166057</v>
      </c>
      <c r="O103" s="62">
        <v>545621265</v>
      </c>
      <c r="P103" s="64">
        <v>17591253</v>
      </c>
      <c r="Q103" s="65">
        <f t="shared" si="23"/>
        <v>563212518</v>
      </c>
      <c r="R103" s="66">
        <f t="shared" si="24"/>
        <v>0.03224077602620565</v>
      </c>
      <c r="S103" s="67">
        <f t="shared" si="25"/>
        <v>0.14476314092318532</v>
      </c>
      <c r="T103" s="62">
        <v>177174640</v>
      </c>
      <c r="U103" s="64">
        <v>-7075517</v>
      </c>
      <c r="V103" s="65">
        <f t="shared" si="26"/>
        <v>170099123</v>
      </c>
      <c r="W103" s="66">
        <f t="shared" si="27"/>
        <v>-0.03993526951712728</v>
      </c>
      <c r="X103" s="67">
        <f t="shared" si="28"/>
        <v>0.2998845008804166</v>
      </c>
      <c r="Y103" s="62">
        <v>367026635</v>
      </c>
      <c r="Z103" s="64">
        <v>0</v>
      </c>
      <c r="AA103" s="65">
        <f t="shared" si="29"/>
        <v>367026635</v>
      </c>
      <c r="AB103" s="66">
        <f t="shared" si="30"/>
        <v>0</v>
      </c>
      <c r="AC103" s="67">
        <f t="shared" si="31"/>
        <v>0.012033070902180075</v>
      </c>
      <c r="AD103" s="62">
        <v>14727195</v>
      </c>
      <c r="AE103" s="67">
        <f t="shared" si="32"/>
        <v>0</v>
      </c>
      <c r="AF103" s="62">
        <v>0</v>
      </c>
      <c r="AG103" s="62">
        <v>1223893312</v>
      </c>
      <c r="AH103" s="64">
        <v>10590042</v>
      </c>
      <c r="AI103" s="65">
        <v>1234483354</v>
      </c>
      <c r="AJ103" s="66">
        <f t="shared" si="33"/>
        <v>0.008652749301076334</v>
      </c>
      <c r="AK103" s="62">
        <v>292340</v>
      </c>
      <c r="AL103" s="62">
        <v>286710</v>
      </c>
      <c r="AM103" s="25">
        <v>0</v>
      </c>
      <c r="AN103" s="68"/>
    </row>
    <row r="104" spans="1:40" ht="12.75">
      <c r="A104" s="59" t="s">
        <v>213</v>
      </c>
      <c r="B104" s="60" t="s">
        <v>212</v>
      </c>
      <c r="C104" s="24">
        <v>3</v>
      </c>
      <c r="D104" s="24"/>
      <c r="E104" s="61">
        <f t="shared" si="17"/>
        <v>0.07474475147177362</v>
      </c>
      <c r="F104" s="62">
        <v>40475468</v>
      </c>
      <c r="G104" s="63">
        <f t="shared" si="18"/>
        <v>0.013086841196921188</v>
      </c>
      <c r="H104" s="62">
        <v>7086732</v>
      </c>
      <c r="I104" s="63">
        <f t="shared" si="19"/>
        <v>0.016661200067724702</v>
      </c>
      <c r="J104" s="62">
        <v>9022304</v>
      </c>
      <c r="K104" s="64">
        <v>64363</v>
      </c>
      <c r="L104" s="65">
        <f t="shared" si="20"/>
        <v>9086667</v>
      </c>
      <c r="M104" s="66">
        <f t="shared" si="21"/>
        <v>0.0071337653885304685</v>
      </c>
      <c r="N104" s="67">
        <f t="shared" si="22"/>
        <v>0.20999038338406545</v>
      </c>
      <c r="O104" s="62">
        <v>113713122</v>
      </c>
      <c r="P104" s="64">
        <v>3502164</v>
      </c>
      <c r="Q104" s="65">
        <f t="shared" si="23"/>
        <v>117215286</v>
      </c>
      <c r="R104" s="66">
        <f t="shared" si="24"/>
        <v>0.03079823980208722</v>
      </c>
      <c r="S104" s="67">
        <f t="shared" si="25"/>
        <v>0.023975936955714806</v>
      </c>
      <c r="T104" s="62">
        <v>12983350</v>
      </c>
      <c r="U104" s="64">
        <v>-512401</v>
      </c>
      <c r="V104" s="65">
        <f t="shared" si="26"/>
        <v>12470949</v>
      </c>
      <c r="W104" s="66">
        <f t="shared" si="27"/>
        <v>-0.039466008387665744</v>
      </c>
      <c r="X104" s="67">
        <f t="shared" si="28"/>
        <v>0.640179608406849</v>
      </c>
      <c r="Y104" s="62">
        <v>346667408</v>
      </c>
      <c r="Z104" s="64">
        <v>-46065</v>
      </c>
      <c r="AA104" s="65">
        <f t="shared" si="29"/>
        <v>346621343</v>
      </c>
      <c r="AB104" s="66">
        <f t="shared" si="30"/>
        <v>-0.00013287952353455737</v>
      </c>
      <c r="AC104" s="67">
        <f t="shared" si="31"/>
        <v>0.02136127851695127</v>
      </c>
      <c r="AD104" s="62">
        <v>11567471</v>
      </c>
      <c r="AE104" s="67">
        <f t="shared" si="32"/>
        <v>0</v>
      </c>
      <c r="AF104" s="62">
        <v>0</v>
      </c>
      <c r="AG104" s="62">
        <v>541515855</v>
      </c>
      <c r="AH104" s="64">
        <v>3008061</v>
      </c>
      <c r="AI104" s="65">
        <v>544523916</v>
      </c>
      <c r="AJ104" s="66">
        <f t="shared" si="33"/>
        <v>0.005554889985631169</v>
      </c>
      <c r="AK104" s="62">
        <v>17240</v>
      </c>
      <c r="AL104" s="62">
        <v>173315</v>
      </c>
      <c r="AM104" s="25">
        <v>0</v>
      </c>
      <c r="AN104" s="68"/>
    </row>
    <row r="105" spans="1:40" ht="12.75">
      <c r="A105" s="59" t="s">
        <v>215</v>
      </c>
      <c r="B105" s="60" t="s">
        <v>214</v>
      </c>
      <c r="C105" s="24">
        <v>3</v>
      </c>
      <c r="D105" s="24"/>
      <c r="E105" s="61">
        <f t="shared" si="17"/>
        <v>0.02584580028821092</v>
      </c>
      <c r="F105" s="62">
        <v>16638200</v>
      </c>
      <c r="G105" s="63">
        <f t="shared" si="18"/>
        <v>0.1668079705147422</v>
      </c>
      <c r="H105" s="62">
        <v>107382412</v>
      </c>
      <c r="I105" s="63">
        <f t="shared" si="19"/>
        <v>0.034670470714296</v>
      </c>
      <c r="J105" s="62">
        <v>22319070</v>
      </c>
      <c r="K105" s="64">
        <v>159221</v>
      </c>
      <c r="L105" s="65">
        <f t="shared" si="20"/>
        <v>22478291</v>
      </c>
      <c r="M105" s="66">
        <f t="shared" si="21"/>
        <v>0.007133854591611568</v>
      </c>
      <c r="N105" s="67">
        <f t="shared" si="22"/>
        <v>0.10339988002181354</v>
      </c>
      <c r="O105" s="62">
        <v>66563537</v>
      </c>
      <c r="P105" s="64">
        <v>464208</v>
      </c>
      <c r="Q105" s="65">
        <f t="shared" si="23"/>
        <v>67027745</v>
      </c>
      <c r="R105" s="66">
        <f t="shared" si="24"/>
        <v>0.006973908252501666</v>
      </c>
      <c r="S105" s="67">
        <f t="shared" si="25"/>
        <v>0.013849401451284047</v>
      </c>
      <c r="T105" s="62">
        <v>8915534</v>
      </c>
      <c r="U105" s="64">
        <v>-209101</v>
      </c>
      <c r="V105" s="65">
        <f t="shared" si="26"/>
        <v>8706433</v>
      </c>
      <c r="W105" s="66">
        <f t="shared" si="27"/>
        <v>-0.023453558698783496</v>
      </c>
      <c r="X105" s="67">
        <f t="shared" si="28"/>
        <v>0.6353169804601093</v>
      </c>
      <c r="Y105" s="62">
        <v>408984472</v>
      </c>
      <c r="Z105" s="64">
        <v>2176308</v>
      </c>
      <c r="AA105" s="65">
        <f t="shared" si="29"/>
        <v>411160780</v>
      </c>
      <c r="AB105" s="66">
        <f t="shared" si="30"/>
        <v>0.0053212484800645434</v>
      </c>
      <c r="AC105" s="67">
        <f t="shared" si="31"/>
        <v>0.020109188976101165</v>
      </c>
      <c r="AD105" s="62">
        <v>12945264</v>
      </c>
      <c r="AE105" s="67">
        <f t="shared" si="32"/>
        <v>3.0757344286435804E-07</v>
      </c>
      <c r="AF105" s="62">
        <v>198</v>
      </c>
      <c r="AG105" s="62">
        <v>643748687</v>
      </c>
      <c r="AH105" s="64">
        <v>2590636</v>
      </c>
      <c r="AI105" s="65">
        <v>646339323</v>
      </c>
      <c r="AJ105" s="66">
        <f t="shared" si="33"/>
        <v>0.004024297140042167</v>
      </c>
      <c r="AK105" s="62">
        <v>0</v>
      </c>
      <c r="AL105" s="62">
        <v>0</v>
      </c>
      <c r="AM105" s="25">
        <v>0</v>
      </c>
      <c r="AN105" s="68"/>
    </row>
    <row r="106" spans="1:40" ht="12.75">
      <c r="A106" s="59" t="s">
        <v>217</v>
      </c>
      <c r="B106" s="60" t="s">
        <v>216</v>
      </c>
      <c r="C106" s="24">
        <v>3</v>
      </c>
      <c r="D106" s="24"/>
      <c r="E106" s="61">
        <f t="shared" si="17"/>
        <v>0.027123199075697945</v>
      </c>
      <c r="F106" s="62">
        <v>21999844</v>
      </c>
      <c r="G106" s="63">
        <f t="shared" si="18"/>
        <v>0.03133341887640022</v>
      </c>
      <c r="H106" s="62">
        <v>25414787</v>
      </c>
      <c r="I106" s="63">
        <f t="shared" si="19"/>
        <v>0.13314085646021528</v>
      </c>
      <c r="J106" s="62">
        <v>107991615</v>
      </c>
      <c r="K106" s="64">
        <v>770398</v>
      </c>
      <c r="L106" s="65">
        <f t="shared" si="20"/>
        <v>108762013</v>
      </c>
      <c r="M106" s="66">
        <f t="shared" si="21"/>
        <v>0.0071338686804526446</v>
      </c>
      <c r="N106" s="67">
        <f t="shared" si="22"/>
        <v>0.0890709636674294</v>
      </c>
      <c r="O106" s="62">
        <v>72246172</v>
      </c>
      <c r="P106" s="64">
        <v>44350</v>
      </c>
      <c r="Q106" s="65">
        <f t="shared" si="23"/>
        <v>72290522</v>
      </c>
      <c r="R106" s="66">
        <f t="shared" si="24"/>
        <v>0.0006138733551170019</v>
      </c>
      <c r="S106" s="67">
        <f t="shared" si="25"/>
        <v>0.021406559678046527</v>
      </c>
      <c r="T106" s="62">
        <v>17363032</v>
      </c>
      <c r="U106" s="64">
        <v>0</v>
      </c>
      <c r="V106" s="65">
        <f t="shared" si="26"/>
        <v>17363032</v>
      </c>
      <c r="W106" s="66">
        <f t="shared" si="27"/>
        <v>0</v>
      </c>
      <c r="X106" s="67">
        <f t="shared" si="28"/>
        <v>0.6788026870537287</v>
      </c>
      <c r="Y106" s="62">
        <v>550582296</v>
      </c>
      <c r="Z106" s="64">
        <v>23902893</v>
      </c>
      <c r="AA106" s="65">
        <f t="shared" si="29"/>
        <v>574485189</v>
      </c>
      <c r="AB106" s="66">
        <f t="shared" si="30"/>
        <v>0.04341384235137121</v>
      </c>
      <c r="AC106" s="67">
        <f t="shared" si="31"/>
        <v>0.018985565213424</v>
      </c>
      <c r="AD106" s="62">
        <v>15399344</v>
      </c>
      <c r="AE106" s="67">
        <f t="shared" si="32"/>
        <v>0.00013674997505788407</v>
      </c>
      <c r="AF106" s="62">
        <v>110919</v>
      </c>
      <c r="AG106" s="62">
        <v>811108009</v>
      </c>
      <c r="AH106" s="64">
        <v>24717641</v>
      </c>
      <c r="AI106" s="65">
        <v>835825650</v>
      </c>
      <c r="AJ106" s="66">
        <f t="shared" si="33"/>
        <v>0.030473920520737947</v>
      </c>
      <c r="AK106" s="62">
        <v>0</v>
      </c>
      <c r="AL106" s="62">
        <v>0</v>
      </c>
      <c r="AM106" s="25">
        <v>0</v>
      </c>
      <c r="AN106" s="68"/>
    </row>
    <row r="107" spans="1:40" ht="12.75">
      <c r="A107" s="59" t="s">
        <v>219</v>
      </c>
      <c r="B107" s="60" t="s">
        <v>218</v>
      </c>
      <c r="C107" s="24">
        <v>3</v>
      </c>
      <c r="D107" s="24"/>
      <c r="E107" s="61">
        <f t="shared" si="17"/>
        <v>0.02789584187804649</v>
      </c>
      <c r="F107" s="62">
        <v>12765211</v>
      </c>
      <c r="G107" s="63">
        <f t="shared" si="18"/>
        <v>0.004915124572575678</v>
      </c>
      <c r="H107" s="62">
        <v>2249174</v>
      </c>
      <c r="I107" s="63">
        <f t="shared" si="19"/>
        <v>0.0006844934226385283</v>
      </c>
      <c r="J107" s="62">
        <v>313226</v>
      </c>
      <c r="K107" s="64">
        <v>2235</v>
      </c>
      <c r="L107" s="65">
        <f t="shared" si="20"/>
        <v>315461</v>
      </c>
      <c r="M107" s="66">
        <f t="shared" si="21"/>
        <v>0.007135422985320504</v>
      </c>
      <c r="N107" s="67">
        <f t="shared" si="22"/>
        <v>0.19231436739688068</v>
      </c>
      <c r="O107" s="62">
        <v>88003563</v>
      </c>
      <c r="P107" s="64">
        <v>1835332</v>
      </c>
      <c r="Q107" s="65">
        <f t="shared" si="23"/>
        <v>89838895</v>
      </c>
      <c r="R107" s="66">
        <f t="shared" si="24"/>
        <v>0.020855201055893613</v>
      </c>
      <c r="S107" s="67">
        <f t="shared" si="25"/>
        <v>0.02780212301395706</v>
      </c>
      <c r="T107" s="62">
        <v>12722325</v>
      </c>
      <c r="U107" s="64">
        <v>-167</v>
      </c>
      <c r="V107" s="65">
        <f t="shared" si="26"/>
        <v>12722158</v>
      </c>
      <c r="W107" s="66">
        <f t="shared" si="27"/>
        <v>-1.3126531510553299E-05</v>
      </c>
      <c r="X107" s="67">
        <f t="shared" si="28"/>
        <v>0.7248094986968651</v>
      </c>
      <c r="Y107" s="62">
        <v>331674743</v>
      </c>
      <c r="Z107" s="64">
        <v>-8222954</v>
      </c>
      <c r="AA107" s="65">
        <f t="shared" si="29"/>
        <v>323451789</v>
      </c>
      <c r="AB107" s="66">
        <f t="shared" si="30"/>
        <v>-0.0247922224213497</v>
      </c>
      <c r="AC107" s="67">
        <f t="shared" si="31"/>
        <v>0.021578551019036506</v>
      </c>
      <c r="AD107" s="62">
        <v>9874402</v>
      </c>
      <c r="AE107" s="67">
        <f t="shared" si="32"/>
        <v>0</v>
      </c>
      <c r="AF107" s="62">
        <v>0</v>
      </c>
      <c r="AG107" s="62">
        <v>457602644</v>
      </c>
      <c r="AH107" s="64">
        <v>-6385554</v>
      </c>
      <c r="AI107" s="65">
        <v>451217090</v>
      </c>
      <c r="AJ107" s="66">
        <f t="shared" si="33"/>
        <v>-0.013954364302143325</v>
      </c>
      <c r="AK107" s="62">
        <v>0</v>
      </c>
      <c r="AL107" s="62">
        <v>40465</v>
      </c>
      <c r="AM107" s="25">
        <v>0</v>
      </c>
      <c r="AN107" s="68"/>
    </row>
    <row r="108" spans="1:40" ht="12.75">
      <c r="A108" s="59" t="s">
        <v>221</v>
      </c>
      <c r="B108" s="60" t="s">
        <v>220</v>
      </c>
      <c r="C108" s="24">
        <v>3</v>
      </c>
      <c r="D108" s="24"/>
      <c r="E108" s="61">
        <f t="shared" si="17"/>
        <v>0.017403700221158332</v>
      </c>
      <c r="F108" s="62">
        <v>8771284</v>
      </c>
      <c r="G108" s="63">
        <f t="shared" si="18"/>
        <v>0.026845952507294272</v>
      </c>
      <c r="H108" s="62">
        <v>13530081</v>
      </c>
      <c r="I108" s="63">
        <f t="shared" si="19"/>
        <v>0.002959394370842232</v>
      </c>
      <c r="J108" s="62">
        <v>1491504</v>
      </c>
      <c r="K108" s="64">
        <v>10640</v>
      </c>
      <c r="L108" s="65">
        <f t="shared" si="20"/>
        <v>1502144</v>
      </c>
      <c r="M108" s="66">
        <f t="shared" si="21"/>
        <v>0.007133738830066832</v>
      </c>
      <c r="N108" s="67">
        <f t="shared" si="22"/>
        <v>0.5111138214844729</v>
      </c>
      <c r="O108" s="62">
        <v>257596053</v>
      </c>
      <c r="P108" s="64">
        <v>3117173</v>
      </c>
      <c r="Q108" s="65">
        <f t="shared" si="23"/>
        <v>260713226</v>
      </c>
      <c r="R108" s="66">
        <f t="shared" si="24"/>
        <v>0.012101012277544485</v>
      </c>
      <c r="S108" s="67">
        <f t="shared" si="25"/>
        <v>0.021910660240700798</v>
      </c>
      <c r="T108" s="62">
        <v>11042745</v>
      </c>
      <c r="U108" s="64">
        <v>-31678</v>
      </c>
      <c r="V108" s="65">
        <f t="shared" si="26"/>
        <v>11011067</v>
      </c>
      <c r="W108" s="66">
        <f t="shared" si="27"/>
        <v>-0.0028686707879245605</v>
      </c>
      <c r="X108" s="67">
        <f t="shared" si="28"/>
        <v>0.4134933794914282</v>
      </c>
      <c r="Y108" s="62">
        <v>208396365</v>
      </c>
      <c r="Z108" s="64">
        <v>5772349</v>
      </c>
      <c r="AA108" s="65">
        <f t="shared" si="29"/>
        <v>214168714</v>
      </c>
      <c r="AB108" s="66">
        <f t="shared" si="30"/>
        <v>0.02769889484396717</v>
      </c>
      <c r="AC108" s="67">
        <f t="shared" si="31"/>
        <v>0.006256269908582738</v>
      </c>
      <c r="AD108" s="62">
        <v>3153095</v>
      </c>
      <c r="AE108" s="67">
        <f t="shared" si="32"/>
        <v>1.6821775520548682E-05</v>
      </c>
      <c r="AF108" s="62">
        <v>8478</v>
      </c>
      <c r="AG108" s="62">
        <v>503989605</v>
      </c>
      <c r="AH108" s="64">
        <v>8868484</v>
      </c>
      <c r="AI108" s="65">
        <v>512858089</v>
      </c>
      <c r="AJ108" s="66">
        <f t="shared" si="33"/>
        <v>0.017596561341776087</v>
      </c>
      <c r="AK108" s="62">
        <v>15050</v>
      </c>
      <c r="AL108" s="62">
        <v>0</v>
      </c>
      <c r="AM108" s="25">
        <v>0</v>
      </c>
      <c r="AN108" s="68"/>
    </row>
    <row r="109" spans="1:40" ht="12.75">
      <c r="A109" s="59" t="s">
        <v>223</v>
      </c>
      <c r="B109" s="60" t="s">
        <v>222</v>
      </c>
      <c r="C109" s="24">
        <v>3</v>
      </c>
      <c r="D109" s="24"/>
      <c r="E109" s="61">
        <f t="shared" si="17"/>
        <v>0.024115825922197263</v>
      </c>
      <c r="F109" s="62">
        <v>14217346</v>
      </c>
      <c r="G109" s="63">
        <f t="shared" si="18"/>
        <v>0.04082868225311726</v>
      </c>
      <c r="H109" s="62">
        <v>24070314</v>
      </c>
      <c r="I109" s="63">
        <f t="shared" si="19"/>
        <v>0.16386106291611244</v>
      </c>
      <c r="J109" s="62">
        <v>96603344</v>
      </c>
      <c r="K109" s="64">
        <v>689155</v>
      </c>
      <c r="L109" s="65">
        <f t="shared" si="20"/>
        <v>97292499</v>
      </c>
      <c r="M109" s="66">
        <f t="shared" si="21"/>
        <v>0.0071338627780835415</v>
      </c>
      <c r="N109" s="67">
        <f t="shared" si="22"/>
        <v>0.049862533723487604</v>
      </c>
      <c r="O109" s="62">
        <v>29396169</v>
      </c>
      <c r="P109" s="64">
        <v>-236810</v>
      </c>
      <c r="Q109" s="65">
        <f t="shared" si="23"/>
        <v>29159359</v>
      </c>
      <c r="R109" s="66">
        <f t="shared" si="24"/>
        <v>-0.008055811626338113</v>
      </c>
      <c r="S109" s="67">
        <f t="shared" si="25"/>
        <v>0.004201581286278693</v>
      </c>
      <c r="T109" s="62">
        <v>2477018</v>
      </c>
      <c r="U109" s="64">
        <v>0</v>
      </c>
      <c r="V109" s="65">
        <f t="shared" si="26"/>
        <v>2477018</v>
      </c>
      <c r="W109" s="66">
        <f t="shared" si="27"/>
        <v>0</v>
      </c>
      <c r="X109" s="67">
        <f t="shared" si="28"/>
        <v>0.7067514403571576</v>
      </c>
      <c r="Y109" s="62">
        <v>416661233</v>
      </c>
      <c r="Z109" s="64">
        <v>3119056</v>
      </c>
      <c r="AA109" s="65">
        <f t="shared" si="29"/>
        <v>419780289</v>
      </c>
      <c r="AB109" s="66">
        <f t="shared" si="30"/>
        <v>0.0074858320212382225</v>
      </c>
      <c r="AC109" s="67">
        <f t="shared" si="31"/>
        <v>0.010368009216828412</v>
      </c>
      <c r="AD109" s="62">
        <v>6112400</v>
      </c>
      <c r="AE109" s="67">
        <f t="shared" si="32"/>
        <v>1.0864324820657349E-05</v>
      </c>
      <c r="AF109" s="62">
        <v>6405</v>
      </c>
      <c r="AG109" s="62">
        <v>589544229</v>
      </c>
      <c r="AH109" s="64">
        <v>3571401</v>
      </c>
      <c r="AI109" s="65">
        <v>593115630</v>
      </c>
      <c r="AJ109" s="66">
        <f t="shared" si="33"/>
        <v>0.006057901721907959</v>
      </c>
      <c r="AK109" s="62">
        <v>0</v>
      </c>
      <c r="AL109" s="62">
        <v>0</v>
      </c>
      <c r="AM109" s="25">
        <v>0</v>
      </c>
      <c r="AN109" s="68"/>
    </row>
    <row r="110" spans="1:40" ht="12.75">
      <c r="A110" s="59" t="s">
        <v>225</v>
      </c>
      <c r="B110" s="60" t="s">
        <v>224</v>
      </c>
      <c r="C110" s="24">
        <v>3</v>
      </c>
      <c r="D110" s="24"/>
      <c r="E110" s="61">
        <f t="shared" si="17"/>
        <v>0.03324273614896902</v>
      </c>
      <c r="F110" s="62">
        <v>28467919</v>
      </c>
      <c r="G110" s="63">
        <f t="shared" si="18"/>
        <v>0.004402345458502093</v>
      </c>
      <c r="H110" s="62">
        <v>3770015</v>
      </c>
      <c r="I110" s="63">
        <f t="shared" si="19"/>
        <v>0.009355074160203572</v>
      </c>
      <c r="J110" s="62">
        <v>8011359</v>
      </c>
      <c r="K110" s="64">
        <v>57152</v>
      </c>
      <c r="L110" s="65">
        <f t="shared" si="20"/>
        <v>8068511</v>
      </c>
      <c r="M110" s="66">
        <f t="shared" si="21"/>
        <v>0.007133870795204659</v>
      </c>
      <c r="N110" s="67">
        <f t="shared" si="22"/>
        <v>0.06909778333819952</v>
      </c>
      <c r="O110" s="62">
        <v>59172930</v>
      </c>
      <c r="P110" s="64">
        <v>1825684</v>
      </c>
      <c r="Q110" s="65">
        <f t="shared" si="23"/>
        <v>60998614</v>
      </c>
      <c r="R110" s="66">
        <f t="shared" si="24"/>
        <v>0.030853364874783115</v>
      </c>
      <c r="S110" s="67">
        <f t="shared" si="25"/>
        <v>0.012205512607194087</v>
      </c>
      <c r="T110" s="62">
        <v>10452375</v>
      </c>
      <c r="U110" s="64">
        <v>0</v>
      </c>
      <c r="V110" s="65">
        <f t="shared" si="26"/>
        <v>10452375</v>
      </c>
      <c r="W110" s="66">
        <f t="shared" si="27"/>
        <v>0</v>
      </c>
      <c r="X110" s="67">
        <f t="shared" si="28"/>
        <v>0.8315435036564276</v>
      </c>
      <c r="Y110" s="62">
        <v>712104834</v>
      </c>
      <c r="Z110" s="64">
        <v>28590417</v>
      </c>
      <c r="AA110" s="65">
        <f t="shared" si="29"/>
        <v>740695251</v>
      </c>
      <c r="AB110" s="66">
        <f t="shared" si="30"/>
        <v>0.040149168542226187</v>
      </c>
      <c r="AC110" s="67">
        <f t="shared" si="31"/>
        <v>0.04015304463050408</v>
      </c>
      <c r="AD110" s="62">
        <v>34385666</v>
      </c>
      <c r="AE110" s="67">
        <f t="shared" si="32"/>
        <v>0</v>
      </c>
      <c r="AF110" s="62">
        <v>0</v>
      </c>
      <c r="AG110" s="62">
        <v>856365098</v>
      </c>
      <c r="AH110" s="64">
        <v>30473253</v>
      </c>
      <c r="AI110" s="65">
        <v>886838351</v>
      </c>
      <c r="AJ110" s="66">
        <f t="shared" si="33"/>
        <v>0.03558441729020582</v>
      </c>
      <c r="AK110" s="62">
        <v>0</v>
      </c>
      <c r="AL110" s="62">
        <v>136200</v>
      </c>
      <c r="AM110" s="25">
        <v>0</v>
      </c>
      <c r="AN110" s="68"/>
    </row>
    <row r="111" spans="1:40" ht="12.75">
      <c r="A111" s="59" t="s">
        <v>227</v>
      </c>
      <c r="B111" s="60" t="s">
        <v>226</v>
      </c>
      <c r="C111" s="24">
        <v>3</v>
      </c>
      <c r="D111" s="24"/>
      <c r="E111" s="61">
        <f t="shared" si="17"/>
        <v>0.0460957895311445</v>
      </c>
      <c r="F111" s="62">
        <v>149513518</v>
      </c>
      <c r="G111" s="63">
        <f t="shared" si="18"/>
        <v>0.010173430644341414</v>
      </c>
      <c r="H111" s="62">
        <v>32997925</v>
      </c>
      <c r="I111" s="63">
        <f t="shared" si="19"/>
        <v>0.015543284024863623</v>
      </c>
      <c r="J111" s="62">
        <v>50415257</v>
      </c>
      <c r="K111" s="64">
        <v>359655</v>
      </c>
      <c r="L111" s="65">
        <f t="shared" si="20"/>
        <v>50774912</v>
      </c>
      <c r="M111" s="66">
        <f t="shared" si="21"/>
        <v>0.007133852357432195</v>
      </c>
      <c r="N111" s="67">
        <f t="shared" si="22"/>
        <v>0.6056035877254766</v>
      </c>
      <c r="O111" s="62">
        <v>1964299209</v>
      </c>
      <c r="P111" s="64">
        <v>20645567</v>
      </c>
      <c r="Q111" s="65">
        <f t="shared" si="23"/>
        <v>1984944776</v>
      </c>
      <c r="R111" s="66">
        <f t="shared" si="24"/>
        <v>0.01051039826590899</v>
      </c>
      <c r="S111" s="67">
        <f t="shared" si="25"/>
        <v>0.31729618657245284</v>
      </c>
      <c r="T111" s="62">
        <v>1029162741</v>
      </c>
      <c r="U111" s="64">
        <v>-10381104</v>
      </c>
      <c r="V111" s="65">
        <f t="shared" si="26"/>
        <v>1018781637</v>
      </c>
      <c r="W111" s="66">
        <f t="shared" si="27"/>
        <v>-0.010086941147823773</v>
      </c>
      <c r="X111" s="67">
        <f t="shared" si="28"/>
        <v>0.0051339644757669774</v>
      </c>
      <c r="Y111" s="62">
        <v>16652217</v>
      </c>
      <c r="Z111" s="64">
        <v>-228113</v>
      </c>
      <c r="AA111" s="65">
        <f t="shared" si="29"/>
        <v>16424104</v>
      </c>
      <c r="AB111" s="66">
        <f t="shared" si="30"/>
        <v>-0.013698656461178713</v>
      </c>
      <c r="AC111" s="67">
        <f t="shared" si="31"/>
        <v>0.00015375702595402642</v>
      </c>
      <c r="AD111" s="62">
        <v>498717</v>
      </c>
      <c r="AE111" s="67">
        <f t="shared" si="32"/>
        <v>0</v>
      </c>
      <c r="AF111" s="62">
        <v>0</v>
      </c>
      <c r="AG111" s="62">
        <v>3243539584</v>
      </c>
      <c r="AH111" s="64">
        <v>10396005</v>
      </c>
      <c r="AI111" s="65">
        <v>3253935589</v>
      </c>
      <c r="AJ111" s="66">
        <f t="shared" si="33"/>
        <v>0.0032051420156184534</v>
      </c>
      <c r="AK111" s="62">
        <v>2692542</v>
      </c>
      <c r="AL111" s="62">
        <v>22195821</v>
      </c>
      <c r="AM111" s="25">
        <v>0</v>
      </c>
      <c r="AN111" s="68"/>
    </row>
    <row r="112" spans="1:40" ht="12.75">
      <c r="A112" s="59" t="s">
        <v>229</v>
      </c>
      <c r="B112" s="60" t="s">
        <v>228</v>
      </c>
      <c r="C112" s="24">
        <v>3</v>
      </c>
      <c r="D112" s="24"/>
      <c r="E112" s="61">
        <f t="shared" si="17"/>
        <v>0.04404716745835694</v>
      </c>
      <c r="F112" s="62">
        <v>44201489</v>
      </c>
      <c r="G112" s="63">
        <f t="shared" si="18"/>
        <v>0.016485900789317783</v>
      </c>
      <c r="H112" s="62">
        <v>16543660</v>
      </c>
      <c r="I112" s="63">
        <f t="shared" si="19"/>
        <v>0.060555447839610636</v>
      </c>
      <c r="J112" s="62">
        <v>60767607</v>
      </c>
      <c r="K112" s="64">
        <v>433508</v>
      </c>
      <c r="L112" s="65">
        <f t="shared" si="20"/>
        <v>61201115</v>
      </c>
      <c r="M112" s="66">
        <f t="shared" si="21"/>
        <v>0.00713386656808783</v>
      </c>
      <c r="N112" s="67">
        <f t="shared" si="22"/>
        <v>0.25930942295259557</v>
      </c>
      <c r="O112" s="62">
        <v>260217927</v>
      </c>
      <c r="P112" s="64">
        <v>1158256</v>
      </c>
      <c r="Q112" s="65">
        <f t="shared" si="23"/>
        <v>261376183</v>
      </c>
      <c r="R112" s="66">
        <f t="shared" si="24"/>
        <v>0.004451099942856742</v>
      </c>
      <c r="S112" s="67">
        <f t="shared" si="25"/>
        <v>0.04551428334157007</v>
      </c>
      <c r="T112" s="62">
        <v>45673745</v>
      </c>
      <c r="U112" s="64">
        <v>-378213</v>
      </c>
      <c r="V112" s="65">
        <f t="shared" si="26"/>
        <v>45295532</v>
      </c>
      <c r="W112" s="66">
        <f t="shared" si="27"/>
        <v>-0.00828075297963852</v>
      </c>
      <c r="X112" s="67">
        <f t="shared" si="28"/>
        <v>0.5520679920822044</v>
      </c>
      <c r="Y112" s="62">
        <v>554002191</v>
      </c>
      <c r="Z112" s="64">
        <v>2498896</v>
      </c>
      <c r="AA112" s="65">
        <f t="shared" si="29"/>
        <v>556501087</v>
      </c>
      <c r="AB112" s="66">
        <f t="shared" si="30"/>
        <v>0.004510624760326986</v>
      </c>
      <c r="AC112" s="67">
        <f t="shared" si="31"/>
        <v>0.02201978553634457</v>
      </c>
      <c r="AD112" s="62">
        <v>22096933</v>
      </c>
      <c r="AE112" s="67">
        <f t="shared" si="32"/>
        <v>0</v>
      </c>
      <c r="AF112" s="62">
        <v>0</v>
      </c>
      <c r="AG112" s="62">
        <v>1003503552</v>
      </c>
      <c r="AH112" s="64">
        <v>3712447</v>
      </c>
      <c r="AI112" s="65">
        <v>1007215999</v>
      </c>
      <c r="AJ112" s="66">
        <f t="shared" si="33"/>
        <v>0.003699485659618273</v>
      </c>
      <c r="AK112" s="62">
        <v>0</v>
      </c>
      <c r="AL112" s="62">
        <v>203570</v>
      </c>
      <c r="AM112" s="25">
        <v>0</v>
      </c>
      <c r="AN112" s="68"/>
    </row>
    <row r="113" spans="1:40" ht="12.75">
      <c r="A113" s="59" t="s">
        <v>231</v>
      </c>
      <c r="B113" s="60" t="s">
        <v>230</v>
      </c>
      <c r="C113" s="24">
        <v>3</v>
      </c>
      <c r="D113" s="24"/>
      <c r="E113" s="61">
        <f t="shared" si="17"/>
        <v>0.05946628690352344</v>
      </c>
      <c r="F113" s="62">
        <v>49725280</v>
      </c>
      <c r="G113" s="63">
        <f t="shared" si="18"/>
        <v>0.01263413557512833</v>
      </c>
      <c r="H113" s="62">
        <v>10564573</v>
      </c>
      <c r="I113" s="63">
        <f t="shared" si="19"/>
        <v>0.04748504143991752</v>
      </c>
      <c r="J113" s="62">
        <v>39706649</v>
      </c>
      <c r="K113" s="64">
        <v>283262</v>
      </c>
      <c r="L113" s="65">
        <f t="shared" si="20"/>
        <v>39989911</v>
      </c>
      <c r="M113" s="66">
        <f t="shared" si="21"/>
        <v>0.007133868184142157</v>
      </c>
      <c r="N113" s="67">
        <f t="shared" si="22"/>
        <v>0.16027109604906611</v>
      </c>
      <c r="O113" s="62">
        <v>134017534</v>
      </c>
      <c r="P113" s="64">
        <v>1410711</v>
      </c>
      <c r="Q113" s="65">
        <f t="shared" si="23"/>
        <v>135428245</v>
      </c>
      <c r="R113" s="66">
        <f t="shared" si="24"/>
        <v>0.01052631665346118</v>
      </c>
      <c r="S113" s="67">
        <f t="shared" si="25"/>
        <v>0.03540352484075012</v>
      </c>
      <c r="T113" s="62">
        <v>29604172</v>
      </c>
      <c r="U113" s="64">
        <v>-302737</v>
      </c>
      <c r="V113" s="65">
        <f t="shared" si="26"/>
        <v>29301435</v>
      </c>
      <c r="W113" s="66">
        <f t="shared" si="27"/>
        <v>-0.010226160015554564</v>
      </c>
      <c r="X113" s="67">
        <f t="shared" si="28"/>
        <v>0.6646368512551049</v>
      </c>
      <c r="Y113" s="62">
        <v>555764539</v>
      </c>
      <c r="Z113" s="64">
        <v>-7613213</v>
      </c>
      <c r="AA113" s="65">
        <f t="shared" si="29"/>
        <v>548151326</v>
      </c>
      <c r="AB113" s="66">
        <f t="shared" si="30"/>
        <v>-0.013698630383468925</v>
      </c>
      <c r="AC113" s="67">
        <f t="shared" si="31"/>
        <v>0.020103063936509645</v>
      </c>
      <c r="AD113" s="62">
        <v>16810037</v>
      </c>
      <c r="AE113" s="67">
        <f t="shared" si="32"/>
        <v>0</v>
      </c>
      <c r="AF113" s="62">
        <v>0</v>
      </c>
      <c r="AG113" s="62">
        <v>836192784</v>
      </c>
      <c r="AH113" s="64">
        <v>-6221977</v>
      </c>
      <c r="AI113" s="65">
        <v>829970807</v>
      </c>
      <c r="AJ113" s="66">
        <f t="shared" si="33"/>
        <v>-0.0074408403409518065</v>
      </c>
      <c r="AK113" s="62">
        <v>0</v>
      </c>
      <c r="AL113" s="62">
        <v>238679</v>
      </c>
      <c r="AM113" s="25">
        <v>0</v>
      </c>
      <c r="AN113" s="68"/>
    </row>
    <row r="114" spans="1:40" ht="12.75">
      <c r="A114" s="59" t="s">
        <v>233</v>
      </c>
      <c r="B114" s="60" t="s">
        <v>232</v>
      </c>
      <c r="C114" s="24">
        <v>3</v>
      </c>
      <c r="D114" s="24"/>
      <c r="E114" s="61">
        <f t="shared" si="17"/>
        <v>0.03640591564220723</v>
      </c>
      <c r="F114" s="62">
        <v>27211624</v>
      </c>
      <c r="G114" s="63">
        <f t="shared" si="18"/>
        <v>0.007436281268477224</v>
      </c>
      <c r="H114" s="62">
        <v>5558253</v>
      </c>
      <c r="I114" s="63">
        <f t="shared" si="19"/>
        <v>0.0052406418920942915</v>
      </c>
      <c r="J114" s="62">
        <v>3917121</v>
      </c>
      <c r="K114" s="64">
        <v>27944</v>
      </c>
      <c r="L114" s="65">
        <f t="shared" si="20"/>
        <v>3945065</v>
      </c>
      <c r="M114" s="66">
        <f t="shared" si="21"/>
        <v>0.007133810775822345</v>
      </c>
      <c r="N114" s="67">
        <f t="shared" si="22"/>
        <v>0.2336956793241727</v>
      </c>
      <c r="O114" s="62">
        <v>174675979</v>
      </c>
      <c r="P114" s="64">
        <v>1816904</v>
      </c>
      <c r="Q114" s="65">
        <f t="shared" si="23"/>
        <v>176492883</v>
      </c>
      <c r="R114" s="66">
        <f t="shared" si="24"/>
        <v>0.010401567579020124</v>
      </c>
      <c r="S114" s="67">
        <f t="shared" si="25"/>
        <v>0.04542668955517107</v>
      </c>
      <c r="T114" s="62">
        <v>33954207</v>
      </c>
      <c r="U114" s="64">
        <v>-167204</v>
      </c>
      <c r="V114" s="65">
        <f t="shared" si="26"/>
        <v>33787003</v>
      </c>
      <c r="W114" s="66">
        <f t="shared" si="27"/>
        <v>-0.004924397144660159</v>
      </c>
      <c r="X114" s="67">
        <f t="shared" si="28"/>
        <v>0.6606814788167396</v>
      </c>
      <c r="Y114" s="62">
        <v>493826777</v>
      </c>
      <c r="Z114" s="64">
        <v>-11163251</v>
      </c>
      <c r="AA114" s="65">
        <f t="shared" si="29"/>
        <v>482663526</v>
      </c>
      <c r="AB114" s="66">
        <f t="shared" si="30"/>
        <v>-0.022605600829944464</v>
      </c>
      <c r="AC114" s="67">
        <f t="shared" si="31"/>
        <v>0.011113313501137883</v>
      </c>
      <c r="AD114" s="62">
        <v>8306653</v>
      </c>
      <c r="AE114" s="67">
        <f t="shared" si="32"/>
        <v>0</v>
      </c>
      <c r="AF114" s="62">
        <v>0</v>
      </c>
      <c r="AG114" s="62">
        <v>747450614</v>
      </c>
      <c r="AH114" s="64">
        <v>-9485607</v>
      </c>
      <c r="AI114" s="65">
        <v>737965007</v>
      </c>
      <c r="AJ114" s="66">
        <f t="shared" si="33"/>
        <v>-0.012690613697188026</v>
      </c>
      <c r="AK114" s="62">
        <v>0</v>
      </c>
      <c r="AL114" s="62">
        <v>0</v>
      </c>
      <c r="AM114" s="25">
        <v>0</v>
      </c>
      <c r="AN114" s="68"/>
    </row>
    <row r="115" spans="1:40" ht="12.75">
      <c r="A115" s="59" t="s">
        <v>235</v>
      </c>
      <c r="B115" s="60" t="s">
        <v>234</v>
      </c>
      <c r="C115" s="24">
        <v>3</v>
      </c>
      <c r="D115" s="24"/>
      <c r="E115" s="61">
        <f t="shared" si="17"/>
        <v>0.04110220014239544</v>
      </c>
      <c r="F115" s="62">
        <v>14883283</v>
      </c>
      <c r="G115" s="63">
        <f t="shared" si="18"/>
        <v>0.005903893046945122</v>
      </c>
      <c r="H115" s="62">
        <v>2137825</v>
      </c>
      <c r="I115" s="63">
        <f t="shared" si="19"/>
        <v>0.010041049223691883</v>
      </c>
      <c r="J115" s="62">
        <v>3635907</v>
      </c>
      <c r="K115" s="64">
        <v>25938</v>
      </c>
      <c r="L115" s="65">
        <f t="shared" si="20"/>
        <v>3661845</v>
      </c>
      <c r="M115" s="66">
        <f t="shared" si="21"/>
        <v>0.00713384583269044</v>
      </c>
      <c r="N115" s="67">
        <f t="shared" si="22"/>
        <v>0.10526202271726745</v>
      </c>
      <c r="O115" s="62">
        <v>38115830</v>
      </c>
      <c r="P115" s="64">
        <v>401219</v>
      </c>
      <c r="Q115" s="65">
        <f t="shared" si="23"/>
        <v>38517049</v>
      </c>
      <c r="R115" s="66">
        <f t="shared" si="24"/>
        <v>0.010526308885310906</v>
      </c>
      <c r="S115" s="67">
        <f t="shared" si="25"/>
        <v>0.016573305441921166</v>
      </c>
      <c r="T115" s="62">
        <v>6001265</v>
      </c>
      <c r="U115" s="64">
        <v>193589</v>
      </c>
      <c r="V115" s="65">
        <f t="shared" si="26"/>
        <v>6194854</v>
      </c>
      <c r="W115" s="66">
        <f t="shared" si="27"/>
        <v>0.03225803226486416</v>
      </c>
      <c r="X115" s="67">
        <f t="shared" si="28"/>
        <v>0.8012502005982862</v>
      </c>
      <c r="Y115" s="62">
        <v>290136135</v>
      </c>
      <c r="Z115" s="64">
        <v>-7841518</v>
      </c>
      <c r="AA115" s="65">
        <f t="shared" si="29"/>
        <v>282294617</v>
      </c>
      <c r="AB115" s="66">
        <f t="shared" si="30"/>
        <v>-0.027027029914767426</v>
      </c>
      <c r="AC115" s="67">
        <f t="shared" si="31"/>
        <v>0.019867328829492742</v>
      </c>
      <c r="AD115" s="62">
        <v>7194045</v>
      </c>
      <c r="AE115" s="67">
        <f t="shared" si="32"/>
        <v>0</v>
      </c>
      <c r="AF115" s="62">
        <v>0</v>
      </c>
      <c r="AG115" s="62">
        <v>362104290</v>
      </c>
      <c r="AH115" s="64">
        <v>-7220772</v>
      </c>
      <c r="AI115" s="65">
        <v>354883518</v>
      </c>
      <c r="AJ115" s="66">
        <f t="shared" si="33"/>
        <v>-0.019941139056927494</v>
      </c>
      <c r="AK115" s="62">
        <v>0</v>
      </c>
      <c r="AL115" s="62">
        <v>0</v>
      </c>
      <c r="AM115" s="25">
        <v>0</v>
      </c>
      <c r="AN115" s="68"/>
    </row>
    <row r="116" spans="1:40" ht="12.75">
      <c r="A116" s="59" t="s">
        <v>237</v>
      </c>
      <c r="B116" s="60" t="s">
        <v>236</v>
      </c>
      <c r="C116" s="24">
        <v>3</v>
      </c>
      <c r="D116" s="24"/>
      <c r="E116" s="61">
        <f t="shared" si="17"/>
        <v>0.03489869155591839</v>
      </c>
      <c r="F116" s="62">
        <v>12433891</v>
      </c>
      <c r="G116" s="63">
        <f t="shared" si="18"/>
        <v>0.009465504030637738</v>
      </c>
      <c r="H116" s="62">
        <v>3372420</v>
      </c>
      <c r="I116" s="63">
        <f t="shared" si="19"/>
        <v>0.02781522233195887</v>
      </c>
      <c r="J116" s="62">
        <v>9910155</v>
      </c>
      <c r="K116" s="64">
        <v>70698</v>
      </c>
      <c r="L116" s="65">
        <f t="shared" si="20"/>
        <v>9980853</v>
      </c>
      <c r="M116" s="66">
        <f t="shared" si="21"/>
        <v>0.007133894474909828</v>
      </c>
      <c r="N116" s="67">
        <f t="shared" si="22"/>
        <v>0.1113612162270874</v>
      </c>
      <c r="O116" s="62">
        <v>39676365</v>
      </c>
      <c r="P116" s="64">
        <v>396488</v>
      </c>
      <c r="Q116" s="65">
        <f t="shared" si="23"/>
        <v>40072853</v>
      </c>
      <c r="R116" s="66">
        <f t="shared" si="24"/>
        <v>0.009993052538961168</v>
      </c>
      <c r="S116" s="67">
        <f t="shared" si="25"/>
        <v>0.022111568642687724</v>
      </c>
      <c r="T116" s="62">
        <v>7878027</v>
      </c>
      <c r="U116" s="64">
        <v>248664</v>
      </c>
      <c r="V116" s="65">
        <f t="shared" si="26"/>
        <v>8126691</v>
      </c>
      <c r="W116" s="66">
        <f t="shared" si="27"/>
        <v>0.0315642482565749</v>
      </c>
      <c r="X116" s="67">
        <f t="shared" si="28"/>
        <v>0.7731344665670832</v>
      </c>
      <c r="Y116" s="62">
        <v>275456450</v>
      </c>
      <c r="Z116" s="64">
        <v>-7244835</v>
      </c>
      <c r="AA116" s="65">
        <f t="shared" si="29"/>
        <v>268211615</v>
      </c>
      <c r="AB116" s="66">
        <f t="shared" si="30"/>
        <v>-0.026301199336592047</v>
      </c>
      <c r="AC116" s="67">
        <f t="shared" si="31"/>
        <v>0.021213330644626698</v>
      </c>
      <c r="AD116" s="62">
        <v>7557998</v>
      </c>
      <c r="AE116" s="67">
        <f t="shared" si="32"/>
        <v>0</v>
      </c>
      <c r="AF116" s="62">
        <v>0</v>
      </c>
      <c r="AG116" s="62">
        <v>356285306</v>
      </c>
      <c r="AH116" s="64">
        <v>-6528985</v>
      </c>
      <c r="AI116" s="65">
        <v>349756321</v>
      </c>
      <c r="AJ116" s="66">
        <f t="shared" si="33"/>
        <v>-0.01832515933171827</v>
      </c>
      <c r="AK116" s="62">
        <v>0</v>
      </c>
      <c r="AL116" s="62">
        <v>0</v>
      </c>
      <c r="AM116" s="25">
        <v>0</v>
      </c>
      <c r="AN116" s="68"/>
    </row>
    <row r="117" spans="1:40" ht="12.75">
      <c r="A117" s="59" t="s">
        <v>239</v>
      </c>
      <c r="B117" s="60" t="s">
        <v>238</v>
      </c>
      <c r="C117" s="24">
        <v>3</v>
      </c>
      <c r="D117" s="24"/>
      <c r="E117" s="61">
        <f t="shared" si="17"/>
        <v>0.0734684128238075</v>
      </c>
      <c r="F117" s="62">
        <v>122908129</v>
      </c>
      <c r="G117" s="63">
        <f t="shared" si="18"/>
        <v>0.008008705520777095</v>
      </c>
      <c r="H117" s="62">
        <v>13398071</v>
      </c>
      <c r="I117" s="63">
        <f t="shared" si="19"/>
        <v>0.02266183680164195</v>
      </c>
      <c r="J117" s="62">
        <v>37911857</v>
      </c>
      <c r="K117" s="64">
        <v>270458</v>
      </c>
      <c r="L117" s="65">
        <f t="shared" si="20"/>
        <v>38182315</v>
      </c>
      <c r="M117" s="66">
        <f t="shared" si="21"/>
        <v>0.007133863160541041</v>
      </c>
      <c r="N117" s="67">
        <f t="shared" si="22"/>
        <v>0.2235306273082141</v>
      </c>
      <c r="O117" s="62">
        <v>373952970</v>
      </c>
      <c r="P117" s="64">
        <v>3936195</v>
      </c>
      <c r="Q117" s="65">
        <f t="shared" si="23"/>
        <v>377889165</v>
      </c>
      <c r="R117" s="66">
        <f t="shared" si="24"/>
        <v>0.010525909180504703</v>
      </c>
      <c r="S117" s="67">
        <f t="shared" si="25"/>
        <v>0.1112986730413983</v>
      </c>
      <c r="T117" s="62">
        <v>186195824</v>
      </c>
      <c r="U117" s="64">
        <v>5996456</v>
      </c>
      <c r="V117" s="65">
        <f t="shared" si="26"/>
        <v>192192280</v>
      </c>
      <c r="W117" s="66">
        <f t="shared" si="27"/>
        <v>0.03220510466443114</v>
      </c>
      <c r="X117" s="67">
        <f t="shared" si="28"/>
        <v>0.5449588944817095</v>
      </c>
      <c r="Y117" s="62">
        <v>911682661</v>
      </c>
      <c r="Z117" s="64">
        <v>-24637824</v>
      </c>
      <c r="AA117" s="65">
        <f t="shared" si="29"/>
        <v>887044837</v>
      </c>
      <c r="AB117" s="66">
        <f t="shared" si="30"/>
        <v>-0.027024561345693948</v>
      </c>
      <c r="AC117" s="67">
        <f t="shared" si="31"/>
        <v>0.016072850022451513</v>
      </c>
      <c r="AD117" s="62">
        <v>26888888</v>
      </c>
      <c r="AE117" s="67">
        <f t="shared" si="32"/>
        <v>0</v>
      </c>
      <c r="AF117" s="62">
        <v>0</v>
      </c>
      <c r="AG117" s="62">
        <v>1672938400</v>
      </c>
      <c r="AH117" s="64">
        <v>-14434715</v>
      </c>
      <c r="AI117" s="65">
        <v>1658503685</v>
      </c>
      <c r="AJ117" s="66">
        <f t="shared" si="33"/>
        <v>-0.00862836013567505</v>
      </c>
      <c r="AK117" s="62">
        <v>14555</v>
      </c>
      <c r="AL117" s="62">
        <v>305655</v>
      </c>
      <c r="AM117" s="25">
        <v>0</v>
      </c>
      <c r="AN117" s="68"/>
    </row>
    <row r="118" spans="1:40" ht="12.75">
      <c r="A118" s="59" t="s">
        <v>241</v>
      </c>
      <c r="B118" s="60" t="s">
        <v>240</v>
      </c>
      <c r="C118" s="24">
        <v>3</v>
      </c>
      <c r="D118" s="24"/>
      <c r="E118" s="61">
        <f t="shared" si="17"/>
        <v>0.03194431768895502</v>
      </c>
      <c r="F118" s="62">
        <v>11064520</v>
      </c>
      <c r="G118" s="63">
        <f t="shared" si="18"/>
        <v>0.006084006541036528</v>
      </c>
      <c r="H118" s="62">
        <v>2107311</v>
      </c>
      <c r="I118" s="63">
        <f t="shared" si="19"/>
        <v>0.0022577514069772714</v>
      </c>
      <c r="J118" s="62">
        <v>782015</v>
      </c>
      <c r="K118" s="64">
        <v>5579</v>
      </c>
      <c r="L118" s="65">
        <f t="shared" si="20"/>
        <v>787594</v>
      </c>
      <c r="M118" s="66">
        <f t="shared" si="21"/>
        <v>0.007134134255736783</v>
      </c>
      <c r="N118" s="67">
        <f t="shared" si="22"/>
        <v>0.3272791447069548</v>
      </c>
      <c r="O118" s="62">
        <v>113359336</v>
      </c>
      <c r="P118" s="64">
        <v>-1160212</v>
      </c>
      <c r="Q118" s="65">
        <f t="shared" si="23"/>
        <v>112199124</v>
      </c>
      <c r="R118" s="66">
        <f t="shared" si="24"/>
        <v>-0.010234816477753539</v>
      </c>
      <c r="S118" s="67">
        <f t="shared" si="25"/>
        <v>0.05935858160637646</v>
      </c>
      <c r="T118" s="62">
        <v>20559970</v>
      </c>
      <c r="U118" s="64">
        <v>0</v>
      </c>
      <c r="V118" s="65">
        <f t="shared" si="26"/>
        <v>20559970</v>
      </c>
      <c r="W118" s="66">
        <f t="shared" si="27"/>
        <v>0</v>
      </c>
      <c r="X118" s="67">
        <f t="shared" si="28"/>
        <v>0.5550491206404504</v>
      </c>
      <c r="Y118" s="62">
        <v>192251785</v>
      </c>
      <c r="Z118" s="64">
        <v>5492908</v>
      </c>
      <c r="AA118" s="65">
        <f t="shared" si="29"/>
        <v>197744693</v>
      </c>
      <c r="AB118" s="66">
        <f t="shared" si="30"/>
        <v>0.028571427828355405</v>
      </c>
      <c r="AC118" s="67">
        <f t="shared" si="31"/>
        <v>0.00963977842852701</v>
      </c>
      <c r="AD118" s="62">
        <v>3338920</v>
      </c>
      <c r="AE118" s="67">
        <f t="shared" si="32"/>
        <v>0.008387298980722456</v>
      </c>
      <c r="AF118" s="62">
        <v>2905100</v>
      </c>
      <c r="AG118" s="62">
        <v>346368957</v>
      </c>
      <c r="AH118" s="64">
        <v>4338275</v>
      </c>
      <c r="AI118" s="65">
        <v>350707232</v>
      </c>
      <c r="AJ118" s="66">
        <f t="shared" si="33"/>
        <v>0.01252501101015239</v>
      </c>
      <c r="AK118" s="62">
        <v>0</v>
      </c>
      <c r="AL118" s="62">
        <v>225990</v>
      </c>
      <c r="AM118" s="25">
        <v>0</v>
      </c>
      <c r="AN118" s="68"/>
    </row>
    <row r="119" spans="1:40" ht="12.75">
      <c r="A119" s="59" t="s">
        <v>243</v>
      </c>
      <c r="B119" s="60" t="s">
        <v>242</v>
      </c>
      <c r="C119" s="24">
        <v>3</v>
      </c>
      <c r="D119" s="24"/>
      <c r="E119" s="61">
        <f t="shared" si="17"/>
        <v>0.04291497448825081</v>
      </c>
      <c r="F119" s="62">
        <v>16586905</v>
      </c>
      <c r="G119" s="63">
        <f t="shared" si="18"/>
        <v>0.0030925633462622324</v>
      </c>
      <c r="H119" s="62">
        <v>1195295</v>
      </c>
      <c r="I119" s="63">
        <f t="shared" si="19"/>
        <v>0.0005530648238192693</v>
      </c>
      <c r="J119" s="62">
        <v>213763</v>
      </c>
      <c r="K119" s="64">
        <v>1525</v>
      </c>
      <c r="L119" s="65">
        <f t="shared" si="20"/>
        <v>215288</v>
      </c>
      <c r="M119" s="66">
        <f t="shared" si="21"/>
        <v>0.007134069039075986</v>
      </c>
      <c r="N119" s="67">
        <f t="shared" si="22"/>
        <v>0.051917703887981316</v>
      </c>
      <c r="O119" s="62">
        <v>20066516</v>
      </c>
      <c r="P119" s="64">
        <v>-12332</v>
      </c>
      <c r="Q119" s="65">
        <f t="shared" si="23"/>
        <v>20054184</v>
      </c>
      <c r="R119" s="66">
        <f t="shared" si="24"/>
        <v>-0.0006145561092917176</v>
      </c>
      <c r="S119" s="67">
        <f t="shared" si="25"/>
        <v>0.02344853018281232</v>
      </c>
      <c r="T119" s="62">
        <v>9063003</v>
      </c>
      <c r="U119" s="64">
        <v>0</v>
      </c>
      <c r="V119" s="65">
        <f t="shared" si="26"/>
        <v>9063003</v>
      </c>
      <c r="W119" s="66">
        <f t="shared" si="27"/>
        <v>0</v>
      </c>
      <c r="X119" s="67">
        <f t="shared" si="28"/>
        <v>0.8523999470849409</v>
      </c>
      <c r="Y119" s="62">
        <v>329457890</v>
      </c>
      <c r="Z119" s="64">
        <v>-4292458</v>
      </c>
      <c r="AA119" s="65">
        <f t="shared" si="29"/>
        <v>325165432</v>
      </c>
      <c r="AB119" s="66">
        <f t="shared" si="30"/>
        <v>-0.013028851729730923</v>
      </c>
      <c r="AC119" s="67">
        <f t="shared" si="31"/>
        <v>0.023654206039576645</v>
      </c>
      <c r="AD119" s="62">
        <v>9142498</v>
      </c>
      <c r="AE119" s="67">
        <f t="shared" si="32"/>
        <v>0.0020190101463565023</v>
      </c>
      <c r="AF119" s="62">
        <v>780360</v>
      </c>
      <c r="AG119" s="62">
        <v>386506230</v>
      </c>
      <c r="AH119" s="64">
        <v>-4303265</v>
      </c>
      <c r="AI119" s="65">
        <v>382202965</v>
      </c>
      <c r="AJ119" s="66">
        <f t="shared" si="33"/>
        <v>-0.011133753264468726</v>
      </c>
      <c r="AK119" s="62">
        <v>0</v>
      </c>
      <c r="AL119" s="62">
        <v>0</v>
      </c>
      <c r="AM119" s="25">
        <v>0</v>
      </c>
      <c r="AN119" s="68"/>
    </row>
    <row r="120" spans="1:40" ht="12.75">
      <c r="A120" s="59" t="s">
        <v>245</v>
      </c>
      <c r="B120" s="60" t="s">
        <v>244</v>
      </c>
      <c r="C120" s="24">
        <v>3</v>
      </c>
      <c r="D120" s="24"/>
      <c r="E120" s="61">
        <f t="shared" si="17"/>
        <v>0.05319823324543762</v>
      </c>
      <c r="F120" s="62">
        <v>22546297</v>
      </c>
      <c r="G120" s="63">
        <f t="shared" si="18"/>
        <v>0.015008530221736215</v>
      </c>
      <c r="H120" s="62">
        <v>6360865</v>
      </c>
      <c r="I120" s="63">
        <f t="shared" si="19"/>
        <v>0.03443513132388735</v>
      </c>
      <c r="J120" s="62">
        <v>14594182</v>
      </c>
      <c r="K120" s="64">
        <v>104113</v>
      </c>
      <c r="L120" s="65">
        <f t="shared" si="20"/>
        <v>14698295</v>
      </c>
      <c r="M120" s="66">
        <f t="shared" si="21"/>
        <v>0.007133870195671124</v>
      </c>
      <c r="N120" s="67">
        <f t="shared" si="22"/>
        <v>0.1477381787619717</v>
      </c>
      <c r="O120" s="62">
        <v>62613900</v>
      </c>
      <c r="P120" s="64">
        <v>-574044</v>
      </c>
      <c r="Q120" s="65">
        <f t="shared" si="23"/>
        <v>62039856</v>
      </c>
      <c r="R120" s="66">
        <f t="shared" si="24"/>
        <v>-0.00916799624364558</v>
      </c>
      <c r="S120" s="67">
        <f t="shared" si="25"/>
        <v>0.08907999721105814</v>
      </c>
      <c r="T120" s="62">
        <v>37753586</v>
      </c>
      <c r="U120" s="64">
        <v>-4212</v>
      </c>
      <c r="V120" s="65">
        <f t="shared" si="26"/>
        <v>37749374</v>
      </c>
      <c r="W120" s="66">
        <f t="shared" si="27"/>
        <v>-0.00011156556095095178</v>
      </c>
      <c r="X120" s="67">
        <f t="shared" si="28"/>
        <v>0.6094289901069248</v>
      </c>
      <c r="Y120" s="62">
        <v>258286153</v>
      </c>
      <c r="Z120" s="64">
        <v>4197845</v>
      </c>
      <c r="AA120" s="65">
        <f t="shared" si="29"/>
        <v>262483998</v>
      </c>
      <c r="AB120" s="66">
        <f t="shared" si="30"/>
        <v>0.016252690867249085</v>
      </c>
      <c r="AC120" s="67">
        <f t="shared" si="31"/>
        <v>0.013055154864727471</v>
      </c>
      <c r="AD120" s="62">
        <v>5532992</v>
      </c>
      <c r="AE120" s="67">
        <f t="shared" si="32"/>
        <v>0.03805578426425672</v>
      </c>
      <c r="AF120" s="62">
        <v>16128675</v>
      </c>
      <c r="AG120" s="62">
        <v>423816650</v>
      </c>
      <c r="AH120" s="64">
        <v>3723702</v>
      </c>
      <c r="AI120" s="65">
        <v>427540352</v>
      </c>
      <c r="AJ120" s="66">
        <f t="shared" si="33"/>
        <v>0.008786115410991995</v>
      </c>
      <c r="AK120" s="62">
        <v>0</v>
      </c>
      <c r="AL120" s="62">
        <v>0</v>
      </c>
      <c r="AM120" s="25">
        <v>0</v>
      </c>
      <c r="AN120" s="68"/>
    </row>
    <row r="121" spans="1:40" ht="12.75">
      <c r="A121" s="59" t="s">
        <v>247</v>
      </c>
      <c r="B121" s="60" t="s">
        <v>246</v>
      </c>
      <c r="C121" s="24">
        <v>3</v>
      </c>
      <c r="D121" s="24"/>
      <c r="E121" s="61">
        <f t="shared" si="17"/>
        <v>0.04260877062039172</v>
      </c>
      <c r="F121" s="62">
        <v>56176484</v>
      </c>
      <c r="G121" s="63">
        <f t="shared" si="18"/>
        <v>0.0032672004886168124</v>
      </c>
      <c r="H121" s="62">
        <v>4307560</v>
      </c>
      <c r="I121" s="63">
        <f t="shared" si="19"/>
        <v>0.003958725411841022</v>
      </c>
      <c r="J121" s="62">
        <v>5219284</v>
      </c>
      <c r="K121" s="64">
        <v>37234</v>
      </c>
      <c r="L121" s="65">
        <f t="shared" si="20"/>
        <v>5256518</v>
      </c>
      <c r="M121" s="66">
        <f t="shared" si="21"/>
        <v>0.007133928715126443</v>
      </c>
      <c r="N121" s="67">
        <f t="shared" si="22"/>
        <v>0.15218188012320144</v>
      </c>
      <c r="O121" s="62">
        <v>200640451</v>
      </c>
      <c r="P121" s="64">
        <v>2112006</v>
      </c>
      <c r="Q121" s="65">
        <f t="shared" si="23"/>
        <v>202752457</v>
      </c>
      <c r="R121" s="66">
        <f t="shared" si="24"/>
        <v>0.01052632203263937</v>
      </c>
      <c r="S121" s="67">
        <f t="shared" si="25"/>
        <v>0.08587432927166543</v>
      </c>
      <c r="T121" s="62">
        <v>113218894</v>
      </c>
      <c r="U121" s="64">
        <v>-2307132</v>
      </c>
      <c r="V121" s="65">
        <f t="shared" si="26"/>
        <v>110911762</v>
      </c>
      <c r="W121" s="66">
        <f t="shared" si="27"/>
        <v>-0.020377623543999645</v>
      </c>
      <c r="X121" s="67">
        <f t="shared" si="28"/>
        <v>0.6943869244396804</v>
      </c>
      <c r="Y121" s="62">
        <v>915497335</v>
      </c>
      <c r="Z121" s="64">
        <v>39804231</v>
      </c>
      <c r="AA121" s="65">
        <f t="shared" si="29"/>
        <v>955301566</v>
      </c>
      <c r="AB121" s="66">
        <f t="shared" si="30"/>
        <v>0.04347825982475416</v>
      </c>
      <c r="AC121" s="67">
        <f t="shared" si="31"/>
        <v>0.01772216964460315</v>
      </c>
      <c r="AD121" s="62">
        <v>23365358</v>
      </c>
      <c r="AE121" s="67">
        <f t="shared" si="32"/>
        <v>0</v>
      </c>
      <c r="AF121" s="62">
        <v>0</v>
      </c>
      <c r="AG121" s="62">
        <v>1318425366</v>
      </c>
      <c r="AH121" s="64">
        <v>39646339</v>
      </c>
      <c r="AI121" s="65">
        <v>1358071705</v>
      </c>
      <c r="AJ121" s="66">
        <f t="shared" si="33"/>
        <v>0.030070977108309065</v>
      </c>
      <c r="AK121" s="62">
        <v>0</v>
      </c>
      <c r="AL121" s="62">
        <v>169387</v>
      </c>
      <c r="AM121" s="25">
        <v>0</v>
      </c>
      <c r="AN121" s="68"/>
    </row>
    <row r="122" spans="1:40" ht="12.75">
      <c r="A122" s="59" t="s">
        <v>249</v>
      </c>
      <c r="B122" s="60" t="s">
        <v>248</v>
      </c>
      <c r="C122" s="24">
        <v>3</v>
      </c>
      <c r="D122" s="24"/>
      <c r="E122" s="61">
        <f t="shared" si="17"/>
        <v>0.042898772281271175</v>
      </c>
      <c r="F122" s="62">
        <v>13614546</v>
      </c>
      <c r="G122" s="63">
        <f t="shared" si="18"/>
        <v>0.00205773508979504</v>
      </c>
      <c r="H122" s="62">
        <v>653052</v>
      </c>
      <c r="I122" s="63">
        <f t="shared" si="19"/>
        <v>0.0004248963385053438</v>
      </c>
      <c r="J122" s="62">
        <v>134847</v>
      </c>
      <c r="K122" s="64">
        <v>962</v>
      </c>
      <c r="L122" s="65">
        <f t="shared" si="20"/>
        <v>135809</v>
      </c>
      <c r="M122" s="66">
        <f t="shared" si="21"/>
        <v>0.007134011138549615</v>
      </c>
      <c r="N122" s="67">
        <f t="shared" si="22"/>
        <v>0.07680768811462438</v>
      </c>
      <c r="O122" s="62">
        <v>24376031</v>
      </c>
      <c r="P122" s="64">
        <v>249221</v>
      </c>
      <c r="Q122" s="65">
        <f t="shared" si="23"/>
        <v>24625252</v>
      </c>
      <c r="R122" s="66">
        <f t="shared" si="24"/>
        <v>0.01022401883227011</v>
      </c>
      <c r="S122" s="67">
        <f t="shared" si="25"/>
        <v>0.008920459895089642</v>
      </c>
      <c r="T122" s="62">
        <v>2831037</v>
      </c>
      <c r="U122" s="64">
        <v>-52400</v>
      </c>
      <c r="V122" s="65">
        <f t="shared" si="26"/>
        <v>2778637</v>
      </c>
      <c r="W122" s="66">
        <f t="shared" si="27"/>
        <v>-0.018509118743414515</v>
      </c>
      <c r="X122" s="67">
        <f t="shared" si="28"/>
        <v>0.8369878660675645</v>
      </c>
      <c r="Y122" s="62">
        <v>265630208</v>
      </c>
      <c r="Z122" s="64">
        <v>7558283</v>
      </c>
      <c r="AA122" s="65">
        <f t="shared" si="29"/>
        <v>273188491</v>
      </c>
      <c r="AB122" s="66">
        <f t="shared" si="30"/>
        <v>0.02845415458169577</v>
      </c>
      <c r="AC122" s="67">
        <f t="shared" si="31"/>
        <v>0.031902582213149906</v>
      </c>
      <c r="AD122" s="62">
        <v>10124746</v>
      </c>
      <c r="AE122" s="67">
        <f t="shared" si="32"/>
        <v>0</v>
      </c>
      <c r="AF122" s="62">
        <v>0</v>
      </c>
      <c r="AG122" s="62">
        <v>317364467</v>
      </c>
      <c r="AH122" s="64">
        <v>7756066</v>
      </c>
      <c r="AI122" s="65">
        <v>325120533</v>
      </c>
      <c r="AJ122" s="66">
        <f t="shared" si="33"/>
        <v>0.024438986737604747</v>
      </c>
      <c r="AK122" s="62">
        <v>0</v>
      </c>
      <c r="AL122" s="62">
        <v>0</v>
      </c>
      <c r="AM122" s="25">
        <v>0</v>
      </c>
      <c r="AN122" s="68"/>
    </row>
    <row r="123" spans="1:40" ht="12.75">
      <c r="A123" s="59" t="s">
        <v>251</v>
      </c>
      <c r="B123" s="60" t="s">
        <v>250</v>
      </c>
      <c r="C123" s="24">
        <v>3</v>
      </c>
      <c r="D123" s="24"/>
      <c r="E123" s="61">
        <f t="shared" si="17"/>
        <v>0.08619746744302978</v>
      </c>
      <c r="F123" s="62">
        <v>17706716</v>
      </c>
      <c r="G123" s="63">
        <f t="shared" si="18"/>
        <v>0.0027946595014961854</v>
      </c>
      <c r="H123" s="62">
        <v>574080</v>
      </c>
      <c r="I123" s="63">
        <f t="shared" si="19"/>
        <v>0.00197050561304109</v>
      </c>
      <c r="J123" s="62">
        <v>404782</v>
      </c>
      <c r="K123" s="64">
        <v>2888</v>
      </c>
      <c r="L123" s="65">
        <f t="shared" si="20"/>
        <v>407670</v>
      </c>
      <c r="M123" s="66">
        <f t="shared" si="21"/>
        <v>0.007134704606430128</v>
      </c>
      <c r="N123" s="67">
        <f t="shared" si="22"/>
        <v>0.16005695715460044</v>
      </c>
      <c r="O123" s="62">
        <v>32878960</v>
      </c>
      <c r="P123" s="64">
        <v>346094</v>
      </c>
      <c r="Q123" s="65">
        <f t="shared" si="23"/>
        <v>33225054</v>
      </c>
      <c r="R123" s="66">
        <f t="shared" si="24"/>
        <v>0.01052630618486716</v>
      </c>
      <c r="S123" s="67">
        <f t="shared" si="25"/>
        <v>0.03291555685708176</v>
      </c>
      <c r="T123" s="62">
        <v>6761526</v>
      </c>
      <c r="U123" s="64">
        <v>-137990</v>
      </c>
      <c r="V123" s="65">
        <f t="shared" si="26"/>
        <v>6623536</v>
      </c>
      <c r="W123" s="66">
        <f t="shared" si="27"/>
        <v>-0.020408114972862636</v>
      </c>
      <c r="X123" s="67">
        <f t="shared" si="28"/>
        <v>0.6822739793084011</v>
      </c>
      <c r="Y123" s="62">
        <v>140152976</v>
      </c>
      <c r="Z123" s="64">
        <v>6093608</v>
      </c>
      <c r="AA123" s="65">
        <f t="shared" si="29"/>
        <v>146246584</v>
      </c>
      <c r="AB123" s="66">
        <f t="shared" si="30"/>
        <v>0.043478263351325486</v>
      </c>
      <c r="AC123" s="67">
        <f t="shared" si="31"/>
        <v>0.03379087412234971</v>
      </c>
      <c r="AD123" s="62">
        <v>6941334</v>
      </c>
      <c r="AE123" s="67">
        <f t="shared" si="32"/>
        <v>0</v>
      </c>
      <c r="AF123" s="62">
        <v>0</v>
      </c>
      <c r="AG123" s="62">
        <v>205420374</v>
      </c>
      <c r="AH123" s="64">
        <v>6304600</v>
      </c>
      <c r="AI123" s="65">
        <v>211724974</v>
      </c>
      <c r="AJ123" s="66">
        <f t="shared" si="33"/>
        <v>0.030691210794894182</v>
      </c>
      <c r="AK123" s="62">
        <v>0</v>
      </c>
      <c r="AL123" s="62">
        <v>0</v>
      </c>
      <c r="AM123" s="25">
        <v>0</v>
      </c>
      <c r="AN123" s="68"/>
    </row>
    <row r="124" spans="1:40" ht="12.75">
      <c r="A124" s="59" t="s">
        <v>253</v>
      </c>
      <c r="B124" s="60" t="s">
        <v>252</v>
      </c>
      <c r="C124" s="24">
        <v>3</v>
      </c>
      <c r="D124" s="24"/>
      <c r="E124" s="61">
        <f t="shared" si="17"/>
        <v>0.027119336534431188</v>
      </c>
      <c r="F124" s="62">
        <v>8920224</v>
      </c>
      <c r="G124" s="63">
        <f t="shared" si="18"/>
        <v>0.002516027513043473</v>
      </c>
      <c r="H124" s="62">
        <v>827584</v>
      </c>
      <c r="I124" s="63">
        <f t="shared" si="19"/>
        <v>0.0005413151181661517</v>
      </c>
      <c r="J124" s="62">
        <v>178052</v>
      </c>
      <c r="K124" s="64">
        <v>1271</v>
      </c>
      <c r="L124" s="65">
        <f t="shared" si="20"/>
        <v>179323</v>
      </c>
      <c r="M124" s="66">
        <f t="shared" si="21"/>
        <v>0.007138364073416755</v>
      </c>
      <c r="N124" s="67">
        <f t="shared" si="22"/>
        <v>0.06944956647712926</v>
      </c>
      <c r="O124" s="62">
        <v>22843689</v>
      </c>
      <c r="P124" s="64">
        <v>243343</v>
      </c>
      <c r="Q124" s="65">
        <f t="shared" si="23"/>
        <v>23087032</v>
      </c>
      <c r="R124" s="66">
        <f t="shared" si="24"/>
        <v>0.010652526393613571</v>
      </c>
      <c r="S124" s="67">
        <f t="shared" si="25"/>
        <v>0.004205209651209673</v>
      </c>
      <c r="T124" s="62">
        <v>1383198</v>
      </c>
      <c r="U124" s="64">
        <v>-28229</v>
      </c>
      <c r="V124" s="65">
        <f t="shared" si="26"/>
        <v>1354969</v>
      </c>
      <c r="W124" s="66">
        <f t="shared" si="27"/>
        <v>-0.02040850261495462</v>
      </c>
      <c r="X124" s="67">
        <f t="shared" si="28"/>
        <v>0.8760199004842021</v>
      </c>
      <c r="Y124" s="62">
        <v>288144724</v>
      </c>
      <c r="Z124" s="64">
        <v>10404773</v>
      </c>
      <c r="AA124" s="65">
        <f t="shared" si="29"/>
        <v>298549497</v>
      </c>
      <c r="AB124" s="66">
        <f t="shared" si="30"/>
        <v>0.03610953848316862</v>
      </c>
      <c r="AC124" s="67">
        <f t="shared" si="31"/>
        <v>0.020148644221818186</v>
      </c>
      <c r="AD124" s="62">
        <v>6627390</v>
      </c>
      <c r="AE124" s="67">
        <f t="shared" si="32"/>
        <v>0</v>
      </c>
      <c r="AF124" s="62">
        <v>0</v>
      </c>
      <c r="AG124" s="62">
        <v>328924861</v>
      </c>
      <c r="AH124" s="64">
        <v>10621158</v>
      </c>
      <c r="AI124" s="65">
        <v>339546019</v>
      </c>
      <c r="AJ124" s="66">
        <f t="shared" si="33"/>
        <v>0.03229052972070725</v>
      </c>
      <c r="AK124" s="62">
        <v>0</v>
      </c>
      <c r="AL124" s="62">
        <v>0</v>
      </c>
      <c r="AM124" s="25">
        <v>0</v>
      </c>
      <c r="AN124" s="68"/>
    </row>
    <row r="125" spans="1:40" ht="12.75">
      <c r="A125" s="59" t="s">
        <v>255</v>
      </c>
      <c r="B125" s="60" t="s">
        <v>254</v>
      </c>
      <c r="C125" s="24">
        <v>3</v>
      </c>
      <c r="D125" s="24"/>
      <c r="E125" s="61">
        <f t="shared" si="17"/>
        <v>0.05641788187549512</v>
      </c>
      <c r="F125" s="62">
        <v>65395334</v>
      </c>
      <c r="G125" s="63">
        <f t="shared" si="18"/>
        <v>0.0027726665626295007</v>
      </c>
      <c r="H125" s="62">
        <v>3213865</v>
      </c>
      <c r="I125" s="63">
        <f t="shared" si="19"/>
        <v>0.0008471387042834249</v>
      </c>
      <c r="J125" s="62">
        <v>981939</v>
      </c>
      <c r="K125" s="64">
        <v>7005</v>
      </c>
      <c r="L125" s="65">
        <f t="shared" si="20"/>
        <v>988944</v>
      </c>
      <c r="M125" s="66">
        <f t="shared" si="21"/>
        <v>0.0071338443630408815</v>
      </c>
      <c r="N125" s="67">
        <f t="shared" si="22"/>
        <v>0.08435448876026949</v>
      </c>
      <c r="O125" s="62">
        <v>97777332</v>
      </c>
      <c r="P125" s="64">
        <v>1029235</v>
      </c>
      <c r="Q125" s="65">
        <f t="shared" si="23"/>
        <v>98806567</v>
      </c>
      <c r="R125" s="66">
        <f t="shared" si="24"/>
        <v>0.010526315035881731</v>
      </c>
      <c r="S125" s="67">
        <f t="shared" si="25"/>
        <v>0.016955022988424592</v>
      </c>
      <c r="T125" s="62">
        <v>19652978</v>
      </c>
      <c r="U125" s="64">
        <v>-399784</v>
      </c>
      <c r="V125" s="65">
        <f t="shared" si="26"/>
        <v>19253194</v>
      </c>
      <c r="W125" s="66">
        <f t="shared" si="27"/>
        <v>-0.020342158832111858</v>
      </c>
      <c r="X125" s="67">
        <f t="shared" si="28"/>
        <v>0.801218595350701</v>
      </c>
      <c r="Y125" s="62">
        <v>928711889</v>
      </c>
      <c r="Z125" s="64">
        <v>40378777</v>
      </c>
      <c r="AA125" s="65">
        <f t="shared" si="29"/>
        <v>969090666</v>
      </c>
      <c r="AB125" s="66">
        <f t="shared" si="30"/>
        <v>0.04347826002688332</v>
      </c>
      <c r="AC125" s="67">
        <f t="shared" si="31"/>
        <v>0.037434205758196934</v>
      </c>
      <c r="AD125" s="62">
        <v>43390895</v>
      </c>
      <c r="AE125" s="67">
        <f t="shared" si="32"/>
        <v>0</v>
      </c>
      <c r="AF125" s="62">
        <v>0</v>
      </c>
      <c r="AG125" s="62">
        <v>1159124232</v>
      </c>
      <c r="AH125" s="64">
        <v>41015233</v>
      </c>
      <c r="AI125" s="65">
        <v>1200139465</v>
      </c>
      <c r="AJ125" s="66">
        <f t="shared" si="33"/>
        <v>0.03538467393545095</v>
      </c>
      <c r="AK125" s="62">
        <v>0</v>
      </c>
      <c r="AL125" s="62">
        <v>63565</v>
      </c>
      <c r="AM125" s="25">
        <v>0</v>
      </c>
      <c r="AN125" s="68"/>
    </row>
    <row r="126" spans="1:40" ht="12.75">
      <c r="A126" s="59" t="s">
        <v>257</v>
      </c>
      <c r="B126" s="60" t="s">
        <v>256</v>
      </c>
      <c r="C126" s="24">
        <v>3</v>
      </c>
      <c r="D126" s="24"/>
      <c r="E126" s="61">
        <f t="shared" si="17"/>
        <v>0.016711143878495496</v>
      </c>
      <c r="F126" s="62">
        <v>9001539</v>
      </c>
      <c r="G126" s="63">
        <f t="shared" si="18"/>
        <v>0.029268509274847955</v>
      </c>
      <c r="H126" s="62">
        <v>15765625</v>
      </c>
      <c r="I126" s="63">
        <f t="shared" si="19"/>
        <v>0.11677260846735725</v>
      </c>
      <c r="J126" s="62">
        <v>62900134</v>
      </c>
      <c r="K126" s="64">
        <v>448721</v>
      </c>
      <c r="L126" s="65">
        <f t="shared" si="20"/>
        <v>63348855</v>
      </c>
      <c r="M126" s="66">
        <f t="shared" si="21"/>
        <v>0.007133863975552103</v>
      </c>
      <c r="N126" s="67">
        <f t="shared" si="22"/>
        <v>0.05151544457962645</v>
      </c>
      <c r="O126" s="62">
        <v>27749045</v>
      </c>
      <c r="P126" s="64">
        <v>-115514</v>
      </c>
      <c r="Q126" s="65">
        <f t="shared" si="23"/>
        <v>27633531</v>
      </c>
      <c r="R126" s="66">
        <f t="shared" si="24"/>
        <v>-0.004162809927332634</v>
      </c>
      <c r="S126" s="67">
        <f t="shared" si="25"/>
        <v>0.02386980377201381</v>
      </c>
      <c r="T126" s="62">
        <v>12857586</v>
      </c>
      <c r="U126" s="64">
        <v>0</v>
      </c>
      <c r="V126" s="65">
        <f t="shared" si="26"/>
        <v>12857586</v>
      </c>
      <c r="W126" s="66">
        <f t="shared" si="27"/>
        <v>0</v>
      </c>
      <c r="X126" s="67">
        <f t="shared" si="28"/>
        <v>0.7552359723592065</v>
      </c>
      <c r="Y126" s="62">
        <v>406811533</v>
      </c>
      <c r="Z126" s="64">
        <v>0</v>
      </c>
      <c r="AA126" s="65">
        <f t="shared" si="29"/>
        <v>406811533</v>
      </c>
      <c r="AB126" s="66">
        <f t="shared" si="30"/>
        <v>0</v>
      </c>
      <c r="AC126" s="67">
        <f t="shared" si="31"/>
        <v>0.006625680397638215</v>
      </c>
      <c r="AD126" s="62">
        <v>3568955</v>
      </c>
      <c r="AE126" s="67">
        <f t="shared" si="32"/>
        <v>8.372708143797932E-07</v>
      </c>
      <c r="AF126" s="62">
        <v>451</v>
      </c>
      <c r="AG126" s="62">
        <v>538654868</v>
      </c>
      <c r="AH126" s="64">
        <v>333207</v>
      </c>
      <c r="AI126" s="65">
        <v>538988075</v>
      </c>
      <c r="AJ126" s="66">
        <f t="shared" si="33"/>
        <v>0.0006185909007695072</v>
      </c>
      <c r="AK126" s="62">
        <v>0</v>
      </c>
      <c r="AL126" s="62">
        <v>0</v>
      </c>
      <c r="AM126" s="25">
        <v>0</v>
      </c>
      <c r="AN126" s="68"/>
    </row>
    <row r="127" spans="1:40" ht="12.75">
      <c r="A127" s="59" t="s">
        <v>259</v>
      </c>
      <c r="B127" s="60" t="s">
        <v>258</v>
      </c>
      <c r="C127" s="24">
        <v>3</v>
      </c>
      <c r="D127" s="24"/>
      <c r="E127" s="61">
        <f t="shared" si="17"/>
        <v>0.030100335099061903</v>
      </c>
      <c r="F127" s="62">
        <v>18868822</v>
      </c>
      <c r="G127" s="63">
        <f t="shared" si="18"/>
        <v>0.005476518020369146</v>
      </c>
      <c r="H127" s="62">
        <v>3433033</v>
      </c>
      <c r="I127" s="63">
        <f t="shared" si="19"/>
        <v>0.015774209553500347</v>
      </c>
      <c r="J127" s="62">
        <v>9888287</v>
      </c>
      <c r="K127" s="64">
        <v>70542</v>
      </c>
      <c r="L127" s="65">
        <f t="shared" si="20"/>
        <v>9958829</v>
      </c>
      <c r="M127" s="66">
        <f t="shared" si="21"/>
        <v>0.007133894879871509</v>
      </c>
      <c r="N127" s="67">
        <f t="shared" si="22"/>
        <v>0.29671017382610587</v>
      </c>
      <c r="O127" s="62">
        <v>185996981</v>
      </c>
      <c r="P127" s="64">
        <v>-1913528</v>
      </c>
      <c r="Q127" s="65">
        <f t="shared" si="23"/>
        <v>184083453</v>
      </c>
      <c r="R127" s="66">
        <f t="shared" si="24"/>
        <v>-0.010287951931864959</v>
      </c>
      <c r="S127" s="67">
        <f t="shared" si="25"/>
        <v>0.05759597839777045</v>
      </c>
      <c r="T127" s="62">
        <v>36104856</v>
      </c>
      <c r="U127" s="64">
        <v>0</v>
      </c>
      <c r="V127" s="65">
        <f t="shared" si="26"/>
        <v>36104856</v>
      </c>
      <c r="W127" s="66">
        <f t="shared" si="27"/>
        <v>0</v>
      </c>
      <c r="X127" s="67">
        <f t="shared" si="28"/>
        <v>0.5710514177342121</v>
      </c>
      <c r="Y127" s="62">
        <v>357971681</v>
      </c>
      <c r="Z127" s="64">
        <v>10251571</v>
      </c>
      <c r="AA127" s="65">
        <f t="shared" si="29"/>
        <v>368223252</v>
      </c>
      <c r="AB127" s="66">
        <f t="shared" si="30"/>
        <v>0.028637938541289248</v>
      </c>
      <c r="AC127" s="67">
        <f t="shared" si="31"/>
        <v>0.0232913673689802</v>
      </c>
      <c r="AD127" s="62">
        <v>14600524</v>
      </c>
      <c r="AE127" s="67">
        <f t="shared" si="32"/>
        <v>0</v>
      </c>
      <c r="AF127" s="62">
        <v>0</v>
      </c>
      <c r="AG127" s="62">
        <v>626864184</v>
      </c>
      <c r="AH127" s="64">
        <v>8408585</v>
      </c>
      <c r="AI127" s="65">
        <v>635272769</v>
      </c>
      <c r="AJ127" s="66">
        <f t="shared" si="33"/>
        <v>0.013413726951737922</v>
      </c>
      <c r="AK127" s="62">
        <v>127803</v>
      </c>
      <c r="AL127" s="62">
        <v>0</v>
      </c>
      <c r="AM127" s="25">
        <v>0</v>
      </c>
      <c r="AN127" s="68"/>
    </row>
    <row r="128" spans="1:40" ht="12.75">
      <c r="A128" s="59" t="s">
        <v>261</v>
      </c>
      <c r="B128" s="69" t="s">
        <v>260</v>
      </c>
      <c r="C128" s="24">
        <v>3</v>
      </c>
      <c r="D128" s="24"/>
      <c r="E128" s="61">
        <f t="shared" si="17"/>
        <v>0.026955186120665813</v>
      </c>
      <c r="F128" s="62">
        <v>15939955</v>
      </c>
      <c r="G128" s="63">
        <f t="shared" si="18"/>
        <v>0.01206994411641463</v>
      </c>
      <c r="H128" s="62">
        <v>7137564</v>
      </c>
      <c r="I128" s="63">
        <f t="shared" si="19"/>
        <v>0.039526435545653334</v>
      </c>
      <c r="J128" s="62">
        <v>23373966</v>
      </c>
      <c r="K128" s="64">
        <v>166746</v>
      </c>
      <c r="L128" s="65">
        <f t="shared" si="20"/>
        <v>23540712</v>
      </c>
      <c r="M128" s="66">
        <f t="shared" si="21"/>
        <v>0.0071338342838352725</v>
      </c>
      <c r="N128" s="67">
        <f t="shared" si="22"/>
        <v>0.24455034987718977</v>
      </c>
      <c r="O128" s="62">
        <v>144614901</v>
      </c>
      <c r="P128" s="64">
        <v>-17870</v>
      </c>
      <c r="Q128" s="65">
        <f t="shared" si="23"/>
        <v>144597031</v>
      </c>
      <c r="R128" s="66">
        <f t="shared" si="24"/>
        <v>-0.0001235695621711901</v>
      </c>
      <c r="S128" s="67">
        <f t="shared" si="25"/>
        <v>0.015358472578612135</v>
      </c>
      <c r="T128" s="62">
        <v>9082236</v>
      </c>
      <c r="U128" s="64">
        <v>-59972</v>
      </c>
      <c r="V128" s="65">
        <f t="shared" si="26"/>
        <v>9022264</v>
      </c>
      <c r="W128" s="66">
        <f t="shared" si="27"/>
        <v>-0.006603219735756702</v>
      </c>
      <c r="X128" s="67">
        <f t="shared" si="28"/>
        <v>0.6377694976420665</v>
      </c>
      <c r="Y128" s="62">
        <v>377145127</v>
      </c>
      <c r="Z128" s="64">
        <v>4370412</v>
      </c>
      <c r="AA128" s="65">
        <f t="shared" si="29"/>
        <v>381515539</v>
      </c>
      <c r="AB128" s="66">
        <f t="shared" si="30"/>
        <v>0.011588143892417309</v>
      </c>
      <c r="AC128" s="67">
        <f t="shared" si="31"/>
        <v>0.023770114119397855</v>
      </c>
      <c r="AD128" s="62">
        <v>14056462</v>
      </c>
      <c r="AE128" s="67">
        <f t="shared" si="32"/>
        <v>0</v>
      </c>
      <c r="AF128" s="62">
        <v>0</v>
      </c>
      <c r="AG128" s="62">
        <v>591350211</v>
      </c>
      <c r="AH128" s="64">
        <v>4459316</v>
      </c>
      <c r="AI128" s="65">
        <v>595809527</v>
      </c>
      <c r="AJ128" s="66">
        <f t="shared" si="33"/>
        <v>0.007540905400979048</v>
      </c>
      <c r="AK128" s="62">
        <v>23183</v>
      </c>
      <c r="AL128" s="62">
        <v>299413</v>
      </c>
      <c r="AM128" s="25">
        <v>0</v>
      </c>
      <c r="AN128" s="68"/>
    </row>
    <row r="129" spans="1:40" ht="12.75">
      <c r="A129" s="59" t="s">
        <v>263</v>
      </c>
      <c r="B129" s="60" t="s">
        <v>262</v>
      </c>
      <c r="C129" s="24">
        <v>3</v>
      </c>
      <c r="D129" s="24"/>
      <c r="E129" s="61">
        <f t="shared" si="17"/>
        <v>0.03508813713226485</v>
      </c>
      <c r="F129" s="62">
        <v>5856239</v>
      </c>
      <c r="G129" s="63">
        <f t="shared" si="18"/>
        <v>0.010437749546401281</v>
      </c>
      <c r="H129" s="62">
        <v>1742069</v>
      </c>
      <c r="I129" s="63">
        <f t="shared" si="19"/>
        <v>0.035936035882003795</v>
      </c>
      <c r="J129" s="62">
        <v>5997754</v>
      </c>
      <c r="K129" s="64">
        <v>42787</v>
      </c>
      <c r="L129" s="65">
        <f t="shared" si="20"/>
        <v>6040541</v>
      </c>
      <c r="M129" s="66">
        <f t="shared" si="21"/>
        <v>0.00713383709968765</v>
      </c>
      <c r="N129" s="67">
        <f t="shared" si="22"/>
        <v>0.11190365962483205</v>
      </c>
      <c r="O129" s="62">
        <v>18676813</v>
      </c>
      <c r="P129" s="64">
        <v>-190511</v>
      </c>
      <c r="Q129" s="65">
        <f t="shared" si="23"/>
        <v>18486302</v>
      </c>
      <c r="R129" s="66">
        <f t="shared" si="24"/>
        <v>-0.010200401963654078</v>
      </c>
      <c r="S129" s="67">
        <f t="shared" si="25"/>
        <v>0.012892542699489608</v>
      </c>
      <c r="T129" s="62">
        <v>2151776</v>
      </c>
      <c r="U129" s="64">
        <v>0</v>
      </c>
      <c r="V129" s="65">
        <f t="shared" si="26"/>
        <v>2151776</v>
      </c>
      <c r="W129" s="66">
        <f t="shared" si="27"/>
        <v>0</v>
      </c>
      <c r="X129" s="67">
        <f t="shared" si="28"/>
        <v>0.7652241848728081</v>
      </c>
      <c r="Y129" s="62">
        <v>127716547</v>
      </c>
      <c r="Z129" s="64">
        <v>3649044</v>
      </c>
      <c r="AA129" s="65">
        <f t="shared" si="29"/>
        <v>131365591</v>
      </c>
      <c r="AB129" s="66">
        <f t="shared" si="30"/>
        <v>0.028571427005460774</v>
      </c>
      <c r="AC129" s="67">
        <f t="shared" si="31"/>
        <v>0.028517690242200362</v>
      </c>
      <c r="AD129" s="62">
        <v>4759626</v>
      </c>
      <c r="AE129" s="67">
        <f t="shared" si="32"/>
        <v>0</v>
      </c>
      <c r="AF129" s="62">
        <v>0</v>
      </c>
      <c r="AG129" s="62">
        <v>166900824</v>
      </c>
      <c r="AH129" s="64">
        <v>3501320</v>
      </c>
      <c r="AI129" s="65">
        <v>170402144</v>
      </c>
      <c r="AJ129" s="66">
        <f t="shared" si="33"/>
        <v>0.020978446457520186</v>
      </c>
      <c r="AK129" s="62">
        <v>0</v>
      </c>
      <c r="AL129" s="62">
        <v>0</v>
      </c>
      <c r="AM129" s="25">
        <v>0</v>
      </c>
      <c r="AN129" s="68"/>
    </row>
    <row r="130" spans="1:40" ht="12.75">
      <c r="A130" s="59" t="s">
        <v>265</v>
      </c>
      <c r="B130" s="60" t="s">
        <v>264</v>
      </c>
      <c r="C130" s="24">
        <v>3</v>
      </c>
      <c r="D130" s="24"/>
      <c r="E130" s="61">
        <f t="shared" si="17"/>
        <v>0.05356162399693835</v>
      </c>
      <c r="F130" s="62">
        <v>63340530</v>
      </c>
      <c r="G130" s="63">
        <f t="shared" si="18"/>
        <v>0.03649906454442428</v>
      </c>
      <c r="H130" s="62">
        <v>43162808</v>
      </c>
      <c r="I130" s="63">
        <f t="shared" si="19"/>
        <v>0.054435998776440855</v>
      </c>
      <c r="J130" s="62">
        <v>64374542</v>
      </c>
      <c r="K130" s="64">
        <v>459238</v>
      </c>
      <c r="L130" s="65">
        <f t="shared" si="20"/>
        <v>64833780</v>
      </c>
      <c r="M130" s="66">
        <f t="shared" si="21"/>
        <v>0.007133844928947222</v>
      </c>
      <c r="N130" s="67">
        <f t="shared" si="22"/>
        <v>0.16279280952596556</v>
      </c>
      <c r="O130" s="62">
        <v>192514380</v>
      </c>
      <c r="P130" s="64">
        <v>-5794499</v>
      </c>
      <c r="Q130" s="65">
        <f t="shared" si="23"/>
        <v>186719881</v>
      </c>
      <c r="R130" s="66">
        <f t="shared" si="24"/>
        <v>-0.0300990450687372</v>
      </c>
      <c r="S130" s="67">
        <f t="shared" si="25"/>
        <v>0.05141229282241862</v>
      </c>
      <c r="T130" s="62">
        <v>60798789</v>
      </c>
      <c r="U130" s="64">
        <v>-621165</v>
      </c>
      <c r="V130" s="65">
        <f t="shared" si="26"/>
        <v>60177624</v>
      </c>
      <c r="W130" s="66">
        <f t="shared" si="27"/>
        <v>-0.010216733099733286</v>
      </c>
      <c r="X130" s="67">
        <f t="shared" si="28"/>
        <v>0.6042723588564144</v>
      </c>
      <c r="Y130" s="62">
        <v>714596172</v>
      </c>
      <c r="Z130" s="64">
        <v>10638791</v>
      </c>
      <c r="AA130" s="65">
        <f t="shared" si="29"/>
        <v>725234963</v>
      </c>
      <c r="AB130" s="66">
        <f t="shared" si="30"/>
        <v>0.0148878365388165</v>
      </c>
      <c r="AC130" s="67">
        <f t="shared" si="31"/>
        <v>0.03702585147739798</v>
      </c>
      <c r="AD130" s="62">
        <v>43785772</v>
      </c>
      <c r="AE130" s="67">
        <f t="shared" si="32"/>
        <v>0</v>
      </c>
      <c r="AF130" s="62">
        <v>0</v>
      </c>
      <c r="AG130" s="62">
        <v>1182572993</v>
      </c>
      <c r="AH130" s="64">
        <v>4682365</v>
      </c>
      <c r="AI130" s="65">
        <v>1187255358</v>
      </c>
      <c r="AJ130" s="66">
        <f t="shared" si="33"/>
        <v>0.003959472292802479</v>
      </c>
      <c r="AK130" s="62">
        <v>6460</v>
      </c>
      <c r="AL130" s="62">
        <v>545818</v>
      </c>
      <c r="AM130" s="25">
        <v>0</v>
      </c>
      <c r="AN130" s="68"/>
    </row>
    <row r="131" spans="1:40" ht="12.75">
      <c r="A131" s="59" t="s">
        <v>267</v>
      </c>
      <c r="B131" s="60" t="s">
        <v>266</v>
      </c>
      <c r="C131" s="24">
        <v>3</v>
      </c>
      <c r="D131" s="24"/>
      <c r="E131" s="61">
        <f t="shared" si="17"/>
        <v>0.09451324184638177</v>
      </c>
      <c r="F131" s="62">
        <v>86855126</v>
      </c>
      <c r="G131" s="63">
        <f t="shared" si="18"/>
        <v>0.032635052422878834</v>
      </c>
      <c r="H131" s="62">
        <v>29990735</v>
      </c>
      <c r="I131" s="63">
        <f t="shared" si="19"/>
        <v>0.01641903571254841</v>
      </c>
      <c r="J131" s="62">
        <v>15088652</v>
      </c>
      <c r="K131" s="64">
        <v>107641</v>
      </c>
      <c r="L131" s="65">
        <f t="shared" si="20"/>
        <v>15196293</v>
      </c>
      <c r="M131" s="66">
        <f t="shared" si="21"/>
        <v>0.007133904340825145</v>
      </c>
      <c r="N131" s="67">
        <f t="shared" si="22"/>
        <v>0.1143586259807035</v>
      </c>
      <c r="O131" s="62">
        <v>105092500</v>
      </c>
      <c r="P131" s="64">
        <v>-302363</v>
      </c>
      <c r="Q131" s="65">
        <f t="shared" si="23"/>
        <v>104790137</v>
      </c>
      <c r="R131" s="66">
        <f t="shared" si="24"/>
        <v>-0.0028771130194828365</v>
      </c>
      <c r="S131" s="67">
        <f t="shared" si="25"/>
        <v>0.0323356127519081</v>
      </c>
      <c r="T131" s="62">
        <v>29715558</v>
      </c>
      <c r="U131" s="64">
        <v>-650240</v>
      </c>
      <c r="V131" s="65">
        <f t="shared" si="26"/>
        <v>29065318</v>
      </c>
      <c r="W131" s="66">
        <f t="shared" si="27"/>
        <v>-0.021882139988756058</v>
      </c>
      <c r="X131" s="67">
        <f t="shared" si="28"/>
        <v>0.6827284684878765</v>
      </c>
      <c r="Y131" s="62">
        <v>627409091</v>
      </c>
      <c r="Z131" s="64">
        <v>-768474</v>
      </c>
      <c r="AA131" s="65">
        <f t="shared" si="29"/>
        <v>626640617</v>
      </c>
      <c r="AB131" s="66">
        <f t="shared" si="30"/>
        <v>-0.0012248372091248514</v>
      </c>
      <c r="AC131" s="67">
        <f t="shared" si="31"/>
        <v>0.027009962797702854</v>
      </c>
      <c r="AD131" s="62">
        <v>24821429</v>
      </c>
      <c r="AE131" s="67">
        <f t="shared" si="32"/>
        <v>0</v>
      </c>
      <c r="AF131" s="62">
        <v>0</v>
      </c>
      <c r="AG131" s="62">
        <v>918973091</v>
      </c>
      <c r="AH131" s="64">
        <v>-1613436</v>
      </c>
      <c r="AI131" s="65">
        <v>917359655</v>
      </c>
      <c r="AJ131" s="66">
        <f t="shared" si="33"/>
        <v>-0.0017556944983495714</v>
      </c>
      <c r="AK131" s="62">
        <v>0</v>
      </c>
      <c r="AL131" s="62">
        <v>0</v>
      </c>
      <c r="AM131" s="25">
        <v>0</v>
      </c>
      <c r="AN131" s="68"/>
    </row>
    <row r="132" spans="1:40" ht="12.75">
      <c r="A132" s="59" t="s">
        <v>269</v>
      </c>
      <c r="B132" s="60" t="s">
        <v>268</v>
      </c>
      <c r="C132" s="24">
        <v>3</v>
      </c>
      <c r="D132" s="24"/>
      <c r="E132" s="61">
        <f t="shared" si="17"/>
        <v>0.023165015768492343</v>
      </c>
      <c r="F132" s="62">
        <v>10451675</v>
      </c>
      <c r="G132" s="63">
        <f t="shared" si="18"/>
        <v>0.016958779425114333</v>
      </c>
      <c r="H132" s="62">
        <v>7651523</v>
      </c>
      <c r="I132" s="63">
        <f t="shared" si="19"/>
        <v>0.06020180374866514</v>
      </c>
      <c r="J132" s="62">
        <v>27162066</v>
      </c>
      <c r="K132" s="64">
        <v>193770</v>
      </c>
      <c r="L132" s="65">
        <f t="shared" si="20"/>
        <v>27355836</v>
      </c>
      <c r="M132" s="66">
        <f t="shared" si="21"/>
        <v>0.00713384615146727</v>
      </c>
      <c r="N132" s="67">
        <f t="shared" si="22"/>
        <v>0.07296309452885222</v>
      </c>
      <c r="O132" s="62">
        <v>32919751</v>
      </c>
      <c r="P132" s="64">
        <v>-345591</v>
      </c>
      <c r="Q132" s="65">
        <f t="shared" si="23"/>
        <v>32574160</v>
      </c>
      <c r="R132" s="66">
        <f t="shared" si="24"/>
        <v>-0.01049798341427309</v>
      </c>
      <c r="S132" s="67">
        <f t="shared" si="25"/>
        <v>0.014953068184609578</v>
      </c>
      <c r="T132" s="62">
        <v>6746579</v>
      </c>
      <c r="U132" s="64">
        <v>-59103</v>
      </c>
      <c r="V132" s="65">
        <f t="shared" si="26"/>
        <v>6687476</v>
      </c>
      <c r="W132" s="66">
        <f t="shared" si="27"/>
        <v>-0.008760439920736125</v>
      </c>
      <c r="X132" s="67">
        <f t="shared" si="28"/>
        <v>0.7920825892801585</v>
      </c>
      <c r="Y132" s="62">
        <v>357374667</v>
      </c>
      <c r="Z132" s="64">
        <v>728684</v>
      </c>
      <c r="AA132" s="65">
        <f t="shared" si="29"/>
        <v>358103351</v>
      </c>
      <c r="AB132" s="66">
        <f t="shared" si="30"/>
        <v>0.0020389917565141794</v>
      </c>
      <c r="AC132" s="67">
        <f t="shared" si="31"/>
        <v>0.01967564906410792</v>
      </c>
      <c r="AD132" s="62">
        <v>8877330</v>
      </c>
      <c r="AE132" s="67">
        <f t="shared" si="32"/>
        <v>0</v>
      </c>
      <c r="AF132" s="62">
        <v>0</v>
      </c>
      <c r="AG132" s="62">
        <v>451183591</v>
      </c>
      <c r="AH132" s="64">
        <v>517760</v>
      </c>
      <c r="AI132" s="65">
        <v>451701351</v>
      </c>
      <c r="AJ132" s="66">
        <f t="shared" si="33"/>
        <v>0.001147559464324579</v>
      </c>
      <c r="AK132" s="62">
        <v>0</v>
      </c>
      <c r="AL132" s="62">
        <v>0</v>
      </c>
      <c r="AM132" s="25">
        <v>0</v>
      </c>
      <c r="AN132" s="68"/>
    </row>
    <row r="133" spans="1:40" ht="12.75">
      <c r="A133" s="59" t="s">
        <v>271</v>
      </c>
      <c r="B133" s="60" t="s">
        <v>270</v>
      </c>
      <c r="C133" s="24">
        <v>3</v>
      </c>
      <c r="D133" s="24"/>
      <c r="E133" s="61">
        <f t="shared" si="17"/>
        <v>0.020226443509763818</v>
      </c>
      <c r="F133" s="62">
        <v>6268137</v>
      </c>
      <c r="G133" s="63">
        <f t="shared" si="18"/>
        <v>0.016395284529129892</v>
      </c>
      <c r="H133" s="62">
        <v>5080868</v>
      </c>
      <c r="I133" s="63">
        <f t="shared" si="19"/>
        <v>0.03476649902587828</v>
      </c>
      <c r="J133" s="62">
        <v>10774073</v>
      </c>
      <c r="K133" s="64">
        <v>76861</v>
      </c>
      <c r="L133" s="65">
        <f t="shared" si="20"/>
        <v>10850934</v>
      </c>
      <c r="M133" s="66">
        <f t="shared" si="21"/>
        <v>0.007133885207571918</v>
      </c>
      <c r="N133" s="67">
        <f t="shared" si="22"/>
        <v>0.2092393142522006</v>
      </c>
      <c r="O133" s="62">
        <v>64842872</v>
      </c>
      <c r="P133" s="64">
        <v>-478519</v>
      </c>
      <c r="Q133" s="65">
        <f t="shared" si="23"/>
        <v>64364353</v>
      </c>
      <c r="R133" s="66">
        <f t="shared" si="24"/>
        <v>-0.007379670042992543</v>
      </c>
      <c r="S133" s="67">
        <f t="shared" si="25"/>
        <v>0.01357701001157061</v>
      </c>
      <c r="T133" s="62">
        <v>4207490</v>
      </c>
      <c r="U133" s="64">
        <v>0</v>
      </c>
      <c r="V133" s="65">
        <f t="shared" si="26"/>
        <v>4207490</v>
      </c>
      <c r="W133" s="66">
        <f t="shared" si="27"/>
        <v>0</v>
      </c>
      <c r="X133" s="67">
        <f t="shared" si="28"/>
        <v>0.680885014313849</v>
      </c>
      <c r="Y133" s="62">
        <v>211004992</v>
      </c>
      <c r="Z133" s="64">
        <v>-494300</v>
      </c>
      <c r="AA133" s="65">
        <f t="shared" si="29"/>
        <v>210510692</v>
      </c>
      <c r="AB133" s="66">
        <f t="shared" si="30"/>
        <v>-0.0023425986054396285</v>
      </c>
      <c r="AC133" s="67">
        <f t="shared" si="31"/>
        <v>0.024910434357607883</v>
      </c>
      <c r="AD133" s="62">
        <v>7719697</v>
      </c>
      <c r="AE133" s="67">
        <f t="shared" si="32"/>
        <v>0</v>
      </c>
      <c r="AF133" s="62">
        <v>0</v>
      </c>
      <c r="AG133" s="62">
        <v>309898129</v>
      </c>
      <c r="AH133" s="64">
        <v>-895958</v>
      </c>
      <c r="AI133" s="65">
        <v>309002171</v>
      </c>
      <c r="AJ133" s="66">
        <f t="shared" si="33"/>
        <v>-0.002891137171079855</v>
      </c>
      <c r="AK133" s="62">
        <v>0</v>
      </c>
      <c r="AL133" s="62">
        <v>0</v>
      </c>
      <c r="AM133" s="25">
        <v>0</v>
      </c>
      <c r="AN133" s="68"/>
    </row>
    <row r="134" spans="1:40" ht="12.75">
      <c r="A134" s="59" t="s">
        <v>273</v>
      </c>
      <c r="B134" s="69" t="s">
        <v>272</v>
      </c>
      <c r="C134" s="24">
        <v>3</v>
      </c>
      <c r="D134" s="24"/>
      <c r="E134" s="61">
        <f aca="true" t="shared" si="34" ref="E134:E197">+F134/$AG134</f>
        <v>0.03748596910985833</v>
      </c>
      <c r="F134" s="62">
        <v>27264470</v>
      </c>
      <c r="G134" s="63">
        <f aca="true" t="shared" si="35" ref="G134:G197">+H134/$AG134</f>
        <v>0.00759814598725826</v>
      </c>
      <c r="H134" s="62">
        <v>5526319</v>
      </c>
      <c r="I134" s="63">
        <f aca="true" t="shared" si="36" ref="I134:I197">+J134/$AG134</f>
        <v>0.01684702383399297</v>
      </c>
      <c r="J134" s="62">
        <v>12253256</v>
      </c>
      <c r="K134" s="64">
        <v>87413</v>
      </c>
      <c r="L134" s="65">
        <f aca="true" t="shared" si="37" ref="L134:L197">+J134+K134</f>
        <v>12340669</v>
      </c>
      <c r="M134" s="66">
        <f aca="true" t="shared" si="38" ref="M134:M197">+K134/J134</f>
        <v>0.007133858951449312</v>
      </c>
      <c r="N134" s="67">
        <f aca="true" t="shared" si="39" ref="N134:N197">+O134/$AG134</f>
        <v>0.1767635016839048</v>
      </c>
      <c r="O134" s="62">
        <v>128564455</v>
      </c>
      <c r="P134" s="64">
        <v>-1050091</v>
      </c>
      <c r="Q134" s="65">
        <f aca="true" t="shared" si="40" ref="Q134:Q197">+O134+P134</f>
        <v>127514364</v>
      </c>
      <c r="R134" s="66">
        <f aca="true" t="shared" si="41" ref="R134:R197">+P134/O134</f>
        <v>-0.008167817457788003</v>
      </c>
      <c r="S134" s="67">
        <f aca="true" t="shared" si="42" ref="S134:S197">+T134/$AG134</f>
        <v>0.04017523305035934</v>
      </c>
      <c r="T134" s="62">
        <v>29220438</v>
      </c>
      <c r="U134" s="64">
        <v>0</v>
      </c>
      <c r="V134" s="65">
        <f aca="true" t="shared" si="43" ref="V134:V197">+T134+U134</f>
        <v>29220438</v>
      </c>
      <c r="W134" s="66">
        <f aca="true" t="shared" si="44" ref="W134:W197">+U134/T134</f>
        <v>0</v>
      </c>
      <c r="X134" s="67">
        <f aca="true" t="shared" si="45" ref="X134:X197">+Y134/$AG134</f>
        <v>0.6938870959535324</v>
      </c>
      <c r="Y134" s="62">
        <v>504681201</v>
      </c>
      <c r="Z134" s="64">
        <v>-2085753</v>
      </c>
      <c r="AA134" s="65">
        <f aca="true" t="shared" si="46" ref="AA134:AA197">+Y134+Z134</f>
        <v>502595448</v>
      </c>
      <c r="AB134" s="66">
        <f aca="true" t="shared" si="47" ref="AB134:AB197">+Z134/Y134</f>
        <v>-0.004132812943829069</v>
      </c>
      <c r="AC134" s="67">
        <f aca="true" t="shared" si="48" ref="AC134:AC197">+AD134/$AG134</f>
        <v>0.027243030381093894</v>
      </c>
      <c r="AD134" s="62">
        <v>19814528</v>
      </c>
      <c r="AE134" s="67">
        <f aca="true" t="shared" si="49" ref="AE134:AE197">AF134/$AG134</f>
        <v>0</v>
      </c>
      <c r="AF134" s="62">
        <v>0</v>
      </c>
      <c r="AG134" s="62">
        <v>727324667</v>
      </c>
      <c r="AH134" s="64">
        <v>-3048431</v>
      </c>
      <c r="AI134" s="65">
        <v>724276236</v>
      </c>
      <c r="AJ134" s="66">
        <f aca="true" t="shared" si="50" ref="AJ134:AJ197">+AH134/AG134</f>
        <v>-0.004191293294882848</v>
      </c>
      <c r="AK134" s="62">
        <v>0</v>
      </c>
      <c r="AL134" s="62">
        <v>18135</v>
      </c>
      <c r="AM134" s="25">
        <v>0</v>
      </c>
      <c r="AN134" s="68"/>
    </row>
    <row r="135" spans="1:40" ht="12.75">
      <c r="A135" s="59" t="s">
        <v>275</v>
      </c>
      <c r="B135" s="60" t="s">
        <v>274</v>
      </c>
      <c r="C135" s="24">
        <v>3</v>
      </c>
      <c r="D135" s="24"/>
      <c r="E135" s="61">
        <f t="shared" si="34"/>
        <v>0.035205867484687306</v>
      </c>
      <c r="F135" s="62">
        <v>26686212</v>
      </c>
      <c r="G135" s="63">
        <f t="shared" si="35"/>
        <v>0.03805401088352924</v>
      </c>
      <c r="H135" s="62">
        <v>28845118</v>
      </c>
      <c r="I135" s="63">
        <f t="shared" si="36"/>
        <v>0.0030974914665136675</v>
      </c>
      <c r="J135" s="62">
        <v>2347913</v>
      </c>
      <c r="K135" s="64">
        <v>16749</v>
      </c>
      <c r="L135" s="65">
        <f t="shared" si="37"/>
        <v>2364662</v>
      </c>
      <c r="M135" s="66">
        <f t="shared" si="38"/>
        <v>0.0071335692591676094</v>
      </c>
      <c r="N135" s="67">
        <f t="shared" si="39"/>
        <v>0.07417953628942743</v>
      </c>
      <c r="O135" s="62">
        <v>56228435</v>
      </c>
      <c r="P135" s="64">
        <v>403272</v>
      </c>
      <c r="Q135" s="65">
        <f t="shared" si="40"/>
        <v>56631707</v>
      </c>
      <c r="R135" s="66">
        <f t="shared" si="41"/>
        <v>0.007172029596768966</v>
      </c>
      <c r="S135" s="67">
        <f t="shared" si="42"/>
        <v>0.013027335289336231</v>
      </c>
      <c r="T135" s="62">
        <v>9874781</v>
      </c>
      <c r="U135" s="64">
        <v>2054</v>
      </c>
      <c r="V135" s="65">
        <f t="shared" si="43"/>
        <v>9876835</v>
      </c>
      <c r="W135" s="66">
        <f t="shared" si="44"/>
        <v>0.00020800461296306217</v>
      </c>
      <c r="X135" s="67">
        <f t="shared" si="45"/>
        <v>0.8088846988121</v>
      </c>
      <c r="Y135" s="62">
        <v>613138380</v>
      </c>
      <c r="Z135" s="64">
        <v>-1320027</v>
      </c>
      <c r="AA135" s="65">
        <f t="shared" si="46"/>
        <v>611818353</v>
      </c>
      <c r="AB135" s="66">
        <f t="shared" si="47"/>
        <v>-0.002152902253484768</v>
      </c>
      <c r="AC135" s="67">
        <f t="shared" si="48"/>
        <v>0.023731901251041236</v>
      </c>
      <c r="AD135" s="62">
        <v>17988892</v>
      </c>
      <c r="AE135" s="67">
        <f t="shared" si="49"/>
        <v>0.003819158523364825</v>
      </c>
      <c r="AF135" s="62">
        <v>2894940</v>
      </c>
      <c r="AG135" s="62">
        <v>758004671</v>
      </c>
      <c r="AH135" s="64">
        <v>-897952</v>
      </c>
      <c r="AI135" s="65">
        <v>757106719</v>
      </c>
      <c r="AJ135" s="66">
        <f t="shared" si="50"/>
        <v>-0.0011846259453986926</v>
      </c>
      <c r="AK135" s="62">
        <v>0</v>
      </c>
      <c r="AL135" s="62">
        <v>0</v>
      </c>
      <c r="AM135" s="25">
        <v>0</v>
      </c>
      <c r="AN135" s="68"/>
    </row>
    <row r="136" spans="1:40" ht="12.75">
      <c r="A136" s="59" t="s">
        <v>277</v>
      </c>
      <c r="B136" s="60" t="s">
        <v>276</v>
      </c>
      <c r="C136" s="24">
        <v>3</v>
      </c>
      <c r="D136" s="24"/>
      <c r="E136" s="61">
        <f t="shared" si="34"/>
        <v>0.03474540425825175</v>
      </c>
      <c r="F136" s="62">
        <v>19408045</v>
      </c>
      <c r="G136" s="63">
        <f t="shared" si="35"/>
        <v>0.009591526451958838</v>
      </c>
      <c r="H136" s="62">
        <v>5357623</v>
      </c>
      <c r="I136" s="63">
        <f t="shared" si="36"/>
        <v>0.010455238125638379</v>
      </c>
      <c r="J136" s="62">
        <v>5840074</v>
      </c>
      <c r="K136" s="64">
        <v>41662</v>
      </c>
      <c r="L136" s="65">
        <f t="shared" si="37"/>
        <v>5881736</v>
      </c>
      <c r="M136" s="66">
        <f t="shared" si="38"/>
        <v>0.007133813715374154</v>
      </c>
      <c r="N136" s="67">
        <f t="shared" si="39"/>
        <v>0.14510183178911215</v>
      </c>
      <c r="O136" s="62">
        <v>81050802</v>
      </c>
      <c r="P136" s="64">
        <v>375948</v>
      </c>
      <c r="Q136" s="65">
        <f t="shared" si="40"/>
        <v>81426750</v>
      </c>
      <c r="R136" s="66">
        <f t="shared" si="41"/>
        <v>0.004638424182403525</v>
      </c>
      <c r="S136" s="67">
        <f t="shared" si="42"/>
        <v>0.021914832369254136</v>
      </c>
      <c r="T136" s="62">
        <v>12241160</v>
      </c>
      <c r="U136" s="64">
        <v>8354</v>
      </c>
      <c r="V136" s="65">
        <f t="shared" si="43"/>
        <v>12249514</v>
      </c>
      <c r="W136" s="66">
        <f t="shared" si="44"/>
        <v>0.0006824516630776822</v>
      </c>
      <c r="X136" s="67">
        <f t="shared" si="45"/>
        <v>0.7549316540882108</v>
      </c>
      <c r="Y136" s="62">
        <v>421688791</v>
      </c>
      <c r="Z136" s="64">
        <v>-362216</v>
      </c>
      <c r="AA136" s="65">
        <f t="shared" si="46"/>
        <v>421326575</v>
      </c>
      <c r="AB136" s="66">
        <f t="shared" si="47"/>
        <v>-0.0008589652078278742</v>
      </c>
      <c r="AC136" s="67">
        <f t="shared" si="48"/>
        <v>0.023259512917573943</v>
      </c>
      <c r="AD136" s="62">
        <v>12992270</v>
      </c>
      <c r="AE136" s="67">
        <f t="shared" si="49"/>
        <v>0</v>
      </c>
      <c r="AF136" s="62">
        <v>0</v>
      </c>
      <c r="AG136" s="62">
        <v>558578765</v>
      </c>
      <c r="AH136" s="64">
        <v>63748</v>
      </c>
      <c r="AI136" s="65">
        <v>558642513</v>
      </c>
      <c r="AJ136" s="66">
        <f t="shared" si="50"/>
        <v>0.00011412535526659343</v>
      </c>
      <c r="AK136" s="62">
        <v>0</v>
      </c>
      <c r="AL136" s="62">
        <v>0</v>
      </c>
      <c r="AM136" s="25">
        <v>0</v>
      </c>
      <c r="AN136" s="68"/>
    </row>
    <row r="137" spans="1:40" ht="12.75">
      <c r="A137" s="59" t="s">
        <v>279</v>
      </c>
      <c r="B137" s="60" t="s">
        <v>278</v>
      </c>
      <c r="C137" s="24">
        <v>3</v>
      </c>
      <c r="D137" s="24"/>
      <c r="E137" s="61">
        <f t="shared" si="34"/>
        <v>0.050852990999920016</v>
      </c>
      <c r="F137" s="62">
        <v>68511637</v>
      </c>
      <c r="G137" s="63">
        <f t="shared" si="35"/>
        <v>0.01568332455054653</v>
      </c>
      <c r="H137" s="62">
        <v>21129342</v>
      </c>
      <c r="I137" s="63">
        <f t="shared" si="36"/>
        <v>0.009591443605214228</v>
      </c>
      <c r="J137" s="62">
        <v>12922062</v>
      </c>
      <c r="K137" s="64">
        <v>92184</v>
      </c>
      <c r="L137" s="65">
        <f t="shared" si="37"/>
        <v>13014246</v>
      </c>
      <c r="M137" s="66">
        <f t="shared" si="38"/>
        <v>0.007133845975975042</v>
      </c>
      <c r="N137" s="67">
        <f t="shared" si="39"/>
        <v>0.17212004199526854</v>
      </c>
      <c r="O137" s="62">
        <v>231888540</v>
      </c>
      <c r="P137" s="64">
        <v>69496</v>
      </c>
      <c r="Q137" s="65">
        <f t="shared" si="40"/>
        <v>231958036</v>
      </c>
      <c r="R137" s="66">
        <f t="shared" si="41"/>
        <v>0.0002996957072565984</v>
      </c>
      <c r="S137" s="67">
        <f t="shared" si="42"/>
        <v>0.05460829407711321</v>
      </c>
      <c r="T137" s="62">
        <v>73570965</v>
      </c>
      <c r="U137" s="64">
        <v>0</v>
      </c>
      <c r="V137" s="65">
        <f t="shared" si="43"/>
        <v>73570965</v>
      </c>
      <c r="W137" s="66">
        <f t="shared" si="44"/>
        <v>0</v>
      </c>
      <c r="X137" s="67">
        <f t="shared" si="45"/>
        <v>0.6797355664007081</v>
      </c>
      <c r="Y137" s="62">
        <v>915773005</v>
      </c>
      <c r="Z137" s="64">
        <v>-14198516</v>
      </c>
      <c r="AA137" s="65">
        <f t="shared" si="46"/>
        <v>901574489</v>
      </c>
      <c r="AB137" s="66">
        <f t="shared" si="47"/>
        <v>-0.015504405483103315</v>
      </c>
      <c r="AC137" s="67">
        <f t="shared" si="48"/>
        <v>0.01740833837122939</v>
      </c>
      <c r="AD137" s="62">
        <v>23453365</v>
      </c>
      <c r="AE137" s="67">
        <f t="shared" si="49"/>
        <v>0</v>
      </c>
      <c r="AF137" s="62">
        <v>0</v>
      </c>
      <c r="AG137" s="62">
        <v>1347248916</v>
      </c>
      <c r="AH137" s="64">
        <v>-14036836</v>
      </c>
      <c r="AI137" s="65">
        <v>1333212080</v>
      </c>
      <c r="AJ137" s="66">
        <f t="shared" si="50"/>
        <v>-0.01041888832367782</v>
      </c>
      <c r="AK137" s="62">
        <v>60480</v>
      </c>
      <c r="AL137" s="62">
        <v>102965</v>
      </c>
      <c r="AM137" s="25">
        <v>0</v>
      </c>
      <c r="AN137" s="68"/>
    </row>
    <row r="138" spans="1:40" ht="12.75">
      <c r="A138" s="59" t="s">
        <v>281</v>
      </c>
      <c r="B138" s="60" t="s">
        <v>280</v>
      </c>
      <c r="C138" s="24">
        <v>3</v>
      </c>
      <c r="D138" s="24"/>
      <c r="E138" s="61">
        <f t="shared" si="34"/>
        <v>0.03118711383197153</v>
      </c>
      <c r="F138" s="62">
        <v>32603514</v>
      </c>
      <c r="G138" s="63">
        <f t="shared" si="35"/>
        <v>0.032444650305251295</v>
      </c>
      <c r="H138" s="62">
        <v>33918163</v>
      </c>
      <c r="I138" s="63">
        <f t="shared" si="36"/>
        <v>0.11326856912420964</v>
      </c>
      <c r="J138" s="62">
        <v>118412797</v>
      </c>
      <c r="K138" s="64">
        <v>844741</v>
      </c>
      <c r="L138" s="65">
        <f t="shared" si="37"/>
        <v>119257538</v>
      </c>
      <c r="M138" s="66">
        <f t="shared" si="38"/>
        <v>0.00713386577634848</v>
      </c>
      <c r="N138" s="67">
        <f t="shared" si="39"/>
        <v>0.4013815085335214</v>
      </c>
      <c r="O138" s="62">
        <v>419610731</v>
      </c>
      <c r="P138" s="64">
        <v>13509603</v>
      </c>
      <c r="Q138" s="65">
        <f t="shared" si="40"/>
        <v>433120334</v>
      </c>
      <c r="R138" s="66">
        <f t="shared" si="41"/>
        <v>0.032195561271286935</v>
      </c>
      <c r="S138" s="67">
        <f t="shared" si="42"/>
        <v>0.10950162252077367</v>
      </c>
      <c r="T138" s="62">
        <v>114474770</v>
      </c>
      <c r="U138" s="64">
        <v>0</v>
      </c>
      <c r="V138" s="65">
        <f t="shared" si="43"/>
        <v>114474770</v>
      </c>
      <c r="W138" s="66">
        <f t="shared" si="44"/>
        <v>0</v>
      </c>
      <c r="X138" s="67">
        <f t="shared" si="45"/>
        <v>0.3020360142707144</v>
      </c>
      <c r="Y138" s="62">
        <v>315753342</v>
      </c>
      <c r="Z138" s="64">
        <v>8948316</v>
      </c>
      <c r="AA138" s="65">
        <f t="shared" si="46"/>
        <v>324701658</v>
      </c>
      <c r="AB138" s="66">
        <f t="shared" si="47"/>
        <v>0.028339576529327757</v>
      </c>
      <c r="AC138" s="67">
        <f t="shared" si="48"/>
        <v>0.010053179786245115</v>
      </c>
      <c r="AD138" s="62">
        <v>10509757</v>
      </c>
      <c r="AE138" s="67">
        <f t="shared" si="49"/>
        <v>0.0001273416273129703</v>
      </c>
      <c r="AF138" s="62">
        <v>133125</v>
      </c>
      <c r="AG138" s="62">
        <v>1045416199</v>
      </c>
      <c r="AH138" s="64">
        <v>23302660</v>
      </c>
      <c r="AI138" s="65">
        <v>1068718859</v>
      </c>
      <c r="AJ138" s="66">
        <f t="shared" si="50"/>
        <v>0.02229031846100177</v>
      </c>
      <c r="AK138" s="62">
        <v>38100</v>
      </c>
      <c r="AL138" s="62">
        <v>3188370</v>
      </c>
      <c r="AM138" s="25">
        <v>0</v>
      </c>
      <c r="AN138" s="68"/>
    </row>
    <row r="139" spans="1:40" ht="12.75">
      <c r="A139" s="59" t="s">
        <v>283</v>
      </c>
      <c r="B139" s="60" t="s">
        <v>282</v>
      </c>
      <c r="C139" s="24">
        <v>3</v>
      </c>
      <c r="D139" s="24"/>
      <c r="E139" s="61">
        <f t="shared" si="34"/>
        <v>0.04637974596936009</v>
      </c>
      <c r="F139" s="62">
        <v>21968177</v>
      </c>
      <c r="G139" s="63">
        <f t="shared" si="35"/>
        <v>0.03305442957344361</v>
      </c>
      <c r="H139" s="62">
        <v>15656523</v>
      </c>
      <c r="I139" s="63">
        <f t="shared" si="36"/>
        <v>0.13109365610561477</v>
      </c>
      <c r="J139" s="62">
        <v>62093670</v>
      </c>
      <c r="K139" s="64">
        <v>442967</v>
      </c>
      <c r="L139" s="65">
        <f t="shared" si="37"/>
        <v>62536637</v>
      </c>
      <c r="M139" s="66">
        <f t="shared" si="38"/>
        <v>0.007133851163894806</v>
      </c>
      <c r="N139" s="67">
        <f t="shared" si="39"/>
        <v>0.09474120093865786</v>
      </c>
      <c r="O139" s="62">
        <v>44875008</v>
      </c>
      <c r="P139" s="64">
        <v>1308494</v>
      </c>
      <c r="Q139" s="65">
        <f t="shared" si="40"/>
        <v>46183502</v>
      </c>
      <c r="R139" s="66">
        <f t="shared" si="41"/>
        <v>0.029158635470326825</v>
      </c>
      <c r="S139" s="67">
        <f t="shared" si="42"/>
        <v>0.016464497706299572</v>
      </c>
      <c r="T139" s="62">
        <v>7798555</v>
      </c>
      <c r="U139" s="64">
        <v>0</v>
      </c>
      <c r="V139" s="65">
        <f t="shared" si="43"/>
        <v>7798555</v>
      </c>
      <c r="W139" s="66">
        <f t="shared" si="44"/>
        <v>0</v>
      </c>
      <c r="X139" s="67">
        <f t="shared" si="45"/>
        <v>0.6556919520601713</v>
      </c>
      <c r="Y139" s="62">
        <v>310574294</v>
      </c>
      <c r="Z139" s="64">
        <v>6595440</v>
      </c>
      <c r="AA139" s="65">
        <f t="shared" si="46"/>
        <v>317169734</v>
      </c>
      <c r="AB139" s="66">
        <f t="shared" si="47"/>
        <v>0.021236271408862962</v>
      </c>
      <c r="AC139" s="67">
        <f t="shared" si="48"/>
        <v>0.02257046409607124</v>
      </c>
      <c r="AD139" s="62">
        <v>10690700</v>
      </c>
      <c r="AE139" s="67">
        <f t="shared" si="49"/>
        <v>4.0535503815893045E-06</v>
      </c>
      <c r="AF139" s="62">
        <v>1920</v>
      </c>
      <c r="AG139" s="62">
        <v>473658847</v>
      </c>
      <c r="AH139" s="64">
        <v>8346901</v>
      </c>
      <c r="AI139" s="65">
        <v>482005748</v>
      </c>
      <c r="AJ139" s="66">
        <f t="shared" si="50"/>
        <v>0.017622179027936537</v>
      </c>
      <c r="AK139" s="62">
        <v>0</v>
      </c>
      <c r="AL139" s="62">
        <v>0</v>
      </c>
      <c r="AM139" s="25">
        <v>0</v>
      </c>
      <c r="AN139" s="68"/>
    </row>
    <row r="140" spans="1:40" ht="12.75">
      <c r="A140" s="59" t="s">
        <v>285</v>
      </c>
      <c r="B140" s="60" t="s">
        <v>284</v>
      </c>
      <c r="C140" s="24">
        <v>3</v>
      </c>
      <c r="D140" s="24"/>
      <c r="E140" s="61">
        <f t="shared" si="34"/>
        <v>0.043354411988408836</v>
      </c>
      <c r="F140" s="62">
        <v>21583723</v>
      </c>
      <c r="G140" s="63">
        <f t="shared" si="35"/>
        <v>0.0015366970089243804</v>
      </c>
      <c r="H140" s="62">
        <v>765035</v>
      </c>
      <c r="I140" s="63">
        <f t="shared" si="36"/>
        <v>0.0005894078224129716</v>
      </c>
      <c r="J140" s="62">
        <v>293433</v>
      </c>
      <c r="K140" s="64">
        <v>2094</v>
      </c>
      <c r="L140" s="65">
        <f t="shared" si="37"/>
        <v>295527</v>
      </c>
      <c r="M140" s="66">
        <f t="shared" si="38"/>
        <v>0.0071362116735336515</v>
      </c>
      <c r="N140" s="67">
        <f t="shared" si="39"/>
        <v>0.05708176522670369</v>
      </c>
      <c r="O140" s="62">
        <v>28417800</v>
      </c>
      <c r="P140" s="64">
        <v>0</v>
      </c>
      <c r="Q140" s="65">
        <f t="shared" si="40"/>
        <v>28417800</v>
      </c>
      <c r="R140" s="66">
        <f t="shared" si="41"/>
        <v>0</v>
      </c>
      <c r="S140" s="67">
        <f t="shared" si="42"/>
        <v>0.004540480832671859</v>
      </c>
      <c r="T140" s="62">
        <v>2260450</v>
      </c>
      <c r="U140" s="64">
        <v>0</v>
      </c>
      <c r="V140" s="65">
        <f t="shared" si="43"/>
        <v>2260450</v>
      </c>
      <c r="W140" s="66">
        <f t="shared" si="44"/>
        <v>0</v>
      </c>
      <c r="X140" s="67">
        <f t="shared" si="45"/>
        <v>0.8700900932673958</v>
      </c>
      <c r="Y140" s="62">
        <v>433168914</v>
      </c>
      <c r="Z140" s="64">
        <v>475280</v>
      </c>
      <c r="AA140" s="65">
        <f t="shared" si="46"/>
        <v>433644194</v>
      </c>
      <c r="AB140" s="66">
        <f t="shared" si="47"/>
        <v>0.0010972163159427455</v>
      </c>
      <c r="AC140" s="67">
        <f t="shared" si="48"/>
        <v>0.02280714385348243</v>
      </c>
      <c r="AD140" s="62">
        <v>11354394</v>
      </c>
      <c r="AE140" s="67">
        <f t="shared" si="49"/>
        <v>0</v>
      </c>
      <c r="AF140" s="62">
        <v>0</v>
      </c>
      <c r="AG140" s="62">
        <v>497843749</v>
      </c>
      <c r="AH140" s="64">
        <v>477374</v>
      </c>
      <c r="AI140" s="65">
        <v>498321123</v>
      </c>
      <c r="AJ140" s="66">
        <f t="shared" si="50"/>
        <v>0.0009588831856559074</v>
      </c>
      <c r="AK140" s="62">
        <v>0</v>
      </c>
      <c r="AL140" s="62">
        <v>0</v>
      </c>
      <c r="AM140" s="25">
        <v>0</v>
      </c>
      <c r="AN140" s="68"/>
    </row>
    <row r="141" spans="1:40" ht="12.75">
      <c r="A141" s="59" t="s">
        <v>287</v>
      </c>
      <c r="B141" s="60" t="s">
        <v>286</v>
      </c>
      <c r="C141" s="24">
        <v>3</v>
      </c>
      <c r="D141" s="24"/>
      <c r="E141" s="61">
        <f t="shared" si="34"/>
        <v>0.04545884175616451</v>
      </c>
      <c r="F141" s="62">
        <v>25975207</v>
      </c>
      <c r="G141" s="63">
        <f t="shared" si="35"/>
        <v>0.10312860989110781</v>
      </c>
      <c r="H141" s="62">
        <v>58927744</v>
      </c>
      <c r="I141" s="63">
        <f t="shared" si="36"/>
        <v>0.11516318012058742</v>
      </c>
      <c r="J141" s="62">
        <v>65804304</v>
      </c>
      <c r="K141" s="64">
        <v>469439</v>
      </c>
      <c r="L141" s="65">
        <f t="shared" si="37"/>
        <v>66273743</v>
      </c>
      <c r="M141" s="66">
        <f t="shared" si="38"/>
        <v>0.007133864678517077</v>
      </c>
      <c r="N141" s="67">
        <f t="shared" si="39"/>
        <v>0.20273042406228292</v>
      </c>
      <c r="O141" s="62">
        <v>115840275</v>
      </c>
      <c r="P141" s="64">
        <v>-3510311</v>
      </c>
      <c r="Q141" s="65">
        <f t="shared" si="40"/>
        <v>112329964</v>
      </c>
      <c r="R141" s="66">
        <f t="shared" si="41"/>
        <v>-0.03030302716391169</v>
      </c>
      <c r="S141" s="67">
        <f t="shared" si="42"/>
        <v>0.12712917148665098</v>
      </c>
      <c r="T141" s="62">
        <v>72641678</v>
      </c>
      <c r="U141" s="64">
        <v>0</v>
      </c>
      <c r="V141" s="65">
        <f t="shared" si="43"/>
        <v>72641678</v>
      </c>
      <c r="W141" s="66">
        <f t="shared" si="44"/>
        <v>0</v>
      </c>
      <c r="X141" s="67">
        <f t="shared" si="45"/>
        <v>0.3431593325778866</v>
      </c>
      <c r="Y141" s="62">
        <v>196081430</v>
      </c>
      <c r="Z141" s="64">
        <v>-7843257</v>
      </c>
      <c r="AA141" s="65">
        <f t="shared" si="46"/>
        <v>188238173</v>
      </c>
      <c r="AB141" s="66">
        <f t="shared" si="47"/>
        <v>-0.0399999989800156</v>
      </c>
      <c r="AC141" s="67">
        <f t="shared" si="48"/>
        <v>0.01133985615757532</v>
      </c>
      <c r="AD141" s="62">
        <v>6479600</v>
      </c>
      <c r="AE141" s="67">
        <f t="shared" si="49"/>
        <v>0.05189058394774443</v>
      </c>
      <c r="AF141" s="62">
        <v>29650308</v>
      </c>
      <c r="AG141" s="62">
        <v>571400546</v>
      </c>
      <c r="AH141" s="64">
        <v>-10884129</v>
      </c>
      <c r="AI141" s="65">
        <v>560516417</v>
      </c>
      <c r="AJ141" s="66">
        <f t="shared" si="50"/>
        <v>-0.019048159957481034</v>
      </c>
      <c r="AK141" s="62">
        <v>0</v>
      </c>
      <c r="AL141" s="62">
        <v>26398</v>
      </c>
      <c r="AM141" s="25">
        <v>0</v>
      </c>
      <c r="AN141" s="68"/>
    </row>
    <row r="142" spans="1:40" ht="12.75">
      <c r="A142" s="59" t="s">
        <v>289</v>
      </c>
      <c r="B142" s="60" t="s">
        <v>288</v>
      </c>
      <c r="C142" s="24">
        <v>3</v>
      </c>
      <c r="D142" s="24"/>
      <c r="E142" s="61">
        <f t="shared" si="34"/>
        <v>0.03961427873923706</v>
      </c>
      <c r="F142" s="62">
        <v>19988824</v>
      </c>
      <c r="G142" s="63">
        <f t="shared" si="35"/>
        <v>0.003431581190122661</v>
      </c>
      <c r="H142" s="62">
        <v>1731529</v>
      </c>
      <c r="I142" s="63">
        <f t="shared" si="36"/>
        <v>0.0004619308542441682</v>
      </c>
      <c r="J142" s="62">
        <v>233084</v>
      </c>
      <c r="K142" s="64">
        <v>1663</v>
      </c>
      <c r="L142" s="65">
        <f t="shared" si="37"/>
        <v>234747</v>
      </c>
      <c r="M142" s="66">
        <f t="shared" si="38"/>
        <v>0.00713476686516449</v>
      </c>
      <c r="N142" s="67">
        <f t="shared" si="39"/>
        <v>0.12767478950113953</v>
      </c>
      <c r="O142" s="62">
        <v>64422955</v>
      </c>
      <c r="P142" s="64">
        <v>1286152</v>
      </c>
      <c r="Q142" s="65">
        <f t="shared" si="40"/>
        <v>65709107</v>
      </c>
      <c r="R142" s="66">
        <f t="shared" si="41"/>
        <v>0.019964188230732354</v>
      </c>
      <c r="S142" s="67">
        <f t="shared" si="42"/>
        <v>0.016254373765828167</v>
      </c>
      <c r="T142" s="62">
        <v>8201735</v>
      </c>
      <c r="U142" s="64">
        <v>0</v>
      </c>
      <c r="V142" s="65">
        <f t="shared" si="43"/>
        <v>8201735</v>
      </c>
      <c r="W142" s="66">
        <f t="shared" si="44"/>
        <v>0</v>
      </c>
      <c r="X142" s="67">
        <f t="shared" si="45"/>
        <v>0.7832964888296561</v>
      </c>
      <c r="Y142" s="62">
        <v>395240710</v>
      </c>
      <c r="Z142" s="64">
        <v>5404914</v>
      </c>
      <c r="AA142" s="65">
        <f t="shared" si="46"/>
        <v>400645624</v>
      </c>
      <c r="AB142" s="66">
        <f t="shared" si="47"/>
        <v>0.013674993145316432</v>
      </c>
      <c r="AC142" s="67">
        <f t="shared" si="48"/>
        <v>0.029266557119772378</v>
      </c>
      <c r="AD142" s="62">
        <v>14767505</v>
      </c>
      <c r="AE142" s="67">
        <f t="shared" si="49"/>
        <v>0</v>
      </c>
      <c r="AF142" s="62">
        <v>0</v>
      </c>
      <c r="AG142" s="62">
        <v>504586342</v>
      </c>
      <c r="AH142" s="64">
        <v>6692729</v>
      </c>
      <c r="AI142" s="65">
        <v>511279071</v>
      </c>
      <c r="AJ142" s="66">
        <f t="shared" si="50"/>
        <v>0.013263793414368714</v>
      </c>
      <c r="AK142" s="62">
        <v>0</v>
      </c>
      <c r="AL142" s="62">
        <v>7755</v>
      </c>
      <c r="AM142" s="25">
        <v>0</v>
      </c>
      <c r="AN142" s="68"/>
    </row>
    <row r="143" spans="1:40" ht="12.75">
      <c r="A143" s="59" t="s">
        <v>291</v>
      </c>
      <c r="B143" s="60" t="s">
        <v>290</v>
      </c>
      <c r="C143" s="24">
        <v>3</v>
      </c>
      <c r="D143" s="24"/>
      <c r="E143" s="61">
        <f t="shared" si="34"/>
        <v>0.029470318742163906</v>
      </c>
      <c r="F143" s="62">
        <v>17061675</v>
      </c>
      <c r="G143" s="63">
        <f t="shared" si="35"/>
        <v>0.010113203174344389</v>
      </c>
      <c r="H143" s="62">
        <v>5854982</v>
      </c>
      <c r="I143" s="63">
        <f t="shared" si="36"/>
        <v>0.0006180110231869845</v>
      </c>
      <c r="J143" s="62">
        <v>357794</v>
      </c>
      <c r="K143" s="64">
        <v>2552</v>
      </c>
      <c r="L143" s="65">
        <f t="shared" si="37"/>
        <v>360346</v>
      </c>
      <c r="M143" s="66">
        <f t="shared" si="38"/>
        <v>0.007132595851244012</v>
      </c>
      <c r="N143" s="67">
        <f t="shared" si="39"/>
        <v>0.3084217767480615</v>
      </c>
      <c r="O143" s="62">
        <v>178559050</v>
      </c>
      <c r="P143" s="64">
        <v>3799129</v>
      </c>
      <c r="Q143" s="65">
        <f t="shared" si="40"/>
        <v>182358179</v>
      </c>
      <c r="R143" s="66">
        <f t="shared" si="41"/>
        <v>0.0212765972937244</v>
      </c>
      <c r="S143" s="67">
        <f t="shared" si="42"/>
        <v>0.032596007679259464</v>
      </c>
      <c r="T143" s="62">
        <v>18871275</v>
      </c>
      <c r="U143" s="64">
        <v>136374</v>
      </c>
      <c r="V143" s="65">
        <f t="shared" si="43"/>
        <v>19007649</v>
      </c>
      <c r="W143" s="66">
        <f t="shared" si="44"/>
        <v>0.0072265387473819335</v>
      </c>
      <c r="X143" s="67">
        <f t="shared" si="45"/>
        <v>0.5958436514088126</v>
      </c>
      <c r="Y143" s="62">
        <v>344960325</v>
      </c>
      <c r="Z143" s="64">
        <v>2604103</v>
      </c>
      <c r="AA143" s="65">
        <f t="shared" si="46"/>
        <v>347564428</v>
      </c>
      <c r="AB143" s="66">
        <f t="shared" si="47"/>
        <v>0.0075489927718499225</v>
      </c>
      <c r="AC143" s="67">
        <f t="shared" si="48"/>
        <v>0.022937031224171203</v>
      </c>
      <c r="AD143" s="62">
        <v>13279265</v>
      </c>
      <c r="AE143" s="67">
        <f t="shared" si="49"/>
        <v>0</v>
      </c>
      <c r="AF143" s="62">
        <v>0</v>
      </c>
      <c r="AG143" s="62">
        <v>578944366</v>
      </c>
      <c r="AH143" s="64">
        <v>6542158</v>
      </c>
      <c r="AI143" s="65">
        <v>585486524</v>
      </c>
      <c r="AJ143" s="66">
        <f t="shared" si="50"/>
        <v>0.011300149693485402</v>
      </c>
      <c r="AK143" s="62">
        <v>0</v>
      </c>
      <c r="AL143" s="62">
        <v>62610</v>
      </c>
      <c r="AM143" s="25">
        <v>0</v>
      </c>
      <c r="AN143" s="68"/>
    </row>
    <row r="144" spans="1:40" ht="12.75">
      <c r="A144" s="59" t="s">
        <v>293</v>
      </c>
      <c r="B144" s="60" t="s">
        <v>292</v>
      </c>
      <c r="C144" s="24">
        <v>3</v>
      </c>
      <c r="D144" s="24"/>
      <c r="E144" s="61">
        <f t="shared" si="34"/>
        <v>0.030706414201399253</v>
      </c>
      <c r="F144" s="62">
        <v>5906583</v>
      </c>
      <c r="G144" s="63">
        <f t="shared" si="35"/>
        <v>0.0050856156775156165</v>
      </c>
      <c r="H144" s="62">
        <v>978252</v>
      </c>
      <c r="I144" s="63">
        <f t="shared" si="36"/>
        <v>0.0007513439189581233</v>
      </c>
      <c r="J144" s="62">
        <v>144526</v>
      </c>
      <c r="K144" s="64">
        <v>1031</v>
      </c>
      <c r="L144" s="65">
        <f t="shared" si="37"/>
        <v>145557</v>
      </c>
      <c r="M144" s="66">
        <f t="shared" si="38"/>
        <v>0.007133664530949449</v>
      </c>
      <c r="N144" s="67">
        <f t="shared" si="39"/>
        <v>0.18025953259084346</v>
      </c>
      <c r="O144" s="62">
        <v>34674120</v>
      </c>
      <c r="P144" s="64">
        <v>737747</v>
      </c>
      <c r="Q144" s="65">
        <f t="shared" si="40"/>
        <v>35411867</v>
      </c>
      <c r="R144" s="66">
        <f t="shared" si="41"/>
        <v>0.021276588994904557</v>
      </c>
      <c r="S144" s="67">
        <f t="shared" si="42"/>
        <v>0.020008224202239827</v>
      </c>
      <c r="T144" s="62">
        <v>3848715</v>
      </c>
      <c r="U144" s="64">
        <v>0</v>
      </c>
      <c r="V144" s="65">
        <f t="shared" si="43"/>
        <v>3848715</v>
      </c>
      <c r="W144" s="66">
        <f t="shared" si="44"/>
        <v>0</v>
      </c>
      <c r="X144" s="67">
        <f t="shared" si="45"/>
        <v>0.7331740247442756</v>
      </c>
      <c r="Y144" s="62">
        <v>141030900</v>
      </c>
      <c r="Z144" s="64">
        <v>4029454</v>
      </c>
      <c r="AA144" s="65">
        <f t="shared" si="46"/>
        <v>145060354</v>
      </c>
      <c r="AB144" s="66">
        <f t="shared" si="47"/>
        <v>0.028571426545530094</v>
      </c>
      <c r="AC144" s="67">
        <f t="shared" si="48"/>
        <v>0.030014844664768052</v>
      </c>
      <c r="AD144" s="62">
        <v>5773555</v>
      </c>
      <c r="AE144" s="67">
        <f t="shared" si="49"/>
        <v>0</v>
      </c>
      <c r="AF144" s="62">
        <v>0</v>
      </c>
      <c r="AG144" s="62">
        <v>192356651</v>
      </c>
      <c r="AH144" s="64">
        <v>4768232</v>
      </c>
      <c r="AI144" s="65">
        <v>197124883</v>
      </c>
      <c r="AJ144" s="66">
        <f t="shared" si="50"/>
        <v>0.02478849561588593</v>
      </c>
      <c r="AK144" s="62">
        <v>0</v>
      </c>
      <c r="AL144" s="62">
        <v>0</v>
      </c>
      <c r="AM144" s="25">
        <v>0</v>
      </c>
      <c r="AN144" s="68"/>
    </row>
    <row r="145" spans="1:40" ht="12.75">
      <c r="A145" s="59" t="s">
        <v>295</v>
      </c>
      <c r="B145" s="60" t="s">
        <v>294</v>
      </c>
      <c r="C145" s="24">
        <v>3</v>
      </c>
      <c r="D145" s="24"/>
      <c r="E145" s="61">
        <f t="shared" si="34"/>
        <v>0.009018123421088242</v>
      </c>
      <c r="F145" s="62">
        <v>60311</v>
      </c>
      <c r="G145" s="63">
        <f t="shared" si="35"/>
        <v>0.009204434073915687</v>
      </c>
      <c r="H145" s="62">
        <v>61557</v>
      </c>
      <c r="I145" s="63">
        <f t="shared" si="36"/>
        <v>0.00041972231339216224</v>
      </c>
      <c r="J145" s="62">
        <v>2807</v>
      </c>
      <c r="K145" s="64">
        <v>20</v>
      </c>
      <c r="L145" s="65">
        <f t="shared" si="37"/>
        <v>2827</v>
      </c>
      <c r="M145" s="66">
        <f t="shared" si="38"/>
        <v>0.007125044531528322</v>
      </c>
      <c r="N145" s="67">
        <f t="shared" si="39"/>
        <v>0.20597868791545146</v>
      </c>
      <c r="O145" s="62">
        <v>1377535</v>
      </c>
      <c r="P145" s="64">
        <v>29309</v>
      </c>
      <c r="Q145" s="65">
        <f t="shared" si="40"/>
        <v>1406844</v>
      </c>
      <c r="R145" s="66">
        <f t="shared" si="41"/>
        <v>0.02127641039973576</v>
      </c>
      <c r="S145" s="67">
        <f t="shared" si="42"/>
        <v>0</v>
      </c>
      <c r="T145" s="62">
        <v>0</v>
      </c>
      <c r="U145" s="64">
        <v>0</v>
      </c>
      <c r="V145" s="65">
        <f t="shared" si="43"/>
        <v>0</v>
      </c>
      <c r="W145" s="66" t="e">
        <f t="shared" si="44"/>
        <v>#DIV/0!</v>
      </c>
      <c r="X145" s="67">
        <f t="shared" si="45"/>
        <v>0.7753790322761525</v>
      </c>
      <c r="Y145" s="62">
        <v>5185545</v>
      </c>
      <c r="Z145" s="64">
        <v>148158</v>
      </c>
      <c r="AA145" s="65">
        <f t="shared" si="46"/>
        <v>5333703</v>
      </c>
      <c r="AB145" s="66">
        <f t="shared" si="47"/>
        <v>0.02857134592410248</v>
      </c>
      <c r="AC145" s="67">
        <f t="shared" si="48"/>
        <v>0</v>
      </c>
      <c r="AD145" s="62">
        <v>0</v>
      </c>
      <c r="AE145" s="67">
        <f t="shared" si="49"/>
        <v>0</v>
      </c>
      <c r="AF145" s="62">
        <v>0</v>
      </c>
      <c r="AG145" s="62">
        <v>6687755</v>
      </c>
      <c r="AH145" s="64">
        <v>177487</v>
      </c>
      <c r="AI145" s="65">
        <v>6865242</v>
      </c>
      <c r="AJ145" s="66">
        <f t="shared" si="50"/>
        <v>0.026539100191319807</v>
      </c>
      <c r="AK145" s="62">
        <v>0</v>
      </c>
      <c r="AL145" s="62">
        <v>0</v>
      </c>
      <c r="AM145" s="25">
        <v>0</v>
      </c>
      <c r="AN145" s="68"/>
    </row>
    <row r="146" spans="1:40" ht="12.75">
      <c r="A146" s="59" t="s">
        <v>297</v>
      </c>
      <c r="B146" s="60" t="s">
        <v>296</v>
      </c>
      <c r="C146" s="24">
        <v>3</v>
      </c>
      <c r="D146" s="24"/>
      <c r="E146" s="61">
        <f t="shared" si="34"/>
        <v>0.02431963700461422</v>
      </c>
      <c r="F146" s="62">
        <v>9203150</v>
      </c>
      <c r="G146" s="63">
        <f t="shared" si="35"/>
        <v>0.003030888751973329</v>
      </c>
      <c r="H146" s="62">
        <v>1146963</v>
      </c>
      <c r="I146" s="63">
        <f t="shared" si="36"/>
        <v>0.0003232532595756283</v>
      </c>
      <c r="J146" s="62">
        <v>122327</v>
      </c>
      <c r="K146" s="64">
        <v>873</v>
      </c>
      <c r="L146" s="65">
        <f t="shared" si="37"/>
        <v>123200</v>
      </c>
      <c r="M146" s="66">
        <f t="shared" si="38"/>
        <v>0.007136609252250116</v>
      </c>
      <c r="N146" s="67">
        <f t="shared" si="39"/>
        <v>0.08516159141802195</v>
      </c>
      <c r="O146" s="62">
        <v>32227245</v>
      </c>
      <c r="P146" s="64">
        <v>656938</v>
      </c>
      <c r="Q146" s="65">
        <f t="shared" si="40"/>
        <v>32884183</v>
      </c>
      <c r="R146" s="66">
        <f t="shared" si="41"/>
        <v>0.020384553504340815</v>
      </c>
      <c r="S146" s="67">
        <f t="shared" si="42"/>
        <v>0.013078561519163215</v>
      </c>
      <c r="T146" s="62">
        <v>4949250</v>
      </c>
      <c r="U146" s="64">
        <v>9658</v>
      </c>
      <c r="V146" s="65">
        <f t="shared" si="43"/>
        <v>4958908</v>
      </c>
      <c r="W146" s="66">
        <f t="shared" si="44"/>
        <v>0.0019514067788048695</v>
      </c>
      <c r="X146" s="67">
        <f t="shared" si="45"/>
        <v>0.8490803895713505</v>
      </c>
      <c r="Y146" s="62">
        <v>321312945</v>
      </c>
      <c r="Z146" s="64">
        <v>4316121</v>
      </c>
      <c r="AA146" s="65">
        <f t="shared" si="46"/>
        <v>325629066</v>
      </c>
      <c r="AB146" s="66">
        <f t="shared" si="47"/>
        <v>0.013432764123462252</v>
      </c>
      <c r="AC146" s="67">
        <f t="shared" si="48"/>
        <v>0.025005678475301205</v>
      </c>
      <c r="AD146" s="62">
        <v>9462765</v>
      </c>
      <c r="AE146" s="67">
        <f t="shared" si="49"/>
        <v>0</v>
      </c>
      <c r="AF146" s="62">
        <v>0</v>
      </c>
      <c r="AG146" s="62">
        <v>378424645</v>
      </c>
      <c r="AH146" s="64">
        <v>4983590</v>
      </c>
      <c r="AI146" s="65">
        <v>383408235</v>
      </c>
      <c r="AJ146" s="66">
        <f t="shared" si="50"/>
        <v>0.013169306137553488</v>
      </c>
      <c r="AK146" s="62">
        <v>0</v>
      </c>
      <c r="AL146" s="62">
        <v>0</v>
      </c>
      <c r="AM146" s="25">
        <v>0</v>
      </c>
      <c r="AN146" s="68"/>
    </row>
    <row r="147" spans="1:40" ht="12.75">
      <c r="A147" s="59" t="s">
        <v>299</v>
      </c>
      <c r="B147" s="60" t="s">
        <v>298</v>
      </c>
      <c r="C147" s="24">
        <v>3</v>
      </c>
      <c r="D147" s="24"/>
      <c r="E147" s="61">
        <f t="shared" si="34"/>
        <v>0.04547453262573011</v>
      </c>
      <c r="F147" s="62">
        <v>27556019</v>
      </c>
      <c r="G147" s="63">
        <f t="shared" si="35"/>
        <v>0.004296272653359785</v>
      </c>
      <c r="H147" s="62">
        <v>2603395</v>
      </c>
      <c r="I147" s="63">
        <f t="shared" si="36"/>
        <v>0.0006306542325865682</v>
      </c>
      <c r="J147" s="62">
        <v>382155</v>
      </c>
      <c r="K147" s="64">
        <v>2726</v>
      </c>
      <c r="L147" s="65">
        <f t="shared" si="37"/>
        <v>384881</v>
      </c>
      <c r="M147" s="66">
        <f t="shared" si="38"/>
        <v>0.007133231280501367</v>
      </c>
      <c r="N147" s="67">
        <f t="shared" si="39"/>
        <v>0.08641297219789064</v>
      </c>
      <c r="O147" s="62">
        <v>52363320</v>
      </c>
      <c r="P147" s="64">
        <v>1114114</v>
      </c>
      <c r="Q147" s="65">
        <f t="shared" si="40"/>
        <v>53477434</v>
      </c>
      <c r="R147" s="66">
        <f t="shared" si="41"/>
        <v>0.021276611185081465</v>
      </c>
      <c r="S147" s="67">
        <f t="shared" si="42"/>
        <v>0.060486243745531555</v>
      </c>
      <c r="T147" s="62">
        <v>36652605</v>
      </c>
      <c r="U147" s="64">
        <v>0</v>
      </c>
      <c r="V147" s="65">
        <f t="shared" si="43"/>
        <v>36652605</v>
      </c>
      <c r="W147" s="66">
        <f t="shared" si="44"/>
        <v>0</v>
      </c>
      <c r="X147" s="67">
        <f t="shared" si="45"/>
        <v>0.7750618399418883</v>
      </c>
      <c r="Y147" s="62">
        <v>469661095</v>
      </c>
      <c r="Z147" s="64">
        <v>12899076</v>
      </c>
      <c r="AA147" s="65">
        <f t="shared" si="46"/>
        <v>482560171</v>
      </c>
      <c r="AB147" s="66">
        <f t="shared" si="47"/>
        <v>0.027464646608635956</v>
      </c>
      <c r="AC147" s="67">
        <f t="shared" si="48"/>
        <v>0.027637484603013115</v>
      </c>
      <c r="AD147" s="62">
        <v>16747375</v>
      </c>
      <c r="AE147" s="67">
        <f t="shared" si="49"/>
        <v>0</v>
      </c>
      <c r="AF147" s="62">
        <v>0</v>
      </c>
      <c r="AG147" s="62">
        <v>605965964</v>
      </c>
      <c r="AH147" s="64">
        <v>14015916</v>
      </c>
      <c r="AI147" s="65">
        <v>619981880</v>
      </c>
      <c r="AJ147" s="66">
        <f t="shared" si="50"/>
        <v>0.023129873347143965</v>
      </c>
      <c r="AK147" s="62">
        <v>0</v>
      </c>
      <c r="AL147" s="62">
        <v>0</v>
      </c>
      <c r="AM147" s="25">
        <v>0</v>
      </c>
      <c r="AN147" s="68"/>
    </row>
    <row r="148" spans="1:40" ht="12.75">
      <c r="A148" s="59" t="s">
        <v>301</v>
      </c>
      <c r="B148" s="60" t="s">
        <v>300</v>
      </c>
      <c r="C148" s="24">
        <v>4</v>
      </c>
      <c r="D148" s="24"/>
      <c r="E148" s="61">
        <f t="shared" si="34"/>
        <v>0.030602466549488463</v>
      </c>
      <c r="F148" s="62">
        <v>683689860</v>
      </c>
      <c r="G148" s="63">
        <f t="shared" si="35"/>
        <v>0.010555011978075932</v>
      </c>
      <c r="H148" s="62">
        <v>235809576</v>
      </c>
      <c r="I148" s="63">
        <f t="shared" si="36"/>
        <v>0.007071011513708104</v>
      </c>
      <c r="J148" s="62">
        <v>157973504</v>
      </c>
      <c r="K148" s="64">
        <v>1126961</v>
      </c>
      <c r="L148" s="65">
        <f t="shared" si="37"/>
        <v>159100465</v>
      </c>
      <c r="M148" s="66">
        <f t="shared" si="38"/>
        <v>0.007133860878340712</v>
      </c>
      <c r="N148" s="67">
        <f t="shared" si="39"/>
        <v>0.6672819137559106</v>
      </c>
      <c r="O148" s="62">
        <v>14907748611</v>
      </c>
      <c r="P148" s="64">
        <v>-153617169</v>
      </c>
      <c r="Q148" s="65">
        <f t="shared" si="40"/>
        <v>14754131442</v>
      </c>
      <c r="R148" s="66">
        <f t="shared" si="41"/>
        <v>-0.010304518342001709</v>
      </c>
      <c r="S148" s="67">
        <f t="shared" si="42"/>
        <v>0.28151745149291496</v>
      </c>
      <c r="T148" s="62">
        <v>6289382808</v>
      </c>
      <c r="U148" s="64">
        <v>-185987150</v>
      </c>
      <c r="V148" s="65">
        <f t="shared" si="43"/>
        <v>6103395658</v>
      </c>
      <c r="W148" s="66">
        <f t="shared" si="44"/>
        <v>-0.029571605939366124</v>
      </c>
      <c r="X148" s="67">
        <f t="shared" si="45"/>
        <v>0.0028022374031368776</v>
      </c>
      <c r="Y148" s="62">
        <v>62604800</v>
      </c>
      <c r="Z148" s="64">
        <v>0</v>
      </c>
      <c r="AA148" s="65">
        <f t="shared" si="46"/>
        <v>62604800</v>
      </c>
      <c r="AB148" s="66">
        <f t="shared" si="47"/>
        <v>0</v>
      </c>
      <c r="AC148" s="67">
        <f t="shared" si="48"/>
        <v>0.00016990730676509267</v>
      </c>
      <c r="AD148" s="62">
        <v>3795900</v>
      </c>
      <c r="AE148" s="67">
        <f t="shared" si="49"/>
        <v>0</v>
      </c>
      <c r="AF148" s="62">
        <v>0</v>
      </c>
      <c r="AG148" s="62">
        <v>22341005059</v>
      </c>
      <c r="AH148" s="64">
        <v>-338477358</v>
      </c>
      <c r="AI148" s="65">
        <v>22002527701</v>
      </c>
      <c r="AJ148" s="66">
        <f t="shared" si="50"/>
        <v>-0.015150498247778943</v>
      </c>
      <c r="AK148" s="62">
        <v>6885611</v>
      </c>
      <c r="AL148" s="62">
        <v>151806808</v>
      </c>
      <c r="AM148" s="25">
        <v>0</v>
      </c>
      <c r="AN148" s="68"/>
    </row>
    <row r="149" spans="1:40" ht="12.75">
      <c r="A149" s="59" t="s">
        <v>303</v>
      </c>
      <c r="B149" s="60" t="s">
        <v>302</v>
      </c>
      <c r="C149" s="24">
        <v>3</v>
      </c>
      <c r="D149" s="24"/>
      <c r="E149" s="61">
        <f t="shared" si="34"/>
        <v>0.040026066042532796</v>
      </c>
      <c r="F149" s="62">
        <v>72406676</v>
      </c>
      <c r="G149" s="63">
        <f t="shared" si="35"/>
        <v>0.010364266796759877</v>
      </c>
      <c r="H149" s="62">
        <v>18748835</v>
      </c>
      <c r="I149" s="63">
        <f t="shared" si="36"/>
        <v>0.00744967212113805</v>
      </c>
      <c r="J149" s="62">
        <v>13476368</v>
      </c>
      <c r="K149" s="64">
        <v>96139</v>
      </c>
      <c r="L149" s="65">
        <f t="shared" si="37"/>
        <v>13572507</v>
      </c>
      <c r="M149" s="66">
        <f t="shared" si="38"/>
        <v>0.007133895423455341</v>
      </c>
      <c r="N149" s="67">
        <f t="shared" si="39"/>
        <v>0.5262977132147159</v>
      </c>
      <c r="O149" s="62">
        <v>952066285</v>
      </c>
      <c r="P149" s="64">
        <v>-5686416</v>
      </c>
      <c r="Q149" s="65">
        <f t="shared" si="40"/>
        <v>946379869</v>
      </c>
      <c r="R149" s="66">
        <f t="shared" si="41"/>
        <v>-0.005972710187925623</v>
      </c>
      <c r="S149" s="67">
        <f t="shared" si="42"/>
        <v>0.06588044051286615</v>
      </c>
      <c r="T149" s="62">
        <v>119176931</v>
      </c>
      <c r="U149" s="64">
        <v>-2924307</v>
      </c>
      <c r="V149" s="65">
        <f t="shared" si="43"/>
        <v>116252624</v>
      </c>
      <c r="W149" s="66">
        <f t="shared" si="44"/>
        <v>-0.024537525639085303</v>
      </c>
      <c r="X149" s="67">
        <f t="shared" si="45"/>
        <v>0.33885672925479454</v>
      </c>
      <c r="Y149" s="62">
        <v>612987781</v>
      </c>
      <c r="Z149" s="64">
        <v>-2076074</v>
      </c>
      <c r="AA149" s="65">
        <f t="shared" si="46"/>
        <v>610911707</v>
      </c>
      <c r="AB149" s="66">
        <f t="shared" si="47"/>
        <v>-0.0033868113922486164</v>
      </c>
      <c r="AC149" s="67">
        <f t="shared" si="48"/>
        <v>0.011125112057192774</v>
      </c>
      <c r="AD149" s="62">
        <v>20125195</v>
      </c>
      <c r="AE149" s="67">
        <f t="shared" si="49"/>
        <v>0</v>
      </c>
      <c r="AF149" s="62">
        <v>0</v>
      </c>
      <c r="AG149" s="62">
        <v>1808988071</v>
      </c>
      <c r="AH149" s="64">
        <v>-10590658</v>
      </c>
      <c r="AI149" s="65">
        <v>1798397413</v>
      </c>
      <c r="AJ149" s="66">
        <f t="shared" si="50"/>
        <v>-0.005854465360927192</v>
      </c>
      <c r="AK149" s="62">
        <v>8157700</v>
      </c>
      <c r="AL149" s="62">
        <v>22431404</v>
      </c>
      <c r="AM149" s="25">
        <v>0</v>
      </c>
      <c r="AN149" s="68"/>
    </row>
    <row r="150" spans="1:40" ht="12.75">
      <c r="A150" s="59" t="s">
        <v>305</v>
      </c>
      <c r="B150" s="60" t="s">
        <v>304</v>
      </c>
      <c r="C150" s="24">
        <v>3</v>
      </c>
      <c r="D150" s="24"/>
      <c r="E150" s="61">
        <f t="shared" si="34"/>
        <v>0.015182512027633467</v>
      </c>
      <c r="F150" s="62">
        <v>5717675</v>
      </c>
      <c r="G150" s="63">
        <f t="shared" si="35"/>
        <v>0.009916923943176557</v>
      </c>
      <c r="H150" s="62">
        <v>3734675</v>
      </c>
      <c r="I150" s="63">
        <f t="shared" si="36"/>
        <v>0.017686751901464133</v>
      </c>
      <c r="J150" s="62">
        <v>6660762</v>
      </c>
      <c r="K150" s="64">
        <v>47517</v>
      </c>
      <c r="L150" s="65">
        <f t="shared" si="37"/>
        <v>6708279</v>
      </c>
      <c r="M150" s="66">
        <f t="shared" si="38"/>
        <v>0.007133868467301489</v>
      </c>
      <c r="N150" s="67">
        <f t="shared" si="39"/>
        <v>0.561876623941354</v>
      </c>
      <c r="O150" s="62">
        <v>211600552</v>
      </c>
      <c r="P150" s="64">
        <v>-1990900</v>
      </c>
      <c r="Q150" s="65">
        <f t="shared" si="40"/>
        <v>209609652</v>
      </c>
      <c r="R150" s="66">
        <f t="shared" si="41"/>
        <v>-0.009408765625526345</v>
      </c>
      <c r="S150" s="67">
        <f t="shared" si="42"/>
        <v>0.022161381209373717</v>
      </c>
      <c r="T150" s="62">
        <v>8345890</v>
      </c>
      <c r="U150" s="64">
        <v>-251777</v>
      </c>
      <c r="V150" s="65">
        <f t="shared" si="43"/>
        <v>8094113</v>
      </c>
      <c r="W150" s="66">
        <f t="shared" si="44"/>
        <v>-0.0301677831842979</v>
      </c>
      <c r="X150" s="67">
        <f t="shared" si="45"/>
        <v>0.35961112630923814</v>
      </c>
      <c r="Y150" s="62">
        <v>135428152</v>
      </c>
      <c r="Z150" s="64">
        <v>-106434</v>
      </c>
      <c r="AA150" s="65">
        <f t="shared" si="46"/>
        <v>135321718</v>
      </c>
      <c r="AB150" s="66">
        <f t="shared" si="47"/>
        <v>-0.000785907497283135</v>
      </c>
      <c r="AC150" s="67">
        <f t="shared" si="48"/>
        <v>0.013564680667760053</v>
      </c>
      <c r="AD150" s="62">
        <v>5108406</v>
      </c>
      <c r="AE150" s="67">
        <f t="shared" si="49"/>
        <v>0</v>
      </c>
      <c r="AF150" s="62">
        <v>0</v>
      </c>
      <c r="AG150" s="62">
        <v>376596112</v>
      </c>
      <c r="AH150" s="64">
        <v>-2301594</v>
      </c>
      <c r="AI150" s="65">
        <v>374294518</v>
      </c>
      <c r="AJ150" s="66">
        <f t="shared" si="50"/>
        <v>-0.006111571327109187</v>
      </c>
      <c r="AK150" s="62">
        <v>0</v>
      </c>
      <c r="AL150" s="62">
        <v>37000</v>
      </c>
      <c r="AM150" s="25">
        <v>0</v>
      </c>
      <c r="AN150" s="68"/>
    </row>
    <row r="151" spans="1:40" ht="12.75">
      <c r="A151" s="59" t="s">
        <v>307</v>
      </c>
      <c r="B151" s="60" t="s">
        <v>306</v>
      </c>
      <c r="C151" s="24">
        <v>3</v>
      </c>
      <c r="D151" s="24"/>
      <c r="E151" s="61">
        <f t="shared" si="34"/>
        <v>0.017235186053039114</v>
      </c>
      <c r="F151" s="62">
        <v>26408380</v>
      </c>
      <c r="G151" s="63">
        <f t="shared" si="35"/>
        <v>0.009771129753576352</v>
      </c>
      <c r="H151" s="62">
        <v>14971681</v>
      </c>
      <c r="I151" s="63">
        <f t="shared" si="36"/>
        <v>0.015826824423251395</v>
      </c>
      <c r="J151" s="62">
        <v>24250437</v>
      </c>
      <c r="K151" s="64">
        <v>173000</v>
      </c>
      <c r="L151" s="65">
        <f t="shared" si="37"/>
        <v>24423437</v>
      </c>
      <c r="M151" s="66">
        <f t="shared" si="38"/>
        <v>0.007133892061409038</v>
      </c>
      <c r="N151" s="67">
        <f t="shared" si="39"/>
        <v>0.6019941669145783</v>
      </c>
      <c r="O151" s="62">
        <v>922397395</v>
      </c>
      <c r="P151" s="64">
        <v>-6102406</v>
      </c>
      <c r="Q151" s="65">
        <f t="shared" si="40"/>
        <v>916294989</v>
      </c>
      <c r="R151" s="66">
        <f t="shared" si="41"/>
        <v>-0.006615810097772446</v>
      </c>
      <c r="S151" s="67">
        <f t="shared" si="42"/>
        <v>0.03556543482868613</v>
      </c>
      <c r="T151" s="62">
        <v>54494655</v>
      </c>
      <c r="U151" s="64">
        <v>-1736641</v>
      </c>
      <c r="V151" s="65">
        <f t="shared" si="43"/>
        <v>52758014</v>
      </c>
      <c r="W151" s="66">
        <f t="shared" si="44"/>
        <v>-0.031868097889600364</v>
      </c>
      <c r="X151" s="67">
        <f t="shared" si="45"/>
        <v>0.30751674797175377</v>
      </c>
      <c r="Y151" s="62">
        <v>471188365</v>
      </c>
      <c r="Z151" s="64">
        <v>-86663</v>
      </c>
      <c r="AA151" s="65">
        <f t="shared" si="46"/>
        <v>471101702</v>
      </c>
      <c r="AB151" s="66">
        <f t="shared" si="47"/>
        <v>-0.0001839243207968431</v>
      </c>
      <c r="AC151" s="67">
        <f t="shared" si="48"/>
        <v>0.012090510055114974</v>
      </c>
      <c r="AD151" s="62">
        <v>18525520</v>
      </c>
      <c r="AE151" s="67">
        <f t="shared" si="49"/>
        <v>0</v>
      </c>
      <c r="AF151" s="62">
        <v>0</v>
      </c>
      <c r="AG151" s="62">
        <v>1532236433</v>
      </c>
      <c r="AH151" s="64">
        <v>-7752710</v>
      </c>
      <c r="AI151" s="65">
        <v>1524483723</v>
      </c>
      <c r="AJ151" s="66">
        <f t="shared" si="50"/>
        <v>-0.0050597347987743615</v>
      </c>
      <c r="AK151" s="62">
        <v>164600</v>
      </c>
      <c r="AL151" s="62">
        <v>199050</v>
      </c>
      <c r="AM151" s="25">
        <v>0</v>
      </c>
      <c r="AN151" s="68"/>
    </row>
    <row r="152" spans="1:40" ht="12.75">
      <c r="A152" s="59" t="s">
        <v>309</v>
      </c>
      <c r="B152" s="60" t="s">
        <v>308</v>
      </c>
      <c r="C152" s="24">
        <v>3</v>
      </c>
      <c r="D152" s="24"/>
      <c r="E152" s="61">
        <f t="shared" si="34"/>
        <v>0.01940790490939438</v>
      </c>
      <c r="F152" s="62">
        <v>14388727</v>
      </c>
      <c r="G152" s="63">
        <f t="shared" si="35"/>
        <v>0.005570101554284895</v>
      </c>
      <c r="H152" s="62">
        <v>4129589</v>
      </c>
      <c r="I152" s="63">
        <f t="shared" si="36"/>
        <v>0.011045700235475672</v>
      </c>
      <c r="J152" s="62">
        <v>8189115</v>
      </c>
      <c r="K152" s="64">
        <v>58420</v>
      </c>
      <c r="L152" s="65">
        <f t="shared" si="37"/>
        <v>8247535</v>
      </c>
      <c r="M152" s="66">
        <f t="shared" si="38"/>
        <v>0.0071338600080716906</v>
      </c>
      <c r="N152" s="67">
        <f t="shared" si="39"/>
        <v>0.4583775163568317</v>
      </c>
      <c r="O152" s="62">
        <v>339834154</v>
      </c>
      <c r="P152" s="64">
        <v>777858</v>
      </c>
      <c r="Q152" s="65">
        <f t="shared" si="40"/>
        <v>340612012</v>
      </c>
      <c r="R152" s="66">
        <f t="shared" si="41"/>
        <v>0.002288934148743625</v>
      </c>
      <c r="S152" s="67">
        <f t="shared" si="42"/>
        <v>0.023895625320337163</v>
      </c>
      <c r="T152" s="62">
        <v>17715855</v>
      </c>
      <c r="U152" s="64">
        <v>105759</v>
      </c>
      <c r="V152" s="65">
        <f t="shared" si="43"/>
        <v>17821614</v>
      </c>
      <c r="W152" s="66">
        <f t="shared" si="44"/>
        <v>0.005969737277709713</v>
      </c>
      <c r="X152" s="67">
        <f t="shared" si="45"/>
        <v>0.4641550364960444</v>
      </c>
      <c r="Y152" s="62">
        <v>344117520</v>
      </c>
      <c r="Z152" s="64">
        <v>7328881</v>
      </c>
      <c r="AA152" s="65">
        <f t="shared" si="46"/>
        <v>351446401</v>
      </c>
      <c r="AB152" s="66">
        <f t="shared" si="47"/>
        <v>0.021297610769716112</v>
      </c>
      <c r="AC152" s="67">
        <f t="shared" si="48"/>
        <v>0.017548113778804712</v>
      </c>
      <c r="AD152" s="62">
        <v>13009906</v>
      </c>
      <c r="AE152" s="67">
        <f t="shared" si="49"/>
        <v>0</v>
      </c>
      <c r="AF152" s="62">
        <v>0</v>
      </c>
      <c r="AG152" s="62">
        <v>741384867</v>
      </c>
      <c r="AH152" s="64">
        <v>8270918</v>
      </c>
      <c r="AI152" s="65">
        <v>749655784</v>
      </c>
      <c r="AJ152" s="66">
        <f t="shared" si="50"/>
        <v>0.01115603833872158</v>
      </c>
      <c r="AK152" s="62">
        <v>0</v>
      </c>
      <c r="AL152" s="62">
        <v>0</v>
      </c>
      <c r="AM152" s="25">
        <v>0</v>
      </c>
      <c r="AN152" s="68"/>
    </row>
    <row r="153" spans="1:40" ht="12.75">
      <c r="A153" s="59" t="s">
        <v>311</v>
      </c>
      <c r="B153" s="60" t="s">
        <v>310</v>
      </c>
      <c r="C153" s="24">
        <v>3</v>
      </c>
      <c r="D153" s="24"/>
      <c r="E153" s="61">
        <f t="shared" si="34"/>
        <v>0.027368975047269383</v>
      </c>
      <c r="F153" s="62">
        <v>66155244</v>
      </c>
      <c r="G153" s="63">
        <f t="shared" si="35"/>
        <v>0.03047242830332371</v>
      </c>
      <c r="H153" s="62">
        <v>73656793</v>
      </c>
      <c r="I153" s="63">
        <f t="shared" si="36"/>
        <v>0.09382154876004975</v>
      </c>
      <c r="J153" s="62">
        <v>226781874</v>
      </c>
      <c r="K153" s="64">
        <v>1617830</v>
      </c>
      <c r="L153" s="65">
        <f t="shared" si="37"/>
        <v>228399704</v>
      </c>
      <c r="M153" s="66">
        <f t="shared" si="38"/>
        <v>0.0071338593841939945</v>
      </c>
      <c r="N153" s="67">
        <f t="shared" si="39"/>
        <v>0.5541506274190793</v>
      </c>
      <c r="O153" s="62">
        <v>1339471789</v>
      </c>
      <c r="P153" s="64">
        <v>-13808053</v>
      </c>
      <c r="Q153" s="65">
        <f t="shared" si="40"/>
        <v>1325663736</v>
      </c>
      <c r="R153" s="66">
        <f t="shared" si="41"/>
        <v>-0.010308580675901043</v>
      </c>
      <c r="S153" s="67">
        <f t="shared" si="42"/>
        <v>0.22962863708207285</v>
      </c>
      <c r="T153" s="62">
        <v>555049595</v>
      </c>
      <c r="U153" s="64">
        <v>-11289593</v>
      </c>
      <c r="V153" s="65">
        <f t="shared" si="43"/>
        <v>543760002</v>
      </c>
      <c r="W153" s="66">
        <f t="shared" si="44"/>
        <v>-0.020339791437916463</v>
      </c>
      <c r="X153" s="67">
        <f t="shared" si="45"/>
        <v>0.06198835476436909</v>
      </c>
      <c r="Y153" s="62">
        <v>149835890</v>
      </c>
      <c r="Z153" s="64">
        <v>2110365</v>
      </c>
      <c r="AA153" s="65">
        <f t="shared" si="46"/>
        <v>151946255</v>
      </c>
      <c r="AB153" s="66">
        <f t="shared" si="47"/>
        <v>0.014084509392242405</v>
      </c>
      <c r="AC153" s="67">
        <f t="shared" si="48"/>
        <v>0.00256942862383596</v>
      </c>
      <c r="AD153" s="62">
        <v>6210725</v>
      </c>
      <c r="AE153" s="67">
        <f t="shared" si="49"/>
        <v>0</v>
      </c>
      <c r="AF153" s="62">
        <v>0</v>
      </c>
      <c r="AG153" s="62">
        <v>2417161910</v>
      </c>
      <c r="AH153" s="64">
        <v>-21369451</v>
      </c>
      <c r="AI153" s="65">
        <v>2395792459</v>
      </c>
      <c r="AJ153" s="66">
        <f t="shared" si="50"/>
        <v>-0.008840719734823225</v>
      </c>
      <c r="AK153" s="62">
        <v>90910</v>
      </c>
      <c r="AL153" s="62">
        <v>1859460</v>
      </c>
      <c r="AM153" s="25">
        <v>0</v>
      </c>
      <c r="AN153" s="68"/>
    </row>
    <row r="154" spans="1:40" ht="12.75">
      <c r="A154" s="59" t="s">
        <v>313</v>
      </c>
      <c r="B154" s="60" t="s">
        <v>312</v>
      </c>
      <c r="C154" s="24">
        <v>3</v>
      </c>
      <c r="D154" s="24"/>
      <c r="E154" s="61">
        <f t="shared" si="34"/>
        <v>0.01263554743048002</v>
      </c>
      <c r="F154" s="62">
        <v>3833478</v>
      </c>
      <c r="G154" s="63">
        <f t="shared" si="35"/>
        <v>0.03600661553398626</v>
      </c>
      <c r="H154" s="62">
        <v>10923988</v>
      </c>
      <c r="I154" s="63">
        <f t="shared" si="36"/>
        <v>0.14193900893870487</v>
      </c>
      <c r="J154" s="62">
        <v>43062643</v>
      </c>
      <c r="K154" s="64">
        <v>307203</v>
      </c>
      <c r="L154" s="65">
        <f t="shared" si="37"/>
        <v>43369846</v>
      </c>
      <c r="M154" s="66">
        <f t="shared" si="38"/>
        <v>0.007133863102643282</v>
      </c>
      <c r="N154" s="67">
        <f t="shared" si="39"/>
        <v>0.2292770072961171</v>
      </c>
      <c r="O154" s="62">
        <v>69559975</v>
      </c>
      <c r="P154" s="64">
        <v>-717058</v>
      </c>
      <c r="Q154" s="65">
        <f t="shared" si="40"/>
        <v>68842917</v>
      </c>
      <c r="R154" s="66">
        <f t="shared" si="41"/>
        <v>-0.010308485591031336</v>
      </c>
      <c r="S154" s="67">
        <f t="shared" si="42"/>
        <v>0.0032425601405490973</v>
      </c>
      <c r="T154" s="62">
        <v>983755</v>
      </c>
      <c r="U154" s="64">
        <v>-20077</v>
      </c>
      <c r="V154" s="65">
        <f t="shared" si="43"/>
        <v>963678</v>
      </c>
      <c r="W154" s="66">
        <f t="shared" si="44"/>
        <v>-0.02040853667833963</v>
      </c>
      <c r="X154" s="67">
        <f t="shared" si="45"/>
        <v>0.5689070291586237</v>
      </c>
      <c r="Y154" s="62">
        <v>172599770</v>
      </c>
      <c r="Z154" s="64">
        <v>2430983</v>
      </c>
      <c r="AA154" s="65">
        <f t="shared" si="46"/>
        <v>175030753</v>
      </c>
      <c r="AB154" s="66">
        <f t="shared" si="47"/>
        <v>0.014084508919102267</v>
      </c>
      <c r="AC154" s="67">
        <f t="shared" si="48"/>
        <v>0.007991753566259937</v>
      </c>
      <c r="AD154" s="62">
        <v>2424605</v>
      </c>
      <c r="AE154" s="67">
        <f t="shared" si="49"/>
        <v>4.77935278986759E-07</v>
      </c>
      <c r="AF154" s="62">
        <v>145</v>
      </c>
      <c r="AG154" s="62">
        <v>303388359</v>
      </c>
      <c r="AH154" s="64">
        <v>2001051</v>
      </c>
      <c r="AI154" s="65">
        <v>305389410</v>
      </c>
      <c r="AJ154" s="66">
        <f t="shared" si="50"/>
        <v>0.006595674951391263</v>
      </c>
      <c r="AK154" s="62">
        <v>5390</v>
      </c>
      <c r="AL154" s="62">
        <v>0</v>
      </c>
      <c r="AM154" s="25">
        <v>0</v>
      </c>
      <c r="AN154" s="68"/>
    </row>
    <row r="155" spans="1:40" ht="12.75">
      <c r="A155" s="59" t="s">
        <v>315</v>
      </c>
      <c r="B155" s="60" t="s">
        <v>314</v>
      </c>
      <c r="C155" s="24">
        <v>3</v>
      </c>
      <c r="D155" s="24"/>
      <c r="E155" s="61">
        <f t="shared" si="34"/>
        <v>0.019381218046894712</v>
      </c>
      <c r="F155" s="62">
        <v>5474245</v>
      </c>
      <c r="G155" s="63">
        <f t="shared" si="35"/>
        <v>0.037429461666328497</v>
      </c>
      <c r="H155" s="62">
        <v>10571990</v>
      </c>
      <c r="I155" s="63">
        <f t="shared" si="36"/>
        <v>0.14702460104323217</v>
      </c>
      <c r="J155" s="62">
        <v>41527250</v>
      </c>
      <c r="K155" s="64">
        <v>296250</v>
      </c>
      <c r="L155" s="65">
        <f t="shared" si="37"/>
        <v>41823500</v>
      </c>
      <c r="M155" s="66">
        <f t="shared" si="38"/>
        <v>0.007133869928781704</v>
      </c>
      <c r="N155" s="67">
        <f t="shared" si="39"/>
        <v>0.17172968000860184</v>
      </c>
      <c r="O155" s="62">
        <v>48505225</v>
      </c>
      <c r="P155" s="64">
        <v>-500054</v>
      </c>
      <c r="Q155" s="65">
        <f t="shared" si="40"/>
        <v>48005171</v>
      </c>
      <c r="R155" s="66">
        <f t="shared" si="41"/>
        <v>-0.010309281113529523</v>
      </c>
      <c r="S155" s="67">
        <f t="shared" si="42"/>
        <v>0.0026544955421122026</v>
      </c>
      <c r="T155" s="62">
        <v>749765</v>
      </c>
      <c r="U155" s="64">
        <v>-15301</v>
      </c>
      <c r="V155" s="65">
        <f t="shared" si="43"/>
        <v>734464</v>
      </c>
      <c r="W155" s="66">
        <f t="shared" si="44"/>
        <v>-0.020407727754696472</v>
      </c>
      <c r="X155" s="67">
        <f t="shared" si="45"/>
        <v>0.6112895215853877</v>
      </c>
      <c r="Y155" s="62">
        <v>172659355</v>
      </c>
      <c r="Z155" s="64">
        <v>2431822</v>
      </c>
      <c r="AA155" s="65">
        <f t="shared" si="46"/>
        <v>175091177</v>
      </c>
      <c r="AB155" s="66">
        <f t="shared" si="47"/>
        <v>0.01408450761327123</v>
      </c>
      <c r="AC155" s="67">
        <f t="shared" si="48"/>
        <v>0.010490243211363047</v>
      </c>
      <c r="AD155" s="62">
        <v>2962980</v>
      </c>
      <c r="AE155" s="67">
        <f t="shared" si="49"/>
        <v>7.788960797912474E-07</v>
      </c>
      <c r="AF155" s="62">
        <v>220</v>
      </c>
      <c r="AG155" s="62">
        <v>282451030</v>
      </c>
      <c r="AH155" s="64">
        <v>2212717</v>
      </c>
      <c r="AI155" s="65">
        <v>284663747</v>
      </c>
      <c r="AJ155" s="66">
        <f t="shared" si="50"/>
        <v>0.007833984531761134</v>
      </c>
      <c r="AK155" s="62">
        <v>0</v>
      </c>
      <c r="AL155" s="62">
        <v>0</v>
      </c>
      <c r="AM155" s="25">
        <v>0</v>
      </c>
      <c r="AN155" s="68"/>
    </row>
    <row r="156" spans="1:40" ht="12.75">
      <c r="A156" s="59" t="s">
        <v>317</v>
      </c>
      <c r="B156" s="60" t="s">
        <v>316</v>
      </c>
      <c r="C156" s="24">
        <v>3</v>
      </c>
      <c r="D156" s="24"/>
      <c r="E156" s="61">
        <f t="shared" si="34"/>
        <v>0.04306242790972538</v>
      </c>
      <c r="F156" s="62">
        <v>23815772</v>
      </c>
      <c r="G156" s="63">
        <f t="shared" si="35"/>
        <v>0.02509545594730306</v>
      </c>
      <c r="H156" s="62">
        <v>13879098</v>
      </c>
      <c r="I156" s="63">
        <f t="shared" si="36"/>
        <v>0.10862718961799332</v>
      </c>
      <c r="J156" s="62">
        <v>60076510</v>
      </c>
      <c r="K156" s="64">
        <v>428577</v>
      </c>
      <c r="L156" s="65">
        <f t="shared" si="37"/>
        <v>60505087</v>
      </c>
      <c r="M156" s="66">
        <f t="shared" si="38"/>
        <v>0.007133853148260443</v>
      </c>
      <c r="N156" s="67">
        <f t="shared" si="39"/>
        <v>0.23257762442637991</v>
      </c>
      <c r="O156" s="62">
        <v>128627575</v>
      </c>
      <c r="P156" s="64">
        <v>-1326058</v>
      </c>
      <c r="Q156" s="65">
        <f t="shared" si="40"/>
        <v>127301517</v>
      </c>
      <c r="R156" s="66">
        <f t="shared" si="41"/>
        <v>-0.010309282438077527</v>
      </c>
      <c r="S156" s="67">
        <f t="shared" si="42"/>
        <v>0.02049451079426521</v>
      </c>
      <c r="T156" s="62">
        <v>11334535</v>
      </c>
      <c r="U156" s="64">
        <v>-231317</v>
      </c>
      <c r="V156" s="65">
        <f t="shared" si="43"/>
        <v>11103218</v>
      </c>
      <c r="W156" s="66">
        <f t="shared" si="44"/>
        <v>-0.020408159664247364</v>
      </c>
      <c r="X156" s="67">
        <f t="shared" si="45"/>
        <v>0.5560919485299612</v>
      </c>
      <c r="Y156" s="62">
        <v>307547895</v>
      </c>
      <c r="Z156" s="64">
        <v>4331661</v>
      </c>
      <c r="AA156" s="65">
        <f t="shared" si="46"/>
        <v>311879556</v>
      </c>
      <c r="AB156" s="66">
        <f t="shared" si="47"/>
        <v>0.01408450869091463</v>
      </c>
      <c r="AC156" s="67">
        <f t="shared" si="48"/>
        <v>0.014048889975103345</v>
      </c>
      <c r="AD156" s="62">
        <v>7769770</v>
      </c>
      <c r="AE156" s="67">
        <f t="shared" si="49"/>
        <v>1.9527992685898827E-06</v>
      </c>
      <c r="AF156" s="62">
        <v>1080</v>
      </c>
      <c r="AG156" s="62">
        <v>553052235</v>
      </c>
      <c r="AH156" s="64">
        <v>3202863</v>
      </c>
      <c r="AI156" s="65">
        <v>556255098</v>
      </c>
      <c r="AJ156" s="66">
        <f t="shared" si="50"/>
        <v>0.005791248633142221</v>
      </c>
      <c r="AK156" s="62">
        <v>0</v>
      </c>
      <c r="AL156" s="62">
        <v>0</v>
      </c>
      <c r="AM156" s="25">
        <v>0</v>
      </c>
      <c r="AN156" s="68"/>
    </row>
    <row r="157" spans="1:40" ht="12.75">
      <c r="A157" s="59" t="s">
        <v>319</v>
      </c>
      <c r="B157" s="60" t="s">
        <v>318</v>
      </c>
      <c r="C157" s="24">
        <v>3</v>
      </c>
      <c r="D157" s="24"/>
      <c r="E157" s="61">
        <f t="shared" si="34"/>
        <v>0.02559227007586925</v>
      </c>
      <c r="F157" s="62">
        <v>10456740</v>
      </c>
      <c r="G157" s="63">
        <f t="shared" si="35"/>
        <v>0.02904789248522075</v>
      </c>
      <c r="H157" s="62">
        <v>11868672</v>
      </c>
      <c r="I157" s="63">
        <f t="shared" si="36"/>
        <v>0.11260601770313491</v>
      </c>
      <c r="J157" s="62">
        <v>46009668</v>
      </c>
      <c r="K157" s="64">
        <v>328227</v>
      </c>
      <c r="L157" s="65">
        <f t="shared" si="37"/>
        <v>46337895</v>
      </c>
      <c r="M157" s="66">
        <f t="shared" si="38"/>
        <v>0.007133870211799833</v>
      </c>
      <c r="N157" s="67">
        <f t="shared" si="39"/>
        <v>0.2079104621755346</v>
      </c>
      <c r="O157" s="62">
        <v>84950090</v>
      </c>
      <c r="P157" s="64">
        <v>-875774</v>
      </c>
      <c r="Q157" s="65">
        <f t="shared" si="40"/>
        <v>84074316</v>
      </c>
      <c r="R157" s="66">
        <f t="shared" si="41"/>
        <v>-0.010309276894232838</v>
      </c>
      <c r="S157" s="67">
        <f t="shared" si="42"/>
        <v>0.026500638366431975</v>
      </c>
      <c r="T157" s="62">
        <v>10827890</v>
      </c>
      <c r="U157" s="64">
        <v>-220977</v>
      </c>
      <c r="V157" s="65">
        <f t="shared" si="43"/>
        <v>10606913</v>
      </c>
      <c r="W157" s="66">
        <f t="shared" si="44"/>
        <v>-0.020408131224088903</v>
      </c>
      <c r="X157" s="67">
        <f t="shared" si="45"/>
        <v>0.5903859734328156</v>
      </c>
      <c r="Y157" s="62">
        <v>241225675</v>
      </c>
      <c r="Z157" s="64">
        <v>3397545</v>
      </c>
      <c r="AA157" s="65">
        <f t="shared" si="46"/>
        <v>244623220</v>
      </c>
      <c r="AB157" s="66">
        <f t="shared" si="47"/>
        <v>0.01408450820999879</v>
      </c>
      <c r="AC157" s="67">
        <f t="shared" si="48"/>
        <v>0.007956745760992846</v>
      </c>
      <c r="AD157" s="62">
        <v>3251045</v>
      </c>
      <c r="AE157" s="67">
        <f t="shared" si="49"/>
        <v>0</v>
      </c>
      <c r="AF157" s="62">
        <v>0</v>
      </c>
      <c r="AG157" s="62">
        <v>408589780</v>
      </c>
      <c r="AH157" s="64">
        <v>2629021</v>
      </c>
      <c r="AI157" s="65">
        <v>411218801</v>
      </c>
      <c r="AJ157" s="66">
        <f t="shared" si="50"/>
        <v>0.006434377776164641</v>
      </c>
      <c r="AK157" s="62">
        <v>0</v>
      </c>
      <c r="AL157" s="62">
        <v>0</v>
      </c>
      <c r="AM157" s="25">
        <v>0</v>
      </c>
      <c r="AN157" s="68"/>
    </row>
    <row r="158" spans="1:40" ht="12.75">
      <c r="A158" s="59" t="s">
        <v>321</v>
      </c>
      <c r="B158" s="60" t="s">
        <v>320</v>
      </c>
      <c r="C158" s="24">
        <v>3</v>
      </c>
      <c r="D158" s="24"/>
      <c r="E158" s="61">
        <f t="shared" si="34"/>
        <v>0.042999745511045025</v>
      </c>
      <c r="F158" s="62">
        <v>23217660</v>
      </c>
      <c r="G158" s="63">
        <f t="shared" si="35"/>
        <v>0.059843150640194895</v>
      </c>
      <c r="H158" s="62">
        <v>32312236</v>
      </c>
      <c r="I158" s="63">
        <f t="shared" si="36"/>
        <v>0.005407872235999157</v>
      </c>
      <c r="J158" s="62">
        <v>2919974</v>
      </c>
      <c r="K158" s="64">
        <v>20830</v>
      </c>
      <c r="L158" s="65">
        <f t="shared" si="37"/>
        <v>2940804</v>
      </c>
      <c r="M158" s="66">
        <f t="shared" si="38"/>
        <v>0.00713362516241583</v>
      </c>
      <c r="N158" s="67">
        <f t="shared" si="39"/>
        <v>0.06499280023371551</v>
      </c>
      <c r="O158" s="62">
        <v>35092783</v>
      </c>
      <c r="P158" s="64">
        <v>-379168</v>
      </c>
      <c r="Q158" s="65">
        <f t="shared" si="40"/>
        <v>34713615</v>
      </c>
      <c r="R158" s="66">
        <f t="shared" si="41"/>
        <v>-0.010804728710173827</v>
      </c>
      <c r="S158" s="67">
        <f t="shared" si="42"/>
        <v>0.029724232526597612</v>
      </c>
      <c r="T158" s="62">
        <v>16049563</v>
      </c>
      <c r="U158" s="64">
        <v>-185473</v>
      </c>
      <c r="V158" s="65">
        <f t="shared" si="43"/>
        <v>15864090</v>
      </c>
      <c r="W158" s="66">
        <f t="shared" si="44"/>
        <v>-0.01155626480297314</v>
      </c>
      <c r="X158" s="67">
        <f t="shared" si="45"/>
        <v>0.7761950463682595</v>
      </c>
      <c r="Y158" s="62">
        <v>419105566</v>
      </c>
      <c r="Z158" s="64">
        <v>3634449</v>
      </c>
      <c r="AA158" s="65">
        <f t="shared" si="46"/>
        <v>422740015</v>
      </c>
      <c r="AB158" s="66">
        <f t="shared" si="47"/>
        <v>0.0086719177573509</v>
      </c>
      <c r="AC158" s="67">
        <f t="shared" si="48"/>
        <v>0.020743986239272472</v>
      </c>
      <c r="AD158" s="62">
        <v>11200690</v>
      </c>
      <c r="AE158" s="67">
        <f t="shared" si="49"/>
        <v>9.316624491585802E-05</v>
      </c>
      <c r="AF158" s="62">
        <v>50305</v>
      </c>
      <c r="AG158" s="62">
        <v>539948777</v>
      </c>
      <c r="AH158" s="64">
        <v>3090638</v>
      </c>
      <c r="AI158" s="65">
        <v>543039415</v>
      </c>
      <c r="AJ158" s="66">
        <f t="shared" si="50"/>
        <v>0.0057239466624442415</v>
      </c>
      <c r="AK158" s="62">
        <v>0</v>
      </c>
      <c r="AL158" s="62">
        <v>0</v>
      </c>
      <c r="AM158" s="25">
        <v>0</v>
      </c>
      <c r="AN158" s="68"/>
    </row>
    <row r="159" spans="1:40" ht="12.75">
      <c r="A159" s="59" t="s">
        <v>323</v>
      </c>
      <c r="B159" s="60" t="s">
        <v>322</v>
      </c>
      <c r="C159" s="24">
        <v>3</v>
      </c>
      <c r="D159" s="24"/>
      <c r="E159" s="61">
        <f t="shared" si="34"/>
        <v>0.04394617060169533</v>
      </c>
      <c r="F159" s="62">
        <v>15426289</v>
      </c>
      <c r="G159" s="63">
        <f t="shared" si="35"/>
        <v>0.00323186892200821</v>
      </c>
      <c r="H159" s="62">
        <v>1134473</v>
      </c>
      <c r="I159" s="63">
        <f t="shared" si="36"/>
        <v>0.0006580122079639237</v>
      </c>
      <c r="J159" s="62">
        <v>230980</v>
      </c>
      <c r="K159" s="64">
        <v>1647</v>
      </c>
      <c r="L159" s="65">
        <f t="shared" si="37"/>
        <v>232627</v>
      </c>
      <c r="M159" s="66">
        <f t="shared" si="38"/>
        <v>0.007130487488094207</v>
      </c>
      <c r="N159" s="67">
        <f t="shared" si="39"/>
        <v>0.09908187896767645</v>
      </c>
      <c r="O159" s="62">
        <v>34780407</v>
      </c>
      <c r="P159" s="64">
        <v>-809502</v>
      </c>
      <c r="Q159" s="65">
        <f t="shared" si="40"/>
        <v>33970905</v>
      </c>
      <c r="R159" s="66">
        <f t="shared" si="41"/>
        <v>-0.023274655756616074</v>
      </c>
      <c r="S159" s="67">
        <f t="shared" si="42"/>
        <v>0.012029117242466091</v>
      </c>
      <c r="T159" s="62">
        <v>4222544</v>
      </c>
      <c r="U159" s="64">
        <v>0</v>
      </c>
      <c r="V159" s="65">
        <f t="shared" si="43"/>
        <v>4222544</v>
      </c>
      <c r="W159" s="66">
        <f t="shared" si="44"/>
        <v>0</v>
      </c>
      <c r="X159" s="67">
        <f t="shared" si="45"/>
        <v>0.8241083742289146</v>
      </c>
      <c r="Y159" s="62">
        <v>289284226</v>
      </c>
      <c r="Z159" s="64">
        <v>948683</v>
      </c>
      <c r="AA159" s="65">
        <f t="shared" si="46"/>
        <v>290232909</v>
      </c>
      <c r="AB159" s="66">
        <f t="shared" si="47"/>
        <v>0.0032794148962688344</v>
      </c>
      <c r="AC159" s="67">
        <f t="shared" si="48"/>
        <v>0.016944577829275442</v>
      </c>
      <c r="AD159" s="62">
        <v>5948003</v>
      </c>
      <c r="AE159" s="67">
        <f t="shared" si="49"/>
        <v>0</v>
      </c>
      <c r="AF159" s="62">
        <v>0</v>
      </c>
      <c r="AG159" s="62">
        <v>351026922</v>
      </c>
      <c r="AH159" s="64">
        <v>140828</v>
      </c>
      <c r="AI159" s="65">
        <v>351167750</v>
      </c>
      <c r="AJ159" s="66">
        <f t="shared" si="50"/>
        <v>0.00040118860171072575</v>
      </c>
      <c r="AK159" s="62">
        <v>0</v>
      </c>
      <c r="AL159" s="62">
        <v>0</v>
      </c>
      <c r="AM159" s="25">
        <v>0</v>
      </c>
      <c r="AN159" s="68"/>
    </row>
    <row r="160" spans="1:40" ht="12.75">
      <c r="A160" s="59" t="s">
        <v>325</v>
      </c>
      <c r="B160" s="60" t="s">
        <v>324</v>
      </c>
      <c r="C160" s="24">
        <v>3</v>
      </c>
      <c r="D160" s="24"/>
      <c r="E160" s="61">
        <f t="shared" si="34"/>
        <v>0.019069939479134403</v>
      </c>
      <c r="F160" s="62">
        <v>6498512</v>
      </c>
      <c r="G160" s="63">
        <f t="shared" si="35"/>
        <v>0.0032788379921029733</v>
      </c>
      <c r="H160" s="62">
        <v>1117338</v>
      </c>
      <c r="I160" s="63">
        <f t="shared" si="36"/>
        <v>0.0006491367827435516</v>
      </c>
      <c r="J160" s="62">
        <v>221208</v>
      </c>
      <c r="K160" s="64">
        <v>1578</v>
      </c>
      <c r="L160" s="65">
        <f t="shared" si="37"/>
        <v>222786</v>
      </c>
      <c r="M160" s="66">
        <f t="shared" si="38"/>
        <v>0.007133557556688728</v>
      </c>
      <c r="N160" s="67">
        <f t="shared" si="39"/>
        <v>0.12280524175428388</v>
      </c>
      <c r="O160" s="62">
        <v>41848656</v>
      </c>
      <c r="P160" s="64">
        <v>-8723</v>
      </c>
      <c r="Q160" s="65">
        <f t="shared" si="40"/>
        <v>41839933</v>
      </c>
      <c r="R160" s="66">
        <f t="shared" si="41"/>
        <v>-0.00020844158053725788</v>
      </c>
      <c r="S160" s="67">
        <f t="shared" si="42"/>
        <v>0.006078599844990451</v>
      </c>
      <c r="T160" s="62">
        <v>2071420</v>
      </c>
      <c r="U160" s="64">
        <v>0</v>
      </c>
      <c r="V160" s="65">
        <f t="shared" si="43"/>
        <v>2071420</v>
      </c>
      <c r="W160" s="66">
        <f t="shared" si="44"/>
        <v>0</v>
      </c>
      <c r="X160" s="67">
        <f t="shared" si="45"/>
        <v>0.8363182533875124</v>
      </c>
      <c r="Y160" s="62">
        <v>284994308</v>
      </c>
      <c r="Z160" s="64">
        <v>7785633</v>
      </c>
      <c r="AA160" s="65">
        <f t="shared" si="46"/>
        <v>292779941</v>
      </c>
      <c r="AB160" s="66">
        <f t="shared" si="47"/>
        <v>0.02731855613060174</v>
      </c>
      <c r="AC160" s="67">
        <f t="shared" si="48"/>
        <v>0.011799990759232357</v>
      </c>
      <c r="AD160" s="62">
        <v>4021113</v>
      </c>
      <c r="AE160" s="67">
        <f t="shared" si="49"/>
        <v>0</v>
      </c>
      <c r="AF160" s="62">
        <v>0</v>
      </c>
      <c r="AG160" s="62">
        <v>340772555</v>
      </c>
      <c r="AH160" s="64">
        <v>7778488</v>
      </c>
      <c r="AI160" s="65">
        <v>348551043</v>
      </c>
      <c r="AJ160" s="66">
        <f t="shared" si="50"/>
        <v>0.022826040084125906</v>
      </c>
      <c r="AK160" s="62">
        <v>0</v>
      </c>
      <c r="AL160" s="62">
        <v>0</v>
      </c>
      <c r="AM160" s="25">
        <v>0</v>
      </c>
      <c r="AN160" s="68"/>
    </row>
    <row r="161" spans="1:40" ht="12.75">
      <c r="A161" s="59" t="s">
        <v>327</v>
      </c>
      <c r="B161" s="60" t="s">
        <v>326</v>
      </c>
      <c r="C161" s="24">
        <v>3</v>
      </c>
      <c r="D161" s="24"/>
      <c r="E161" s="61">
        <f t="shared" si="34"/>
        <v>0.038609663939663766</v>
      </c>
      <c r="F161" s="62">
        <v>31362515</v>
      </c>
      <c r="G161" s="63">
        <f t="shared" si="35"/>
        <v>0.004192039256536926</v>
      </c>
      <c r="H161" s="62">
        <v>3405181</v>
      </c>
      <c r="I161" s="63">
        <f t="shared" si="36"/>
        <v>0.012080065230228143</v>
      </c>
      <c r="J161" s="62">
        <v>9812601</v>
      </c>
      <c r="K161" s="64">
        <v>70002</v>
      </c>
      <c r="L161" s="65">
        <f t="shared" si="37"/>
        <v>9882603</v>
      </c>
      <c r="M161" s="66">
        <f t="shared" si="38"/>
        <v>0.007133888354372097</v>
      </c>
      <c r="N161" s="67">
        <f t="shared" si="39"/>
        <v>0.1299769693480139</v>
      </c>
      <c r="O161" s="62">
        <v>105579905</v>
      </c>
      <c r="P161" s="64">
        <v>2224381</v>
      </c>
      <c r="Q161" s="65">
        <f t="shared" si="40"/>
        <v>107804286</v>
      </c>
      <c r="R161" s="66">
        <f t="shared" si="41"/>
        <v>0.021068223162352722</v>
      </c>
      <c r="S161" s="67">
        <f t="shared" si="42"/>
        <v>0.03194785322252216</v>
      </c>
      <c r="T161" s="62">
        <v>25951146</v>
      </c>
      <c r="U161" s="64">
        <v>-1694</v>
      </c>
      <c r="V161" s="65">
        <f t="shared" si="43"/>
        <v>25949452</v>
      </c>
      <c r="W161" s="66">
        <f t="shared" si="44"/>
        <v>-6.527650069865893E-05</v>
      </c>
      <c r="X161" s="67">
        <f t="shared" si="45"/>
        <v>0.7591270644337375</v>
      </c>
      <c r="Y161" s="62">
        <v>616636653</v>
      </c>
      <c r="Z161" s="64">
        <v>-7225147</v>
      </c>
      <c r="AA161" s="65">
        <f t="shared" si="46"/>
        <v>609411506</v>
      </c>
      <c r="AB161" s="66">
        <f t="shared" si="47"/>
        <v>-0.01171702487169539</v>
      </c>
      <c r="AC161" s="67">
        <f t="shared" si="48"/>
        <v>0.02406634456929764</v>
      </c>
      <c r="AD161" s="62">
        <v>19549020</v>
      </c>
      <c r="AE161" s="67">
        <f t="shared" si="49"/>
        <v>0</v>
      </c>
      <c r="AF161" s="62">
        <v>0</v>
      </c>
      <c r="AG161" s="62">
        <v>812297021</v>
      </c>
      <c r="AH161" s="64">
        <v>-4932458</v>
      </c>
      <c r="AI161" s="65">
        <v>807364563</v>
      </c>
      <c r="AJ161" s="66">
        <f t="shared" si="50"/>
        <v>-0.006072234505954196</v>
      </c>
      <c r="AK161" s="62">
        <v>0</v>
      </c>
      <c r="AL161" s="62">
        <v>75539</v>
      </c>
      <c r="AM161" s="25">
        <v>0</v>
      </c>
      <c r="AN161" s="68"/>
    </row>
    <row r="162" spans="1:40" ht="12.75">
      <c r="A162" s="59" t="s">
        <v>329</v>
      </c>
      <c r="B162" s="60" t="s">
        <v>328</v>
      </c>
      <c r="C162" s="24">
        <v>3</v>
      </c>
      <c r="D162" s="24"/>
      <c r="E162" s="61">
        <f t="shared" si="34"/>
        <v>0.08491011118659372</v>
      </c>
      <c r="F162" s="62">
        <v>214931823</v>
      </c>
      <c r="G162" s="63">
        <f t="shared" si="35"/>
        <v>0.013804977118598113</v>
      </c>
      <c r="H162" s="62">
        <v>34944353</v>
      </c>
      <c r="I162" s="63">
        <f t="shared" si="36"/>
        <v>0.006383995109250683</v>
      </c>
      <c r="J162" s="62">
        <v>16159721</v>
      </c>
      <c r="K162" s="64">
        <v>115281</v>
      </c>
      <c r="L162" s="65">
        <f t="shared" si="37"/>
        <v>16275002</v>
      </c>
      <c r="M162" s="66">
        <f t="shared" si="38"/>
        <v>0.007133848412358109</v>
      </c>
      <c r="N162" s="67">
        <f t="shared" si="39"/>
        <v>0.5596843901699747</v>
      </c>
      <c r="O162" s="62">
        <v>1416721573</v>
      </c>
      <c r="P162" s="64">
        <v>29493049</v>
      </c>
      <c r="Q162" s="65">
        <f t="shared" si="40"/>
        <v>1446214622</v>
      </c>
      <c r="R162" s="66">
        <f t="shared" si="41"/>
        <v>0.020817815978863476</v>
      </c>
      <c r="S162" s="67">
        <f t="shared" si="42"/>
        <v>0.23100899713741893</v>
      </c>
      <c r="T162" s="62">
        <v>584749969</v>
      </c>
      <c r="U162" s="64">
        <v>0</v>
      </c>
      <c r="V162" s="65">
        <f t="shared" si="43"/>
        <v>584749969</v>
      </c>
      <c r="W162" s="66">
        <f t="shared" si="44"/>
        <v>0</v>
      </c>
      <c r="X162" s="67">
        <f t="shared" si="45"/>
        <v>0.09910676936447697</v>
      </c>
      <c r="Y162" s="62">
        <v>250867633</v>
      </c>
      <c r="Z162" s="64">
        <v>867129</v>
      </c>
      <c r="AA162" s="65">
        <f t="shared" si="46"/>
        <v>251734762</v>
      </c>
      <c r="AB162" s="66">
        <f t="shared" si="47"/>
        <v>0.0034565200366043236</v>
      </c>
      <c r="AC162" s="67">
        <f t="shared" si="48"/>
        <v>0.005100759913686848</v>
      </c>
      <c r="AD162" s="62">
        <v>12911485</v>
      </c>
      <c r="AE162" s="67">
        <f t="shared" si="49"/>
        <v>0</v>
      </c>
      <c r="AF162" s="62">
        <v>0</v>
      </c>
      <c r="AG162" s="62">
        <v>2531286557</v>
      </c>
      <c r="AH162" s="64">
        <v>30475459</v>
      </c>
      <c r="AI162" s="65">
        <v>2561762016</v>
      </c>
      <c r="AJ162" s="66">
        <f t="shared" si="50"/>
        <v>0.012039513628247029</v>
      </c>
      <c r="AK162" s="62">
        <v>312043</v>
      </c>
      <c r="AL162" s="62">
        <v>1368009</v>
      </c>
      <c r="AM162" s="25">
        <v>0</v>
      </c>
      <c r="AN162" s="68"/>
    </row>
    <row r="163" spans="1:40" ht="12.75">
      <c r="A163" s="59" t="s">
        <v>331</v>
      </c>
      <c r="B163" s="60" t="s">
        <v>330</v>
      </c>
      <c r="C163" s="24">
        <v>3</v>
      </c>
      <c r="D163" s="24"/>
      <c r="E163" s="61">
        <f t="shared" si="34"/>
        <v>0.031005768516247725</v>
      </c>
      <c r="F163" s="62">
        <v>20252281</v>
      </c>
      <c r="G163" s="63">
        <f t="shared" si="35"/>
        <v>0.0028582644374849074</v>
      </c>
      <c r="H163" s="62">
        <v>1866955</v>
      </c>
      <c r="I163" s="63">
        <f t="shared" si="36"/>
        <v>0.003587084321842191</v>
      </c>
      <c r="J163" s="62">
        <v>2343004</v>
      </c>
      <c r="K163" s="64">
        <v>16714</v>
      </c>
      <c r="L163" s="65">
        <f t="shared" si="37"/>
        <v>2359718</v>
      </c>
      <c r="M163" s="66">
        <f t="shared" si="38"/>
        <v>0.007133577236743941</v>
      </c>
      <c r="N163" s="67">
        <f t="shared" si="39"/>
        <v>0.2376237921469115</v>
      </c>
      <c r="O163" s="62">
        <v>155210596</v>
      </c>
      <c r="P163" s="64">
        <v>3293873</v>
      </c>
      <c r="Q163" s="65">
        <f t="shared" si="40"/>
        <v>158504469</v>
      </c>
      <c r="R163" s="66">
        <f t="shared" si="41"/>
        <v>0.021221959614149025</v>
      </c>
      <c r="S163" s="67">
        <f t="shared" si="42"/>
        <v>0.03629545958128895</v>
      </c>
      <c r="T163" s="62">
        <v>23707390</v>
      </c>
      <c r="U163" s="64">
        <v>0</v>
      </c>
      <c r="V163" s="65">
        <f t="shared" si="43"/>
        <v>23707390</v>
      </c>
      <c r="W163" s="66">
        <f t="shared" si="44"/>
        <v>0</v>
      </c>
      <c r="X163" s="67">
        <f t="shared" si="45"/>
        <v>0.6711211558962816</v>
      </c>
      <c r="Y163" s="62">
        <v>438361469</v>
      </c>
      <c r="Z163" s="64">
        <v>-5856822</v>
      </c>
      <c r="AA163" s="65">
        <f t="shared" si="46"/>
        <v>432504647</v>
      </c>
      <c r="AB163" s="66">
        <f t="shared" si="47"/>
        <v>-0.013360713507418236</v>
      </c>
      <c r="AC163" s="67">
        <f t="shared" si="48"/>
        <v>0.017508475099943032</v>
      </c>
      <c r="AD163" s="62">
        <v>11436148</v>
      </c>
      <c r="AE163" s="67">
        <f t="shared" si="49"/>
        <v>0</v>
      </c>
      <c r="AF163" s="62">
        <v>0</v>
      </c>
      <c r="AG163" s="62">
        <v>653177843</v>
      </c>
      <c r="AH163" s="64">
        <v>-2546235</v>
      </c>
      <c r="AI163" s="65">
        <v>650631608</v>
      </c>
      <c r="AJ163" s="66">
        <f t="shared" si="50"/>
        <v>-0.003898226229330317</v>
      </c>
      <c r="AK163" s="62">
        <v>0</v>
      </c>
      <c r="AL163" s="62">
        <v>0</v>
      </c>
      <c r="AM163" s="25">
        <v>0</v>
      </c>
      <c r="AN163" s="68"/>
    </row>
    <row r="164" spans="1:40" ht="12.75">
      <c r="A164" s="59" t="s">
        <v>333</v>
      </c>
      <c r="B164" s="60" t="s">
        <v>332</v>
      </c>
      <c r="C164" s="24">
        <v>3</v>
      </c>
      <c r="D164" s="24"/>
      <c r="E164" s="61">
        <f t="shared" si="34"/>
        <v>0.029789165060637043</v>
      </c>
      <c r="F164" s="62">
        <v>19184598</v>
      </c>
      <c r="G164" s="63">
        <f t="shared" si="35"/>
        <v>0.0011694025644330083</v>
      </c>
      <c r="H164" s="62">
        <v>753110</v>
      </c>
      <c r="I164" s="63">
        <f t="shared" si="36"/>
        <v>0.00026072936596465286</v>
      </c>
      <c r="J164" s="62">
        <v>167913</v>
      </c>
      <c r="K164" s="64">
        <v>1197</v>
      </c>
      <c r="L164" s="65">
        <f t="shared" si="37"/>
        <v>169110</v>
      </c>
      <c r="M164" s="66">
        <f t="shared" si="38"/>
        <v>0.007128691643887013</v>
      </c>
      <c r="N164" s="67">
        <f t="shared" si="39"/>
        <v>0.08700588615180722</v>
      </c>
      <c r="O164" s="62">
        <v>56032888</v>
      </c>
      <c r="P164" s="64">
        <v>837030</v>
      </c>
      <c r="Q164" s="65">
        <f t="shared" si="40"/>
        <v>56869918</v>
      </c>
      <c r="R164" s="66">
        <f t="shared" si="41"/>
        <v>0.014938191299366901</v>
      </c>
      <c r="S164" s="67">
        <f t="shared" si="42"/>
        <v>0.008311862066452822</v>
      </c>
      <c r="T164" s="62">
        <v>5352944</v>
      </c>
      <c r="U164" s="64">
        <v>-2638</v>
      </c>
      <c r="V164" s="65">
        <f t="shared" si="43"/>
        <v>5350306</v>
      </c>
      <c r="W164" s="66">
        <f t="shared" si="44"/>
        <v>-0.0004928129268679067</v>
      </c>
      <c r="X164" s="67">
        <f t="shared" si="45"/>
        <v>0.8438890945197824</v>
      </c>
      <c r="Y164" s="62">
        <v>543475220</v>
      </c>
      <c r="Z164" s="64">
        <v>993448</v>
      </c>
      <c r="AA164" s="65">
        <f t="shared" si="46"/>
        <v>544468668</v>
      </c>
      <c r="AB164" s="66">
        <f t="shared" si="47"/>
        <v>0.0018279545477712857</v>
      </c>
      <c r="AC164" s="67">
        <f t="shared" si="48"/>
        <v>0.029573860270922767</v>
      </c>
      <c r="AD164" s="62">
        <v>19045939</v>
      </c>
      <c r="AE164" s="67">
        <f t="shared" si="49"/>
        <v>0</v>
      </c>
      <c r="AF164" s="62">
        <v>0</v>
      </c>
      <c r="AG164" s="62">
        <v>644012612</v>
      </c>
      <c r="AH164" s="64">
        <v>1829037</v>
      </c>
      <c r="AI164" s="65">
        <v>645841649</v>
      </c>
      <c r="AJ164" s="66">
        <f t="shared" si="50"/>
        <v>0.0028400639458284398</v>
      </c>
      <c r="AK164" s="62">
        <v>0</v>
      </c>
      <c r="AL164" s="62">
        <v>530693</v>
      </c>
      <c r="AM164" s="25">
        <v>0</v>
      </c>
      <c r="AN164" s="68"/>
    </row>
    <row r="165" spans="1:40" ht="12.75">
      <c r="A165" s="59" t="s">
        <v>335</v>
      </c>
      <c r="B165" s="60" t="s">
        <v>334</v>
      </c>
      <c r="C165" s="24">
        <v>3</v>
      </c>
      <c r="D165" s="24"/>
      <c r="E165" s="61">
        <f t="shared" si="34"/>
        <v>0.03473865271772728</v>
      </c>
      <c r="F165" s="62">
        <v>24695543</v>
      </c>
      <c r="G165" s="63">
        <f t="shared" si="35"/>
        <v>0.0011810671221764426</v>
      </c>
      <c r="H165" s="62">
        <v>839615</v>
      </c>
      <c r="I165" s="63">
        <f t="shared" si="36"/>
        <v>0.0001747979059485732</v>
      </c>
      <c r="J165" s="62">
        <v>124263</v>
      </c>
      <c r="K165" s="64">
        <v>886</v>
      </c>
      <c r="L165" s="65">
        <f t="shared" si="37"/>
        <v>125149</v>
      </c>
      <c r="M165" s="66">
        <f t="shared" si="38"/>
        <v>0.007130038708223687</v>
      </c>
      <c r="N165" s="67">
        <f t="shared" si="39"/>
        <v>0.11224225464082581</v>
      </c>
      <c r="O165" s="62">
        <v>79792485</v>
      </c>
      <c r="P165" s="64">
        <v>1348429</v>
      </c>
      <c r="Q165" s="65">
        <f t="shared" si="40"/>
        <v>81140914</v>
      </c>
      <c r="R165" s="66">
        <f t="shared" si="41"/>
        <v>0.016899197963316973</v>
      </c>
      <c r="S165" s="67">
        <f t="shared" si="42"/>
        <v>0.022817506709891563</v>
      </c>
      <c r="T165" s="62">
        <v>16220857</v>
      </c>
      <c r="U165" s="64">
        <v>0</v>
      </c>
      <c r="V165" s="65">
        <f t="shared" si="43"/>
        <v>16220857</v>
      </c>
      <c r="W165" s="66">
        <f t="shared" si="44"/>
        <v>0</v>
      </c>
      <c r="X165" s="67">
        <f t="shared" si="45"/>
        <v>0.8042073537912149</v>
      </c>
      <c r="Y165" s="62">
        <v>571707183</v>
      </c>
      <c r="Z165" s="64">
        <v>-8477637</v>
      </c>
      <c r="AA165" s="65">
        <f t="shared" si="46"/>
        <v>563229546</v>
      </c>
      <c r="AB165" s="66">
        <f t="shared" si="47"/>
        <v>-0.014828634748848345</v>
      </c>
      <c r="AC165" s="67">
        <f t="shared" si="48"/>
        <v>0.02463836711221548</v>
      </c>
      <c r="AD165" s="62">
        <v>17515298</v>
      </c>
      <c r="AE165" s="67">
        <f t="shared" si="49"/>
        <v>0</v>
      </c>
      <c r="AF165" s="62">
        <v>0</v>
      </c>
      <c r="AG165" s="62">
        <v>710895244</v>
      </c>
      <c r="AH165" s="64">
        <v>-7128322</v>
      </c>
      <c r="AI165" s="65">
        <v>703766922</v>
      </c>
      <c r="AJ165" s="66">
        <f t="shared" si="50"/>
        <v>-0.010027246714847905</v>
      </c>
      <c r="AK165" s="62">
        <v>0</v>
      </c>
      <c r="AL165" s="62">
        <v>9800</v>
      </c>
      <c r="AM165" s="25">
        <v>0</v>
      </c>
      <c r="AN165" s="68"/>
    </row>
    <row r="166" spans="1:40" ht="12.75">
      <c r="A166" s="59" t="s">
        <v>337</v>
      </c>
      <c r="B166" s="60" t="s">
        <v>336</v>
      </c>
      <c r="C166" s="24">
        <v>3</v>
      </c>
      <c r="D166" s="24"/>
      <c r="E166" s="61">
        <f t="shared" si="34"/>
        <v>0.02005991591893669</v>
      </c>
      <c r="F166" s="62">
        <v>5800697</v>
      </c>
      <c r="G166" s="63">
        <f t="shared" si="35"/>
        <v>0.0041284052457155095</v>
      </c>
      <c r="H166" s="62">
        <v>1193805</v>
      </c>
      <c r="I166" s="63">
        <f t="shared" si="36"/>
        <v>0.000728606180422934</v>
      </c>
      <c r="J166" s="62">
        <v>210690</v>
      </c>
      <c r="K166" s="64">
        <v>1503</v>
      </c>
      <c r="L166" s="65">
        <f t="shared" si="37"/>
        <v>212193</v>
      </c>
      <c r="M166" s="66">
        <f t="shared" si="38"/>
        <v>0.007133703545493379</v>
      </c>
      <c r="N166" s="67">
        <f t="shared" si="39"/>
        <v>0.051141088782265955</v>
      </c>
      <c r="O166" s="62">
        <v>14788395</v>
      </c>
      <c r="P166" s="64">
        <v>-19452</v>
      </c>
      <c r="Q166" s="65">
        <f t="shared" si="40"/>
        <v>14768943</v>
      </c>
      <c r="R166" s="66">
        <f t="shared" si="41"/>
        <v>-0.001315355723186999</v>
      </c>
      <c r="S166" s="67">
        <f t="shared" si="42"/>
        <v>0.0018741871522962247</v>
      </c>
      <c r="T166" s="62">
        <v>541956</v>
      </c>
      <c r="U166" s="64">
        <v>0</v>
      </c>
      <c r="V166" s="65">
        <f t="shared" si="43"/>
        <v>541956</v>
      </c>
      <c r="W166" s="66">
        <f t="shared" si="44"/>
        <v>0</v>
      </c>
      <c r="X166" s="67">
        <f t="shared" si="45"/>
        <v>0.9109076000516793</v>
      </c>
      <c r="Y166" s="62">
        <v>263405839</v>
      </c>
      <c r="Z166" s="64">
        <v>62843</v>
      </c>
      <c r="AA166" s="65">
        <f t="shared" si="46"/>
        <v>263468682</v>
      </c>
      <c r="AB166" s="66">
        <f t="shared" si="47"/>
        <v>0.00023857861404507437</v>
      </c>
      <c r="AC166" s="67">
        <f t="shared" si="48"/>
        <v>0.011160196668683484</v>
      </c>
      <c r="AD166" s="62">
        <v>3227178</v>
      </c>
      <c r="AE166" s="67">
        <f t="shared" si="49"/>
        <v>0</v>
      </c>
      <c r="AF166" s="62">
        <v>0</v>
      </c>
      <c r="AG166" s="62">
        <v>289168560</v>
      </c>
      <c r="AH166" s="64">
        <v>44894</v>
      </c>
      <c r="AI166" s="65">
        <v>289213454</v>
      </c>
      <c r="AJ166" s="66">
        <f t="shared" si="50"/>
        <v>0.00015525200941623806</v>
      </c>
      <c r="AK166" s="62">
        <v>0</v>
      </c>
      <c r="AL166" s="62">
        <v>0</v>
      </c>
      <c r="AM166" s="25">
        <v>0</v>
      </c>
      <c r="AN166" s="68"/>
    </row>
    <row r="167" spans="1:40" ht="12.75">
      <c r="A167" s="59" t="s">
        <v>339</v>
      </c>
      <c r="B167" s="60" t="s">
        <v>338</v>
      </c>
      <c r="C167" s="24">
        <v>3</v>
      </c>
      <c r="D167" s="24"/>
      <c r="E167" s="61">
        <f t="shared" si="34"/>
        <v>0.04429987846814187</v>
      </c>
      <c r="F167" s="62">
        <v>44298946</v>
      </c>
      <c r="G167" s="63">
        <f t="shared" si="35"/>
        <v>0.01337059143757917</v>
      </c>
      <c r="H167" s="62">
        <v>13370310</v>
      </c>
      <c r="I167" s="63">
        <f t="shared" si="36"/>
        <v>0.04681783146853458</v>
      </c>
      <c r="J167" s="62">
        <v>46816846</v>
      </c>
      <c r="K167" s="64">
        <v>333985</v>
      </c>
      <c r="L167" s="65">
        <f t="shared" si="37"/>
        <v>47150831</v>
      </c>
      <c r="M167" s="66">
        <f t="shared" si="38"/>
        <v>0.007133863737851969</v>
      </c>
      <c r="N167" s="67">
        <f t="shared" si="39"/>
        <v>0.24425786038370323</v>
      </c>
      <c r="O167" s="62">
        <v>244252719</v>
      </c>
      <c r="P167" s="64">
        <v>518499</v>
      </c>
      <c r="Q167" s="65">
        <f t="shared" si="40"/>
        <v>244771218</v>
      </c>
      <c r="R167" s="66">
        <f t="shared" si="41"/>
        <v>0.002122797249188452</v>
      </c>
      <c r="S167" s="67">
        <f t="shared" si="42"/>
        <v>0.03563139500523346</v>
      </c>
      <c r="T167" s="62">
        <v>35630645</v>
      </c>
      <c r="U167" s="64">
        <v>42256</v>
      </c>
      <c r="V167" s="65">
        <f t="shared" si="43"/>
        <v>35672901</v>
      </c>
      <c r="W167" s="66">
        <f t="shared" si="44"/>
        <v>0.0011859454130005226</v>
      </c>
      <c r="X167" s="67">
        <f t="shared" si="45"/>
        <v>0.59681612238256</v>
      </c>
      <c r="Y167" s="62">
        <v>596803560</v>
      </c>
      <c r="Z167" s="64">
        <v>15030043</v>
      </c>
      <c r="AA167" s="65">
        <f t="shared" si="46"/>
        <v>611833603</v>
      </c>
      <c r="AB167" s="66">
        <f t="shared" si="47"/>
        <v>0.025184238177131515</v>
      </c>
      <c r="AC167" s="67">
        <f t="shared" si="48"/>
        <v>0.01880573584193374</v>
      </c>
      <c r="AD167" s="62">
        <v>18805340</v>
      </c>
      <c r="AE167" s="67">
        <f t="shared" si="49"/>
        <v>5.850123139241957E-07</v>
      </c>
      <c r="AF167" s="62">
        <v>585</v>
      </c>
      <c r="AG167" s="62">
        <v>999978951</v>
      </c>
      <c r="AH167" s="64">
        <v>15924783</v>
      </c>
      <c r="AI167" s="65">
        <v>1015903734</v>
      </c>
      <c r="AJ167" s="66">
        <f t="shared" si="50"/>
        <v>0.015925118207813158</v>
      </c>
      <c r="AK167" s="62">
        <v>257210</v>
      </c>
      <c r="AL167" s="62">
        <v>725065</v>
      </c>
      <c r="AM167" s="25">
        <v>0</v>
      </c>
      <c r="AN167" s="68"/>
    </row>
    <row r="168" spans="1:40" ht="12.75">
      <c r="A168" s="59" t="s">
        <v>341</v>
      </c>
      <c r="B168" s="60" t="s">
        <v>340</v>
      </c>
      <c r="C168" s="24">
        <v>3</v>
      </c>
      <c r="D168" s="24"/>
      <c r="E168" s="61">
        <f t="shared" si="34"/>
        <v>0.04137943802059461</v>
      </c>
      <c r="F168" s="62">
        <v>13377417</v>
      </c>
      <c r="G168" s="63">
        <f t="shared" si="35"/>
        <v>0.002016350322985878</v>
      </c>
      <c r="H168" s="62">
        <v>651859</v>
      </c>
      <c r="I168" s="63">
        <f t="shared" si="36"/>
        <v>0.0014318905535763346</v>
      </c>
      <c r="J168" s="62">
        <v>462911</v>
      </c>
      <c r="K168" s="64">
        <v>3303</v>
      </c>
      <c r="L168" s="65">
        <f t="shared" si="37"/>
        <v>466214</v>
      </c>
      <c r="M168" s="66">
        <f t="shared" si="38"/>
        <v>0.0071352808639241665</v>
      </c>
      <c r="N168" s="67">
        <f t="shared" si="39"/>
        <v>0.1352525273396749</v>
      </c>
      <c r="O168" s="62">
        <v>43725327</v>
      </c>
      <c r="P168" s="64">
        <v>-27185</v>
      </c>
      <c r="Q168" s="65">
        <f t="shared" si="40"/>
        <v>43698142</v>
      </c>
      <c r="R168" s="66">
        <f t="shared" si="41"/>
        <v>-0.0006217220513868312</v>
      </c>
      <c r="S168" s="67">
        <f t="shared" si="42"/>
        <v>0.01346648846357928</v>
      </c>
      <c r="T168" s="62">
        <v>4353535</v>
      </c>
      <c r="U168" s="64">
        <v>0</v>
      </c>
      <c r="V168" s="65">
        <f t="shared" si="43"/>
        <v>4353535</v>
      </c>
      <c r="W168" s="66">
        <f t="shared" si="44"/>
        <v>0</v>
      </c>
      <c r="X168" s="67">
        <f t="shared" si="45"/>
        <v>0.7703168068405438</v>
      </c>
      <c r="Y168" s="62">
        <v>249033086</v>
      </c>
      <c r="Z168" s="64">
        <v>7115231</v>
      </c>
      <c r="AA168" s="65">
        <f t="shared" si="46"/>
        <v>256148317</v>
      </c>
      <c r="AB168" s="66">
        <f t="shared" si="47"/>
        <v>0.028571428456699122</v>
      </c>
      <c r="AC168" s="67">
        <f t="shared" si="48"/>
        <v>0.03613649845904522</v>
      </c>
      <c r="AD168" s="62">
        <v>11682445</v>
      </c>
      <c r="AE168" s="67">
        <f t="shared" si="49"/>
        <v>0</v>
      </c>
      <c r="AF168" s="62">
        <v>0</v>
      </c>
      <c r="AG168" s="62">
        <v>323286580</v>
      </c>
      <c r="AH168" s="64">
        <v>7091349</v>
      </c>
      <c r="AI168" s="65">
        <v>330377929</v>
      </c>
      <c r="AJ168" s="66">
        <f t="shared" si="50"/>
        <v>0.021935178998150805</v>
      </c>
      <c r="AK168" s="62">
        <v>0</v>
      </c>
      <c r="AL168" s="62">
        <v>0</v>
      </c>
      <c r="AM168" s="25">
        <v>0</v>
      </c>
      <c r="AN168" s="68"/>
    </row>
    <row r="169" spans="1:40" ht="12.75">
      <c r="A169" s="59" t="s">
        <v>343</v>
      </c>
      <c r="B169" s="60" t="s">
        <v>342</v>
      </c>
      <c r="C169" s="24">
        <v>3</v>
      </c>
      <c r="D169" s="24"/>
      <c r="E169" s="61">
        <f t="shared" si="34"/>
        <v>0.05326464180961522</v>
      </c>
      <c r="F169" s="62">
        <v>16390113</v>
      </c>
      <c r="G169" s="63">
        <f t="shared" si="35"/>
        <v>0.0357165884319875</v>
      </c>
      <c r="H169" s="62">
        <v>10990385</v>
      </c>
      <c r="I169" s="63">
        <f t="shared" si="36"/>
        <v>0.13956812845198158</v>
      </c>
      <c r="J169" s="62">
        <v>42946640</v>
      </c>
      <c r="K169" s="64">
        <v>306376</v>
      </c>
      <c r="L169" s="65">
        <f t="shared" si="37"/>
        <v>43253016</v>
      </c>
      <c r="M169" s="66">
        <f t="shared" si="38"/>
        <v>0.007133875898091213</v>
      </c>
      <c r="N169" s="67">
        <f t="shared" si="39"/>
        <v>0.23446025675915194</v>
      </c>
      <c r="O169" s="62">
        <v>72145986</v>
      </c>
      <c r="P169" s="64">
        <v>-30066</v>
      </c>
      <c r="Q169" s="65">
        <f t="shared" si="40"/>
        <v>72115920</v>
      </c>
      <c r="R169" s="66">
        <f t="shared" si="41"/>
        <v>-0.0004167383615770391</v>
      </c>
      <c r="S169" s="67">
        <f t="shared" si="42"/>
        <v>0.021355084092882757</v>
      </c>
      <c r="T169" s="62">
        <v>6571193</v>
      </c>
      <c r="U169" s="64">
        <v>-24490</v>
      </c>
      <c r="V169" s="65">
        <f t="shared" si="43"/>
        <v>6546703</v>
      </c>
      <c r="W169" s="66">
        <f t="shared" si="44"/>
        <v>-0.0037268727307202816</v>
      </c>
      <c r="X169" s="67">
        <f t="shared" si="45"/>
        <v>0.486400038295681</v>
      </c>
      <c r="Y169" s="62">
        <v>149670613</v>
      </c>
      <c r="Z169" s="64">
        <v>4020200</v>
      </c>
      <c r="AA169" s="65">
        <f t="shared" si="46"/>
        <v>153690813</v>
      </c>
      <c r="AB169" s="66">
        <f t="shared" si="47"/>
        <v>0.026860316259946098</v>
      </c>
      <c r="AC169" s="67">
        <f t="shared" si="48"/>
        <v>0.028890880512730553</v>
      </c>
      <c r="AD169" s="62">
        <v>8890040</v>
      </c>
      <c r="AE169" s="67">
        <f t="shared" si="49"/>
        <v>0.00034438164596942833</v>
      </c>
      <c r="AF169" s="62">
        <v>105970</v>
      </c>
      <c r="AG169" s="62">
        <v>307710940</v>
      </c>
      <c r="AH169" s="64">
        <v>4272020</v>
      </c>
      <c r="AI169" s="65">
        <v>311982960</v>
      </c>
      <c r="AJ169" s="66">
        <f t="shared" si="50"/>
        <v>0.013883224301352432</v>
      </c>
      <c r="AK169" s="62">
        <v>0</v>
      </c>
      <c r="AL169" s="62">
        <v>38575</v>
      </c>
      <c r="AM169" s="25">
        <v>0</v>
      </c>
      <c r="AN169" s="68"/>
    </row>
    <row r="170" spans="1:40" ht="12.75">
      <c r="A170" s="59" t="s">
        <v>345</v>
      </c>
      <c r="B170" s="60" t="s">
        <v>344</v>
      </c>
      <c r="C170" s="24">
        <v>3</v>
      </c>
      <c r="D170" s="24"/>
      <c r="E170" s="61">
        <f t="shared" si="34"/>
        <v>0.06029172913827071</v>
      </c>
      <c r="F170" s="62">
        <v>36622883</v>
      </c>
      <c r="G170" s="63">
        <f t="shared" si="35"/>
        <v>0.050227001727691255</v>
      </c>
      <c r="H170" s="62">
        <v>30509286</v>
      </c>
      <c r="I170" s="63">
        <f t="shared" si="36"/>
        <v>0.19243036642750877</v>
      </c>
      <c r="J170" s="62">
        <v>116887588</v>
      </c>
      <c r="K170" s="64">
        <v>833860</v>
      </c>
      <c r="L170" s="65">
        <f t="shared" si="37"/>
        <v>117721448</v>
      </c>
      <c r="M170" s="66">
        <f t="shared" si="38"/>
        <v>0.007133862664699694</v>
      </c>
      <c r="N170" s="67">
        <f t="shared" si="39"/>
        <v>0.15357698967753833</v>
      </c>
      <c r="O170" s="62">
        <v>93286960</v>
      </c>
      <c r="P170" s="64">
        <v>-967706</v>
      </c>
      <c r="Q170" s="65">
        <f t="shared" si="40"/>
        <v>92319254</v>
      </c>
      <c r="R170" s="66">
        <f t="shared" si="41"/>
        <v>-0.010373432685554337</v>
      </c>
      <c r="S170" s="67">
        <f t="shared" si="42"/>
        <v>0.055418257521941995</v>
      </c>
      <c r="T170" s="62">
        <v>33662600</v>
      </c>
      <c r="U170" s="64">
        <v>0</v>
      </c>
      <c r="V170" s="65">
        <f t="shared" si="43"/>
        <v>33662600</v>
      </c>
      <c r="W170" s="66">
        <f t="shared" si="44"/>
        <v>0</v>
      </c>
      <c r="X170" s="67">
        <f t="shared" si="45"/>
        <v>0.4584049187750944</v>
      </c>
      <c r="Y170" s="62">
        <v>278447972</v>
      </c>
      <c r="Z170" s="64">
        <v>11953200</v>
      </c>
      <c r="AA170" s="65">
        <f t="shared" si="46"/>
        <v>290401172</v>
      </c>
      <c r="AB170" s="66">
        <f t="shared" si="47"/>
        <v>0.042927947774746227</v>
      </c>
      <c r="AC170" s="67">
        <f t="shared" si="48"/>
        <v>0.02813521549096382</v>
      </c>
      <c r="AD170" s="62">
        <v>17090117</v>
      </c>
      <c r="AE170" s="67">
        <f t="shared" si="49"/>
        <v>0.001515521240990718</v>
      </c>
      <c r="AF170" s="62">
        <v>920570</v>
      </c>
      <c r="AG170" s="62">
        <v>607427976</v>
      </c>
      <c r="AH170" s="64">
        <v>11819354</v>
      </c>
      <c r="AI170" s="65">
        <v>619247330</v>
      </c>
      <c r="AJ170" s="66">
        <f t="shared" si="50"/>
        <v>0.01945803365500571</v>
      </c>
      <c r="AK170" s="62">
        <v>0</v>
      </c>
      <c r="AL170" s="62">
        <v>849660</v>
      </c>
      <c r="AM170" s="25">
        <v>0</v>
      </c>
      <c r="AN170" s="68"/>
    </row>
    <row r="171" spans="1:40" ht="12.75">
      <c r="A171" s="59" t="s">
        <v>347</v>
      </c>
      <c r="B171" s="60" t="s">
        <v>346</v>
      </c>
      <c r="C171" s="24">
        <v>3</v>
      </c>
      <c r="D171" s="24"/>
      <c r="E171" s="61">
        <f t="shared" si="34"/>
        <v>0.030956256871688764</v>
      </c>
      <c r="F171" s="62">
        <v>17906519</v>
      </c>
      <c r="G171" s="63">
        <f t="shared" si="35"/>
        <v>0.005633460549615609</v>
      </c>
      <c r="H171" s="62">
        <v>3258652</v>
      </c>
      <c r="I171" s="63">
        <f t="shared" si="36"/>
        <v>0.018590444708022742</v>
      </c>
      <c r="J171" s="62">
        <v>10753566</v>
      </c>
      <c r="K171" s="64">
        <v>76714</v>
      </c>
      <c r="L171" s="65">
        <f t="shared" si="37"/>
        <v>10830280</v>
      </c>
      <c r="M171" s="66">
        <f t="shared" si="38"/>
        <v>0.007133819609234741</v>
      </c>
      <c r="N171" s="67">
        <f t="shared" si="39"/>
        <v>0.11908792738346312</v>
      </c>
      <c r="O171" s="62">
        <v>68885920</v>
      </c>
      <c r="P171" s="64">
        <v>710865</v>
      </c>
      <c r="Q171" s="65">
        <f t="shared" si="40"/>
        <v>69596785</v>
      </c>
      <c r="R171" s="66">
        <f t="shared" si="41"/>
        <v>0.010319452799643237</v>
      </c>
      <c r="S171" s="67">
        <f t="shared" si="42"/>
        <v>0.022285827635744628</v>
      </c>
      <c r="T171" s="62">
        <v>12891145</v>
      </c>
      <c r="U171" s="64">
        <v>0</v>
      </c>
      <c r="V171" s="65">
        <f t="shared" si="43"/>
        <v>12891145</v>
      </c>
      <c r="W171" s="66">
        <f t="shared" si="44"/>
        <v>0</v>
      </c>
      <c r="X171" s="67">
        <f t="shared" si="45"/>
        <v>0.7798475135457446</v>
      </c>
      <c r="Y171" s="62">
        <v>451099575</v>
      </c>
      <c r="Z171" s="64">
        <v>12836942</v>
      </c>
      <c r="AA171" s="65">
        <f t="shared" si="46"/>
        <v>463936517</v>
      </c>
      <c r="AB171" s="66">
        <f t="shared" si="47"/>
        <v>0.02845700309072559</v>
      </c>
      <c r="AC171" s="67">
        <f t="shared" si="48"/>
        <v>0.023598569305720622</v>
      </c>
      <c r="AD171" s="62">
        <v>13650495</v>
      </c>
      <c r="AE171" s="67">
        <f t="shared" si="49"/>
        <v>0</v>
      </c>
      <c r="AF171" s="62">
        <v>0</v>
      </c>
      <c r="AG171" s="62">
        <v>578445872</v>
      </c>
      <c r="AH171" s="64">
        <v>13624521</v>
      </c>
      <c r="AI171" s="65">
        <v>592070393</v>
      </c>
      <c r="AJ171" s="66">
        <f t="shared" si="50"/>
        <v>0.023553666227909394</v>
      </c>
      <c r="AK171" s="62">
        <v>0</v>
      </c>
      <c r="AL171" s="62">
        <v>72795</v>
      </c>
      <c r="AM171" s="25">
        <v>0</v>
      </c>
      <c r="AN171" s="68"/>
    </row>
    <row r="172" spans="1:40" ht="12.75">
      <c r="A172" s="59" t="s">
        <v>349</v>
      </c>
      <c r="B172" s="60" t="s">
        <v>348</v>
      </c>
      <c r="C172" s="24">
        <v>3</v>
      </c>
      <c r="D172" s="24"/>
      <c r="E172" s="61">
        <f t="shared" si="34"/>
        <v>0.040782285788530125</v>
      </c>
      <c r="F172" s="62">
        <v>41694208</v>
      </c>
      <c r="G172" s="63">
        <f t="shared" si="35"/>
        <v>0.009691727766194168</v>
      </c>
      <c r="H172" s="62">
        <v>9908442</v>
      </c>
      <c r="I172" s="63">
        <f t="shared" si="36"/>
        <v>0.04260230578904378</v>
      </c>
      <c r="J172" s="62">
        <v>43554925</v>
      </c>
      <c r="K172" s="64">
        <v>310714</v>
      </c>
      <c r="L172" s="65">
        <f t="shared" si="37"/>
        <v>43865639</v>
      </c>
      <c r="M172" s="66">
        <f t="shared" si="38"/>
        <v>0.00713384307285571</v>
      </c>
      <c r="N172" s="67">
        <f t="shared" si="39"/>
        <v>0.12766455078958366</v>
      </c>
      <c r="O172" s="62">
        <v>130519225</v>
      </c>
      <c r="P172" s="64">
        <v>1074701</v>
      </c>
      <c r="Q172" s="65">
        <f t="shared" si="40"/>
        <v>131593926</v>
      </c>
      <c r="R172" s="66">
        <f t="shared" si="41"/>
        <v>0.008234043682070591</v>
      </c>
      <c r="S172" s="67">
        <f t="shared" si="42"/>
        <v>0.03415328027711643</v>
      </c>
      <c r="T172" s="62">
        <v>34916973</v>
      </c>
      <c r="U172" s="64">
        <v>-245075</v>
      </c>
      <c r="V172" s="65">
        <f t="shared" si="43"/>
        <v>34671898</v>
      </c>
      <c r="W172" s="66">
        <f t="shared" si="44"/>
        <v>-0.007018792837512003</v>
      </c>
      <c r="X172" s="67">
        <f t="shared" si="45"/>
        <v>0.7145318616757569</v>
      </c>
      <c r="Y172" s="62">
        <v>730509325</v>
      </c>
      <c r="Z172" s="64">
        <v>11615376</v>
      </c>
      <c r="AA172" s="65">
        <f t="shared" si="46"/>
        <v>742124701</v>
      </c>
      <c r="AB172" s="66">
        <f t="shared" si="47"/>
        <v>0.015900380190218652</v>
      </c>
      <c r="AC172" s="67">
        <f t="shared" si="48"/>
        <v>0.030411056188216726</v>
      </c>
      <c r="AD172" s="62">
        <v>31091070</v>
      </c>
      <c r="AE172" s="67">
        <f t="shared" si="49"/>
        <v>0.00016293172555824554</v>
      </c>
      <c r="AF172" s="62">
        <v>166575</v>
      </c>
      <c r="AG172" s="62">
        <v>1022360743</v>
      </c>
      <c r="AH172" s="64">
        <v>12755716</v>
      </c>
      <c r="AI172" s="65">
        <v>1035116459</v>
      </c>
      <c r="AJ172" s="66">
        <f t="shared" si="50"/>
        <v>0.012476727111576897</v>
      </c>
      <c r="AK172" s="62">
        <v>27820</v>
      </c>
      <c r="AL172" s="62">
        <v>0</v>
      </c>
      <c r="AM172" s="25">
        <v>0</v>
      </c>
      <c r="AN172" s="68"/>
    </row>
    <row r="173" spans="1:40" ht="12.75">
      <c r="A173" s="59" t="s">
        <v>351</v>
      </c>
      <c r="B173" s="60" t="s">
        <v>350</v>
      </c>
      <c r="C173" s="24">
        <v>3</v>
      </c>
      <c r="D173" s="24"/>
      <c r="E173" s="61">
        <f t="shared" si="34"/>
        <v>0.03582458236348172</v>
      </c>
      <c r="F173" s="62">
        <v>16211580</v>
      </c>
      <c r="G173" s="63">
        <f t="shared" si="35"/>
        <v>0.004439271769907216</v>
      </c>
      <c r="H173" s="62">
        <v>2008889</v>
      </c>
      <c r="I173" s="63">
        <f t="shared" si="36"/>
        <v>0.003241587741102542</v>
      </c>
      <c r="J173" s="62">
        <v>1466905</v>
      </c>
      <c r="K173" s="64">
        <v>10465</v>
      </c>
      <c r="L173" s="65">
        <f t="shared" si="37"/>
        <v>1477370</v>
      </c>
      <c r="M173" s="66">
        <f t="shared" si="38"/>
        <v>0.007134067986679437</v>
      </c>
      <c r="N173" s="67">
        <f t="shared" si="39"/>
        <v>0.13828524844674414</v>
      </c>
      <c r="O173" s="62">
        <v>62577767</v>
      </c>
      <c r="P173" s="64">
        <v>-50512</v>
      </c>
      <c r="Q173" s="65">
        <f t="shared" si="40"/>
        <v>62527255</v>
      </c>
      <c r="R173" s="66">
        <f t="shared" si="41"/>
        <v>-0.0008071876390220188</v>
      </c>
      <c r="S173" s="67">
        <f t="shared" si="42"/>
        <v>0.007412234476799346</v>
      </c>
      <c r="T173" s="62">
        <v>3354234</v>
      </c>
      <c r="U173" s="64">
        <v>0</v>
      </c>
      <c r="V173" s="65">
        <f t="shared" si="43"/>
        <v>3354234</v>
      </c>
      <c r="W173" s="66">
        <f t="shared" si="44"/>
        <v>0</v>
      </c>
      <c r="X173" s="67">
        <f t="shared" si="45"/>
        <v>0.7868892770015322</v>
      </c>
      <c r="Y173" s="62">
        <v>356088407</v>
      </c>
      <c r="Z173" s="64">
        <v>4220290</v>
      </c>
      <c r="AA173" s="65">
        <f t="shared" si="46"/>
        <v>360308697</v>
      </c>
      <c r="AB173" s="66">
        <f t="shared" si="47"/>
        <v>0.011851803981925197</v>
      </c>
      <c r="AC173" s="67">
        <f t="shared" si="48"/>
        <v>0.02390779820043281</v>
      </c>
      <c r="AD173" s="62">
        <v>10818917</v>
      </c>
      <c r="AE173" s="67">
        <f t="shared" si="49"/>
        <v>0</v>
      </c>
      <c r="AF173" s="62">
        <v>0</v>
      </c>
      <c r="AG173" s="62">
        <v>452526699</v>
      </c>
      <c r="AH173" s="64">
        <v>4180243</v>
      </c>
      <c r="AI173" s="65">
        <v>456706942</v>
      </c>
      <c r="AJ173" s="66">
        <f t="shared" si="50"/>
        <v>0.00923756103062551</v>
      </c>
      <c r="AK173" s="62">
        <v>0</v>
      </c>
      <c r="AL173" s="62">
        <v>0</v>
      </c>
      <c r="AM173" s="25">
        <v>0</v>
      </c>
      <c r="AN173" s="68"/>
    </row>
    <row r="174" spans="1:40" ht="12.75">
      <c r="A174" s="59" t="s">
        <v>353</v>
      </c>
      <c r="B174" s="60" t="s">
        <v>352</v>
      </c>
      <c r="C174" s="24">
        <v>3</v>
      </c>
      <c r="D174" s="24"/>
      <c r="E174" s="61">
        <f t="shared" si="34"/>
        <v>0.028590017759331555</v>
      </c>
      <c r="F174" s="62">
        <v>17879286</v>
      </c>
      <c r="G174" s="63">
        <f t="shared" si="35"/>
        <v>0.012797737189460751</v>
      </c>
      <c r="H174" s="62">
        <v>8003297</v>
      </c>
      <c r="I174" s="63">
        <f t="shared" si="36"/>
        <v>0.022083683662985246</v>
      </c>
      <c r="J174" s="62">
        <v>13810432</v>
      </c>
      <c r="K174" s="64">
        <v>98522</v>
      </c>
      <c r="L174" s="65">
        <f t="shared" si="37"/>
        <v>13908954</v>
      </c>
      <c r="M174" s="66">
        <f t="shared" si="38"/>
        <v>0.00713388256066139</v>
      </c>
      <c r="N174" s="67">
        <f t="shared" si="39"/>
        <v>0.2834216774576547</v>
      </c>
      <c r="O174" s="62">
        <v>177242885</v>
      </c>
      <c r="P174" s="64">
        <v>323</v>
      </c>
      <c r="Q174" s="65">
        <f t="shared" si="40"/>
        <v>177243208</v>
      </c>
      <c r="R174" s="66">
        <f t="shared" si="41"/>
        <v>1.8223580596761332E-06</v>
      </c>
      <c r="S174" s="67">
        <f t="shared" si="42"/>
        <v>0.046104575088901395</v>
      </c>
      <c r="T174" s="62">
        <v>28832332</v>
      </c>
      <c r="U174" s="64">
        <v>0</v>
      </c>
      <c r="V174" s="65">
        <f t="shared" si="43"/>
        <v>28832332</v>
      </c>
      <c r="W174" s="66">
        <f t="shared" si="44"/>
        <v>0</v>
      </c>
      <c r="X174" s="67">
        <f t="shared" si="45"/>
        <v>0.5918592346819489</v>
      </c>
      <c r="Y174" s="62">
        <v>370129904</v>
      </c>
      <c r="Z174" s="64">
        <v>5221216</v>
      </c>
      <c r="AA174" s="65">
        <f t="shared" si="46"/>
        <v>375351120</v>
      </c>
      <c r="AB174" s="66">
        <f t="shared" si="47"/>
        <v>0.014106441937206997</v>
      </c>
      <c r="AC174" s="67">
        <f t="shared" si="48"/>
        <v>0.015143074159717496</v>
      </c>
      <c r="AD174" s="62">
        <v>9469996</v>
      </c>
      <c r="AE174" s="67">
        <f t="shared" si="49"/>
        <v>0</v>
      </c>
      <c r="AF174" s="62">
        <v>0</v>
      </c>
      <c r="AG174" s="62">
        <v>625368132</v>
      </c>
      <c r="AH174" s="64">
        <v>5320061</v>
      </c>
      <c r="AI174" s="65">
        <v>630688193</v>
      </c>
      <c r="AJ174" s="66">
        <f t="shared" si="50"/>
        <v>0.008507086830577418</v>
      </c>
      <c r="AK174" s="62">
        <v>9248355</v>
      </c>
      <c r="AL174" s="62">
        <v>9283825</v>
      </c>
      <c r="AM174" s="25">
        <v>0</v>
      </c>
      <c r="AN174" s="68"/>
    </row>
    <row r="175" spans="1:40" ht="12.75">
      <c r="A175" s="59" t="s">
        <v>355</v>
      </c>
      <c r="B175" s="60" t="s">
        <v>354</v>
      </c>
      <c r="C175" s="24">
        <v>3</v>
      </c>
      <c r="D175" s="24"/>
      <c r="E175" s="61">
        <f t="shared" si="34"/>
        <v>0.03139170323077135</v>
      </c>
      <c r="F175" s="62">
        <v>16720623</v>
      </c>
      <c r="G175" s="63">
        <f t="shared" si="35"/>
        <v>0.0069900222429153175</v>
      </c>
      <c r="H175" s="62">
        <v>3723198</v>
      </c>
      <c r="I175" s="63">
        <f t="shared" si="36"/>
        <v>0.01654024101099732</v>
      </c>
      <c r="J175" s="62">
        <v>8810071</v>
      </c>
      <c r="K175" s="64">
        <v>62850</v>
      </c>
      <c r="L175" s="65">
        <f t="shared" si="37"/>
        <v>8872921</v>
      </c>
      <c r="M175" s="66">
        <f t="shared" si="38"/>
        <v>0.007133881213897141</v>
      </c>
      <c r="N175" s="67">
        <f t="shared" si="39"/>
        <v>0.13584273501874253</v>
      </c>
      <c r="O175" s="62">
        <v>72355907</v>
      </c>
      <c r="P175" s="64">
        <v>-646195</v>
      </c>
      <c r="Q175" s="65">
        <f t="shared" si="40"/>
        <v>71709712</v>
      </c>
      <c r="R175" s="66">
        <f t="shared" si="41"/>
        <v>-0.008930784324215575</v>
      </c>
      <c r="S175" s="67">
        <f t="shared" si="42"/>
        <v>0.05509833735176283</v>
      </c>
      <c r="T175" s="62">
        <v>29347835</v>
      </c>
      <c r="U175" s="64">
        <v>0</v>
      </c>
      <c r="V175" s="65">
        <f t="shared" si="43"/>
        <v>29347835</v>
      </c>
      <c r="W175" s="66">
        <f t="shared" si="44"/>
        <v>0</v>
      </c>
      <c r="X175" s="67">
        <f t="shared" si="45"/>
        <v>0.7328879504746445</v>
      </c>
      <c r="Y175" s="62">
        <v>390368851</v>
      </c>
      <c r="Z175" s="64">
        <v>-8796149</v>
      </c>
      <c r="AA175" s="65">
        <f t="shared" si="46"/>
        <v>381572702</v>
      </c>
      <c r="AB175" s="66">
        <f t="shared" si="47"/>
        <v>-0.022532917207577097</v>
      </c>
      <c r="AC175" s="67">
        <f t="shared" si="48"/>
        <v>0.02124901067016617</v>
      </c>
      <c r="AD175" s="62">
        <v>11318172</v>
      </c>
      <c r="AE175" s="67">
        <f t="shared" si="49"/>
        <v>0</v>
      </c>
      <c r="AF175" s="62">
        <v>0</v>
      </c>
      <c r="AG175" s="62">
        <v>532644657</v>
      </c>
      <c r="AH175" s="64">
        <v>-9379494</v>
      </c>
      <c r="AI175" s="65">
        <v>523265163</v>
      </c>
      <c r="AJ175" s="66">
        <f t="shared" si="50"/>
        <v>-0.0176092895643183</v>
      </c>
      <c r="AK175" s="62">
        <v>0</v>
      </c>
      <c r="AL175" s="62">
        <v>717840</v>
      </c>
      <c r="AM175" s="25">
        <v>0</v>
      </c>
      <c r="AN175" s="68"/>
    </row>
    <row r="176" spans="1:40" ht="12.75">
      <c r="A176" s="59" t="s">
        <v>357</v>
      </c>
      <c r="B176" s="60" t="s">
        <v>356</v>
      </c>
      <c r="C176" s="24">
        <v>3</v>
      </c>
      <c r="D176" s="24" t="s">
        <v>546</v>
      </c>
      <c r="E176" s="61">
        <f t="shared" si="34"/>
        <v>0.03381652864714666</v>
      </c>
      <c r="F176" s="62">
        <v>51898923</v>
      </c>
      <c r="G176" s="63">
        <f t="shared" si="35"/>
        <v>0.028618655483268175</v>
      </c>
      <c r="H176" s="62">
        <v>43921640</v>
      </c>
      <c r="I176" s="63">
        <f t="shared" si="36"/>
        <v>0.044546481736275595</v>
      </c>
      <c r="J176" s="62">
        <v>68366403</v>
      </c>
      <c r="K176" s="64">
        <v>487716</v>
      </c>
      <c r="L176" s="65">
        <f t="shared" si="37"/>
        <v>68854119</v>
      </c>
      <c r="M176" s="66">
        <f t="shared" si="38"/>
        <v>0.007133854914086968</v>
      </c>
      <c r="N176" s="67">
        <f t="shared" si="39"/>
        <v>0.09728404661352444</v>
      </c>
      <c r="O176" s="62">
        <v>149303830</v>
      </c>
      <c r="P176" s="64">
        <v>-2462167</v>
      </c>
      <c r="Q176" s="65">
        <f t="shared" si="40"/>
        <v>146841663</v>
      </c>
      <c r="R176" s="66">
        <f t="shared" si="41"/>
        <v>-0.016490983519980698</v>
      </c>
      <c r="S176" s="67">
        <f t="shared" si="42"/>
        <v>0.02076927232427654</v>
      </c>
      <c r="T176" s="62">
        <v>31875030</v>
      </c>
      <c r="U176" s="64">
        <v>-254907</v>
      </c>
      <c r="V176" s="65">
        <f t="shared" si="43"/>
        <v>31620123</v>
      </c>
      <c r="W176" s="66">
        <f t="shared" si="44"/>
        <v>-0.007997074826282516</v>
      </c>
      <c r="X176" s="67">
        <f t="shared" si="45"/>
        <v>0.7507915010739844</v>
      </c>
      <c r="Y176" s="62">
        <v>1152255180</v>
      </c>
      <c r="Z176" s="64">
        <v>-35060365</v>
      </c>
      <c r="AA176" s="65">
        <f t="shared" si="46"/>
        <v>1117194815</v>
      </c>
      <c r="AB176" s="66">
        <f t="shared" si="47"/>
        <v>-0.03042760458668539</v>
      </c>
      <c r="AC176" s="67">
        <f t="shared" si="48"/>
        <v>0.024173514121524176</v>
      </c>
      <c r="AD176" s="62">
        <v>37099590</v>
      </c>
      <c r="AE176" s="67">
        <f t="shared" si="49"/>
        <v>0</v>
      </c>
      <c r="AF176" s="62">
        <v>0</v>
      </c>
      <c r="AG176" s="62">
        <v>1534720596</v>
      </c>
      <c r="AH176" s="64">
        <v>-37289723</v>
      </c>
      <c r="AI176" s="65">
        <v>1497430873</v>
      </c>
      <c r="AJ176" s="66">
        <f t="shared" si="50"/>
        <v>-0.024297401818408906</v>
      </c>
      <c r="AK176" s="62">
        <v>0</v>
      </c>
      <c r="AL176" s="62">
        <v>0</v>
      </c>
      <c r="AM176" s="25">
        <v>0</v>
      </c>
      <c r="AN176" s="68"/>
    </row>
    <row r="177" spans="1:40" ht="12.75">
      <c r="A177" s="59" t="s">
        <v>359</v>
      </c>
      <c r="B177" s="60" t="s">
        <v>358</v>
      </c>
      <c r="C177" s="24">
        <v>3</v>
      </c>
      <c r="D177" s="24"/>
      <c r="E177" s="61">
        <f t="shared" si="34"/>
        <v>0.024560113146958024</v>
      </c>
      <c r="F177" s="62">
        <v>21186299</v>
      </c>
      <c r="G177" s="63">
        <f t="shared" si="35"/>
        <v>0.008710224489551057</v>
      </c>
      <c r="H177" s="62">
        <v>7513704</v>
      </c>
      <c r="I177" s="63">
        <f t="shared" si="36"/>
        <v>0.003036879006169908</v>
      </c>
      <c r="J177" s="62">
        <v>2619704</v>
      </c>
      <c r="K177" s="64">
        <v>18688</v>
      </c>
      <c r="L177" s="65">
        <f t="shared" si="37"/>
        <v>2638392</v>
      </c>
      <c r="M177" s="66">
        <f t="shared" si="38"/>
        <v>0.007133630364346506</v>
      </c>
      <c r="N177" s="67">
        <f t="shared" si="39"/>
        <v>0.2667221956658492</v>
      </c>
      <c r="O177" s="62">
        <v>230082661</v>
      </c>
      <c r="P177" s="64">
        <v>135402</v>
      </c>
      <c r="Q177" s="65">
        <f t="shared" si="40"/>
        <v>230218063</v>
      </c>
      <c r="R177" s="66">
        <f t="shared" si="41"/>
        <v>0.000588492846055879</v>
      </c>
      <c r="S177" s="67">
        <f t="shared" si="42"/>
        <v>0.04354290455929356</v>
      </c>
      <c r="T177" s="62">
        <v>37561431</v>
      </c>
      <c r="U177" s="64">
        <v>-19039</v>
      </c>
      <c r="V177" s="65">
        <f t="shared" si="43"/>
        <v>37542392</v>
      </c>
      <c r="W177" s="66">
        <f t="shared" si="44"/>
        <v>-0.0005068763221507722</v>
      </c>
      <c r="X177" s="67">
        <f t="shared" si="45"/>
        <v>0.6403293148681819</v>
      </c>
      <c r="Y177" s="62">
        <v>552367501</v>
      </c>
      <c r="Z177" s="64">
        <v>-7547241</v>
      </c>
      <c r="AA177" s="65">
        <f t="shared" si="46"/>
        <v>544820260</v>
      </c>
      <c r="AB177" s="66">
        <f t="shared" si="47"/>
        <v>-0.013663441434075246</v>
      </c>
      <c r="AC177" s="67">
        <f t="shared" si="48"/>
        <v>0.013098368263996275</v>
      </c>
      <c r="AD177" s="62">
        <v>11299050</v>
      </c>
      <c r="AE177" s="67">
        <f t="shared" si="49"/>
        <v>0</v>
      </c>
      <c r="AF177" s="62">
        <v>0</v>
      </c>
      <c r="AG177" s="62">
        <v>862630350</v>
      </c>
      <c r="AH177" s="64">
        <v>-7412190</v>
      </c>
      <c r="AI177" s="65">
        <v>855218160</v>
      </c>
      <c r="AJ177" s="66">
        <f t="shared" si="50"/>
        <v>-0.00859254488321678</v>
      </c>
      <c r="AK177" s="62">
        <v>0</v>
      </c>
      <c r="AL177" s="62">
        <v>0</v>
      </c>
      <c r="AM177" s="25">
        <v>0</v>
      </c>
      <c r="AN177" s="68"/>
    </row>
    <row r="178" spans="1:40" ht="12.75">
      <c r="A178" s="59" t="s">
        <v>361</v>
      </c>
      <c r="B178" s="60" t="s">
        <v>360</v>
      </c>
      <c r="C178" s="24">
        <v>3</v>
      </c>
      <c r="D178" s="24"/>
      <c r="E178" s="61">
        <f t="shared" si="34"/>
        <v>0.04827988294586789</v>
      </c>
      <c r="F178" s="62">
        <v>46185797</v>
      </c>
      <c r="G178" s="63">
        <f t="shared" si="35"/>
        <v>0.01287137970447928</v>
      </c>
      <c r="H178" s="62">
        <v>12313098</v>
      </c>
      <c r="I178" s="63">
        <f t="shared" si="36"/>
        <v>0.02445885969423218</v>
      </c>
      <c r="J178" s="62">
        <v>23397984</v>
      </c>
      <c r="K178" s="64">
        <v>166918</v>
      </c>
      <c r="L178" s="65">
        <f t="shared" si="37"/>
        <v>23564902</v>
      </c>
      <c r="M178" s="66">
        <f t="shared" si="38"/>
        <v>0.007133862472937839</v>
      </c>
      <c r="N178" s="67">
        <f t="shared" si="39"/>
        <v>0.42021832922608954</v>
      </c>
      <c r="O178" s="62">
        <v>401991829</v>
      </c>
      <c r="P178" s="64">
        <v>416635</v>
      </c>
      <c r="Q178" s="65">
        <f t="shared" si="40"/>
        <v>402408464</v>
      </c>
      <c r="R178" s="66">
        <f t="shared" si="41"/>
        <v>0.0010364265389085808</v>
      </c>
      <c r="S178" s="67">
        <f t="shared" si="42"/>
        <v>0.11155269022249296</v>
      </c>
      <c r="T178" s="62">
        <v>106714217</v>
      </c>
      <c r="U178" s="64">
        <v>-22958</v>
      </c>
      <c r="V178" s="65">
        <f t="shared" si="43"/>
        <v>106691259</v>
      </c>
      <c r="W178" s="66">
        <f t="shared" si="44"/>
        <v>-0.00021513534602423217</v>
      </c>
      <c r="X178" s="67">
        <f t="shared" si="45"/>
        <v>0.3734143990829236</v>
      </c>
      <c r="Y178" s="62">
        <v>357217967</v>
      </c>
      <c r="Z178" s="64">
        <v>-4873401</v>
      </c>
      <c r="AA178" s="65">
        <f t="shared" si="46"/>
        <v>352344566</v>
      </c>
      <c r="AB178" s="66">
        <f t="shared" si="47"/>
        <v>-0.013642653646254025</v>
      </c>
      <c r="AC178" s="67">
        <f t="shared" si="48"/>
        <v>0.00920445912391449</v>
      </c>
      <c r="AD178" s="62">
        <v>8805226</v>
      </c>
      <c r="AE178" s="67">
        <f t="shared" si="49"/>
        <v>0</v>
      </c>
      <c r="AF178" s="62">
        <v>0</v>
      </c>
      <c r="AG178" s="62">
        <v>956626118</v>
      </c>
      <c r="AH178" s="64">
        <v>-4312806</v>
      </c>
      <c r="AI178" s="65">
        <v>952313312</v>
      </c>
      <c r="AJ178" s="66">
        <f t="shared" si="50"/>
        <v>-0.004508350669974077</v>
      </c>
      <c r="AK178" s="62">
        <v>0</v>
      </c>
      <c r="AL178" s="62">
        <v>622740</v>
      </c>
      <c r="AM178" s="25">
        <v>0</v>
      </c>
      <c r="AN178" s="68"/>
    </row>
    <row r="179" spans="1:40" ht="12.75">
      <c r="A179" s="59" t="s">
        <v>363</v>
      </c>
      <c r="B179" s="60" t="s">
        <v>362</v>
      </c>
      <c r="C179" s="24">
        <v>3</v>
      </c>
      <c r="D179" s="24"/>
      <c r="E179" s="61">
        <f t="shared" si="34"/>
        <v>0.02556383980118042</v>
      </c>
      <c r="F179" s="62">
        <v>14429999</v>
      </c>
      <c r="G179" s="63">
        <f t="shared" si="35"/>
        <v>0.026560158195216736</v>
      </c>
      <c r="H179" s="62">
        <v>14992390</v>
      </c>
      <c r="I179" s="63">
        <f t="shared" si="36"/>
        <v>0.00891234529515557</v>
      </c>
      <c r="J179" s="62">
        <v>5030744</v>
      </c>
      <c r="K179" s="64">
        <v>35889</v>
      </c>
      <c r="L179" s="65">
        <f t="shared" si="37"/>
        <v>5066633</v>
      </c>
      <c r="M179" s="66">
        <f t="shared" si="38"/>
        <v>0.007133934861324687</v>
      </c>
      <c r="N179" s="67">
        <f t="shared" si="39"/>
        <v>0.4579230567803942</v>
      </c>
      <c r="O179" s="62">
        <v>258483440</v>
      </c>
      <c r="P179" s="64">
        <v>-1578173</v>
      </c>
      <c r="Q179" s="65">
        <f t="shared" si="40"/>
        <v>256905267</v>
      </c>
      <c r="R179" s="66">
        <f t="shared" si="41"/>
        <v>-0.006105509118882045</v>
      </c>
      <c r="S179" s="67">
        <f t="shared" si="42"/>
        <v>0.03156813778980762</v>
      </c>
      <c r="T179" s="62">
        <v>17819240</v>
      </c>
      <c r="U179" s="64">
        <v>-194558</v>
      </c>
      <c r="V179" s="65">
        <f t="shared" si="43"/>
        <v>17624682</v>
      </c>
      <c r="W179" s="66">
        <f t="shared" si="44"/>
        <v>-0.010918423007939732</v>
      </c>
      <c r="X179" s="67">
        <f t="shared" si="45"/>
        <v>0.43777075981333563</v>
      </c>
      <c r="Y179" s="62">
        <v>247108090</v>
      </c>
      <c r="Z179" s="64">
        <v>-2372979</v>
      </c>
      <c r="AA179" s="65">
        <f t="shared" si="46"/>
        <v>244735111</v>
      </c>
      <c r="AB179" s="66">
        <f t="shared" si="47"/>
        <v>-0.009603000047469105</v>
      </c>
      <c r="AC179" s="67">
        <f t="shared" si="48"/>
        <v>0.01170170232490986</v>
      </c>
      <c r="AD179" s="62">
        <v>6605250</v>
      </c>
      <c r="AE179" s="67">
        <f t="shared" si="49"/>
        <v>0</v>
      </c>
      <c r="AF179" s="62">
        <v>0</v>
      </c>
      <c r="AG179" s="62">
        <v>564469153</v>
      </c>
      <c r="AH179" s="64">
        <v>-4109821</v>
      </c>
      <c r="AI179" s="65">
        <v>560359332</v>
      </c>
      <c r="AJ179" s="66">
        <f t="shared" si="50"/>
        <v>-0.00728086021735186</v>
      </c>
      <c r="AK179" s="62">
        <v>0</v>
      </c>
      <c r="AL179" s="62">
        <v>0</v>
      </c>
      <c r="AM179" s="25">
        <v>0</v>
      </c>
      <c r="AN179" s="68"/>
    </row>
    <row r="180" spans="1:40" ht="12.75">
      <c r="A180" s="59" t="s">
        <v>365</v>
      </c>
      <c r="B180" s="60" t="s">
        <v>364</v>
      </c>
      <c r="C180" s="24">
        <v>3</v>
      </c>
      <c r="D180" s="24"/>
      <c r="E180" s="61">
        <f t="shared" si="34"/>
        <v>0.025350908370817393</v>
      </c>
      <c r="F180" s="62">
        <v>8127644</v>
      </c>
      <c r="G180" s="63">
        <f t="shared" si="35"/>
        <v>0.005056810730012379</v>
      </c>
      <c r="H180" s="62">
        <v>1621242</v>
      </c>
      <c r="I180" s="63">
        <f t="shared" si="36"/>
        <v>0.007628406228372183</v>
      </c>
      <c r="J180" s="62">
        <v>2445710</v>
      </c>
      <c r="K180" s="64">
        <v>17447</v>
      </c>
      <c r="L180" s="65">
        <f t="shared" si="37"/>
        <v>2463157</v>
      </c>
      <c r="M180" s="66">
        <f t="shared" si="38"/>
        <v>0.007133715771698198</v>
      </c>
      <c r="N180" s="67">
        <f t="shared" si="39"/>
        <v>0.12522106286641901</v>
      </c>
      <c r="O180" s="62">
        <v>40146578</v>
      </c>
      <c r="P180" s="64">
        <v>-814390</v>
      </c>
      <c r="Q180" s="65">
        <f t="shared" si="40"/>
        <v>39332188</v>
      </c>
      <c r="R180" s="66">
        <f t="shared" si="41"/>
        <v>-0.02028541511059797</v>
      </c>
      <c r="S180" s="67">
        <f t="shared" si="42"/>
        <v>0.04155468173434957</v>
      </c>
      <c r="T180" s="62">
        <v>13322665</v>
      </c>
      <c r="U180" s="64">
        <v>0</v>
      </c>
      <c r="V180" s="65">
        <f t="shared" si="43"/>
        <v>13322665</v>
      </c>
      <c r="W180" s="66">
        <f t="shared" si="44"/>
        <v>0</v>
      </c>
      <c r="X180" s="67">
        <f t="shared" si="45"/>
        <v>0.7712537439142678</v>
      </c>
      <c r="Y180" s="62">
        <v>247268294</v>
      </c>
      <c r="Z180" s="64">
        <v>305433</v>
      </c>
      <c r="AA180" s="65">
        <f t="shared" si="46"/>
        <v>247573727</v>
      </c>
      <c r="AB180" s="66">
        <f t="shared" si="47"/>
        <v>0.00123522913131758</v>
      </c>
      <c r="AC180" s="67">
        <f t="shared" si="48"/>
        <v>0.023934386155761607</v>
      </c>
      <c r="AD180" s="62">
        <v>7673499</v>
      </c>
      <c r="AE180" s="67">
        <f t="shared" si="49"/>
        <v>0</v>
      </c>
      <c r="AF180" s="62">
        <v>0</v>
      </c>
      <c r="AG180" s="62">
        <v>320605632</v>
      </c>
      <c r="AH180" s="64">
        <v>-491510</v>
      </c>
      <c r="AI180" s="65">
        <v>320114122</v>
      </c>
      <c r="AJ180" s="66">
        <f t="shared" si="50"/>
        <v>-0.0015330672668906827</v>
      </c>
      <c r="AK180" s="62">
        <v>0</v>
      </c>
      <c r="AL180" s="62">
        <v>26385</v>
      </c>
      <c r="AM180" s="25">
        <v>0</v>
      </c>
      <c r="AN180" s="68"/>
    </row>
    <row r="181" spans="1:40" ht="12.75">
      <c r="A181" s="59" t="s">
        <v>367</v>
      </c>
      <c r="B181" s="60" t="s">
        <v>366</v>
      </c>
      <c r="C181" s="24">
        <v>3</v>
      </c>
      <c r="D181" s="24"/>
      <c r="E181" s="61">
        <f t="shared" si="34"/>
        <v>0.02254152444276497</v>
      </c>
      <c r="F181" s="62">
        <v>9887494</v>
      </c>
      <c r="G181" s="63">
        <f t="shared" si="35"/>
        <v>0.002305467586118547</v>
      </c>
      <c r="H181" s="62">
        <v>1011258</v>
      </c>
      <c r="I181" s="63">
        <f t="shared" si="36"/>
        <v>0.00032571297192325865</v>
      </c>
      <c r="J181" s="62">
        <v>142869</v>
      </c>
      <c r="K181" s="64">
        <v>1018</v>
      </c>
      <c r="L181" s="65">
        <f t="shared" si="37"/>
        <v>143887</v>
      </c>
      <c r="M181" s="66">
        <f t="shared" si="38"/>
        <v>0.0071254085910869396</v>
      </c>
      <c r="N181" s="67">
        <f t="shared" si="39"/>
        <v>0.07584671876274694</v>
      </c>
      <c r="O181" s="62">
        <v>33269000</v>
      </c>
      <c r="P181" s="64">
        <v>74792</v>
      </c>
      <c r="Q181" s="65">
        <f t="shared" si="40"/>
        <v>33343792</v>
      </c>
      <c r="R181" s="66">
        <f t="shared" si="41"/>
        <v>0.002248098830743335</v>
      </c>
      <c r="S181" s="67">
        <f t="shared" si="42"/>
        <v>0.014447273597145528</v>
      </c>
      <c r="T181" s="62">
        <v>6337075</v>
      </c>
      <c r="U181" s="64">
        <v>-83376</v>
      </c>
      <c r="V181" s="65">
        <f t="shared" si="43"/>
        <v>6253699</v>
      </c>
      <c r="W181" s="66">
        <f t="shared" si="44"/>
        <v>-0.013156858645352943</v>
      </c>
      <c r="X181" s="67">
        <f t="shared" si="45"/>
        <v>0.8642037716380756</v>
      </c>
      <c r="Y181" s="62">
        <v>379069731</v>
      </c>
      <c r="Z181" s="64">
        <v>0</v>
      </c>
      <c r="AA181" s="65">
        <f t="shared" si="46"/>
        <v>379069731</v>
      </c>
      <c r="AB181" s="66">
        <f t="shared" si="47"/>
        <v>0</v>
      </c>
      <c r="AC181" s="67">
        <f t="shared" si="48"/>
        <v>0.020329531001225202</v>
      </c>
      <c r="AD181" s="62">
        <v>8917237</v>
      </c>
      <c r="AE181" s="67">
        <f t="shared" si="49"/>
        <v>0</v>
      </c>
      <c r="AF181" s="62">
        <v>0</v>
      </c>
      <c r="AG181" s="62">
        <v>438634664</v>
      </c>
      <c r="AH181" s="64">
        <v>-7566</v>
      </c>
      <c r="AI181" s="65">
        <v>438627098</v>
      </c>
      <c r="AJ181" s="66">
        <f t="shared" si="50"/>
        <v>-1.7248978753763063E-05</v>
      </c>
      <c r="AK181" s="62">
        <v>0</v>
      </c>
      <c r="AL181" s="62">
        <v>0</v>
      </c>
      <c r="AM181" s="25">
        <v>0</v>
      </c>
      <c r="AN181" s="68"/>
    </row>
    <row r="182" spans="1:40" ht="12.75">
      <c r="A182" s="59" t="s">
        <v>369</v>
      </c>
      <c r="B182" s="60" t="s">
        <v>368</v>
      </c>
      <c r="C182" s="24">
        <v>3</v>
      </c>
      <c r="D182" s="24"/>
      <c r="E182" s="61">
        <f t="shared" si="34"/>
        <v>0.051068548504497206</v>
      </c>
      <c r="F182" s="62">
        <v>59978382</v>
      </c>
      <c r="G182" s="63">
        <f t="shared" si="35"/>
        <v>0.035491302315190904</v>
      </c>
      <c r="H182" s="62">
        <v>41683403</v>
      </c>
      <c r="I182" s="63">
        <f t="shared" si="36"/>
        <v>0.003083551564814424</v>
      </c>
      <c r="J182" s="62">
        <v>3621533</v>
      </c>
      <c r="K182" s="64">
        <v>25836</v>
      </c>
      <c r="L182" s="65">
        <f t="shared" si="37"/>
        <v>3647369</v>
      </c>
      <c r="M182" s="66">
        <f t="shared" si="38"/>
        <v>0.007133995465456203</v>
      </c>
      <c r="N182" s="67">
        <f t="shared" si="39"/>
        <v>0.0987668641838491</v>
      </c>
      <c r="O182" s="62">
        <v>115998533</v>
      </c>
      <c r="P182" s="64">
        <v>-2220626</v>
      </c>
      <c r="Q182" s="65">
        <f t="shared" si="40"/>
        <v>113777907</v>
      </c>
      <c r="R182" s="66">
        <f t="shared" si="41"/>
        <v>-0.01914356968635112</v>
      </c>
      <c r="S182" s="67">
        <f t="shared" si="42"/>
        <v>0.049130393720172826</v>
      </c>
      <c r="T182" s="62">
        <v>57702081</v>
      </c>
      <c r="U182" s="64">
        <v>0</v>
      </c>
      <c r="V182" s="65">
        <f t="shared" si="43"/>
        <v>57702081</v>
      </c>
      <c r="W182" s="66">
        <f t="shared" si="44"/>
        <v>0</v>
      </c>
      <c r="X182" s="67">
        <f t="shared" si="45"/>
        <v>0.7439966418432796</v>
      </c>
      <c r="Y182" s="62">
        <v>873800335</v>
      </c>
      <c r="Z182" s="64">
        <v>-7771263</v>
      </c>
      <c r="AA182" s="65">
        <f t="shared" si="46"/>
        <v>866029072</v>
      </c>
      <c r="AB182" s="66">
        <f t="shared" si="47"/>
        <v>-0.008893637011480432</v>
      </c>
      <c r="AC182" s="67">
        <f t="shared" si="48"/>
        <v>0.018397867670681092</v>
      </c>
      <c r="AD182" s="62">
        <v>21607709</v>
      </c>
      <c r="AE182" s="67">
        <f t="shared" si="49"/>
        <v>6.483019751484663E-05</v>
      </c>
      <c r="AF182" s="62">
        <v>76141</v>
      </c>
      <c r="AG182" s="62">
        <v>1174468117</v>
      </c>
      <c r="AH182" s="64">
        <v>-9966053</v>
      </c>
      <c r="AI182" s="65">
        <v>1164502064</v>
      </c>
      <c r="AJ182" s="66">
        <f t="shared" si="50"/>
        <v>-0.008485588374639547</v>
      </c>
      <c r="AK182" s="62">
        <v>0</v>
      </c>
      <c r="AL182" s="62">
        <v>3267801</v>
      </c>
      <c r="AM182" s="25">
        <v>0</v>
      </c>
      <c r="AN182" s="68"/>
    </row>
    <row r="183" spans="1:40" ht="12.75">
      <c r="A183" s="59" t="s">
        <v>371</v>
      </c>
      <c r="B183" s="60" t="s">
        <v>370</v>
      </c>
      <c r="C183" s="24">
        <v>3</v>
      </c>
      <c r="D183" s="24"/>
      <c r="E183" s="61">
        <f t="shared" si="34"/>
        <v>0.08281471528069895</v>
      </c>
      <c r="F183" s="62">
        <v>91556843</v>
      </c>
      <c r="G183" s="63">
        <f t="shared" si="35"/>
        <v>0.027604229720919294</v>
      </c>
      <c r="H183" s="62">
        <v>30518201</v>
      </c>
      <c r="I183" s="63">
        <f t="shared" si="36"/>
        <v>0.012611011228119704</v>
      </c>
      <c r="J183" s="62">
        <v>13942261</v>
      </c>
      <c r="K183" s="64">
        <v>99463</v>
      </c>
      <c r="L183" s="65">
        <f t="shared" si="37"/>
        <v>14041724</v>
      </c>
      <c r="M183" s="66">
        <f t="shared" si="38"/>
        <v>0.0071339218222926685</v>
      </c>
      <c r="N183" s="67">
        <f t="shared" si="39"/>
        <v>0.2705134265716388</v>
      </c>
      <c r="O183" s="62">
        <v>299069498</v>
      </c>
      <c r="P183" s="64">
        <v>9369755</v>
      </c>
      <c r="Q183" s="65">
        <f t="shared" si="40"/>
        <v>308439253</v>
      </c>
      <c r="R183" s="66">
        <f t="shared" si="41"/>
        <v>0.03132969113419918</v>
      </c>
      <c r="S183" s="67">
        <f t="shared" si="42"/>
        <v>0.08136263273302148</v>
      </c>
      <c r="T183" s="62">
        <v>89951475</v>
      </c>
      <c r="U183" s="64">
        <v>935541</v>
      </c>
      <c r="V183" s="65">
        <f t="shared" si="43"/>
        <v>90887016</v>
      </c>
      <c r="W183" s="66">
        <f t="shared" si="44"/>
        <v>0.010400507607018118</v>
      </c>
      <c r="X183" s="67">
        <f t="shared" si="45"/>
        <v>0.5091595961994702</v>
      </c>
      <c r="Y183" s="62">
        <v>562907752</v>
      </c>
      <c r="Z183" s="64">
        <v>16083080</v>
      </c>
      <c r="AA183" s="65">
        <f t="shared" si="46"/>
        <v>578990832</v>
      </c>
      <c r="AB183" s="66">
        <f t="shared" si="47"/>
        <v>0.028571431007757733</v>
      </c>
      <c r="AC183" s="67">
        <f t="shared" si="48"/>
        <v>0.01593438826613159</v>
      </c>
      <c r="AD183" s="62">
        <v>17616462</v>
      </c>
      <c r="AE183" s="67">
        <f t="shared" si="49"/>
        <v>0</v>
      </c>
      <c r="AF183" s="62">
        <v>0</v>
      </c>
      <c r="AG183" s="62">
        <v>1105562492</v>
      </c>
      <c r="AH183" s="64">
        <v>26487839</v>
      </c>
      <c r="AI183" s="65">
        <v>1132050331</v>
      </c>
      <c r="AJ183" s="66">
        <f t="shared" si="50"/>
        <v>0.023958699025762534</v>
      </c>
      <c r="AK183" s="62">
        <v>803449</v>
      </c>
      <c r="AL183" s="62">
        <v>1074363</v>
      </c>
      <c r="AM183" s="25">
        <v>0</v>
      </c>
      <c r="AN183" s="68"/>
    </row>
    <row r="184" spans="1:40" ht="12.75">
      <c r="A184" s="59" t="s">
        <v>373</v>
      </c>
      <c r="B184" s="60" t="s">
        <v>372</v>
      </c>
      <c r="C184" s="24">
        <v>3</v>
      </c>
      <c r="D184" s="24"/>
      <c r="E184" s="61">
        <f t="shared" si="34"/>
        <v>0.05244501612599603</v>
      </c>
      <c r="F184" s="62">
        <v>30459680</v>
      </c>
      <c r="G184" s="63">
        <f t="shared" si="35"/>
        <v>0.03434792766627495</v>
      </c>
      <c r="H184" s="62">
        <v>19949024</v>
      </c>
      <c r="I184" s="63">
        <f t="shared" si="36"/>
        <v>0.0031603447352154175</v>
      </c>
      <c r="J184" s="62">
        <v>1835505</v>
      </c>
      <c r="K184" s="64">
        <v>13095</v>
      </c>
      <c r="L184" s="65">
        <f t="shared" si="37"/>
        <v>1848600</v>
      </c>
      <c r="M184" s="66">
        <f t="shared" si="38"/>
        <v>0.007134276398048494</v>
      </c>
      <c r="N184" s="67">
        <f t="shared" si="39"/>
        <v>0.10408572627740477</v>
      </c>
      <c r="O184" s="62">
        <v>60452225</v>
      </c>
      <c r="P184" s="64">
        <v>1950072</v>
      </c>
      <c r="Q184" s="65">
        <f t="shared" si="40"/>
        <v>62402297</v>
      </c>
      <c r="R184" s="66">
        <f t="shared" si="41"/>
        <v>0.032258068251416715</v>
      </c>
      <c r="S184" s="67">
        <f t="shared" si="42"/>
        <v>0.008579524866302889</v>
      </c>
      <c r="T184" s="62">
        <v>4982925</v>
      </c>
      <c r="U184" s="64">
        <v>41347</v>
      </c>
      <c r="V184" s="65">
        <f t="shared" si="43"/>
        <v>5024272</v>
      </c>
      <c r="W184" s="66">
        <f t="shared" si="44"/>
        <v>0.008297736771073216</v>
      </c>
      <c r="X184" s="67">
        <f t="shared" si="45"/>
        <v>0.7799725882206926</v>
      </c>
      <c r="Y184" s="62">
        <v>453002348</v>
      </c>
      <c r="Z184" s="64">
        <v>12942925</v>
      </c>
      <c r="AA184" s="65">
        <f t="shared" si="46"/>
        <v>465945273</v>
      </c>
      <c r="AB184" s="66">
        <f t="shared" si="47"/>
        <v>0.028571430274352574</v>
      </c>
      <c r="AC184" s="67">
        <f t="shared" si="48"/>
        <v>0.017408872108113378</v>
      </c>
      <c r="AD184" s="62">
        <v>10110945</v>
      </c>
      <c r="AE184" s="67">
        <f t="shared" si="49"/>
        <v>0</v>
      </c>
      <c r="AF184" s="62">
        <v>0</v>
      </c>
      <c r="AG184" s="62">
        <v>580792652</v>
      </c>
      <c r="AH184" s="64">
        <v>14947439</v>
      </c>
      <c r="AI184" s="65">
        <v>595740091</v>
      </c>
      <c r="AJ184" s="66">
        <f t="shared" si="50"/>
        <v>0.02573627429432423</v>
      </c>
      <c r="AK184" s="62">
        <v>0</v>
      </c>
      <c r="AL184" s="62">
        <v>0</v>
      </c>
      <c r="AM184" s="25">
        <v>0</v>
      </c>
      <c r="AN184" s="68"/>
    </row>
    <row r="185" spans="1:40" ht="12.75">
      <c r="A185" s="59" t="s">
        <v>375</v>
      </c>
      <c r="B185" s="60" t="s">
        <v>374</v>
      </c>
      <c r="C185" s="24">
        <v>3</v>
      </c>
      <c r="D185" s="24"/>
      <c r="E185" s="61">
        <f t="shared" si="34"/>
        <v>0.039813100161975756</v>
      </c>
      <c r="F185" s="62">
        <v>19928210</v>
      </c>
      <c r="G185" s="63">
        <f t="shared" si="35"/>
        <v>0.03693620245683077</v>
      </c>
      <c r="H185" s="62">
        <v>18488196</v>
      </c>
      <c r="I185" s="63">
        <f t="shared" si="36"/>
        <v>0.004201210746610827</v>
      </c>
      <c r="J185" s="62">
        <v>2102891</v>
      </c>
      <c r="K185" s="64">
        <v>15002</v>
      </c>
      <c r="L185" s="65">
        <f t="shared" si="37"/>
        <v>2117893</v>
      </c>
      <c r="M185" s="66">
        <f t="shared" si="38"/>
        <v>0.007133988399779161</v>
      </c>
      <c r="N185" s="67">
        <f t="shared" si="39"/>
        <v>0.08646762031169125</v>
      </c>
      <c r="O185" s="62">
        <v>43280852</v>
      </c>
      <c r="P185" s="64">
        <v>1359824</v>
      </c>
      <c r="Q185" s="65">
        <f t="shared" si="40"/>
        <v>44640676</v>
      </c>
      <c r="R185" s="66">
        <f t="shared" si="41"/>
        <v>0.031418605160545364</v>
      </c>
      <c r="S185" s="67">
        <f t="shared" si="42"/>
        <v>0.022225860485722695</v>
      </c>
      <c r="T185" s="62">
        <v>11125022</v>
      </c>
      <c r="U185" s="64">
        <v>117106</v>
      </c>
      <c r="V185" s="65">
        <f t="shared" si="43"/>
        <v>11242128</v>
      </c>
      <c r="W185" s="66">
        <f t="shared" si="44"/>
        <v>0.010526361206296941</v>
      </c>
      <c r="X185" s="67">
        <f t="shared" si="45"/>
        <v>0.7912971533933357</v>
      </c>
      <c r="Y185" s="62">
        <v>396079074</v>
      </c>
      <c r="Z185" s="64">
        <v>11316546</v>
      </c>
      <c r="AA185" s="65">
        <f t="shared" si="46"/>
        <v>407395620</v>
      </c>
      <c r="AB185" s="66">
        <f t="shared" si="47"/>
        <v>0.02857143116831262</v>
      </c>
      <c r="AC185" s="67">
        <f t="shared" si="48"/>
        <v>0.019058852443832916</v>
      </c>
      <c r="AD185" s="62">
        <v>9539795</v>
      </c>
      <c r="AE185" s="67">
        <f t="shared" si="49"/>
        <v>0</v>
      </c>
      <c r="AF185" s="62">
        <v>0</v>
      </c>
      <c r="AG185" s="62">
        <v>500544040</v>
      </c>
      <c r="AH185" s="64">
        <v>12808478</v>
      </c>
      <c r="AI185" s="65">
        <v>513352518</v>
      </c>
      <c r="AJ185" s="66">
        <f t="shared" si="50"/>
        <v>0.025589112997929212</v>
      </c>
      <c r="AK185" s="62">
        <v>0</v>
      </c>
      <c r="AL185" s="62">
        <v>0</v>
      </c>
      <c r="AM185" s="25">
        <v>0</v>
      </c>
      <c r="AN185" s="68"/>
    </row>
    <row r="186" spans="1:40" ht="12.75">
      <c r="A186" s="59" t="s">
        <v>377</v>
      </c>
      <c r="B186" s="60" t="s">
        <v>376</v>
      </c>
      <c r="C186" s="24">
        <v>3</v>
      </c>
      <c r="D186" s="24"/>
      <c r="E186" s="61">
        <f t="shared" si="34"/>
        <v>0.026264708490444474</v>
      </c>
      <c r="F186" s="62">
        <v>21562358</v>
      </c>
      <c r="G186" s="63">
        <f t="shared" si="35"/>
        <v>0.004738852123664789</v>
      </c>
      <c r="H186" s="62">
        <v>3890423</v>
      </c>
      <c r="I186" s="63">
        <f t="shared" si="36"/>
        <v>0.0004563919791104584</v>
      </c>
      <c r="J186" s="62">
        <v>374681</v>
      </c>
      <c r="K186" s="64">
        <v>2673</v>
      </c>
      <c r="L186" s="65">
        <f t="shared" si="37"/>
        <v>377354</v>
      </c>
      <c r="M186" s="66">
        <f t="shared" si="38"/>
        <v>0.007134068714453095</v>
      </c>
      <c r="N186" s="67">
        <f t="shared" si="39"/>
        <v>0.2524656109506751</v>
      </c>
      <c r="O186" s="62">
        <v>207264965</v>
      </c>
      <c r="P186" s="64">
        <v>-2030636</v>
      </c>
      <c r="Q186" s="65">
        <f t="shared" si="40"/>
        <v>205234329</v>
      </c>
      <c r="R186" s="66">
        <f t="shared" si="41"/>
        <v>-0.009797294974575177</v>
      </c>
      <c r="S186" s="67">
        <f t="shared" si="42"/>
        <v>0.019479863211449816</v>
      </c>
      <c r="T186" s="62">
        <v>15992250</v>
      </c>
      <c r="U186" s="64">
        <v>0</v>
      </c>
      <c r="V186" s="65">
        <f t="shared" si="43"/>
        <v>15992250</v>
      </c>
      <c r="W186" s="66">
        <f t="shared" si="44"/>
        <v>0</v>
      </c>
      <c r="X186" s="67">
        <f t="shared" si="45"/>
        <v>0.6727952409196848</v>
      </c>
      <c r="Y186" s="62">
        <v>552340105</v>
      </c>
      <c r="Z186" s="64">
        <v>1117335</v>
      </c>
      <c r="AA186" s="65">
        <f t="shared" si="46"/>
        <v>553457440</v>
      </c>
      <c r="AB186" s="66">
        <f t="shared" si="47"/>
        <v>0.002022911227856612</v>
      </c>
      <c r="AC186" s="67">
        <f t="shared" si="48"/>
        <v>0.023799332324970585</v>
      </c>
      <c r="AD186" s="62">
        <v>19538375</v>
      </c>
      <c r="AE186" s="67">
        <f t="shared" si="49"/>
        <v>0</v>
      </c>
      <c r="AF186" s="62">
        <v>0</v>
      </c>
      <c r="AG186" s="62">
        <v>820963157</v>
      </c>
      <c r="AH186" s="64">
        <v>-910628</v>
      </c>
      <c r="AI186" s="65">
        <v>820052529</v>
      </c>
      <c r="AJ186" s="66">
        <f t="shared" si="50"/>
        <v>-0.001109219082775477</v>
      </c>
      <c r="AK186" s="62">
        <v>0</v>
      </c>
      <c r="AL186" s="62">
        <v>0</v>
      </c>
      <c r="AM186" s="25">
        <v>0</v>
      </c>
      <c r="AN186" s="68"/>
    </row>
    <row r="187" spans="1:40" ht="12.75">
      <c r="A187" s="59" t="s">
        <v>379</v>
      </c>
      <c r="B187" s="60" t="s">
        <v>378</v>
      </c>
      <c r="C187" s="24">
        <v>3</v>
      </c>
      <c r="D187" s="24"/>
      <c r="E187" s="61">
        <f t="shared" si="34"/>
        <v>0.05949793424490175</v>
      </c>
      <c r="F187" s="62">
        <v>43635071</v>
      </c>
      <c r="G187" s="63">
        <f t="shared" si="35"/>
        <v>0.006259880172568954</v>
      </c>
      <c r="H187" s="62">
        <v>4590921</v>
      </c>
      <c r="I187" s="63">
        <f t="shared" si="36"/>
        <v>0.009186594272063356</v>
      </c>
      <c r="J187" s="62">
        <v>6737338</v>
      </c>
      <c r="K187" s="64">
        <v>48063</v>
      </c>
      <c r="L187" s="65">
        <f t="shared" si="37"/>
        <v>6785401</v>
      </c>
      <c r="M187" s="66">
        <f t="shared" si="38"/>
        <v>0.007133826445993952</v>
      </c>
      <c r="N187" s="67">
        <f t="shared" si="39"/>
        <v>0.11682649566123253</v>
      </c>
      <c r="O187" s="62">
        <v>85679150</v>
      </c>
      <c r="P187" s="64">
        <v>-443573</v>
      </c>
      <c r="Q187" s="65">
        <f t="shared" si="40"/>
        <v>85235577</v>
      </c>
      <c r="R187" s="66">
        <f t="shared" si="41"/>
        <v>-0.00517714052952206</v>
      </c>
      <c r="S187" s="67">
        <f t="shared" si="42"/>
        <v>0.0691080642170311</v>
      </c>
      <c r="T187" s="62">
        <v>50683025</v>
      </c>
      <c r="U187" s="64">
        <v>0</v>
      </c>
      <c r="V187" s="65">
        <f t="shared" si="43"/>
        <v>50683025</v>
      </c>
      <c r="W187" s="66">
        <f t="shared" si="44"/>
        <v>0</v>
      </c>
      <c r="X187" s="67">
        <f t="shared" si="45"/>
        <v>0.7103350341156387</v>
      </c>
      <c r="Y187" s="62">
        <v>520951190</v>
      </c>
      <c r="Z187" s="64">
        <v>-4515642</v>
      </c>
      <c r="AA187" s="65">
        <f t="shared" si="46"/>
        <v>516435548</v>
      </c>
      <c r="AB187" s="66">
        <f t="shared" si="47"/>
        <v>-0.008668071187245009</v>
      </c>
      <c r="AC187" s="67">
        <f t="shared" si="48"/>
        <v>0.028785997316563675</v>
      </c>
      <c r="AD187" s="62">
        <v>21111305</v>
      </c>
      <c r="AE187" s="67">
        <f t="shared" si="49"/>
        <v>0</v>
      </c>
      <c r="AF187" s="62">
        <v>0</v>
      </c>
      <c r="AG187" s="62">
        <v>733388000</v>
      </c>
      <c r="AH187" s="64">
        <v>-4911152</v>
      </c>
      <c r="AI187" s="65">
        <v>728476848</v>
      </c>
      <c r="AJ187" s="66">
        <f t="shared" si="50"/>
        <v>-0.006696526258951605</v>
      </c>
      <c r="AK187" s="62">
        <v>0</v>
      </c>
      <c r="AL187" s="62">
        <v>0</v>
      </c>
      <c r="AM187" s="25">
        <v>0</v>
      </c>
      <c r="AN187" s="68"/>
    </row>
    <row r="188" spans="1:40" ht="12.75">
      <c r="A188" s="59" t="s">
        <v>381</v>
      </c>
      <c r="B188" s="60" t="s">
        <v>380</v>
      </c>
      <c r="C188" s="24">
        <v>3</v>
      </c>
      <c r="D188" s="24"/>
      <c r="E188" s="61">
        <f t="shared" si="34"/>
        <v>0.04641110513683449</v>
      </c>
      <c r="F188" s="62">
        <v>19052911</v>
      </c>
      <c r="G188" s="63">
        <f t="shared" si="35"/>
        <v>0.004638506286303088</v>
      </c>
      <c r="H188" s="62">
        <v>1904222</v>
      </c>
      <c r="I188" s="63">
        <f t="shared" si="36"/>
        <v>0.01111606820741164</v>
      </c>
      <c r="J188" s="62">
        <v>4563422</v>
      </c>
      <c r="K188" s="64">
        <v>32555</v>
      </c>
      <c r="L188" s="65">
        <f t="shared" si="37"/>
        <v>4595977</v>
      </c>
      <c r="M188" s="66">
        <f t="shared" si="38"/>
        <v>0.007133900831437461</v>
      </c>
      <c r="N188" s="67">
        <f t="shared" si="39"/>
        <v>0.12740281782079496</v>
      </c>
      <c r="O188" s="62">
        <v>52302020</v>
      </c>
      <c r="P188" s="64">
        <v>-527929</v>
      </c>
      <c r="Q188" s="65">
        <f t="shared" si="40"/>
        <v>51774091</v>
      </c>
      <c r="R188" s="66">
        <f t="shared" si="41"/>
        <v>-0.01009385488361635</v>
      </c>
      <c r="S188" s="67">
        <f t="shared" si="42"/>
        <v>0.03798042870629879</v>
      </c>
      <c r="T188" s="62">
        <v>15591909</v>
      </c>
      <c r="U188" s="64">
        <v>0</v>
      </c>
      <c r="V188" s="65">
        <f t="shared" si="43"/>
        <v>15591909</v>
      </c>
      <c r="W188" s="66">
        <f t="shared" si="44"/>
        <v>0</v>
      </c>
      <c r="X188" s="67">
        <f t="shared" si="45"/>
        <v>0.7474331351587994</v>
      </c>
      <c r="Y188" s="62">
        <v>306839860</v>
      </c>
      <c r="Z188" s="64">
        <v>339809</v>
      </c>
      <c r="AA188" s="65">
        <f t="shared" si="46"/>
        <v>307179669</v>
      </c>
      <c r="AB188" s="66">
        <f t="shared" si="47"/>
        <v>0.0011074473831398568</v>
      </c>
      <c r="AC188" s="67">
        <f t="shared" si="48"/>
        <v>0.025017938683557676</v>
      </c>
      <c r="AD188" s="62">
        <v>10270485</v>
      </c>
      <c r="AE188" s="67">
        <f t="shared" si="49"/>
        <v>0</v>
      </c>
      <c r="AF188" s="62">
        <v>0</v>
      </c>
      <c r="AG188" s="62">
        <v>410524829</v>
      </c>
      <c r="AH188" s="64">
        <v>-155565</v>
      </c>
      <c r="AI188" s="65">
        <v>410369264</v>
      </c>
      <c r="AJ188" s="66">
        <f t="shared" si="50"/>
        <v>-0.0003789417570161146</v>
      </c>
      <c r="AK188" s="62">
        <v>13320</v>
      </c>
      <c r="AL188" s="62">
        <v>2020</v>
      </c>
      <c r="AM188" s="25">
        <v>0</v>
      </c>
      <c r="AN188" s="68"/>
    </row>
    <row r="189" spans="1:40" ht="12.75">
      <c r="A189" s="59" t="s">
        <v>383</v>
      </c>
      <c r="B189" s="60" t="s">
        <v>382</v>
      </c>
      <c r="C189" s="24">
        <v>3</v>
      </c>
      <c r="D189" s="24"/>
      <c r="E189" s="61">
        <f t="shared" si="34"/>
        <v>0.06250318600122604</v>
      </c>
      <c r="F189" s="62">
        <v>120727133</v>
      </c>
      <c r="G189" s="63">
        <f t="shared" si="35"/>
        <v>0.008748287850668142</v>
      </c>
      <c r="H189" s="62">
        <v>16897630</v>
      </c>
      <c r="I189" s="63">
        <f t="shared" si="36"/>
        <v>0.022538839829013026</v>
      </c>
      <c r="J189" s="62">
        <v>43534573</v>
      </c>
      <c r="K189" s="64">
        <v>310569</v>
      </c>
      <c r="L189" s="65">
        <f t="shared" si="37"/>
        <v>43845142</v>
      </c>
      <c r="M189" s="66">
        <f t="shared" si="38"/>
        <v>0.007133847390670399</v>
      </c>
      <c r="N189" s="67">
        <f t="shared" si="39"/>
        <v>0.6226119072864171</v>
      </c>
      <c r="O189" s="62">
        <v>1202597105</v>
      </c>
      <c r="P189" s="64">
        <v>12770331</v>
      </c>
      <c r="Q189" s="65">
        <f t="shared" si="40"/>
        <v>1215367436</v>
      </c>
      <c r="R189" s="66">
        <f t="shared" si="41"/>
        <v>0.010618960370771889</v>
      </c>
      <c r="S189" s="67">
        <f t="shared" si="42"/>
        <v>0.22710024863708625</v>
      </c>
      <c r="T189" s="62">
        <v>438652230</v>
      </c>
      <c r="U189" s="64">
        <v>-8877582</v>
      </c>
      <c r="V189" s="65">
        <f t="shared" si="43"/>
        <v>429774648</v>
      </c>
      <c r="W189" s="66">
        <f t="shared" si="44"/>
        <v>-0.020238314985883007</v>
      </c>
      <c r="X189" s="67">
        <f t="shared" si="45"/>
        <v>0.053335592924019036</v>
      </c>
      <c r="Y189" s="62">
        <v>103019600</v>
      </c>
      <c r="Z189" s="64">
        <v>1461953</v>
      </c>
      <c r="AA189" s="65">
        <f t="shared" si="46"/>
        <v>104481553</v>
      </c>
      <c r="AB189" s="66">
        <f t="shared" si="47"/>
        <v>0.014191018019871948</v>
      </c>
      <c r="AC189" s="67">
        <f t="shared" si="48"/>
        <v>0.003161937471570354</v>
      </c>
      <c r="AD189" s="62">
        <v>6107395</v>
      </c>
      <c r="AE189" s="67">
        <f t="shared" si="49"/>
        <v>0</v>
      </c>
      <c r="AF189" s="62">
        <v>0</v>
      </c>
      <c r="AG189" s="62">
        <v>1931535666</v>
      </c>
      <c r="AH189" s="64">
        <v>5665271</v>
      </c>
      <c r="AI189" s="65">
        <v>1937200937</v>
      </c>
      <c r="AJ189" s="66">
        <f t="shared" si="50"/>
        <v>0.0029330398085437165</v>
      </c>
      <c r="AK189" s="62">
        <v>0</v>
      </c>
      <c r="AL189" s="62">
        <v>3427960</v>
      </c>
      <c r="AM189" s="25">
        <v>0</v>
      </c>
      <c r="AN189" s="68"/>
    </row>
    <row r="190" spans="1:40" ht="12.75">
      <c r="A190" s="59" t="s">
        <v>385</v>
      </c>
      <c r="B190" s="60" t="s">
        <v>384</v>
      </c>
      <c r="C190" s="24">
        <v>3</v>
      </c>
      <c r="D190" s="24"/>
      <c r="E190" s="61">
        <f t="shared" si="34"/>
        <v>0.07399202801893244</v>
      </c>
      <c r="F190" s="62">
        <v>113716253</v>
      </c>
      <c r="G190" s="63">
        <f t="shared" si="35"/>
        <v>0.0040231133465970905</v>
      </c>
      <c r="H190" s="62">
        <v>6183009</v>
      </c>
      <c r="I190" s="63">
        <f t="shared" si="36"/>
        <v>0.013921382095237089</v>
      </c>
      <c r="J190" s="62">
        <v>21395378</v>
      </c>
      <c r="K190" s="64">
        <v>152632</v>
      </c>
      <c r="L190" s="65">
        <f t="shared" si="37"/>
        <v>21548010</v>
      </c>
      <c r="M190" s="66">
        <f t="shared" si="38"/>
        <v>0.007133877232736902</v>
      </c>
      <c r="N190" s="67">
        <f t="shared" si="39"/>
        <v>0.23743641440546856</v>
      </c>
      <c r="O190" s="62">
        <v>364909303</v>
      </c>
      <c r="P190" s="64">
        <v>3841612</v>
      </c>
      <c r="Q190" s="65">
        <f t="shared" si="40"/>
        <v>368750915</v>
      </c>
      <c r="R190" s="66">
        <f t="shared" si="41"/>
        <v>0.010527580328638538</v>
      </c>
      <c r="S190" s="67">
        <f t="shared" si="42"/>
        <v>0.16144440485001635</v>
      </c>
      <c r="T190" s="62">
        <v>248119335</v>
      </c>
      <c r="U190" s="64">
        <v>-5063659</v>
      </c>
      <c r="V190" s="65">
        <f t="shared" si="43"/>
        <v>243055676</v>
      </c>
      <c r="W190" s="66">
        <f t="shared" si="44"/>
        <v>-0.020408159646244418</v>
      </c>
      <c r="X190" s="67">
        <f t="shared" si="45"/>
        <v>0.48679009499718234</v>
      </c>
      <c r="Y190" s="62">
        <v>748133915</v>
      </c>
      <c r="Z190" s="64">
        <v>10556034</v>
      </c>
      <c r="AA190" s="65">
        <f t="shared" si="46"/>
        <v>758689949</v>
      </c>
      <c r="AB190" s="66">
        <f t="shared" si="47"/>
        <v>0.014109818828357755</v>
      </c>
      <c r="AC190" s="67">
        <f t="shared" si="48"/>
        <v>0.022392562286566112</v>
      </c>
      <c r="AD190" s="62">
        <v>34414495</v>
      </c>
      <c r="AE190" s="67">
        <f t="shared" si="49"/>
        <v>0</v>
      </c>
      <c r="AF190" s="62">
        <v>0</v>
      </c>
      <c r="AG190" s="62">
        <v>1536871688</v>
      </c>
      <c r="AH190" s="64">
        <v>9486619</v>
      </c>
      <c r="AI190" s="65">
        <v>1546358307</v>
      </c>
      <c r="AJ190" s="66">
        <f t="shared" si="50"/>
        <v>0.0061726812160521755</v>
      </c>
      <c r="AK190" s="62">
        <v>0</v>
      </c>
      <c r="AL190" s="62">
        <v>0</v>
      </c>
      <c r="AM190" s="25">
        <v>0</v>
      </c>
      <c r="AN190" s="68"/>
    </row>
    <row r="191" spans="1:40" ht="12.75">
      <c r="A191" s="59" t="s">
        <v>387</v>
      </c>
      <c r="B191" s="60" t="s">
        <v>386</v>
      </c>
      <c r="C191" s="24">
        <v>3</v>
      </c>
      <c r="D191" s="24"/>
      <c r="E191" s="61">
        <f t="shared" si="34"/>
        <v>0.055851832366600344</v>
      </c>
      <c r="F191" s="62">
        <v>52128341</v>
      </c>
      <c r="G191" s="63">
        <f t="shared" si="35"/>
        <v>0.003364940530085858</v>
      </c>
      <c r="H191" s="62">
        <v>3140609</v>
      </c>
      <c r="I191" s="63">
        <f t="shared" si="36"/>
        <v>0.00988472608852399</v>
      </c>
      <c r="J191" s="62">
        <v>9225738</v>
      </c>
      <c r="K191" s="64">
        <v>65815</v>
      </c>
      <c r="L191" s="65">
        <f t="shared" si="37"/>
        <v>9291553</v>
      </c>
      <c r="M191" s="66">
        <f t="shared" si="38"/>
        <v>0.007133846636442526</v>
      </c>
      <c r="N191" s="67">
        <f t="shared" si="39"/>
        <v>0.15417842039350574</v>
      </c>
      <c r="O191" s="62">
        <v>143899760</v>
      </c>
      <c r="P191" s="64">
        <v>1531617</v>
      </c>
      <c r="Q191" s="65">
        <f t="shared" si="40"/>
        <v>145431377</v>
      </c>
      <c r="R191" s="66">
        <f t="shared" si="41"/>
        <v>0.010643638321564956</v>
      </c>
      <c r="S191" s="67">
        <f t="shared" si="42"/>
        <v>0.03399216089389073</v>
      </c>
      <c r="T191" s="62">
        <v>31725995</v>
      </c>
      <c r="U191" s="64">
        <v>-647469</v>
      </c>
      <c r="V191" s="65">
        <f t="shared" si="43"/>
        <v>31078526</v>
      </c>
      <c r="W191" s="66">
        <f t="shared" si="44"/>
        <v>-0.020408154259622117</v>
      </c>
      <c r="X191" s="67">
        <f t="shared" si="45"/>
        <v>0.6847728298418725</v>
      </c>
      <c r="Y191" s="62">
        <v>639120868</v>
      </c>
      <c r="Z191" s="64">
        <v>8584238</v>
      </c>
      <c r="AA191" s="65">
        <f t="shared" si="46"/>
        <v>647705106</v>
      </c>
      <c r="AB191" s="66">
        <f t="shared" si="47"/>
        <v>0.013431321726143357</v>
      </c>
      <c r="AC191" s="67">
        <f t="shared" si="48"/>
        <v>0.05795508988552079</v>
      </c>
      <c r="AD191" s="62">
        <v>54091380</v>
      </c>
      <c r="AE191" s="67">
        <f t="shared" si="49"/>
        <v>0</v>
      </c>
      <c r="AF191" s="62">
        <v>0</v>
      </c>
      <c r="AG191" s="62">
        <v>933332691</v>
      </c>
      <c r="AH191" s="64">
        <v>9534201</v>
      </c>
      <c r="AI191" s="65">
        <v>942866892</v>
      </c>
      <c r="AJ191" s="66">
        <f t="shared" si="50"/>
        <v>0.010215222387404835</v>
      </c>
      <c r="AK191" s="62">
        <v>0</v>
      </c>
      <c r="AL191" s="62">
        <v>0</v>
      </c>
      <c r="AM191" s="25">
        <v>0</v>
      </c>
      <c r="AN191" s="68"/>
    </row>
    <row r="192" spans="1:40" ht="12.75">
      <c r="A192" s="59" t="s">
        <v>389</v>
      </c>
      <c r="B192" s="60" t="s">
        <v>388</v>
      </c>
      <c r="C192" s="24">
        <v>3</v>
      </c>
      <c r="D192" s="24"/>
      <c r="E192" s="61">
        <f t="shared" si="34"/>
        <v>0.030287510163980763</v>
      </c>
      <c r="F192" s="62">
        <v>25300690</v>
      </c>
      <c r="G192" s="63">
        <f t="shared" si="35"/>
        <v>0.0033072041569726183</v>
      </c>
      <c r="H192" s="62">
        <v>2762675</v>
      </c>
      <c r="I192" s="63">
        <f t="shared" si="36"/>
        <v>0.01007443692442304</v>
      </c>
      <c r="J192" s="62">
        <v>8415687</v>
      </c>
      <c r="K192" s="64">
        <v>60036</v>
      </c>
      <c r="L192" s="65">
        <f t="shared" si="37"/>
        <v>8475723</v>
      </c>
      <c r="M192" s="66">
        <f t="shared" si="38"/>
        <v>0.007133820447457231</v>
      </c>
      <c r="N192" s="67">
        <f t="shared" si="39"/>
        <v>0.10871647095122061</v>
      </c>
      <c r="O192" s="62">
        <v>90816370</v>
      </c>
      <c r="P192" s="64">
        <v>-662357</v>
      </c>
      <c r="Q192" s="65">
        <f t="shared" si="40"/>
        <v>90154013</v>
      </c>
      <c r="R192" s="66">
        <f t="shared" si="41"/>
        <v>-0.007293365722501351</v>
      </c>
      <c r="S192" s="67">
        <f t="shared" si="42"/>
        <v>0.010632502000444468</v>
      </c>
      <c r="T192" s="62">
        <v>8881867</v>
      </c>
      <c r="U192" s="64">
        <v>-48687</v>
      </c>
      <c r="V192" s="65">
        <f t="shared" si="43"/>
        <v>8833180</v>
      </c>
      <c r="W192" s="66">
        <f t="shared" si="44"/>
        <v>-0.005481617772479593</v>
      </c>
      <c r="X192" s="67">
        <f t="shared" si="45"/>
        <v>0.8141377767622787</v>
      </c>
      <c r="Y192" s="62">
        <v>680090486</v>
      </c>
      <c r="Z192" s="64">
        <v>-16577828</v>
      </c>
      <c r="AA192" s="65">
        <f t="shared" si="46"/>
        <v>663512658</v>
      </c>
      <c r="AB192" s="66">
        <f t="shared" si="47"/>
        <v>-0.02437591517785179</v>
      </c>
      <c r="AC192" s="67">
        <f t="shared" si="48"/>
        <v>0.022844099040679813</v>
      </c>
      <c r="AD192" s="62">
        <v>19082832</v>
      </c>
      <c r="AE192" s="67">
        <f t="shared" si="49"/>
        <v>0</v>
      </c>
      <c r="AF192" s="62">
        <v>0</v>
      </c>
      <c r="AG192" s="62">
        <v>835350607</v>
      </c>
      <c r="AH192" s="64">
        <v>-17228836</v>
      </c>
      <c r="AI192" s="65">
        <v>818121771</v>
      </c>
      <c r="AJ192" s="66">
        <f t="shared" si="50"/>
        <v>-0.02062467645995258</v>
      </c>
      <c r="AK192" s="62">
        <v>8751615</v>
      </c>
      <c r="AL192" s="62">
        <v>4749820</v>
      </c>
      <c r="AM192" s="25">
        <v>0</v>
      </c>
      <c r="AN192" s="68"/>
    </row>
    <row r="193" spans="1:40" ht="12.75">
      <c r="A193" s="59" t="s">
        <v>391</v>
      </c>
      <c r="B193" s="60" t="s">
        <v>390</v>
      </c>
      <c r="C193" s="24">
        <v>3</v>
      </c>
      <c r="D193" s="24"/>
      <c r="E193" s="61">
        <f t="shared" si="34"/>
        <v>0.0376210052189244</v>
      </c>
      <c r="F193" s="62">
        <v>19882928</v>
      </c>
      <c r="G193" s="63">
        <f t="shared" si="35"/>
        <v>0.004055204464111059</v>
      </c>
      <c r="H193" s="62">
        <v>2143200</v>
      </c>
      <c r="I193" s="63">
        <f t="shared" si="36"/>
        <v>0.008328900287072791</v>
      </c>
      <c r="J193" s="62">
        <v>4401874</v>
      </c>
      <c r="K193" s="64">
        <v>31402</v>
      </c>
      <c r="L193" s="65">
        <f t="shared" si="37"/>
        <v>4433276</v>
      </c>
      <c r="M193" s="66">
        <f t="shared" si="38"/>
        <v>0.007133779840131725</v>
      </c>
      <c r="N193" s="67">
        <f t="shared" si="39"/>
        <v>0.14419277379404416</v>
      </c>
      <c r="O193" s="62">
        <v>76206750</v>
      </c>
      <c r="P193" s="64">
        <v>0</v>
      </c>
      <c r="Q193" s="65">
        <f t="shared" si="40"/>
        <v>76206750</v>
      </c>
      <c r="R193" s="66">
        <f t="shared" si="41"/>
        <v>0</v>
      </c>
      <c r="S193" s="67">
        <f t="shared" si="42"/>
        <v>0.01336267637303595</v>
      </c>
      <c r="T193" s="62">
        <v>7062255</v>
      </c>
      <c r="U193" s="64">
        <v>0</v>
      </c>
      <c r="V193" s="65">
        <f t="shared" si="43"/>
        <v>7062255</v>
      </c>
      <c r="W193" s="66">
        <f t="shared" si="44"/>
        <v>0</v>
      </c>
      <c r="X193" s="67">
        <f t="shared" si="45"/>
        <v>0.7624154019344798</v>
      </c>
      <c r="Y193" s="62">
        <v>402941135</v>
      </c>
      <c r="Z193" s="64">
        <v>-16117645</v>
      </c>
      <c r="AA193" s="65">
        <f t="shared" si="46"/>
        <v>386823490</v>
      </c>
      <c r="AB193" s="66">
        <f t="shared" si="47"/>
        <v>-0.03999999900729917</v>
      </c>
      <c r="AC193" s="67">
        <f t="shared" si="48"/>
        <v>0.030024037928331894</v>
      </c>
      <c r="AD193" s="62">
        <v>15867885</v>
      </c>
      <c r="AE193" s="67">
        <f t="shared" si="49"/>
        <v>0</v>
      </c>
      <c r="AF193" s="62">
        <v>0</v>
      </c>
      <c r="AG193" s="62">
        <v>528506027</v>
      </c>
      <c r="AH193" s="64">
        <v>-16086243</v>
      </c>
      <c r="AI193" s="65">
        <v>512419784</v>
      </c>
      <c r="AJ193" s="66">
        <f t="shared" si="50"/>
        <v>-0.0304371987795704</v>
      </c>
      <c r="AK193" s="62">
        <v>0</v>
      </c>
      <c r="AL193" s="62">
        <v>481355</v>
      </c>
      <c r="AM193" s="25">
        <v>0</v>
      </c>
      <c r="AN193" s="68"/>
    </row>
    <row r="194" spans="1:40" ht="12.75">
      <c r="A194" s="59" t="s">
        <v>393</v>
      </c>
      <c r="B194" s="60" t="s">
        <v>392</v>
      </c>
      <c r="C194" s="24">
        <v>3</v>
      </c>
      <c r="D194" s="24"/>
      <c r="E194" s="61">
        <f t="shared" si="34"/>
        <v>0.034989297695522864</v>
      </c>
      <c r="F194" s="62">
        <v>27242359</v>
      </c>
      <c r="G194" s="63">
        <f t="shared" si="35"/>
        <v>0.004376023046507827</v>
      </c>
      <c r="H194" s="62">
        <v>3407133</v>
      </c>
      <c r="I194" s="63">
        <f t="shared" si="36"/>
        <v>0.011305059818863197</v>
      </c>
      <c r="J194" s="62">
        <v>8802020</v>
      </c>
      <c r="K194" s="64">
        <v>62792</v>
      </c>
      <c r="L194" s="65">
        <f t="shared" si="37"/>
        <v>8864812</v>
      </c>
      <c r="M194" s="66">
        <f t="shared" si="38"/>
        <v>0.007133817010186298</v>
      </c>
      <c r="N194" s="67">
        <f t="shared" si="39"/>
        <v>0.12895116979437907</v>
      </c>
      <c r="O194" s="62">
        <v>100400245</v>
      </c>
      <c r="P194" s="64">
        <v>1030197</v>
      </c>
      <c r="Q194" s="65">
        <f t="shared" si="40"/>
        <v>101430442</v>
      </c>
      <c r="R194" s="66">
        <f t="shared" si="41"/>
        <v>0.010260901255768848</v>
      </c>
      <c r="S194" s="67">
        <f t="shared" si="42"/>
        <v>0.04805794155451992</v>
      </c>
      <c r="T194" s="62">
        <v>37417490</v>
      </c>
      <c r="U194" s="64">
        <v>0</v>
      </c>
      <c r="V194" s="65">
        <f t="shared" si="43"/>
        <v>37417490</v>
      </c>
      <c r="W194" s="66">
        <f t="shared" si="44"/>
        <v>0</v>
      </c>
      <c r="X194" s="67">
        <f t="shared" si="45"/>
        <v>0.7465858861141599</v>
      </c>
      <c r="Y194" s="62">
        <v>581285195</v>
      </c>
      <c r="Z194" s="64">
        <v>-6656579</v>
      </c>
      <c r="AA194" s="65">
        <f t="shared" si="46"/>
        <v>574628616</v>
      </c>
      <c r="AB194" s="66">
        <f t="shared" si="47"/>
        <v>-0.011451485531125561</v>
      </c>
      <c r="AC194" s="67">
        <f t="shared" si="48"/>
        <v>0.025734621976047218</v>
      </c>
      <c r="AD194" s="62">
        <v>20036750</v>
      </c>
      <c r="AE194" s="67">
        <f t="shared" si="49"/>
        <v>0</v>
      </c>
      <c r="AF194" s="62">
        <v>0</v>
      </c>
      <c r="AG194" s="62">
        <v>778591192</v>
      </c>
      <c r="AH194" s="64">
        <v>-5563590</v>
      </c>
      <c r="AI194" s="65">
        <v>773027602</v>
      </c>
      <c r="AJ194" s="66">
        <f t="shared" si="50"/>
        <v>-0.007145714024465871</v>
      </c>
      <c r="AK194" s="62">
        <v>0</v>
      </c>
      <c r="AL194" s="62">
        <v>0</v>
      </c>
      <c r="AM194" s="25">
        <v>0</v>
      </c>
      <c r="AN194" s="68"/>
    </row>
    <row r="195" spans="1:40" ht="12.75">
      <c r="A195" s="59" t="s">
        <v>395</v>
      </c>
      <c r="B195" s="60" t="s">
        <v>394</v>
      </c>
      <c r="C195" s="24">
        <v>3</v>
      </c>
      <c r="D195" s="24"/>
      <c r="E195" s="61">
        <f t="shared" si="34"/>
        <v>0.03232876200718667</v>
      </c>
      <c r="F195" s="62">
        <v>28295375</v>
      </c>
      <c r="G195" s="63">
        <f t="shared" si="35"/>
        <v>0.011126937109718993</v>
      </c>
      <c r="H195" s="62">
        <v>9738723</v>
      </c>
      <c r="I195" s="63">
        <f t="shared" si="36"/>
        <v>0.0398941473357352</v>
      </c>
      <c r="J195" s="62">
        <v>34916891</v>
      </c>
      <c r="K195" s="64">
        <v>249092</v>
      </c>
      <c r="L195" s="65">
        <f t="shared" si="37"/>
        <v>35165983</v>
      </c>
      <c r="M195" s="66">
        <f t="shared" si="38"/>
        <v>0.007133853927601973</v>
      </c>
      <c r="N195" s="67">
        <f t="shared" si="39"/>
        <v>0.13459642145307849</v>
      </c>
      <c r="O195" s="62">
        <v>117803961</v>
      </c>
      <c r="P195" s="64">
        <v>48476</v>
      </c>
      <c r="Q195" s="65">
        <f t="shared" si="40"/>
        <v>117852437</v>
      </c>
      <c r="R195" s="66">
        <f t="shared" si="41"/>
        <v>0.0004114971991476585</v>
      </c>
      <c r="S195" s="67">
        <f t="shared" si="42"/>
        <v>0.017922504781048617</v>
      </c>
      <c r="T195" s="62">
        <v>15686465</v>
      </c>
      <c r="U195" s="64">
        <v>90106</v>
      </c>
      <c r="V195" s="65">
        <f t="shared" si="43"/>
        <v>15776571</v>
      </c>
      <c r="W195" s="66">
        <f t="shared" si="44"/>
        <v>0.005744187744020084</v>
      </c>
      <c r="X195" s="67">
        <f t="shared" si="45"/>
        <v>0.738926625723256</v>
      </c>
      <c r="Y195" s="62">
        <v>646736982</v>
      </c>
      <c r="Z195" s="64">
        <v>-5277772</v>
      </c>
      <c r="AA195" s="65">
        <f t="shared" si="46"/>
        <v>641459210</v>
      </c>
      <c r="AB195" s="66">
        <f t="shared" si="47"/>
        <v>-0.008160615747809517</v>
      </c>
      <c r="AC195" s="67">
        <f t="shared" si="48"/>
        <v>0.02520460158997611</v>
      </c>
      <c r="AD195" s="62">
        <v>22060036</v>
      </c>
      <c r="AE195" s="67">
        <f t="shared" si="49"/>
        <v>0</v>
      </c>
      <c r="AF195" s="62">
        <v>0</v>
      </c>
      <c r="AG195" s="62">
        <v>875238433</v>
      </c>
      <c r="AH195" s="64">
        <v>-4890098</v>
      </c>
      <c r="AI195" s="65">
        <v>870348335</v>
      </c>
      <c r="AJ195" s="66">
        <f t="shared" si="50"/>
        <v>-0.005587160955944904</v>
      </c>
      <c r="AK195" s="62">
        <v>0</v>
      </c>
      <c r="AL195" s="62">
        <v>0</v>
      </c>
      <c r="AM195" s="25">
        <v>0</v>
      </c>
      <c r="AN195" s="68"/>
    </row>
    <row r="196" spans="1:40" ht="12.75">
      <c r="A196" s="59" t="s">
        <v>397</v>
      </c>
      <c r="B196" s="60" t="s">
        <v>396</v>
      </c>
      <c r="C196" s="24">
        <v>3</v>
      </c>
      <c r="D196" s="24"/>
      <c r="E196" s="61">
        <f t="shared" si="34"/>
        <v>0.04254077348021483</v>
      </c>
      <c r="F196" s="62">
        <v>32368650</v>
      </c>
      <c r="G196" s="63">
        <f t="shared" si="35"/>
        <v>0.013431915092581776</v>
      </c>
      <c r="H196" s="62">
        <v>10220147</v>
      </c>
      <c r="I196" s="63">
        <f t="shared" si="36"/>
        <v>0.014775545958457374</v>
      </c>
      <c r="J196" s="62">
        <v>11242496</v>
      </c>
      <c r="K196" s="64">
        <v>80202</v>
      </c>
      <c r="L196" s="65">
        <f t="shared" si="37"/>
        <v>11322698</v>
      </c>
      <c r="M196" s="66">
        <f t="shared" si="38"/>
        <v>0.007133825086528827</v>
      </c>
      <c r="N196" s="67">
        <f t="shared" si="39"/>
        <v>0.4435887243081372</v>
      </c>
      <c r="O196" s="62">
        <v>337520148</v>
      </c>
      <c r="P196" s="64">
        <v>6937762</v>
      </c>
      <c r="Q196" s="65">
        <f t="shared" si="40"/>
        <v>344457910</v>
      </c>
      <c r="R196" s="66">
        <f t="shared" si="41"/>
        <v>0.020555104757775822</v>
      </c>
      <c r="S196" s="67">
        <f t="shared" si="42"/>
        <v>0.18928266507925617</v>
      </c>
      <c r="T196" s="62">
        <v>144022401</v>
      </c>
      <c r="U196" s="64">
        <v>-4317376</v>
      </c>
      <c r="V196" s="65">
        <f t="shared" si="43"/>
        <v>139705025</v>
      </c>
      <c r="W196" s="66">
        <f t="shared" si="44"/>
        <v>-0.02997711446290914</v>
      </c>
      <c r="X196" s="67">
        <f t="shared" si="45"/>
        <v>0.27965885487140013</v>
      </c>
      <c r="Y196" s="62">
        <v>212788317</v>
      </c>
      <c r="Z196" s="64">
        <v>7925830</v>
      </c>
      <c r="AA196" s="65">
        <f t="shared" si="46"/>
        <v>220714147</v>
      </c>
      <c r="AB196" s="66">
        <f t="shared" si="47"/>
        <v>0.03724748666535109</v>
      </c>
      <c r="AC196" s="67">
        <f t="shared" si="48"/>
        <v>0.012609561205109808</v>
      </c>
      <c r="AD196" s="62">
        <v>9594430</v>
      </c>
      <c r="AE196" s="67">
        <f t="shared" si="49"/>
        <v>0.004111960004842727</v>
      </c>
      <c r="AF196" s="62">
        <v>3128730</v>
      </c>
      <c r="AG196" s="62">
        <v>760885319</v>
      </c>
      <c r="AH196" s="64">
        <v>10626418</v>
      </c>
      <c r="AI196" s="65">
        <v>771511737</v>
      </c>
      <c r="AJ196" s="66">
        <f t="shared" si="50"/>
        <v>0.013965860208691975</v>
      </c>
      <c r="AK196" s="62">
        <v>111383</v>
      </c>
      <c r="AL196" s="62">
        <v>465704</v>
      </c>
      <c r="AM196" s="25">
        <v>0</v>
      </c>
      <c r="AN196" s="68"/>
    </row>
    <row r="197" spans="1:40" ht="12.75">
      <c r="A197" s="59" t="s">
        <v>399</v>
      </c>
      <c r="B197" s="60" t="s">
        <v>398</v>
      </c>
      <c r="C197" s="24">
        <v>3</v>
      </c>
      <c r="D197" s="24"/>
      <c r="E197" s="61">
        <f t="shared" si="34"/>
        <v>0.04968372957280782</v>
      </c>
      <c r="F197" s="62">
        <v>34863810</v>
      </c>
      <c r="G197" s="63">
        <f t="shared" si="35"/>
        <v>0.009826518801833564</v>
      </c>
      <c r="H197" s="62">
        <v>6895414</v>
      </c>
      <c r="I197" s="63">
        <f t="shared" si="36"/>
        <v>0.01586512280552006</v>
      </c>
      <c r="J197" s="62">
        <v>11132792</v>
      </c>
      <c r="K197" s="64">
        <v>79420</v>
      </c>
      <c r="L197" s="65">
        <f t="shared" si="37"/>
        <v>11212212</v>
      </c>
      <c r="M197" s="66">
        <f t="shared" si="38"/>
        <v>0.007133879803017967</v>
      </c>
      <c r="N197" s="67">
        <f t="shared" si="39"/>
        <v>0.10854064559869436</v>
      </c>
      <c r="O197" s="62">
        <v>76164581</v>
      </c>
      <c r="P197" s="64">
        <v>1314284</v>
      </c>
      <c r="Q197" s="65">
        <f t="shared" si="40"/>
        <v>77478865</v>
      </c>
      <c r="R197" s="66">
        <f t="shared" si="41"/>
        <v>0.017255842318623142</v>
      </c>
      <c r="S197" s="67">
        <f t="shared" si="42"/>
        <v>0.01237106669512286</v>
      </c>
      <c r="T197" s="62">
        <v>8680961</v>
      </c>
      <c r="U197" s="64">
        <v>-249966</v>
      </c>
      <c r="V197" s="65">
        <f t="shared" si="43"/>
        <v>8430995</v>
      </c>
      <c r="W197" s="66">
        <f t="shared" si="44"/>
        <v>-0.028794738278400282</v>
      </c>
      <c r="X197" s="67">
        <f t="shared" si="45"/>
        <v>0.7682962717135552</v>
      </c>
      <c r="Y197" s="62">
        <v>539124890</v>
      </c>
      <c r="Z197" s="64">
        <v>19608733</v>
      </c>
      <c r="AA197" s="65">
        <f t="shared" si="46"/>
        <v>558733623</v>
      </c>
      <c r="AB197" s="66">
        <f t="shared" si="47"/>
        <v>0.036371411084359324</v>
      </c>
      <c r="AC197" s="67">
        <f t="shared" si="48"/>
        <v>0.021878267749258194</v>
      </c>
      <c r="AD197" s="62">
        <v>15352305</v>
      </c>
      <c r="AE197" s="67">
        <f t="shared" si="49"/>
        <v>0.013538377063207954</v>
      </c>
      <c r="AF197" s="62">
        <v>9500080</v>
      </c>
      <c r="AG197" s="62">
        <v>701714833</v>
      </c>
      <c r="AH197" s="64">
        <v>20752471</v>
      </c>
      <c r="AI197" s="65">
        <v>722467304</v>
      </c>
      <c r="AJ197" s="66">
        <f t="shared" si="50"/>
        <v>0.02957393805013097</v>
      </c>
      <c r="AK197" s="62">
        <v>0</v>
      </c>
      <c r="AL197" s="62">
        <v>281517</v>
      </c>
      <c r="AM197" s="25">
        <v>0</v>
      </c>
      <c r="AN197" s="68"/>
    </row>
    <row r="198" spans="1:40" ht="12.75">
      <c r="A198" s="59" t="s">
        <v>401</v>
      </c>
      <c r="B198" s="60" t="s">
        <v>400</v>
      </c>
      <c r="C198" s="24">
        <v>3</v>
      </c>
      <c r="D198" s="24"/>
      <c r="E198" s="61">
        <f aca="true" t="shared" si="51" ref="E198:E249">+F198/$AG198</f>
        <v>0.03597754940508698</v>
      </c>
      <c r="F198" s="62">
        <v>32462947</v>
      </c>
      <c r="G198" s="63">
        <f aca="true" t="shared" si="52" ref="G198:G250">+H198/$AG198</f>
        <v>0.01735503273142225</v>
      </c>
      <c r="H198" s="62">
        <v>15659641</v>
      </c>
      <c r="I198" s="63">
        <f aca="true" t="shared" si="53" ref="I198:I250">+J198/$AG198</f>
        <v>0.04058780121538418</v>
      </c>
      <c r="J198" s="62">
        <v>36622829</v>
      </c>
      <c r="K198" s="64">
        <v>261262</v>
      </c>
      <c r="L198" s="65">
        <f aca="true" t="shared" si="54" ref="L198:L249">+J198+K198</f>
        <v>36884091</v>
      </c>
      <c r="M198" s="66">
        <f aca="true" t="shared" si="55" ref="M198:M250">+K198/J198</f>
        <v>0.007133856316779897</v>
      </c>
      <c r="N198" s="67">
        <f aca="true" t="shared" si="56" ref="N198:N250">+O198/$AG198</f>
        <v>0.1934076873080359</v>
      </c>
      <c r="O198" s="62">
        <v>174513929</v>
      </c>
      <c r="P198" s="64">
        <v>5614906</v>
      </c>
      <c r="Q198" s="65">
        <f aca="true" t="shared" si="57" ref="Q198:Q249">+O198+P198</f>
        <v>180128835</v>
      </c>
      <c r="R198" s="66">
        <f aca="true" t="shared" si="58" ref="R198:R250">+P198/O198</f>
        <v>0.03217454350019247</v>
      </c>
      <c r="S198" s="67">
        <f aca="true" t="shared" si="59" ref="S198:S250">+T198/$AG198</f>
        <v>0.035307230808565994</v>
      </c>
      <c r="T198" s="62">
        <v>31858111</v>
      </c>
      <c r="U198" s="64">
        <v>663693</v>
      </c>
      <c r="V198" s="65">
        <f aca="true" t="shared" si="60" ref="V198:V249">+T198+U198</f>
        <v>32521804</v>
      </c>
      <c r="W198" s="66">
        <f aca="true" t="shared" si="61" ref="W198:W250">+U198/T198</f>
        <v>0.020832779445083858</v>
      </c>
      <c r="X198" s="67">
        <f aca="true" t="shared" si="62" ref="X198:X250">+Y198/$AG198</f>
        <v>0.6550084834696849</v>
      </c>
      <c r="Y198" s="62">
        <v>591021513</v>
      </c>
      <c r="Z198" s="64">
        <v>25186851</v>
      </c>
      <c r="AA198" s="65">
        <f aca="true" t="shared" si="63" ref="AA198:AA249">+Y198+Z198</f>
        <v>616208364</v>
      </c>
      <c r="AB198" s="66">
        <f aca="true" t="shared" si="64" ref="AB198:AB250">+Z198/Y198</f>
        <v>0.042615793919501536</v>
      </c>
      <c r="AC198" s="67">
        <f aca="true" t="shared" si="65" ref="AC198:AC250">+AD198/$AG198</f>
        <v>0.017494910187497454</v>
      </c>
      <c r="AD198" s="62">
        <v>15785854</v>
      </c>
      <c r="AE198" s="67">
        <f aca="true" t="shared" si="66" ref="AE198:AE250">AF198/$AG198</f>
        <v>0.004861304874322334</v>
      </c>
      <c r="AF198" s="62">
        <v>4386410</v>
      </c>
      <c r="AG198" s="62">
        <v>902311234</v>
      </c>
      <c r="AH198" s="64">
        <v>31726712</v>
      </c>
      <c r="AI198" s="65">
        <v>934037946</v>
      </c>
      <c r="AJ198" s="66">
        <f aca="true" t="shared" si="67" ref="AJ198:AJ250">+AH198/AG198</f>
        <v>0.035161605889969444</v>
      </c>
      <c r="AK198" s="62">
        <v>0</v>
      </c>
      <c r="AL198" s="62">
        <v>664558</v>
      </c>
      <c r="AM198" s="25">
        <v>0</v>
      </c>
      <c r="AN198" s="68"/>
    </row>
    <row r="199" spans="1:40" ht="12.75">
      <c r="A199" s="59" t="s">
        <v>403</v>
      </c>
      <c r="B199" s="60" t="s">
        <v>402</v>
      </c>
      <c r="C199" s="24">
        <v>3</v>
      </c>
      <c r="D199" s="24"/>
      <c r="E199" s="61">
        <f t="shared" si="51"/>
        <v>0.01676745543699452</v>
      </c>
      <c r="F199" s="62">
        <v>13816711</v>
      </c>
      <c r="G199" s="63">
        <f t="shared" si="52"/>
        <v>0.01435510974439326</v>
      </c>
      <c r="H199" s="62">
        <v>11828891</v>
      </c>
      <c r="I199" s="63">
        <f t="shared" si="53"/>
        <v>0.04208265229922429</v>
      </c>
      <c r="J199" s="62">
        <v>34676928</v>
      </c>
      <c r="K199" s="64">
        <v>247381</v>
      </c>
      <c r="L199" s="65">
        <f t="shared" si="54"/>
        <v>34924309</v>
      </c>
      <c r="M199" s="66">
        <f t="shared" si="55"/>
        <v>0.0071338787565034594</v>
      </c>
      <c r="N199" s="67">
        <f t="shared" si="56"/>
        <v>0.09802727191379908</v>
      </c>
      <c r="O199" s="62">
        <v>80776388</v>
      </c>
      <c r="P199" s="64">
        <v>1272049</v>
      </c>
      <c r="Q199" s="65">
        <f t="shared" si="57"/>
        <v>82048437</v>
      </c>
      <c r="R199" s="66">
        <f t="shared" si="58"/>
        <v>0.01574778263172649</v>
      </c>
      <c r="S199" s="67">
        <f t="shared" si="59"/>
        <v>0.010719945969242757</v>
      </c>
      <c r="T199" s="62">
        <v>8833445</v>
      </c>
      <c r="U199" s="64">
        <v>144160</v>
      </c>
      <c r="V199" s="65">
        <f t="shared" si="60"/>
        <v>8977605</v>
      </c>
      <c r="W199" s="66">
        <f t="shared" si="61"/>
        <v>0.016319793693174066</v>
      </c>
      <c r="X199" s="67">
        <f t="shared" si="62"/>
        <v>0.7952218463458898</v>
      </c>
      <c r="Y199" s="62">
        <v>655278344</v>
      </c>
      <c r="Z199" s="64">
        <v>20051682</v>
      </c>
      <c r="AA199" s="65">
        <f t="shared" si="63"/>
        <v>675330026</v>
      </c>
      <c r="AB199" s="66">
        <f t="shared" si="64"/>
        <v>0.030600251303284334</v>
      </c>
      <c r="AC199" s="67">
        <f t="shared" si="65"/>
        <v>0.02204057914669973</v>
      </c>
      <c r="AD199" s="62">
        <v>18161868</v>
      </c>
      <c r="AE199" s="67">
        <f t="shared" si="66"/>
        <v>0.0007851391437565962</v>
      </c>
      <c r="AF199" s="62">
        <v>646970</v>
      </c>
      <c r="AG199" s="62">
        <v>824019545</v>
      </c>
      <c r="AH199" s="64">
        <v>21715272</v>
      </c>
      <c r="AI199" s="65">
        <v>845734817</v>
      </c>
      <c r="AJ199" s="66">
        <f t="shared" si="67"/>
        <v>0.026352860356000415</v>
      </c>
      <c r="AK199" s="62">
        <v>0</v>
      </c>
      <c r="AL199" s="62">
        <v>0</v>
      </c>
      <c r="AM199" s="25">
        <v>0</v>
      </c>
      <c r="AN199" s="68"/>
    </row>
    <row r="200" spans="1:40" ht="12.75">
      <c r="A200" s="59" t="s">
        <v>405</v>
      </c>
      <c r="B200" s="60" t="s">
        <v>404</v>
      </c>
      <c r="C200" s="24">
        <v>3</v>
      </c>
      <c r="D200" s="24"/>
      <c r="E200" s="61">
        <f t="shared" si="51"/>
        <v>0.030534173983472107</v>
      </c>
      <c r="F200" s="62">
        <v>20757249</v>
      </c>
      <c r="G200" s="63">
        <f t="shared" si="52"/>
        <v>0.002512332053595066</v>
      </c>
      <c r="H200" s="62">
        <v>1707893</v>
      </c>
      <c r="I200" s="63">
        <f t="shared" si="53"/>
        <v>0.000789873433034946</v>
      </c>
      <c r="J200" s="62">
        <v>536959</v>
      </c>
      <c r="K200" s="64">
        <v>3831</v>
      </c>
      <c r="L200" s="65">
        <f t="shared" si="54"/>
        <v>540790</v>
      </c>
      <c r="M200" s="66">
        <f t="shared" si="55"/>
        <v>0.007134622941416383</v>
      </c>
      <c r="N200" s="67">
        <f t="shared" si="56"/>
        <v>0.07132414309116393</v>
      </c>
      <c r="O200" s="62">
        <v>48486427</v>
      </c>
      <c r="P200" s="64">
        <v>-497698</v>
      </c>
      <c r="Q200" s="65">
        <f t="shared" si="57"/>
        <v>47988729</v>
      </c>
      <c r="R200" s="66">
        <f t="shared" si="58"/>
        <v>-0.010264687063866348</v>
      </c>
      <c r="S200" s="67">
        <f t="shared" si="59"/>
        <v>0.013345996809735626</v>
      </c>
      <c r="T200" s="62">
        <v>9072660</v>
      </c>
      <c r="U200" s="64">
        <v>0</v>
      </c>
      <c r="V200" s="65">
        <f t="shared" si="60"/>
        <v>9072660</v>
      </c>
      <c r="W200" s="66">
        <f t="shared" si="61"/>
        <v>0</v>
      </c>
      <c r="X200" s="67">
        <f t="shared" si="62"/>
        <v>0.856267215692096</v>
      </c>
      <c r="Y200" s="62">
        <v>582093749</v>
      </c>
      <c r="Z200" s="64">
        <v>25267514</v>
      </c>
      <c r="AA200" s="65">
        <f t="shared" si="63"/>
        <v>607361263</v>
      </c>
      <c r="AB200" s="66">
        <f t="shared" si="64"/>
        <v>0.04340798031830436</v>
      </c>
      <c r="AC200" s="67">
        <f t="shared" si="65"/>
        <v>0.025226264936902408</v>
      </c>
      <c r="AD200" s="62">
        <v>17148912</v>
      </c>
      <c r="AE200" s="67">
        <f t="shared" si="66"/>
        <v>0</v>
      </c>
      <c r="AF200" s="62">
        <v>0</v>
      </c>
      <c r="AG200" s="62">
        <v>679803849</v>
      </c>
      <c r="AH200" s="64">
        <v>24773647</v>
      </c>
      <c r="AI200" s="65">
        <v>704577496</v>
      </c>
      <c r="AJ200" s="66">
        <f t="shared" si="67"/>
        <v>0.0364423458861587</v>
      </c>
      <c r="AK200" s="62">
        <v>0</v>
      </c>
      <c r="AL200" s="62">
        <v>0</v>
      </c>
      <c r="AM200" s="25">
        <v>0</v>
      </c>
      <c r="AN200" s="68"/>
    </row>
    <row r="201" spans="1:40" ht="12.75">
      <c r="A201" s="59" t="s">
        <v>407</v>
      </c>
      <c r="B201" s="60" t="s">
        <v>406</v>
      </c>
      <c r="C201" s="24">
        <v>3</v>
      </c>
      <c r="D201" s="24"/>
      <c r="E201" s="61">
        <f t="shared" si="51"/>
        <v>0.047700887559153714</v>
      </c>
      <c r="F201" s="62">
        <v>52177977</v>
      </c>
      <c r="G201" s="63">
        <f t="shared" si="52"/>
        <v>0.00872751101523436</v>
      </c>
      <c r="H201" s="62">
        <v>9546654</v>
      </c>
      <c r="I201" s="63">
        <f t="shared" si="53"/>
        <v>0.013222555096252106</v>
      </c>
      <c r="J201" s="62">
        <v>14463592</v>
      </c>
      <c r="K201" s="64">
        <v>103182</v>
      </c>
      <c r="L201" s="65">
        <f t="shared" si="54"/>
        <v>14566774</v>
      </c>
      <c r="M201" s="66">
        <f t="shared" si="55"/>
        <v>0.0071339125163375735</v>
      </c>
      <c r="N201" s="67">
        <f t="shared" si="56"/>
        <v>0.45537892428227295</v>
      </c>
      <c r="O201" s="62">
        <v>498119684</v>
      </c>
      <c r="P201" s="64">
        <v>-2124042</v>
      </c>
      <c r="Q201" s="65">
        <f t="shared" si="57"/>
        <v>495995642</v>
      </c>
      <c r="R201" s="66">
        <f t="shared" si="58"/>
        <v>-0.004264119785316494</v>
      </c>
      <c r="S201" s="67">
        <f t="shared" si="59"/>
        <v>0.09827707724482167</v>
      </c>
      <c r="T201" s="62">
        <v>107501125</v>
      </c>
      <c r="U201" s="64">
        <v>-163882</v>
      </c>
      <c r="V201" s="65">
        <f t="shared" si="60"/>
        <v>107337243</v>
      </c>
      <c r="W201" s="66">
        <f t="shared" si="61"/>
        <v>-0.0015244677671977852</v>
      </c>
      <c r="X201" s="67">
        <f t="shared" si="62"/>
        <v>0.3646971475777261</v>
      </c>
      <c r="Y201" s="62">
        <v>398926736</v>
      </c>
      <c r="Z201" s="64">
        <v>-4299245</v>
      </c>
      <c r="AA201" s="65">
        <f t="shared" si="63"/>
        <v>394627491</v>
      </c>
      <c r="AB201" s="66">
        <f t="shared" si="64"/>
        <v>-0.010777028993113162</v>
      </c>
      <c r="AC201" s="67">
        <f t="shared" si="65"/>
        <v>0.011995897453088067</v>
      </c>
      <c r="AD201" s="62">
        <v>13121803.25</v>
      </c>
      <c r="AE201" s="67">
        <f t="shared" si="66"/>
        <v>0</v>
      </c>
      <c r="AF201" s="62">
        <v>0</v>
      </c>
      <c r="AG201" s="62">
        <v>1093857571</v>
      </c>
      <c r="AH201" s="64">
        <v>-6483987</v>
      </c>
      <c r="AI201" s="65">
        <v>1087373584.25</v>
      </c>
      <c r="AJ201" s="66">
        <f t="shared" si="67"/>
        <v>-0.005927633699214027</v>
      </c>
      <c r="AK201" s="62">
        <v>0</v>
      </c>
      <c r="AL201" s="62">
        <v>333290</v>
      </c>
      <c r="AM201" s="25">
        <v>0</v>
      </c>
      <c r="AN201" s="68"/>
    </row>
    <row r="202" spans="1:40" ht="12.75">
      <c r="A202" s="59" t="s">
        <v>409</v>
      </c>
      <c r="B202" s="60" t="s">
        <v>408</v>
      </c>
      <c r="C202" s="24">
        <v>3</v>
      </c>
      <c r="D202" s="24"/>
      <c r="E202" s="61">
        <f t="shared" si="51"/>
        <v>0.04023980749101667</v>
      </c>
      <c r="F202" s="62">
        <v>16393313</v>
      </c>
      <c r="G202" s="63">
        <f t="shared" si="52"/>
        <v>0.05371813054534517</v>
      </c>
      <c r="H202" s="62">
        <v>21884253</v>
      </c>
      <c r="I202" s="63">
        <f t="shared" si="53"/>
        <v>0.01399816097305945</v>
      </c>
      <c r="J202" s="62">
        <v>5702717</v>
      </c>
      <c r="K202" s="64">
        <v>40682</v>
      </c>
      <c r="L202" s="65">
        <f t="shared" si="54"/>
        <v>5743399</v>
      </c>
      <c r="M202" s="66">
        <f t="shared" si="55"/>
        <v>0.007133792541344766</v>
      </c>
      <c r="N202" s="67">
        <f t="shared" si="56"/>
        <v>0.12018006028678488</v>
      </c>
      <c r="O202" s="62">
        <v>48960208</v>
      </c>
      <c r="P202" s="64">
        <v>69679</v>
      </c>
      <c r="Q202" s="65">
        <f t="shared" si="57"/>
        <v>49029887</v>
      </c>
      <c r="R202" s="66">
        <f t="shared" si="58"/>
        <v>0.0014231761433693255</v>
      </c>
      <c r="S202" s="67">
        <f t="shared" si="59"/>
        <v>0.02847179947223259</v>
      </c>
      <c r="T202" s="62">
        <v>11599139</v>
      </c>
      <c r="U202" s="64">
        <v>4102</v>
      </c>
      <c r="V202" s="65">
        <f t="shared" si="60"/>
        <v>11603241</v>
      </c>
      <c r="W202" s="66">
        <f t="shared" si="61"/>
        <v>0.00035364693879433637</v>
      </c>
      <c r="X202" s="67">
        <f t="shared" si="62"/>
        <v>0.710961275544699</v>
      </c>
      <c r="Y202" s="62">
        <v>289638829</v>
      </c>
      <c r="Z202" s="64">
        <v>-7828078</v>
      </c>
      <c r="AA202" s="65">
        <f t="shared" si="63"/>
        <v>281810751</v>
      </c>
      <c r="AB202" s="66">
        <f t="shared" si="64"/>
        <v>-0.027027032345859955</v>
      </c>
      <c r="AC202" s="67">
        <f t="shared" si="65"/>
        <v>0.03243076568686222</v>
      </c>
      <c r="AD202" s="62">
        <v>13211984</v>
      </c>
      <c r="AE202" s="67">
        <f t="shared" si="66"/>
        <v>0</v>
      </c>
      <c r="AF202" s="62">
        <v>0</v>
      </c>
      <c r="AG202" s="62">
        <v>407390443</v>
      </c>
      <c r="AH202" s="64">
        <v>-7713615</v>
      </c>
      <c r="AI202" s="65">
        <v>399676828</v>
      </c>
      <c r="AJ202" s="66">
        <f t="shared" si="67"/>
        <v>-0.018934207055024115</v>
      </c>
      <c r="AK202" s="62">
        <v>0</v>
      </c>
      <c r="AL202" s="62">
        <v>0</v>
      </c>
      <c r="AM202" s="25">
        <v>0</v>
      </c>
      <c r="AN202" s="68"/>
    </row>
    <row r="203" spans="1:40" ht="12.75">
      <c r="A203" s="59" t="s">
        <v>411</v>
      </c>
      <c r="B203" s="60" t="s">
        <v>410</v>
      </c>
      <c r="C203" s="24">
        <v>3</v>
      </c>
      <c r="D203" s="24"/>
      <c r="E203" s="61">
        <f t="shared" si="51"/>
        <v>0.03471137800865518</v>
      </c>
      <c r="F203" s="62">
        <v>16122129</v>
      </c>
      <c r="G203" s="63">
        <f t="shared" si="52"/>
        <v>0.005627155506954274</v>
      </c>
      <c r="H203" s="62">
        <v>2613602</v>
      </c>
      <c r="I203" s="63">
        <f t="shared" si="53"/>
        <v>0.011983732856654892</v>
      </c>
      <c r="J203" s="62">
        <v>5565993</v>
      </c>
      <c r="K203" s="64">
        <v>39707</v>
      </c>
      <c r="L203" s="65">
        <f t="shared" si="54"/>
        <v>5605700</v>
      </c>
      <c r="M203" s="66">
        <f t="shared" si="55"/>
        <v>0.007133857336866935</v>
      </c>
      <c r="N203" s="67">
        <f t="shared" si="56"/>
        <v>0.16092330045430828</v>
      </c>
      <c r="O203" s="62">
        <v>74742818</v>
      </c>
      <c r="P203" s="64">
        <v>205985</v>
      </c>
      <c r="Q203" s="65">
        <f t="shared" si="57"/>
        <v>74948803</v>
      </c>
      <c r="R203" s="66">
        <f t="shared" si="58"/>
        <v>0.002755916963152232</v>
      </c>
      <c r="S203" s="67">
        <f t="shared" si="59"/>
        <v>0.020237012826871122</v>
      </c>
      <c r="T203" s="62">
        <v>9399331</v>
      </c>
      <c r="U203" s="64">
        <v>2249</v>
      </c>
      <c r="V203" s="65">
        <f t="shared" si="60"/>
        <v>9401580</v>
      </c>
      <c r="W203" s="66">
        <f t="shared" si="61"/>
        <v>0.00023927234821286748</v>
      </c>
      <c r="X203" s="67">
        <f t="shared" si="62"/>
        <v>0.7411125163415552</v>
      </c>
      <c r="Y203" s="62">
        <v>344218878</v>
      </c>
      <c r="Z203" s="64">
        <v>-9268545</v>
      </c>
      <c r="AA203" s="65">
        <f t="shared" si="63"/>
        <v>334950333</v>
      </c>
      <c r="AB203" s="66">
        <f t="shared" si="64"/>
        <v>-0.026926312275063542</v>
      </c>
      <c r="AC203" s="67">
        <f t="shared" si="65"/>
        <v>0.025404904005001068</v>
      </c>
      <c r="AD203" s="62">
        <v>11799622</v>
      </c>
      <c r="AE203" s="67">
        <f t="shared" si="66"/>
        <v>0</v>
      </c>
      <c r="AF203" s="62">
        <v>0</v>
      </c>
      <c r="AG203" s="62">
        <v>464462373</v>
      </c>
      <c r="AH203" s="64">
        <v>-9020604</v>
      </c>
      <c r="AI203" s="65">
        <v>455441769</v>
      </c>
      <c r="AJ203" s="66">
        <f t="shared" si="67"/>
        <v>-0.019421603394339976</v>
      </c>
      <c r="AK203" s="62">
        <v>3599270</v>
      </c>
      <c r="AL203" s="62">
        <v>4127310</v>
      </c>
      <c r="AM203" s="25">
        <v>0</v>
      </c>
      <c r="AN203" s="68"/>
    </row>
    <row r="204" spans="1:40" ht="12.75">
      <c r="A204" s="59" t="s">
        <v>413</v>
      </c>
      <c r="B204" s="60" t="s">
        <v>412</v>
      </c>
      <c r="C204" s="24">
        <v>3</v>
      </c>
      <c r="D204" s="24"/>
      <c r="E204" s="61">
        <f t="shared" si="51"/>
        <v>0.020705486567832616</v>
      </c>
      <c r="F204" s="62">
        <v>14119503</v>
      </c>
      <c r="G204" s="63">
        <f t="shared" si="52"/>
        <v>0.04125915053044646</v>
      </c>
      <c r="H204" s="62">
        <v>28135475</v>
      </c>
      <c r="I204" s="63">
        <f t="shared" si="53"/>
        <v>0.012843267660755643</v>
      </c>
      <c r="J204" s="62">
        <v>8758092</v>
      </c>
      <c r="K204" s="64">
        <v>62478</v>
      </c>
      <c r="L204" s="65">
        <f t="shared" si="54"/>
        <v>8820570</v>
      </c>
      <c r="M204" s="66">
        <f t="shared" si="55"/>
        <v>0.007133745569240423</v>
      </c>
      <c r="N204" s="67">
        <f t="shared" si="56"/>
        <v>0.20849560473183948</v>
      </c>
      <c r="O204" s="62">
        <v>142177500</v>
      </c>
      <c r="P204" s="64">
        <v>720253</v>
      </c>
      <c r="Q204" s="65">
        <f t="shared" si="57"/>
        <v>142897753</v>
      </c>
      <c r="R204" s="66">
        <f t="shared" si="58"/>
        <v>0.0050658718854952435</v>
      </c>
      <c r="S204" s="67">
        <f t="shared" si="59"/>
        <v>0.03771307183231016</v>
      </c>
      <c r="T204" s="62">
        <v>25717330</v>
      </c>
      <c r="U204" s="64">
        <v>-33205</v>
      </c>
      <c r="V204" s="65">
        <f t="shared" si="60"/>
        <v>25684125</v>
      </c>
      <c r="W204" s="66">
        <f t="shared" si="61"/>
        <v>-0.0012911526974223218</v>
      </c>
      <c r="X204" s="67">
        <f t="shared" si="62"/>
        <v>0.6579069550373772</v>
      </c>
      <c r="Y204" s="62">
        <v>448640470</v>
      </c>
      <c r="Z204" s="64">
        <v>-9500299</v>
      </c>
      <c r="AA204" s="65">
        <f t="shared" si="63"/>
        <v>439140171</v>
      </c>
      <c r="AB204" s="66">
        <f t="shared" si="64"/>
        <v>-0.02117575126470423</v>
      </c>
      <c r="AC204" s="67">
        <f t="shared" si="65"/>
        <v>0.021076463639438506</v>
      </c>
      <c r="AD204" s="62">
        <v>14372480</v>
      </c>
      <c r="AE204" s="67">
        <f t="shared" si="66"/>
        <v>0</v>
      </c>
      <c r="AF204" s="62">
        <v>0</v>
      </c>
      <c r="AG204" s="62">
        <v>681920850</v>
      </c>
      <c r="AH204" s="64">
        <v>-8750773</v>
      </c>
      <c r="AI204" s="65">
        <v>673170077</v>
      </c>
      <c r="AJ204" s="66">
        <f t="shared" si="67"/>
        <v>-0.012832534743584978</v>
      </c>
      <c r="AK204" s="62">
        <v>0</v>
      </c>
      <c r="AL204" s="62">
        <v>0</v>
      </c>
      <c r="AM204" s="25">
        <v>0</v>
      </c>
      <c r="AN204" s="68"/>
    </row>
    <row r="205" spans="1:40" ht="12.75">
      <c r="A205" s="59" t="s">
        <v>415</v>
      </c>
      <c r="B205" s="60" t="s">
        <v>414</v>
      </c>
      <c r="C205" s="24">
        <v>3</v>
      </c>
      <c r="D205" s="24"/>
      <c r="E205" s="61">
        <f t="shared" si="51"/>
        <v>0.01419185492918809</v>
      </c>
      <c r="F205" s="62">
        <v>42274761</v>
      </c>
      <c r="G205" s="63">
        <f t="shared" si="52"/>
        <v>0.005326526840720872</v>
      </c>
      <c r="H205" s="62">
        <v>15866682</v>
      </c>
      <c r="I205" s="63">
        <f t="shared" si="53"/>
        <v>0.005747732733785602</v>
      </c>
      <c r="J205" s="62">
        <v>17121372</v>
      </c>
      <c r="K205" s="64">
        <v>122141</v>
      </c>
      <c r="L205" s="65">
        <f t="shared" si="54"/>
        <v>17243513</v>
      </c>
      <c r="M205" s="66">
        <f t="shared" si="55"/>
        <v>0.007133832498937585</v>
      </c>
      <c r="N205" s="67">
        <f t="shared" si="56"/>
        <v>0.7515579539663757</v>
      </c>
      <c r="O205" s="62">
        <v>2238744198</v>
      </c>
      <c r="P205" s="64">
        <v>0</v>
      </c>
      <c r="Q205" s="65">
        <f t="shared" si="57"/>
        <v>2238744198</v>
      </c>
      <c r="R205" s="66">
        <f t="shared" si="58"/>
        <v>0</v>
      </c>
      <c r="S205" s="67">
        <f t="shared" si="59"/>
        <v>0.21842174638305406</v>
      </c>
      <c r="T205" s="62">
        <v>650635676</v>
      </c>
      <c r="U205" s="64">
        <v>13822254</v>
      </c>
      <c r="V205" s="65">
        <f t="shared" si="60"/>
        <v>664457930</v>
      </c>
      <c r="W205" s="66">
        <f t="shared" si="61"/>
        <v>0.021244230081229054</v>
      </c>
      <c r="X205" s="67">
        <f t="shared" si="62"/>
        <v>0.004259727718946892</v>
      </c>
      <c r="Y205" s="62">
        <v>12688896</v>
      </c>
      <c r="Z205" s="64">
        <v>178717</v>
      </c>
      <c r="AA205" s="65">
        <f t="shared" si="63"/>
        <v>12867613</v>
      </c>
      <c r="AB205" s="66">
        <f t="shared" si="64"/>
        <v>0.0140845192521083</v>
      </c>
      <c r="AC205" s="67">
        <f t="shared" si="65"/>
        <v>0.0004944574279287281</v>
      </c>
      <c r="AD205" s="62">
        <v>1472892</v>
      </c>
      <c r="AE205" s="67">
        <f t="shared" si="66"/>
        <v>0</v>
      </c>
      <c r="AF205" s="62">
        <v>0</v>
      </c>
      <c r="AG205" s="62">
        <v>2978804477</v>
      </c>
      <c r="AH205" s="64">
        <v>14123112</v>
      </c>
      <c r="AI205" s="65">
        <v>2992927589</v>
      </c>
      <c r="AJ205" s="66">
        <f t="shared" si="67"/>
        <v>0.0047412014145431945</v>
      </c>
      <c r="AK205" s="62">
        <v>0</v>
      </c>
      <c r="AL205" s="62">
        <v>989880</v>
      </c>
      <c r="AM205" s="25">
        <v>0</v>
      </c>
      <c r="AN205" s="68"/>
    </row>
    <row r="206" spans="1:40" ht="12.75">
      <c r="A206" s="59" t="s">
        <v>417</v>
      </c>
      <c r="B206" s="60" t="s">
        <v>416</v>
      </c>
      <c r="C206" s="24">
        <v>3</v>
      </c>
      <c r="D206" s="24"/>
      <c r="E206" s="61">
        <f t="shared" si="51"/>
        <v>0.02437225976065505</v>
      </c>
      <c r="F206" s="62">
        <v>140269621</v>
      </c>
      <c r="G206" s="63">
        <f t="shared" si="52"/>
        <v>0.0028973341825642897</v>
      </c>
      <c r="H206" s="62">
        <v>16675022</v>
      </c>
      <c r="I206" s="63">
        <f t="shared" si="53"/>
        <v>0.001379803760292745</v>
      </c>
      <c r="J206" s="62">
        <v>7941182</v>
      </c>
      <c r="K206" s="64">
        <v>56651</v>
      </c>
      <c r="L206" s="65">
        <f t="shared" si="54"/>
        <v>7997833</v>
      </c>
      <c r="M206" s="66">
        <f t="shared" si="55"/>
        <v>0.007133824662373939</v>
      </c>
      <c r="N206" s="67">
        <f t="shared" si="56"/>
        <v>0.6697124912744898</v>
      </c>
      <c r="O206" s="62">
        <v>3854395048</v>
      </c>
      <c r="P206" s="64">
        <v>0</v>
      </c>
      <c r="Q206" s="65">
        <f t="shared" si="57"/>
        <v>3854395048</v>
      </c>
      <c r="R206" s="66">
        <f t="shared" si="58"/>
        <v>0</v>
      </c>
      <c r="S206" s="67">
        <f t="shared" si="59"/>
        <v>0.29854302374750186</v>
      </c>
      <c r="T206" s="62">
        <v>1718204106</v>
      </c>
      <c r="U206" s="64">
        <v>36548114</v>
      </c>
      <c r="V206" s="65">
        <f t="shared" si="60"/>
        <v>1754752220</v>
      </c>
      <c r="W206" s="66">
        <f t="shared" si="61"/>
        <v>0.021271113177051156</v>
      </c>
      <c r="X206" s="67">
        <f t="shared" si="62"/>
        <v>0.002697018060938751</v>
      </c>
      <c r="Y206" s="62">
        <v>15522143</v>
      </c>
      <c r="Z206" s="64">
        <v>218622</v>
      </c>
      <c r="AA206" s="65">
        <f t="shared" si="63"/>
        <v>15740765</v>
      </c>
      <c r="AB206" s="66">
        <f t="shared" si="64"/>
        <v>0.014084524282504033</v>
      </c>
      <c r="AC206" s="67">
        <f t="shared" si="65"/>
        <v>0.00039806921355750325</v>
      </c>
      <c r="AD206" s="62">
        <v>2291007</v>
      </c>
      <c r="AE206" s="67">
        <f t="shared" si="66"/>
        <v>0</v>
      </c>
      <c r="AF206" s="62">
        <v>0</v>
      </c>
      <c r="AG206" s="62">
        <v>5755298129</v>
      </c>
      <c r="AH206" s="64">
        <v>36823387</v>
      </c>
      <c r="AI206" s="65">
        <v>5792121516</v>
      </c>
      <c r="AJ206" s="66">
        <f t="shared" si="67"/>
        <v>0.006398171940816239</v>
      </c>
      <c r="AK206" s="62">
        <v>0</v>
      </c>
      <c r="AL206" s="62">
        <v>443108</v>
      </c>
      <c r="AM206" s="25">
        <v>0</v>
      </c>
      <c r="AN206" s="68"/>
    </row>
    <row r="207" spans="1:40" ht="12.75">
      <c r="A207" s="59" t="s">
        <v>419</v>
      </c>
      <c r="B207" s="60" t="s">
        <v>418</v>
      </c>
      <c r="C207" s="24">
        <v>3</v>
      </c>
      <c r="D207" s="24"/>
      <c r="E207" s="61">
        <f t="shared" si="51"/>
        <v>0.018661218090606165</v>
      </c>
      <c r="F207" s="62">
        <v>49388501</v>
      </c>
      <c r="G207" s="63">
        <f t="shared" si="52"/>
        <v>0.003859852892844487</v>
      </c>
      <c r="H207" s="62">
        <v>10215429</v>
      </c>
      <c r="I207" s="63">
        <f t="shared" si="53"/>
        <v>0.0031956312788979473</v>
      </c>
      <c r="J207" s="62">
        <v>8457510</v>
      </c>
      <c r="K207" s="64">
        <v>60335</v>
      </c>
      <c r="L207" s="65">
        <f t="shared" si="54"/>
        <v>8517845</v>
      </c>
      <c r="M207" s="66">
        <f t="shared" si="55"/>
        <v>0.007133896383214445</v>
      </c>
      <c r="N207" s="67">
        <f t="shared" si="56"/>
        <v>0.8061428681230446</v>
      </c>
      <c r="O207" s="62">
        <v>2133525671</v>
      </c>
      <c r="P207" s="64">
        <v>8662475</v>
      </c>
      <c r="Q207" s="65">
        <f t="shared" si="57"/>
        <v>2142188146</v>
      </c>
      <c r="R207" s="66">
        <f t="shared" si="58"/>
        <v>0.004060169098382506</v>
      </c>
      <c r="S207" s="67">
        <f t="shared" si="59"/>
        <v>0.10154927043984749</v>
      </c>
      <c r="T207" s="62">
        <v>268758782</v>
      </c>
      <c r="U207" s="64">
        <v>5735147</v>
      </c>
      <c r="V207" s="65">
        <f t="shared" si="60"/>
        <v>274493929</v>
      </c>
      <c r="W207" s="66">
        <f t="shared" si="61"/>
        <v>0.021339384548929828</v>
      </c>
      <c r="X207" s="67">
        <f t="shared" si="62"/>
        <v>0.05725628406592759</v>
      </c>
      <c r="Y207" s="62">
        <v>151533626</v>
      </c>
      <c r="Z207" s="64">
        <v>2134277</v>
      </c>
      <c r="AA207" s="65">
        <f t="shared" si="63"/>
        <v>153667903</v>
      </c>
      <c r="AB207" s="66">
        <f t="shared" si="64"/>
        <v>0.014084510853056469</v>
      </c>
      <c r="AC207" s="67">
        <f t="shared" si="65"/>
        <v>0.009334875108831756</v>
      </c>
      <c r="AD207" s="62">
        <v>24705541</v>
      </c>
      <c r="AE207" s="67">
        <f t="shared" si="66"/>
        <v>0</v>
      </c>
      <c r="AF207" s="62">
        <v>0</v>
      </c>
      <c r="AG207" s="62">
        <v>2646585060</v>
      </c>
      <c r="AH207" s="64">
        <v>16592234</v>
      </c>
      <c r="AI207" s="65">
        <v>2663177294</v>
      </c>
      <c r="AJ207" s="66">
        <f t="shared" si="67"/>
        <v>0.006269299351368665</v>
      </c>
      <c r="AK207" s="62">
        <v>0</v>
      </c>
      <c r="AL207" s="62">
        <v>4053848</v>
      </c>
      <c r="AM207" s="25">
        <v>0</v>
      </c>
      <c r="AN207" s="68"/>
    </row>
    <row r="208" spans="1:40" ht="12.75">
      <c r="A208" s="59" t="s">
        <v>421</v>
      </c>
      <c r="B208" s="60" t="s">
        <v>420</v>
      </c>
      <c r="C208" s="24">
        <v>3</v>
      </c>
      <c r="D208" s="24"/>
      <c r="E208" s="61">
        <f t="shared" si="51"/>
        <v>0.05431422336608628</v>
      </c>
      <c r="F208" s="62">
        <v>85387337</v>
      </c>
      <c r="G208" s="63">
        <f t="shared" si="52"/>
        <v>0.0040094217627948976</v>
      </c>
      <c r="H208" s="62">
        <v>6303208</v>
      </c>
      <c r="I208" s="63">
        <f t="shared" si="53"/>
        <v>0.0035885023460742404</v>
      </c>
      <c r="J208" s="62">
        <v>5641481</v>
      </c>
      <c r="K208" s="64">
        <v>40246</v>
      </c>
      <c r="L208" s="65">
        <f t="shared" si="54"/>
        <v>5681727</v>
      </c>
      <c r="M208" s="66">
        <f t="shared" si="55"/>
        <v>0.0071339423105386685</v>
      </c>
      <c r="N208" s="67">
        <f t="shared" si="56"/>
        <v>0.48525412280425234</v>
      </c>
      <c r="O208" s="62">
        <v>762867528</v>
      </c>
      <c r="P208" s="64">
        <v>0</v>
      </c>
      <c r="Q208" s="65">
        <f t="shared" si="57"/>
        <v>762867528</v>
      </c>
      <c r="R208" s="66">
        <f t="shared" si="58"/>
        <v>0</v>
      </c>
      <c r="S208" s="67">
        <f t="shared" si="59"/>
        <v>0.313405181615361</v>
      </c>
      <c r="T208" s="62">
        <v>492703977</v>
      </c>
      <c r="U208" s="64">
        <v>10483065</v>
      </c>
      <c r="V208" s="65">
        <f t="shared" si="60"/>
        <v>503187042</v>
      </c>
      <c r="W208" s="66">
        <f t="shared" si="61"/>
        <v>0.021276599112980167</v>
      </c>
      <c r="X208" s="67">
        <f t="shared" si="62"/>
        <v>0.11828644019491764</v>
      </c>
      <c r="Y208" s="62">
        <v>185957996</v>
      </c>
      <c r="Z208" s="64">
        <v>2619127</v>
      </c>
      <c r="AA208" s="65">
        <f t="shared" si="63"/>
        <v>188577123</v>
      </c>
      <c r="AB208" s="66">
        <f t="shared" si="64"/>
        <v>0.01408450863279899</v>
      </c>
      <c r="AC208" s="67">
        <f t="shared" si="65"/>
        <v>0.02114210791051358</v>
      </c>
      <c r="AD208" s="62">
        <v>33237487</v>
      </c>
      <c r="AE208" s="67">
        <f t="shared" si="66"/>
        <v>0</v>
      </c>
      <c r="AF208" s="62">
        <v>0</v>
      </c>
      <c r="AG208" s="62">
        <v>1572099014</v>
      </c>
      <c r="AH208" s="64">
        <v>13142438</v>
      </c>
      <c r="AI208" s="65">
        <v>1585241452</v>
      </c>
      <c r="AJ208" s="66">
        <f t="shared" si="67"/>
        <v>0.008359802965947283</v>
      </c>
      <c r="AK208" s="62">
        <v>0</v>
      </c>
      <c r="AL208" s="62">
        <v>0</v>
      </c>
      <c r="AM208" s="25">
        <v>0</v>
      </c>
      <c r="AN208" s="68"/>
    </row>
    <row r="209" spans="1:40" ht="12.75">
      <c r="A209" s="59" t="s">
        <v>423</v>
      </c>
      <c r="B209" s="60" t="s">
        <v>422</v>
      </c>
      <c r="C209" s="24">
        <v>3</v>
      </c>
      <c r="D209" s="24"/>
      <c r="E209" s="61">
        <f t="shared" si="51"/>
        <v>0.020697187142466635</v>
      </c>
      <c r="F209" s="62">
        <v>17674870</v>
      </c>
      <c r="G209" s="63">
        <f t="shared" si="52"/>
        <v>0.01251053635093445</v>
      </c>
      <c r="H209" s="62">
        <v>10683679</v>
      </c>
      <c r="I209" s="63">
        <f t="shared" si="53"/>
        <v>0.025836832424942037</v>
      </c>
      <c r="J209" s="62">
        <v>22063996</v>
      </c>
      <c r="K209" s="64">
        <v>157401</v>
      </c>
      <c r="L209" s="65">
        <f t="shared" si="54"/>
        <v>22221397</v>
      </c>
      <c r="M209" s="66">
        <f t="shared" si="55"/>
        <v>0.007133839219332709</v>
      </c>
      <c r="N209" s="67">
        <f t="shared" si="56"/>
        <v>0.5984199788129972</v>
      </c>
      <c r="O209" s="62">
        <v>511035401</v>
      </c>
      <c r="P209" s="64">
        <v>9411980</v>
      </c>
      <c r="Q209" s="65">
        <f t="shared" si="57"/>
        <v>520447381</v>
      </c>
      <c r="R209" s="66">
        <f t="shared" si="58"/>
        <v>0.01841747163030688</v>
      </c>
      <c r="S209" s="67">
        <f t="shared" si="59"/>
        <v>0.06656219141569729</v>
      </c>
      <c r="T209" s="62">
        <v>56842414</v>
      </c>
      <c r="U209" s="64">
        <v>62840</v>
      </c>
      <c r="V209" s="65">
        <f t="shared" si="60"/>
        <v>56905254</v>
      </c>
      <c r="W209" s="66">
        <f t="shared" si="61"/>
        <v>0.0011055125139477714</v>
      </c>
      <c r="X209" s="67">
        <f t="shared" si="62"/>
        <v>0.26652800702252355</v>
      </c>
      <c r="Y209" s="62">
        <v>227608121</v>
      </c>
      <c r="Z209" s="64">
        <v>5559199</v>
      </c>
      <c r="AA209" s="65">
        <f t="shared" si="63"/>
        <v>233167320</v>
      </c>
      <c r="AB209" s="66">
        <f t="shared" si="64"/>
        <v>0.024424431674825872</v>
      </c>
      <c r="AC209" s="67">
        <f t="shared" si="65"/>
        <v>0.00944526683043877</v>
      </c>
      <c r="AD209" s="62">
        <v>8066017</v>
      </c>
      <c r="AE209" s="67">
        <f t="shared" si="66"/>
        <v>0</v>
      </c>
      <c r="AF209" s="62">
        <v>0</v>
      </c>
      <c r="AG209" s="62">
        <v>853974498</v>
      </c>
      <c r="AH209" s="64">
        <v>15191420</v>
      </c>
      <c r="AI209" s="65">
        <v>869165918</v>
      </c>
      <c r="AJ209" s="66">
        <f t="shared" si="67"/>
        <v>0.017789079223768576</v>
      </c>
      <c r="AK209" s="62">
        <v>20748718</v>
      </c>
      <c r="AL209" s="62">
        <v>4205324</v>
      </c>
      <c r="AM209" s="25">
        <v>0</v>
      </c>
      <c r="AN209" s="68"/>
    </row>
    <row r="210" spans="1:40" ht="12.75">
      <c r="A210" s="59" t="s">
        <v>425</v>
      </c>
      <c r="B210" s="60" t="s">
        <v>424</v>
      </c>
      <c r="C210" s="24">
        <v>3</v>
      </c>
      <c r="D210" s="24"/>
      <c r="E210" s="61">
        <f t="shared" si="51"/>
        <v>0.012885796969867504</v>
      </c>
      <c r="F210" s="62">
        <v>4124980</v>
      </c>
      <c r="G210" s="63">
        <f t="shared" si="52"/>
        <v>0.013237860516866037</v>
      </c>
      <c r="H210" s="62">
        <v>4237682</v>
      </c>
      <c r="I210" s="63">
        <f t="shared" si="53"/>
        <v>0.03914541355010442</v>
      </c>
      <c r="J210" s="62">
        <v>12531165</v>
      </c>
      <c r="K210" s="64">
        <v>89396</v>
      </c>
      <c r="L210" s="65">
        <f t="shared" si="54"/>
        <v>12620561</v>
      </c>
      <c r="M210" s="66">
        <f t="shared" si="55"/>
        <v>0.007133893776037583</v>
      </c>
      <c r="N210" s="67">
        <f t="shared" si="56"/>
        <v>0.5437140192637195</v>
      </c>
      <c r="O210" s="62">
        <v>174052832</v>
      </c>
      <c r="P210" s="64">
        <v>3694189</v>
      </c>
      <c r="Q210" s="65">
        <f t="shared" si="57"/>
        <v>177747021</v>
      </c>
      <c r="R210" s="66">
        <f t="shared" si="58"/>
        <v>0.021224526814938582</v>
      </c>
      <c r="S210" s="67">
        <f t="shared" si="59"/>
        <v>0.014042150567784548</v>
      </c>
      <c r="T210" s="62">
        <v>4495150</v>
      </c>
      <c r="U210" s="64">
        <v>95256</v>
      </c>
      <c r="V210" s="65">
        <f t="shared" si="60"/>
        <v>4590406</v>
      </c>
      <c r="W210" s="66">
        <f t="shared" si="61"/>
        <v>0.021190839015383246</v>
      </c>
      <c r="X210" s="67">
        <f t="shared" si="62"/>
        <v>0.3647067336925036</v>
      </c>
      <c r="Y210" s="62">
        <v>116749316</v>
      </c>
      <c r="Z210" s="64">
        <v>5076057</v>
      </c>
      <c r="AA210" s="65">
        <f t="shared" si="63"/>
        <v>121825373</v>
      </c>
      <c r="AB210" s="66">
        <f t="shared" si="64"/>
        <v>0.04347825900753029</v>
      </c>
      <c r="AC210" s="67">
        <f t="shared" si="65"/>
        <v>0.012268025439154385</v>
      </c>
      <c r="AD210" s="62">
        <v>3927220</v>
      </c>
      <c r="AE210" s="67">
        <f t="shared" si="66"/>
        <v>0</v>
      </c>
      <c r="AF210" s="62">
        <v>0</v>
      </c>
      <c r="AG210" s="62">
        <v>320118345</v>
      </c>
      <c r="AH210" s="64">
        <v>8954898</v>
      </c>
      <c r="AI210" s="65">
        <v>329073243</v>
      </c>
      <c r="AJ210" s="66">
        <f t="shared" si="67"/>
        <v>0.027973710784991095</v>
      </c>
      <c r="AK210" s="62">
        <v>426000</v>
      </c>
      <c r="AL210" s="62">
        <v>18120</v>
      </c>
      <c r="AM210" s="25">
        <v>0</v>
      </c>
      <c r="AN210" s="68"/>
    </row>
    <row r="211" spans="1:40" ht="12.75">
      <c r="A211" s="59" t="s">
        <v>427</v>
      </c>
      <c r="B211" s="60" t="s">
        <v>426</v>
      </c>
      <c r="C211" s="24">
        <v>3</v>
      </c>
      <c r="D211" s="24"/>
      <c r="E211" s="61">
        <f t="shared" si="51"/>
        <v>0.028518819704263475</v>
      </c>
      <c r="F211" s="62">
        <v>29037379</v>
      </c>
      <c r="G211" s="63">
        <f t="shared" si="52"/>
        <v>0.003668935539622651</v>
      </c>
      <c r="H211" s="62">
        <v>3735648</v>
      </c>
      <c r="I211" s="63">
        <f t="shared" si="53"/>
        <v>0.008988999518373442</v>
      </c>
      <c r="J211" s="62">
        <v>9152447</v>
      </c>
      <c r="K211" s="64">
        <v>65292</v>
      </c>
      <c r="L211" s="65">
        <f t="shared" si="54"/>
        <v>9217739</v>
      </c>
      <c r="M211" s="66">
        <f t="shared" si="55"/>
        <v>0.007133829892705197</v>
      </c>
      <c r="N211" s="67">
        <f t="shared" si="56"/>
        <v>0.36716257827806553</v>
      </c>
      <c r="O211" s="62">
        <v>373838716</v>
      </c>
      <c r="P211" s="64">
        <v>7953423</v>
      </c>
      <c r="Q211" s="65">
        <f t="shared" si="57"/>
        <v>381792139</v>
      </c>
      <c r="R211" s="66">
        <f t="shared" si="58"/>
        <v>0.02127501154802811</v>
      </c>
      <c r="S211" s="67">
        <f t="shared" si="59"/>
        <v>0.06006110555428453</v>
      </c>
      <c r="T211" s="62">
        <v>61153200</v>
      </c>
      <c r="U211" s="64">
        <v>1289897</v>
      </c>
      <c r="V211" s="65">
        <f t="shared" si="60"/>
        <v>62443097</v>
      </c>
      <c r="W211" s="66">
        <f t="shared" si="61"/>
        <v>0.021092878214059117</v>
      </c>
      <c r="X211" s="67">
        <f t="shared" si="62"/>
        <v>0.5185907690060794</v>
      </c>
      <c r="Y211" s="62">
        <v>528020334</v>
      </c>
      <c r="Z211" s="64">
        <v>22957405</v>
      </c>
      <c r="AA211" s="65">
        <f t="shared" si="63"/>
        <v>550977739</v>
      </c>
      <c r="AB211" s="66">
        <f t="shared" si="64"/>
        <v>0.04347825930506684</v>
      </c>
      <c r="AC211" s="67">
        <f t="shared" si="65"/>
        <v>0.013008792399310954</v>
      </c>
      <c r="AD211" s="62">
        <v>13245332</v>
      </c>
      <c r="AE211" s="67">
        <f t="shared" si="66"/>
        <v>0</v>
      </c>
      <c r="AF211" s="62">
        <v>0</v>
      </c>
      <c r="AG211" s="62">
        <v>1018183056</v>
      </c>
      <c r="AH211" s="64">
        <v>32266017</v>
      </c>
      <c r="AI211" s="65">
        <v>1050449073</v>
      </c>
      <c r="AJ211" s="66">
        <f t="shared" si="67"/>
        <v>0.03168979959925792</v>
      </c>
      <c r="AK211" s="62">
        <v>27900</v>
      </c>
      <c r="AL211" s="62">
        <v>528030</v>
      </c>
      <c r="AM211" s="25">
        <v>0</v>
      </c>
      <c r="AN211" s="68"/>
    </row>
    <row r="212" spans="1:40" ht="12.75">
      <c r="A212" s="59" t="s">
        <v>429</v>
      </c>
      <c r="B212" s="60" t="s">
        <v>428</v>
      </c>
      <c r="C212" s="24">
        <v>3</v>
      </c>
      <c r="D212" s="24"/>
      <c r="E212" s="61">
        <f t="shared" si="51"/>
        <v>0.048542286113484504</v>
      </c>
      <c r="F212" s="62">
        <v>20513799</v>
      </c>
      <c r="G212" s="63">
        <f t="shared" si="52"/>
        <v>0.008427093482026797</v>
      </c>
      <c r="H212" s="62">
        <v>3561260</v>
      </c>
      <c r="I212" s="63">
        <f t="shared" si="53"/>
        <v>0.015938556988673414</v>
      </c>
      <c r="J212" s="62">
        <v>6735578</v>
      </c>
      <c r="K212" s="64">
        <v>48051</v>
      </c>
      <c r="L212" s="65">
        <f t="shared" si="54"/>
        <v>6783629</v>
      </c>
      <c r="M212" s="66">
        <f t="shared" si="55"/>
        <v>0.007133908923629123</v>
      </c>
      <c r="N212" s="67">
        <f t="shared" si="56"/>
        <v>0.18336698856752176</v>
      </c>
      <c r="O212" s="62">
        <v>77490243</v>
      </c>
      <c r="P212" s="64">
        <v>1648729</v>
      </c>
      <c r="Q212" s="65">
        <f t="shared" si="57"/>
        <v>79138972</v>
      </c>
      <c r="R212" s="66">
        <f t="shared" si="58"/>
        <v>0.02127660123610659</v>
      </c>
      <c r="S212" s="67">
        <f t="shared" si="59"/>
        <v>0.04279150932340361</v>
      </c>
      <c r="T212" s="62">
        <v>18083541</v>
      </c>
      <c r="U212" s="64">
        <v>372456</v>
      </c>
      <c r="V212" s="65">
        <f t="shared" si="60"/>
        <v>18455997</v>
      </c>
      <c r="W212" s="66">
        <f t="shared" si="61"/>
        <v>0.02059640863479116</v>
      </c>
      <c r="X212" s="67">
        <f t="shared" si="62"/>
        <v>0.6862655539187826</v>
      </c>
      <c r="Y212" s="62">
        <v>290013404</v>
      </c>
      <c r="Z212" s="64">
        <v>12609278</v>
      </c>
      <c r="AA212" s="65">
        <f t="shared" si="63"/>
        <v>302622682</v>
      </c>
      <c r="AB212" s="66">
        <f t="shared" si="64"/>
        <v>0.04347825937038414</v>
      </c>
      <c r="AC212" s="67">
        <f t="shared" si="65"/>
        <v>0.014668011606107222</v>
      </c>
      <c r="AD212" s="62">
        <v>6198650</v>
      </c>
      <c r="AE212" s="67">
        <f t="shared" si="66"/>
        <v>0</v>
      </c>
      <c r="AF212" s="62">
        <v>0</v>
      </c>
      <c r="AG212" s="62">
        <v>422596475</v>
      </c>
      <c r="AH212" s="64">
        <v>14678514</v>
      </c>
      <c r="AI212" s="65">
        <v>437274989</v>
      </c>
      <c r="AJ212" s="66">
        <f t="shared" si="67"/>
        <v>0.03473411367191361</v>
      </c>
      <c r="AK212" s="62">
        <v>0</v>
      </c>
      <c r="AL212" s="62">
        <v>578125</v>
      </c>
      <c r="AM212" s="25">
        <v>0</v>
      </c>
      <c r="AN212" s="68"/>
    </row>
    <row r="213" spans="1:40" ht="12.75">
      <c r="A213" s="59" t="s">
        <v>431</v>
      </c>
      <c r="B213" s="60" t="s">
        <v>430</v>
      </c>
      <c r="C213" s="24">
        <v>3</v>
      </c>
      <c r="D213" s="24"/>
      <c r="E213" s="61">
        <f t="shared" si="51"/>
        <v>0.034077618251578706</v>
      </c>
      <c r="F213" s="62">
        <v>10553191</v>
      </c>
      <c r="G213" s="63">
        <f t="shared" si="52"/>
        <v>0.0038605338668449094</v>
      </c>
      <c r="H213" s="62">
        <v>1195534</v>
      </c>
      <c r="I213" s="63">
        <f t="shared" si="53"/>
        <v>0.0020981978025949497</v>
      </c>
      <c r="J213" s="62">
        <v>649772</v>
      </c>
      <c r="K213" s="64">
        <v>4635</v>
      </c>
      <c r="L213" s="65">
        <f t="shared" si="54"/>
        <v>654407</v>
      </c>
      <c r="M213" s="66">
        <f t="shared" si="55"/>
        <v>0.007133271362878056</v>
      </c>
      <c r="N213" s="67">
        <f t="shared" si="56"/>
        <v>0.24490222604968764</v>
      </c>
      <c r="O213" s="62">
        <v>75841567</v>
      </c>
      <c r="P213" s="64">
        <v>1613651</v>
      </c>
      <c r="Q213" s="65">
        <f t="shared" si="57"/>
        <v>77455218</v>
      </c>
      <c r="R213" s="66">
        <f t="shared" si="58"/>
        <v>0.021276604160881854</v>
      </c>
      <c r="S213" s="67">
        <f t="shared" si="59"/>
        <v>0.019559417404754403</v>
      </c>
      <c r="T213" s="62">
        <v>6057180</v>
      </c>
      <c r="U213" s="64">
        <v>128876</v>
      </c>
      <c r="V213" s="65">
        <f t="shared" si="60"/>
        <v>6186056</v>
      </c>
      <c r="W213" s="66">
        <f t="shared" si="61"/>
        <v>0.021276567643688977</v>
      </c>
      <c r="X213" s="67">
        <f t="shared" si="62"/>
        <v>0.6767267186873585</v>
      </c>
      <c r="Y213" s="62">
        <v>209569409</v>
      </c>
      <c r="Z213" s="64">
        <v>9111713</v>
      </c>
      <c r="AA213" s="65">
        <f t="shared" si="63"/>
        <v>218681122</v>
      </c>
      <c r="AB213" s="66">
        <f t="shared" si="64"/>
        <v>0.043478258794917915</v>
      </c>
      <c r="AC213" s="67">
        <f t="shared" si="65"/>
        <v>0.01877528793718096</v>
      </c>
      <c r="AD213" s="62">
        <v>5814350</v>
      </c>
      <c r="AE213" s="67">
        <f t="shared" si="66"/>
        <v>0</v>
      </c>
      <c r="AF213" s="62">
        <v>0</v>
      </c>
      <c r="AG213" s="62">
        <v>309681003</v>
      </c>
      <c r="AH213" s="64">
        <v>10858875</v>
      </c>
      <c r="AI213" s="65">
        <v>320539878</v>
      </c>
      <c r="AJ213" s="66">
        <f t="shared" si="67"/>
        <v>0.035064711412084906</v>
      </c>
      <c r="AK213" s="62">
        <v>0</v>
      </c>
      <c r="AL213" s="62">
        <v>0</v>
      </c>
      <c r="AM213" s="25">
        <v>0</v>
      </c>
      <c r="AN213" s="68"/>
    </row>
    <row r="214" spans="1:40" ht="12.75">
      <c r="A214" s="59" t="s">
        <v>433</v>
      </c>
      <c r="B214" s="60" t="s">
        <v>432</v>
      </c>
      <c r="C214" s="24">
        <v>3</v>
      </c>
      <c r="D214" s="24"/>
      <c r="E214" s="61">
        <f t="shared" si="51"/>
        <v>0.0743327768719398</v>
      </c>
      <c r="F214" s="62">
        <v>3625260</v>
      </c>
      <c r="G214" s="63">
        <f t="shared" si="52"/>
        <v>0.02893937564412421</v>
      </c>
      <c r="H214" s="62">
        <v>1411393</v>
      </c>
      <c r="I214" s="63">
        <f t="shared" si="53"/>
        <v>0.07743283623342624</v>
      </c>
      <c r="J214" s="62">
        <v>3776452</v>
      </c>
      <c r="K214" s="64">
        <v>26941</v>
      </c>
      <c r="L214" s="65">
        <f t="shared" si="54"/>
        <v>3803393</v>
      </c>
      <c r="M214" s="66">
        <f t="shared" si="55"/>
        <v>0.0071339447714415544</v>
      </c>
      <c r="N214" s="67">
        <f t="shared" si="56"/>
        <v>0.3606577427392389</v>
      </c>
      <c r="O214" s="62">
        <v>17589523</v>
      </c>
      <c r="P214" s="64">
        <v>764762</v>
      </c>
      <c r="Q214" s="65">
        <f t="shared" si="57"/>
        <v>18354285</v>
      </c>
      <c r="R214" s="66">
        <f t="shared" si="58"/>
        <v>0.04347826828504673</v>
      </c>
      <c r="S214" s="67">
        <f t="shared" si="59"/>
        <v>0.08911350198753641</v>
      </c>
      <c r="T214" s="62">
        <v>4346126</v>
      </c>
      <c r="U214" s="64">
        <v>-131701</v>
      </c>
      <c r="V214" s="65">
        <f t="shared" si="60"/>
        <v>4214425</v>
      </c>
      <c r="W214" s="66">
        <f t="shared" si="61"/>
        <v>-0.03030307910999359</v>
      </c>
      <c r="X214" s="67">
        <f t="shared" si="62"/>
        <v>0.26756949600804203</v>
      </c>
      <c r="Y214" s="62">
        <v>13049546</v>
      </c>
      <c r="Z214" s="64">
        <v>-521982</v>
      </c>
      <c r="AA214" s="65">
        <f t="shared" si="63"/>
        <v>12527564</v>
      </c>
      <c r="AB214" s="66">
        <f t="shared" si="64"/>
        <v>-0.04000001226096295</v>
      </c>
      <c r="AC214" s="67">
        <f t="shared" si="65"/>
        <v>0.09686084132640434</v>
      </c>
      <c r="AD214" s="62">
        <v>4723969</v>
      </c>
      <c r="AE214" s="67">
        <f t="shared" si="66"/>
        <v>0.0050934291892880965</v>
      </c>
      <c r="AF214" s="62">
        <v>248410</v>
      </c>
      <c r="AG214" s="62">
        <v>48770679</v>
      </c>
      <c r="AH214" s="64">
        <v>138020</v>
      </c>
      <c r="AI214" s="65">
        <v>48908699</v>
      </c>
      <c r="AJ214" s="66">
        <f t="shared" si="67"/>
        <v>0.002829979053603088</v>
      </c>
      <c r="AK214" s="62">
        <v>0</v>
      </c>
      <c r="AL214" s="62">
        <v>0</v>
      </c>
      <c r="AM214" s="25">
        <v>0</v>
      </c>
      <c r="AN214" s="68"/>
    </row>
    <row r="215" spans="1:40" ht="12.75">
      <c r="A215" s="59" t="s">
        <v>435</v>
      </c>
      <c r="B215" s="60" t="s">
        <v>434</v>
      </c>
      <c r="C215" s="24">
        <v>3</v>
      </c>
      <c r="D215" s="24"/>
      <c r="E215" s="61">
        <f t="shared" si="51"/>
        <v>0.05949296303419224</v>
      </c>
      <c r="F215" s="62">
        <v>23020845</v>
      </c>
      <c r="G215" s="63">
        <f t="shared" si="52"/>
        <v>0.0472631060241309</v>
      </c>
      <c r="H215" s="62">
        <v>18288493</v>
      </c>
      <c r="I215" s="63">
        <f t="shared" si="53"/>
        <v>0.19311627489352506</v>
      </c>
      <c r="J215" s="62">
        <v>74726482</v>
      </c>
      <c r="K215" s="64">
        <v>533088</v>
      </c>
      <c r="L215" s="65">
        <f t="shared" si="54"/>
        <v>75259570</v>
      </c>
      <c r="M215" s="66">
        <f t="shared" si="55"/>
        <v>0.007133856508861209</v>
      </c>
      <c r="N215" s="67">
        <f t="shared" si="56"/>
        <v>0.23248335998711483</v>
      </c>
      <c r="O215" s="62">
        <v>89959604</v>
      </c>
      <c r="P215" s="64">
        <v>3512092</v>
      </c>
      <c r="Q215" s="65">
        <f t="shared" si="57"/>
        <v>93471696</v>
      </c>
      <c r="R215" s="66">
        <f t="shared" si="58"/>
        <v>0.03904076767612272</v>
      </c>
      <c r="S215" s="67">
        <f t="shared" si="59"/>
        <v>0.033536032528710465</v>
      </c>
      <c r="T215" s="62">
        <v>12976792</v>
      </c>
      <c r="U215" s="64">
        <v>-392599</v>
      </c>
      <c r="V215" s="65">
        <f t="shared" si="60"/>
        <v>12584193</v>
      </c>
      <c r="W215" s="66">
        <f t="shared" si="61"/>
        <v>-0.03025393332959332</v>
      </c>
      <c r="X215" s="67">
        <f t="shared" si="62"/>
        <v>0.4016483938748149</v>
      </c>
      <c r="Y215" s="62">
        <v>155418136</v>
      </c>
      <c r="Z215" s="64">
        <v>-3913141</v>
      </c>
      <c r="AA215" s="65">
        <f t="shared" si="63"/>
        <v>151504995</v>
      </c>
      <c r="AB215" s="66">
        <f t="shared" si="64"/>
        <v>-0.025178149093230663</v>
      </c>
      <c r="AC215" s="67">
        <f t="shared" si="65"/>
        <v>0.03245986965751158</v>
      </c>
      <c r="AD215" s="62">
        <v>12560370</v>
      </c>
      <c r="AE215" s="67">
        <f t="shared" si="66"/>
        <v>0</v>
      </c>
      <c r="AF215" s="62">
        <v>0</v>
      </c>
      <c r="AG215" s="62">
        <v>386950722</v>
      </c>
      <c r="AH215" s="64">
        <v>-260560</v>
      </c>
      <c r="AI215" s="65">
        <v>386690162</v>
      </c>
      <c r="AJ215" s="66">
        <f t="shared" si="67"/>
        <v>-0.0006733673958618431</v>
      </c>
      <c r="AK215" s="62">
        <v>0</v>
      </c>
      <c r="AL215" s="62">
        <v>0</v>
      </c>
      <c r="AM215" s="25">
        <v>0</v>
      </c>
      <c r="AN215" s="68"/>
    </row>
    <row r="216" spans="1:40" ht="12.75">
      <c r="A216" s="59" t="s">
        <v>437</v>
      </c>
      <c r="B216" s="60" t="s">
        <v>436</v>
      </c>
      <c r="C216" s="24">
        <v>3</v>
      </c>
      <c r="D216" s="24"/>
      <c r="E216" s="61">
        <f t="shared" si="51"/>
        <v>0.04304809853613975</v>
      </c>
      <c r="F216" s="62">
        <v>33527557</v>
      </c>
      <c r="G216" s="63">
        <f t="shared" si="52"/>
        <v>0.020998063450666977</v>
      </c>
      <c r="H216" s="62">
        <v>16354120</v>
      </c>
      <c r="I216" s="63">
        <f t="shared" si="53"/>
        <v>0.06884962185678524</v>
      </c>
      <c r="J216" s="62">
        <v>53622801</v>
      </c>
      <c r="K216" s="64">
        <v>382538</v>
      </c>
      <c r="L216" s="65">
        <f t="shared" si="54"/>
        <v>54005339</v>
      </c>
      <c r="M216" s="66">
        <f t="shared" si="55"/>
        <v>0.007133868296063087</v>
      </c>
      <c r="N216" s="67">
        <f t="shared" si="56"/>
        <v>0.5985642270522866</v>
      </c>
      <c r="O216" s="62">
        <v>466185428</v>
      </c>
      <c r="P216" s="64">
        <v>20268931</v>
      </c>
      <c r="Q216" s="65">
        <f t="shared" si="57"/>
        <v>486454359</v>
      </c>
      <c r="R216" s="66">
        <f t="shared" si="58"/>
        <v>0.043478259470607045</v>
      </c>
      <c r="S216" s="67">
        <f t="shared" si="59"/>
        <v>0.1408381551134106</v>
      </c>
      <c r="T216" s="62">
        <v>109690310</v>
      </c>
      <c r="U216" s="64">
        <v>-3252162</v>
      </c>
      <c r="V216" s="65">
        <f t="shared" si="60"/>
        <v>106438148</v>
      </c>
      <c r="W216" s="66">
        <f t="shared" si="61"/>
        <v>-0.029648580626675226</v>
      </c>
      <c r="X216" s="67">
        <f t="shared" si="62"/>
        <v>0.11885914236847181</v>
      </c>
      <c r="Y216" s="62">
        <v>92572188</v>
      </c>
      <c r="Z216" s="64">
        <v>-3702888</v>
      </c>
      <c r="AA216" s="65">
        <f t="shared" si="63"/>
        <v>88869300</v>
      </c>
      <c r="AB216" s="66">
        <f t="shared" si="64"/>
        <v>-0.04000000518514265</v>
      </c>
      <c r="AC216" s="67">
        <f t="shared" si="65"/>
        <v>0.007843499800365144</v>
      </c>
      <c r="AD216" s="62">
        <v>6108827</v>
      </c>
      <c r="AE216" s="67">
        <f t="shared" si="66"/>
        <v>0.000999191821873849</v>
      </c>
      <c r="AF216" s="62">
        <v>778210</v>
      </c>
      <c r="AG216" s="62">
        <v>778839441</v>
      </c>
      <c r="AH216" s="64">
        <v>13696419</v>
      </c>
      <c r="AI216" s="65">
        <v>792535860</v>
      </c>
      <c r="AJ216" s="66">
        <f t="shared" si="67"/>
        <v>0.017585677199930094</v>
      </c>
      <c r="AK216" s="62">
        <v>0</v>
      </c>
      <c r="AL216" s="62">
        <v>2368971</v>
      </c>
      <c r="AM216" s="25">
        <v>0</v>
      </c>
      <c r="AN216" s="68"/>
    </row>
    <row r="217" spans="1:40" ht="12.75">
      <c r="A217" s="59" t="s">
        <v>439</v>
      </c>
      <c r="B217" s="60" t="s">
        <v>438</v>
      </c>
      <c r="C217" s="24">
        <v>3</v>
      </c>
      <c r="D217" s="24"/>
      <c r="E217" s="61">
        <f t="shared" si="51"/>
        <v>0.04837132834109043</v>
      </c>
      <c r="F217" s="62">
        <v>14675572</v>
      </c>
      <c r="G217" s="63">
        <f t="shared" si="52"/>
        <v>0.029179651774618832</v>
      </c>
      <c r="H217" s="62">
        <v>8852932</v>
      </c>
      <c r="I217" s="63">
        <f t="shared" si="53"/>
        <v>0.11422133313271414</v>
      </c>
      <c r="J217" s="62">
        <v>34654070</v>
      </c>
      <c r="K217" s="64">
        <v>247217</v>
      </c>
      <c r="L217" s="65">
        <f t="shared" si="54"/>
        <v>34901287</v>
      </c>
      <c r="M217" s="66">
        <f t="shared" si="55"/>
        <v>0.007133851810191415</v>
      </c>
      <c r="N217" s="67">
        <f t="shared" si="56"/>
        <v>0.4058309487142998</v>
      </c>
      <c r="O217" s="62">
        <v>123126685</v>
      </c>
      <c r="P217" s="64">
        <v>5077919</v>
      </c>
      <c r="Q217" s="65">
        <f t="shared" si="57"/>
        <v>128204604</v>
      </c>
      <c r="R217" s="66">
        <f t="shared" si="58"/>
        <v>0.04124141732557812</v>
      </c>
      <c r="S217" s="67">
        <f t="shared" si="59"/>
        <v>0.05217908295985724</v>
      </c>
      <c r="T217" s="62">
        <v>15830822</v>
      </c>
      <c r="U217" s="64">
        <v>-371591</v>
      </c>
      <c r="V217" s="65">
        <f t="shared" si="60"/>
        <v>15459231</v>
      </c>
      <c r="W217" s="66">
        <f t="shared" si="61"/>
        <v>-0.02347262826908167</v>
      </c>
      <c r="X217" s="67">
        <f t="shared" si="62"/>
        <v>0.32316324621092984</v>
      </c>
      <c r="Y217" s="62">
        <v>98045798</v>
      </c>
      <c r="Z217" s="64">
        <v>-2286308</v>
      </c>
      <c r="AA217" s="65">
        <f t="shared" si="63"/>
        <v>95759490</v>
      </c>
      <c r="AB217" s="66">
        <f t="shared" si="64"/>
        <v>-0.023318775986707764</v>
      </c>
      <c r="AC217" s="67">
        <f t="shared" si="65"/>
        <v>0.02705440886648971</v>
      </c>
      <c r="AD217" s="62">
        <v>8208146</v>
      </c>
      <c r="AE217" s="67">
        <f t="shared" si="66"/>
        <v>0</v>
      </c>
      <c r="AF217" s="62">
        <v>0</v>
      </c>
      <c r="AG217" s="62">
        <v>303394025</v>
      </c>
      <c r="AH217" s="64">
        <v>2667237</v>
      </c>
      <c r="AI217" s="65">
        <v>306061262</v>
      </c>
      <c r="AJ217" s="66">
        <f t="shared" si="67"/>
        <v>0.008791330020424759</v>
      </c>
      <c r="AK217" s="62">
        <v>0</v>
      </c>
      <c r="AL217" s="62">
        <v>0</v>
      </c>
      <c r="AM217" s="25">
        <v>0</v>
      </c>
      <c r="AN217" s="68"/>
    </row>
    <row r="218" spans="1:40" ht="12.75">
      <c r="A218" s="59" t="s">
        <v>441</v>
      </c>
      <c r="B218" s="60" t="s">
        <v>440</v>
      </c>
      <c r="C218" s="24">
        <v>3</v>
      </c>
      <c r="D218" s="24"/>
      <c r="E218" s="61">
        <f t="shared" si="51"/>
        <v>0.06888137245827274</v>
      </c>
      <c r="F218" s="62">
        <v>105908991</v>
      </c>
      <c r="G218" s="63">
        <f t="shared" si="52"/>
        <v>0.022414932761153368</v>
      </c>
      <c r="H218" s="62">
        <v>34464222</v>
      </c>
      <c r="I218" s="63">
        <f t="shared" si="53"/>
        <v>0.026570558041098803</v>
      </c>
      <c r="J218" s="62">
        <v>40853730</v>
      </c>
      <c r="K218" s="64">
        <v>291445</v>
      </c>
      <c r="L218" s="65">
        <f t="shared" si="54"/>
        <v>41145175</v>
      </c>
      <c r="M218" s="66">
        <f t="shared" si="55"/>
        <v>0.007133865133000096</v>
      </c>
      <c r="N218" s="67">
        <f t="shared" si="56"/>
        <v>0.49709349870256236</v>
      </c>
      <c r="O218" s="62">
        <v>764309261</v>
      </c>
      <c r="P218" s="64">
        <v>33221268</v>
      </c>
      <c r="Q218" s="65">
        <f t="shared" si="57"/>
        <v>797530529</v>
      </c>
      <c r="R218" s="66">
        <f t="shared" si="58"/>
        <v>0.043465740499512275</v>
      </c>
      <c r="S218" s="67">
        <f t="shared" si="59"/>
        <v>0.27279520094021714</v>
      </c>
      <c r="T218" s="62">
        <v>419437991</v>
      </c>
      <c r="U218" s="64">
        <v>-12507720</v>
      </c>
      <c r="V218" s="65">
        <f t="shared" si="60"/>
        <v>406930271</v>
      </c>
      <c r="W218" s="66">
        <f t="shared" si="61"/>
        <v>-0.029820188605662094</v>
      </c>
      <c r="X218" s="67">
        <f t="shared" si="62"/>
        <v>0.10395602667544786</v>
      </c>
      <c r="Y218" s="62">
        <v>159838248</v>
      </c>
      <c r="Z218" s="64">
        <v>-6350293</v>
      </c>
      <c r="AA218" s="65">
        <f t="shared" si="63"/>
        <v>153487955</v>
      </c>
      <c r="AB218" s="66">
        <f t="shared" si="64"/>
        <v>-0.03972949578376259</v>
      </c>
      <c r="AC218" s="67">
        <f t="shared" si="65"/>
        <v>0.008183239641037648</v>
      </c>
      <c r="AD218" s="62">
        <v>12582192</v>
      </c>
      <c r="AE218" s="67">
        <f t="shared" si="66"/>
        <v>0.00010517078021012825</v>
      </c>
      <c r="AF218" s="62">
        <v>161706</v>
      </c>
      <c r="AG218" s="62">
        <v>1537556341</v>
      </c>
      <c r="AH218" s="64">
        <v>14654700</v>
      </c>
      <c r="AI218" s="65">
        <v>1552211041</v>
      </c>
      <c r="AJ218" s="66">
        <f t="shared" si="67"/>
        <v>0.009531162929918286</v>
      </c>
      <c r="AK218" s="62">
        <v>0</v>
      </c>
      <c r="AL218" s="62">
        <v>6683221</v>
      </c>
      <c r="AM218" s="25">
        <v>0</v>
      </c>
      <c r="AN218" s="68"/>
    </row>
    <row r="219" spans="1:40" ht="12.75">
      <c r="A219" s="59" t="s">
        <v>443</v>
      </c>
      <c r="B219" s="60" t="s">
        <v>442</v>
      </c>
      <c r="C219" s="24">
        <v>3</v>
      </c>
      <c r="D219" s="24"/>
      <c r="E219" s="61">
        <f t="shared" si="51"/>
        <v>0.021792620464799954</v>
      </c>
      <c r="F219" s="62">
        <v>14496822</v>
      </c>
      <c r="G219" s="63">
        <f t="shared" si="52"/>
        <v>0.02789800545962581</v>
      </c>
      <c r="H219" s="62">
        <v>18558228</v>
      </c>
      <c r="I219" s="63">
        <f t="shared" si="53"/>
        <v>0.035547561713161105</v>
      </c>
      <c r="J219" s="62">
        <v>23646843</v>
      </c>
      <c r="K219" s="64">
        <v>168693</v>
      </c>
      <c r="L219" s="65">
        <f t="shared" si="54"/>
        <v>23815536</v>
      </c>
      <c r="M219" s="66">
        <f t="shared" si="55"/>
        <v>0.007133848691768284</v>
      </c>
      <c r="N219" s="67">
        <f t="shared" si="56"/>
        <v>0.38735098926768585</v>
      </c>
      <c r="O219" s="62">
        <v>257672470</v>
      </c>
      <c r="P219" s="64">
        <v>4266482</v>
      </c>
      <c r="Q219" s="65">
        <f t="shared" si="57"/>
        <v>261938952</v>
      </c>
      <c r="R219" s="66">
        <f t="shared" si="58"/>
        <v>0.016557771965317054</v>
      </c>
      <c r="S219" s="67">
        <f t="shared" si="59"/>
        <v>0.03855882562523378</v>
      </c>
      <c r="T219" s="62">
        <v>25649987</v>
      </c>
      <c r="U219" s="64">
        <v>270000</v>
      </c>
      <c r="V219" s="65">
        <f t="shared" si="60"/>
        <v>25919987</v>
      </c>
      <c r="W219" s="66">
        <f t="shared" si="61"/>
        <v>0.010526321124451251</v>
      </c>
      <c r="X219" s="67">
        <f t="shared" si="62"/>
        <v>0.47097045553936806</v>
      </c>
      <c r="Y219" s="62">
        <v>313297562</v>
      </c>
      <c r="Z219" s="64">
        <v>-7885835</v>
      </c>
      <c r="AA219" s="65">
        <f t="shared" si="63"/>
        <v>305411727</v>
      </c>
      <c r="AB219" s="66">
        <f t="shared" si="64"/>
        <v>-0.025170432063560073</v>
      </c>
      <c r="AC219" s="67">
        <f t="shared" si="65"/>
        <v>0.017881541930125425</v>
      </c>
      <c r="AD219" s="62">
        <v>11895106</v>
      </c>
      <c r="AE219" s="67">
        <f t="shared" si="66"/>
        <v>0</v>
      </c>
      <c r="AF219" s="62">
        <v>0</v>
      </c>
      <c r="AG219" s="62">
        <v>665217018</v>
      </c>
      <c r="AH219" s="64">
        <v>-3180660</v>
      </c>
      <c r="AI219" s="65">
        <v>662036358</v>
      </c>
      <c r="AJ219" s="66">
        <f t="shared" si="67"/>
        <v>-0.00478138699692737</v>
      </c>
      <c r="AK219" s="62">
        <v>0</v>
      </c>
      <c r="AL219" s="62">
        <v>0</v>
      </c>
      <c r="AM219" s="25">
        <v>0</v>
      </c>
      <c r="AN219" s="68"/>
    </row>
    <row r="220" spans="1:40" ht="12.75">
      <c r="A220" s="59" t="s">
        <v>445</v>
      </c>
      <c r="B220" s="60" t="s">
        <v>444</v>
      </c>
      <c r="C220" s="24">
        <v>3</v>
      </c>
      <c r="D220" s="24"/>
      <c r="E220" s="61">
        <f t="shared" si="51"/>
        <v>0.048825113998058944</v>
      </c>
      <c r="F220" s="62">
        <v>78779485</v>
      </c>
      <c r="G220" s="63">
        <f t="shared" si="52"/>
        <v>0.018491936815625453</v>
      </c>
      <c r="H220" s="62">
        <v>29836802</v>
      </c>
      <c r="I220" s="63">
        <f t="shared" si="53"/>
        <v>0.01773794333925616</v>
      </c>
      <c r="J220" s="62">
        <v>28620231</v>
      </c>
      <c r="K220" s="64">
        <v>204173</v>
      </c>
      <c r="L220" s="65">
        <f t="shared" si="54"/>
        <v>28824404</v>
      </c>
      <c r="M220" s="66">
        <f t="shared" si="55"/>
        <v>0.007133869744098152</v>
      </c>
      <c r="N220" s="67">
        <f t="shared" si="56"/>
        <v>0.3823457149934024</v>
      </c>
      <c r="O220" s="62">
        <v>616916092</v>
      </c>
      <c r="P220" s="64">
        <v>13188276</v>
      </c>
      <c r="Q220" s="65">
        <f t="shared" si="57"/>
        <v>630104368</v>
      </c>
      <c r="R220" s="66">
        <f t="shared" si="58"/>
        <v>0.021377746781161933</v>
      </c>
      <c r="S220" s="67">
        <f t="shared" si="59"/>
        <v>0.07972663583251935</v>
      </c>
      <c r="T220" s="62">
        <v>128639194</v>
      </c>
      <c r="U220" s="64">
        <v>1303364</v>
      </c>
      <c r="V220" s="65">
        <f t="shared" si="60"/>
        <v>129942558</v>
      </c>
      <c r="W220" s="66">
        <f t="shared" si="61"/>
        <v>0.010131935372667213</v>
      </c>
      <c r="X220" s="67">
        <f t="shared" si="62"/>
        <v>0.4407677430604653</v>
      </c>
      <c r="Y220" s="62">
        <v>711180230</v>
      </c>
      <c r="Z220" s="64">
        <v>-16218602</v>
      </c>
      <c r="AA220" s="65">
        <f t="shared" si="63"/>
        <v>694961628</v>
      </c>
      <c r="AB220" s="66">
        <f t="shared" si="64"/>
        <v>-0.022805192433428583</v>
      </c>
      <c r="AC220" s="67">
        <f t="shared" si="65"/>
        <v>0.012104911960672409</v>
      </c>
      <c r="AD220" s="62">
        <v>19531316</v>
      </c>
      <c r="AE220" s="67">
        <f t="shared" si="66"/>
        <v>0</v>
      </c>
      <c r="AF220" s="62">
        <v>0</v>
      </c>
      <c r="AG220" s="62">
        <v>1613503350</v>
      </c>
      <c r="AH220" s="64">
        <v>-1522789</v>
      </c>
      <c r="AI220" s="65">
        <v>1611980561</v>
      </c>
      <c r="AJ220" s="66">
        <f t="shared" si="67"/>
        <v>-0.0009437780219049437</v>
      </c>
      <c r="AK220" s="62">
        <v>17203</v>
      </c>
      <c r="AL220" s="62">
        <v>2778154</v>
      </c>
      <c r="AM220" s="25">
        <v>0</v>
      </c>
      <c r="AN220" s="68"/>
    </row>
    <row r="221" spans="1:40" ht="12.75">
      <c r="A221" s="59" t="s">
        <v>447</v>
      </c>
      <c r="B221" s="60" t="s">
        <v>446</v>
      </c>
      <c r="C221" s="24">
        <v>3</v>
      </c>
      <c r="D221" s="24"/>
      <c r="E221" s="61">
        <f t="shared" si="51"/>
        <v>0.04970973083969535</v>
      </c>
      <c r="F221" s="62">
        <v>79353277</v>
      </c>
      <c r="G221" s="63">
        <f t="shared" si="52"/>
        <v>0.004650147326666828</v>
      </c>
      <c r="H221" s="62">
        <v>7423183</v>
      </c>
      <c r="I221" s="63">
        <f t="shared" si="53"/>
        <v>0.014579463046123193</v>
      </c>
      <c r="J221" s="62">
        <v>23273676</v>
      </c>
      <c r="K221" s="64">
        <v>166032</v>
      </c>
      <c r="L221" s="65">
        <f t="shared" si="54"/>
        <v>23439708</v>
      </c>
      <c r="M221" s="66">
        <f t="shared" si="55"/>
        <v>0.007133896682243063</v>
      </c>
      <c r="N221" s="67">
        <f t="shared" si="56"/>
        <v>0.11206052950119556</v>
      </c>
      <c r="O221" s="62">
        <v>178885906</v>
      </c>
      <c r="P221" s="64">
        <v>496818</v>
      </c>
      <c r="Q221" s="65">
        <f t="shared" si="57"/>
        <v>179382724</v>
      </c>
      <c r="R221" s="66">
        <f t="shared" si="58"/>
        <v>0.0027772897882743204</v>
      </c>
      <c r="S221" s="67">
        <f t="shared" si="59"/>
        <v>0.02897474833920352</v>
      </c>
      <c r="T221" s="62">
        <v>46253343</v>
      </c>
      <c r="U221" s="64">
        <v>-616919</v>
      </c>
      <c r="V221" s="65">
        <f t="shared" si="60"/>
        <v>45636424</v>
      </c>
      <c r="W221" s="66">
        <f t="shared" si="61"/>
        <v>-0.013337825116770478</v>
      </c>
      <c r="X221" s="67">
        <f t="shared" si="62"/>
        <v>0.7682027117622506</v>
      </c>
      <c r="Y221" s="62">
        <v>1226307235</v>
      </c>
      <c r="Z221" s="64">
        <v>-16384725</v>
      </c>
      <c r="AA221" s="65">
        <f t="shared" si="63"/>
        <v>1209922510</v>
      </c>
      <c r="AB221" s="66">
        <f t="shared" si="64"/>
        <v>-0.013361027752559904</v>
      </c>
      <c r="AC221" s="67">
        <f t="shared" si="65"/>
        <v>0.021822669184864942</v>
      </c>
      <c r="AD221" s="62">
        <v>34836244</v>
      </c>
      <c r="AE221" s="67">
        <f t="shared" si="66"/>
        <v>0</v>
      </c>
      <c r="AF221" s="62">
        <v>0</v>
      </c>
      <c r="AG221" s="62">
        <v>1596332864</v>
      </c>
      <c r="AH221" s="64">
        <v>-16338794</v>
      </c>
      <c r="AI221" s="65">
        <v>1579994070</v>
      </c>
      <c r="AJ221" s="66">
        <f t="shared" si="67"/>
        <v>-0.010235204930292032</v>
      </c>
      <c r="AK221" s="62">
        <v>0</v>
      </c>
      <c r="AL221" s="62">
        <v>40633</v>
      </c>
      <c r="AM221" s="25">
        <v>0</v>
      </c>
      <c r="AN221" s="68"/>
    </row>
    <row r="222" spans="1:40" ht="12.75">
      <c r="A222" s="59" t="s">
        <v>449</v>
      </c>
      <c r="B222" s="60" t="s">
        <v>448</v>
      </c>
      <c r="C222" s="24">
        <v>3</v>
      </c>
      <c r="D222" s="24"/>
      <c r="E222" s="61">
        <f t="shared" si="51"/>
        <v>0.0652857028951581</v>
      </c>
      <c r="F222" s="62">
        <v>11336215</v>
      </c>
      <c r="G222" s="63">
        <f t="shared" si="52"/>
        <v>0.007391611216960646</v>
      </c>
      <c r="H222" s="62">
        <v>1283480</v>
      </c>
      <c r="I222" s="63">
        <f t="shared" si="53"/>
        <v>0.0011098992493582343</v>
      </c>
      <c r="J222" s="62">
        <v>192723</v>
      </c>
      <c r="K222" s="64">
        <v>1375</v>
      </c>
      <c r="L222" s="65">
        <f t="shared" si="54"/>
        <v>194098</v>
      </c>
      <c r="M222" s="66">
        <f t="shared" si="55"/>
        <v>0.00713459213482563</v>
      </c>
      <c r="N222" s="67">
        <f t="shared" si="56"/>
        <v>0.176242968321514</v>
      </c>
      <c r="O222" s="62">
        <v>30602844</v>
      </c>
      <c r="P222" s="64">
        <v>-903274</v>
      </c>
      <c r="Q222" s="65">
        <f t="shared" si="57"/>
        <v>29699570</v>
      </c>
      <c r="R222" s="66">
        <f t="shared" si="58"/>
        <v>-0.029516014916783552</v>
      </c>
      <c r="S222" s="67">
        <f t="shared" si="59"/>
        <v>0.02869042018725112</v>
      </c>
      <c r="T222" s="62">
        <v>4981807</v>
      </c>
      <c r="U222" s="64">
        <v>0</v>
      </c>
      <c r="V222" s="65">
        <f t="shared" si="60"/>
        <v>4981807</v>
      </c>
      <c r="W222" s="66">
        <f t="shared" si="61"/>
        <v>0</v>
      </c>
      <c r="X222" s="67">
        <f t="shared" si="62"/>
        <v>0.6664893535383837</v>
      </c>
      <c r="Y222" s="62">
        <v>115729268</v>
      </c>
      <c r="Z222" s="64">
        <v>5031707</v>
      </c>
      <c r="AA222" s="65">
        <f t="shared" si="63"/>
        <v>120760975</v>
      </c>
      <c r="AB222" s="66">
        <f t="shared" si="64"/>
        <v>0.04347825823973932</v>
      </c>
      <c r="AC222" s="67">
        <f t="shared" si="65"/>
        <v>0.05479004459137416</v>
      </c>
      <c r="AD222" s="62">
        <v>9513748</v>
      </c>
      <c r="AE222" s="67">
        <f t="shared" si="66"/>
        <v>0</v>
      </c>
      <c r="AF222" s="62">
        <v>0</v>
      </c>
      <c r="AG222" s="62">
        <v>173640085</v>
      </c>
      <c r="AH222" s="64">
        <v>4129808</v>
      </c>
      <c r="AI222" s="65">
        <v>177769893</v>
      </c>
      <c r="AJ222" s="66">
        <f t="shared" si="67"/>
        <v>0.023783724823677667</v>
      </c>
      <c r="AK222" s="62">
        <v>0</v>
      </c>
      <c r="AL222" s="62">
        <v>0</v>
      </c>
      <c r="AM222" s="25">
        <v>0</v>
      </c>
      <c r="AN222" s="68"/>
    </row>
    <row r="223" spans="1:40" ht="12.75">
      <c r="A223" s="59" t="s">
        <v>451</v>
      </c>
      <c r="B223" s="60" t="s">
        <v>450</v>
      </c>
      <c r="C223" s="24">
        <v>3</v>
      </c>
      <c r="D223" s="24"/>
      <c r="E223" s="61">
        <f t="shared" si="51"/>
        <v>0.0332483882238538</v>
      </c>
      <c r="F223" s="62">
        <v>30367070</v>
      </c>
      <c r="G223" s="63">
        <f t="shared" si="52"/>
        <v>0.008387202196591032</v>
      </c>
      <c r="H223" s="62">
        <v>7660364</v>
      </c>
      <c r="I223" s="63">
        <f t="shared" si="53"/>
        <v>0.0015340252208397593</v>
      </c>
      <c r="J223" s="62">
        <v>1401086</v>
      </c>
      <c r="K223" s="64">
        <v>9996</v>
      </c>
      <c r="L223" s="65">
        <f t="shared" si="54"/>
        <v>1411082</v>
      </c>
      <c r="M223" s="66">
        <f t="shared" si="55"/>
        <v>0.00713446569304097</v>
      </c>
      <c r="N223" s="67">
        <f t="shared" si="56"/>
        <v>0.13238506401274971</v>
      </c>
      <c r="O223" s="62">
        <v>120912523</v>
      </c>
      <c r="P223" s="64">
        <v>-3590432</v>
      </c>
      <c r="Q223" s="65">
        <f t="shared" si="57"/>
        <v>117322091</v>
      </c>
      <c r="R223" s="66">
        <f t="shared" si="58"/>
        <v>-0.029694459357199915</v>
      </c>
      <c r="S223" s="67">
        <f t="shared" si="59"/>
        <v>0.025737852263436046</v>
      </c>
      <c r="T223" s="62">
        <v>23507400</v>
      </c>
      <c r="U223" s="64">
        <v>-18823</v>
      </c>
      <c r="V223" s="65">
        <f t="shared" si="60"/>
        <v>23488577</v>
      </c>
      <c r="W223" s="66">
        <f t="shared" si="61"/>
        <v>-0.0008007265797153237</v>
      </c>
      <c r="X223" s="67">
        <f t="shared" si="62"/>
        <v>0.7718422093358194</v>
      </c>
      <c r="Y223" s="62">
        <v>704954064</v>
      </c>
      <c r="Z223" s="64">
        <v>22383224</v>
      </c>
      <c r="AA223" s="65">
        <f t="shared" si="63"/>
        <v>727337288</v>
      </c>
      <c r="AB223" s="66">
        <f t="shared" si="64"/>
        <v>0.03175132273583148</v>
      </c>
      <c r="AC223" s="67">
        <f t="shared" si="65"/>
        <v>0.02680456281359666</v>
      </c>
      <c r="AD223" s="62">
        <v>24481669</v>
      </c>
      <c r="AE223" s="67">
        <f t="shared" si="66"/>
        <v>6.0695933113651045E-05</v>
      </c>
      <c r="AF223" s="62">
        <v>55436</v>
      </c>
      <c r="AG223" s="62">
        <v>913339612</v>
      </c>
      <c r="AH223" s="64">
        <v>18783965</v>
      </c>
      <c r="AI223" s="65">
        <v>932123577</v>
      </c>
      <c r="AJ223" s="66">
        <f t="shared" si="67"/>
        <v>0.020566243654830115</v>
      </c>
      <c r="AK223" s="62">
        <v>0</v>
      </c>
      <c r="AL223" s="62">
        <v>451896</v>
      </c>
      <c r="AM223" s="25">
        <v>0</v>
      </c>
      <c r="AN223" s="68"/>
    </row>
    <row r="224" spans="1:40" ht="12.75">
      <c r="A224" s="59" t="s">
        <v>453</v>
      </c>
      <c r="B224" s="60" t="s">
        <v>452</v>
      </c>
      <c r="C224" s="24">
        <v>3</v>
      </c>
      <c r="D224" s="24"/>
      <c r="E224" s="61">
        <f t="shared" si="51"/>
        <v>0.035153230671102445</v>
      </c>
      <c r="F224" s="62">
        <v>22858408</v>
      </c>
      <c r="G224" s="63">
        <f t="shared" si="52"/>
        <v>0.002781633889614385</v>
      </c>
      <c r="H224" s="62">
        <v>1808759</v>
      </c>
      <c r="I224" s="63">
        <f t="shared" si="53"/>
        <v>0.0005608038213429487</v>
      </c>
      <c r="J224" s="62">
        <v>364663</v>
      </c>
      <c r="K224" s="64">
        <v>2601</v>
      </c>
      <c r="L224" s="65">
        <f t="shared" si="54"/>
        <v>367264</v>
      </c>
      <c r="M224" s="66">
        <f t="shared" si="55"/>
        <v>0.007132612850769066</v>
      </c>
      <c r="N224" s="67">
        <f t="shared" si="56"/>
        <v>0.1517067831461559</v>
      </c>
      <c r="O224" s="62">
        <v>98647421</v>
      </c>
      <c r="P224" s="64">
        <v>1023980</v>
      </c>
      <c r="Q224" s="65">
        <f t="shared" si="57"/>
        <v>99671401</v>
      </c>
      <c r="R224" s="66">
        <f t="shared" si="58"/>
        <v>0.010380200410915964</v>
      </c>
      <c r="S224" s="67">
        <f t="shared" si="59"/>
        <v>0.02304869211324111</v>
      </c>
      <c r="T224" s="62">
        <v>14987425</v>
      </c>
      <c r="U224" s="64">
        <v>0</v>
      </c>
      <c r="V224" s="65">
        <f t="shared" si="60"/>
        <v>14987425</v>
      </c>
      <c r="W224" s="66">
        <f t="shared" si="61"/>
        <v>0</v>
      </c>
      <c r="X224" s="67">
        <f t="shared" si="62"/>
        <v>0.7563382959444486</v>
      </c>
      <c r="Y224" s="62">
        <v>491809402</v>
      </c>
      <c r="Z224" s="64">
        <v>14051697</v>
      </c>
      <c r="AA224" s="65">
        <f t="shared" si="63"/>
        <v>505861099</v>
      </c>
      <c r="AB224" s="66">
        <f t="shared" si="64"/>
        <v>0.028571428164766967</v>
      </c>
      <c r="AC224" s="67">
        <f t="shared" si="65"/>
        <v>0.03041056041409465</v>
      </c>
      <c r="AD224" s="62">
        <v>19774484</v>
      </c>
      <c r="AE224" s="67">
        <f t="shared" si="66"/>
        <v>0</v>
      </c>
      <c r="AF224" s="62">
        <v>0</v>
      </c>
      <c r="AG224" s="62">
        <v>650250562</v>
      </c>
      <c r="AH224" s="64">
        <v>15078278</v>
      </c>
      <c r="AI224" s="65">
        <v>665328840</v>
      </c>
      <c r="AJ224" s="66">
        <f t="shared" si="67"/>
        <v>0.02318841210013441</v>
      </c>
      <c r="AK224" s="62">
        <v>0</v>
      </c>
      <c r="AL224" s="62">
        <v>234865</v>
      </c>
      <c r="AM224" s="25">
        <v>0</v>
      </c>
      <c r="AN224" s="68"/>
    </row>
    <row r="225" spans="1:40" ht="12.75">
      <c r="A225" s="59" t="s">
        <v>455</v>
      </c>
      <c r="B225" s="60" t="s">
        <v>454</v>
      </c>
      <c r="C225" s="24">
        <v>3</v>
      </c>
      <c r="D225" s="24"/>
      <c r="E225" s="61">
        <f t="shared" si="51"/>
        <v>0.03216514288422513</v>
      </c>
      <c r="F225" s="62">
        <v>9035889</v>
      </c>
      <c r="G225" s="63">
        <f t="shared" si="52"/>
        <v>0.018609885327009218</v>
      </c>
      <c r="H225" s="62">
        <v>5227922</v>
      </c>
      <c r="I225" s="63">
        <f t="shared" si="53"/>
        <v>0.05986477573646534</v>
      </c>
      <c r="J225" s="62">
        <v>16817319</v>
      </c>
      <c r="K225" s="64">
        <v>119973</v>
      </c>
      <c r="L225" s="65">
        <f t="shared" si="54"/>
        <v>16937292</v>
      </c>
      <c r="M225" s="66">
        <f t="shared" si="55"/>
        <v>0.007133895717860855</v>
      </c>
      <c r="N225" s="67">
        <f t="shared" si="56"/>
        <v>0.09601148966117522</v>
      </c>
      <c r="O225" s="62">
        <v>26971718</v>
      </c>
      <c r="P225" s="64">
        <v>151405</v>
      </c>
      <c r="Q225" s="65">
        <f t="shared" si="57"/>
        <v>27123123</v>
      </c>
      <c r="R225" s="66">
        <f t="shared" si="58"/>
        <v>0.005613472601189142</v>
      </c>
      <c r="S225" s="67">
        <f t="shared" si="59"/>
        <v>0.011398023565093961</v>
      </c>
      <c r="T225" s="62">
        <v>3201953</v>
      </c>
      <c r="U225" s="64">
        <v>-3098</v>
      </c>
      <c r="V225" s="65">
        <f t="shared" si="60"/>
        <v>3198855</v>
      </c>
      <c r="W225" s="66">
        <f t="shared" si="61"/>
        <v>-0.0009675345015994926</v>
      </c>
      <c r="X225" s="67">
        <f t="shared" si="62"/>
        <v>0.7471406399419932</v>
      </c>
      <c r="Y225" s="62">
        <v>209888074</v>
      </c>
      <c r="Z225" s="64">
        <v>3417820</v>
      </c>
      <c r="AA225" s="65">
        <f t="shared" si="63"/>
        <v>213305894</v>
      </c>
      <c r="AB225" s="66">
        <f t="shared" si="64"/>
        <v>0.016284012401771814</v>
      </c>
      <c r="AC225" s="67">
        <f t="shared" si="65"/>
        <v>0.03481004288403789</v>
      </c>
      <c r="AD225" s="62">
        <v>9778899</v>
      </c>
      <c r="AE225" s="67">
        <f t="shared" si="66"/>
        <v>0</v>
      </c>
      <c r="AF225" s="62">
        <v>0</v>
      </c>
      <c r="AG225" s="62">
        <v>280921774</v>
      </c>
      <c r="AH225" s="64">
        <v>3686100</v>
      </c>
      <c r="AI225" s="65">
        <v>284607874</v>
      </c>
      <c r="AJ225" s="66">
        <f t="shared" si="67"/>
        <v>0.013121446399523307</v>
      </c>
      <c r="AK225" s="62">
        <v>0</v>
      </c>
      <c r="AL225" s="62">
        <v>372730</v>
      </c>
      <c r="AM225" s="25">
        <v>0</v>
      </c>
      <c r="AN225" s="68"/>
    </row>
    <row r="226" spans="1:40" ht="12.75">
      <c r="A226" s="59" t="s">
        <v>457</v>
      </c>
      <c r="B226" s="60" t="s">
        <v>456</v>
      </c>
      <c r="C226" s="24">
        <v>3</v>
      </c>
      <c r="D226" s="24"/>
      <c r="E226" s="61">
        <f t="shared" si="51"/>
        <v>0.024688800194447996</v>
      </c>
      <c r="F226" s="62">
        <v>13261825</v>
      </c>
      <c r="G226" s="63">
        <f t="shared" si="52"/>
        <v>0.01814793733969079</v>
      </c>
      <c r="H226" s="62">
        <v>9748338</v>
      </c>
      <c r="I226" s="63">
        <f t="shared" si="53"/>
        <v>0.06254661115049916</v>
      </c>
      <c r="J226" s="62">
        <v>33597510</v>
      </c>
      <c r="K226" s="64">
        <v>239680</v>
      </c>
      <c r="L226" s="65">
        <f t="shared" si="54"/>
        <v>33837190</v>
      </c>
      <c r="M226" s="66">
        <f t="shared" si="55"/>
        <v>0.007133862003463947</v>
      </c>
      <c r="N226" s="67">
        <f t="shared" si="56"/>
        <v>0.06937871335429165</v>
      </c>
      <c r="O226" s="62">
        <v>37267439</v>
      </c>
      <c r="P226" s="64">
        <v>-5459</v>
      </c>
      <c r="Q226" s="65">
        <f t="shared" si="57"/>
        <v>37261980</v>
      </c>
      <c r="R226" s="66">
        <f t="shared" si="58"/>
        <v>-0.00014648175851310845</v>
      </c>
      <c r="S226" s="67">
        <f t="shared" si="59"/>
        <v>0.00456043825994808</v>
      </c>
      <c r="T226" s="62">
        <v>2449683</v>
      </c>
      <c r="U226" s="64">
        <v>0</v>
      </c>
      <c r="V226" s="65">
        <f t="shared" si="60"/>
        <v>2449683</v>
      </c>
      <c r="W226" s="66">
        <f t="shared" si="61"/>
        <v>0</v>
      </c>
      <c r="X226" s="67">
        <f t="shared" si="62"/>
        <v>0.8013135605417264</v>
      </c>
      <c r="Y226" s="62">
        <v>430433238</v>
      </c>
      <c r="Z226" s="64">
        <v>6218791</v>
      </c>
      <c r="AA226" s="65">
        <f t="shared" si="63"/>
        <v>436652029</v>
      </c>
      <c r="AB226" s="66">
        <f t="shared" si="64"/>
        <v>0.014447748108151444</v>
      </c>
      <c r="AC226" s="67">
        <f t="shared" si="65"/>
        <v>0.01935276929392365</v>
      </c>
      <c r="AD226" s="62">
        <v>10395525</v>
      </c>
      <c r="AE226" s="67">
        <f t="shared" si="66"/>
        <v>1.1169865472262526E-05</v>
      </c>
      <c r="AF226" s="62">
        <v>6000</v>
      </c>
      <c r="AG226" s="62">
        <v>537159558</v>
      </c>
      <c r="AH226" s="64">
        <v>6453012</v>
      </c>
      <c r="AI226" s="65">
        <v>543612570</v>
      </c>
      <c r="AJ226" s="66">
        <f t="shared" si="67"/>
        <v>0.012013212655149291</v>
      </c>
      <c r="AK226" s="62">
        <v>0</v>
      </c>
      <c r="AL226" s="62">
        <v>0</v>
      </c>
      <c r="AM226" s="25">
        <v>0</v>
      </c>
      <c r="AN226" s="68"/>
    </row>
    <row r="227" spans="1:40" ht="12.75">
      <c r="A227" s="59" t="s">
        <v>459</v>
      </c>
      <c r="B227" s="60" t="s">
        <v>458</v>
      </c>
      <c r="C227" s="24">
        <v>3</v>
      </c>
      <c r="D227" s="24"/>
      <c r="E227" s="61">
        <f t="shared" si="51"/>
        <v>0.02473822456289112</v>
      </c>
      <c r="F227" s="62">
        <v>15367874</v>
      </c>
      <c r="G227" s="63">
        <f t="shared" si="52"/>
        <v>0.0662809402604276</v>
      </c>
      <c r="H227" s="62">
        <v>41175030</v>
      </c>
      <c r="I227" s="63">
        <f t="shared" si="53"/>
        <v>0.0033569666070008787</v>
      </c>
      <c r="J227" s="62">
        <v>2085414</v>
      </c>
      <c r="K227" s="64">
        <v>14877</v>
      </c>
      <c r="L227" s="65">
        <f t="shared" si="54"/>
        <v>2100291</v>
      </c>
      <c r="M227" s="66">
        <f t="shared" si="55"/>
        <v>0.007133835296013166</v>
      </c>
      <c r="N227" s="67">
        <f t="shared" si="56"/>
        <v>0.17634540387279984</v>
      </c>
      <c r="O227" s="62">
        <v>109549250</v>
      </c>
      <c r="P227" s="64">
        <v>2330836</v>
      </c>
      <c r="Q227" s="65">
        <f t="shared" si="57"/>
        <v>111880086</v>
      </c>
      <c r="R227" s="66">
        <f t="shared" si="58"/>
        <v>0.021276603901898006</v>
      </c>
      <c r="S227" s="67">
        <f t="shared" si="59"/>
        <v>0.013266408267825826</v>
      </c>
      <c r="T227" s="62">
        <v>8241355</v>
      </c>
      <c r="U227" s="64">
        <v>0</v>
      </c>
      <c r="V227" s="65">
        <f t="shared" si="60"/>
        <v>8241355</v>
      </c>
      <c r="W227" s="66">
        <f t="shared" si="61"/>
        <v>0</v>
      </c>
      <c r="X227" s="67">
        <f t="shared" si="62"/>
        <v>0.6844960114380649</v>
      </c>
      <c r="Y227" s="62">
        <v>425222450</v>
      </c>
      <c r="Z227" s="64">
        <v>0</v>
      </c>
      <c r="AA227" s="65">
        <f t="shared" si="63"/>
        <v>425222450</v>
      </c>
      <c r="AB227" s="66">
        <f t="shared" si="64"/>
        <v>0</v>
      </c>
      <c r="AC227" s="67">
        <f t="shared" si="65"/>
        <v>0.03151604499098977</v>
      </c>
      <c r="AD227" s="62">
        <v>19578390</v>
      </c>
      <c r="AE227" s="67">
        <f t="shared" si="66"/>
        <v>0</v>
      </c>
      <c r="AF227" s="62">
        <v>0</v>
      </c>
      <c r="AG227" s="62">
        <v>621219763</v>
      </c>
      <c r="AH227" s="64">
        <v>2345713</v>
      </c>
      <c r="AI227" s="65">
        <v>623565476</v>
      </c>
      <c r="AJ227" s="66">
        <f t="shared" si="67"/>
        <v>0.003775979354990353</v>
      </c>
      <c r="AK227" s="62">
        <v>0</v>
      </c>
      <c r="AL227" s="62">
        <v>0</v>
      </c>
      <c r="AM227" s="25">
        <v>0</v>
      </c>
      <c r="AN227" s="68"/>
    </row>
    <row r="228" spans="1:40" ht="12.75">
      <c r="A228" s="59" t="s">
        <v>461</v>
      </c>
      <c r="B228" s="60" t="s">
        <v>460</v>
      </c>
      <c r="C228" s="24">
        <v>3</v>
      </c>
      <c r="D228" s="24"/>
      <c r="E228" s="61">
        <f t="shared" si="51"/>
        <v>0.04307258226672567</v>
      </c>
      <c r="F228" s="62">
        <v>23796236</v>
      </c>
      <c r="G228" s="63">
        <f t="shared" si="52"/>
        <v>0.02675299775076866</v>
      </c>
      <c r="H228" s="62">
        <v>14780183</v>
      </c>
      <c r="I228" s="63">
        <f t="shared" si="53"/>
        <v>0.002411347432747602</v>
      </c>
      <c r="J228" s="62">
        <v>1332193</v>
      </c>
      <c r="K228" s="64">
        <v>9504</v>
      </c>
      <c r="L228" s="65">
        <f t="shared" si="54"/>
        <v>1341697</v>
      </c>
      <c r="M228" s="66">
        <f t="shared" si="55"/>
        <v>0.007134101440256779</v>
      </c>
      <c r="N228" s="67">
        <f t="shared" si="56"/>
        <v>0.07898557537672121</v>
      </c>
      <c r="O228" s="62">
        <v>43637026</v>
      </c>
      <c r="P228" s="64">
        <v>-449867</v>
      </c>
      <c r="Q228" s="65">
        <f t="shared" si="57"/>
        <v>43187159</v>
      </c>
      <c r="R228" s="66">
        <f t="shared" si="58"/>
        <v>-0.010309295596817253</v>
      </c>
      <c r="S228" s="67">
        <f t="shared" si="59"/>
        <v>0.02732164395903169</v>
      </c>
      <c r="T228" s="62">
        <v>15094342</v>
      </c>
      <c r="U228" s="64">
        <v>0</v>
      </c>
      <c r="V228" s="65">
        <f t="shared" si="60"/>
        <v>15094342</v>
      </c>
      <c r="W228" s="66">
        <f t="shared" si="61"/>
        <v>0</v>
      </c>
      <c r="X228" s="67">
        <f t="shared" si="62"/>
        <v>0.7992447667942457</v>
      </c>
      <c r="Y228" s="62">
        <v>441557392</v>
      </c>
      <c r="Z228" s="64">
        <v>8711500</v>
      </c>
      <c r="AA228" s="65">
        <f t="shared" si="63"/>
        <v>450268892</v>
      </c>
      <c r="AB228" s="66">
        <f t="shared" si="64"/>
        <v>0.019729032188866628</v>
      </c>
      <c r="AC228" s="67">
        <f t="shared" si="65"/>
        <v>0.02221108641975948</v>
      </c>
      <c r="AD228" s="62">
        <v>12270921</v>
      </c>
      <c r="AE228" s="67">
        <f t="shared" si="66"/>
        <v>0</v>
      </c>
      <c r="AF228" s="62">
        <v>0</v>
      </c>
      <c r="AG228" s="62">
        <v>552468293</v>
      </c>
      <c r="AH228" s="64">
        <v>8271137</v>
      </c>
      <c r="AI228" s="65">
        <v>560739430</v>
      </c>
      <c r="AJ228" s="66">
        <f t="shared" si="67"/>
        <v>0.01497124288361649</v>
      </c>
      <c r="AK228" s="62">
        <v>0</v>
      </c>
      <c r="AL228" s="62">
        <v>0</v>
      </c>
      <c r="AM228" s="25">
        <v>0</v>
      </c>
      <c r="AN228" s="68"/>
    </row>
    <row r="229" spans="1:40" ht="12.75">
      <c r="A229" s="59" t="s">
        <v>463</v>
      </c>
      <c r="B229" s="60" t="s">
        <v>462</v>
      </c>
      <c r="C229" s="24">
        <v>3</v>
      </c>
      <c r="D229" s="24"/>
      <c r="E229" s="61">
        <f t="shared" si="51"/>
        <v>0.03304812789161652</v>
      </c>
      <c r="F229" s="62">
        <v>27891856</v>
      </c>
      <c r="G229" s="63">
        <f t="shared" si="52"/>
        <v>0.03019424285558987</v>
      </c>
      <c r="H229" s="62">
        <v>25483243</v>
      </c>
      <c r="I229" s="63">
        <f t="shared" si="53"/>
        <v>0.037061146570455124</v>
      </c>
      <c r="J229" s="62">
        <v>31278751</v>
      </c>
      <c r="K229" s="64">
        <v>223138</v>
      </c>
      <c r="L229" s="65">
        <f t="shared" si="54"/>
        <v>31501889</v>
      </c>
      <c r="M229" s="66">
        <f t="shared" si="55"/>
        <v>0.007133852627299601</v>
      </c>
      <c r="N229" s="67">
        <f t="shared" si="56"/>
        <v>0.12333564221173622</v>
      </c>
      <c r="O229" s="62">
        <v>104092431</v>
      </c>
      <c r="P229" s="64">
        <v>-1064554</v>
      </c>
      <c r="Q229" s="65">
        <f t="shared" si="57"/>
        <v>103027877</v>
      </c>
      <c r="R229" s="66">
        <f t="shared" si="58"/>
        <v>-0.010227006803213194</v>
      </c>
      <c r="S229" s="67">
        <f t="shared" si="59"/>
        <v>0.022875023434883554</v>
      </c>
      <c r="T229" s="62">
        <v>19305991</v>
      </c>
      <c r="U229" s="64">
        <v>0</v>
      </c>
      <c r="V229" s="65">
        <f t="shared" si="60"/>
        <v>19305991</v>
      </c>
      <c r="W229" s="66">
        <f t="shared" si="61"/>
        <v>0</v>
      </c>
      <c r="X229" s="67">
        <f t="shared" si="62"/>
        <v>0.7279194224945147</v>
      </c>
      <c r="Y229" s="62">
        <v>614347166</v>
      </c>
      <c r="Z229" s="64">
        <v>16689067</v>
      </c>
      <c r="AA229" s="65">
        <f t="shared" si="63"/>
        <v>631036233</v>
      </c>
      <c r="AB229" s="66">
        <f t="shared" si="64"/>
        <v>0.027165531028102766</v>
      </c>
      <c r="AC229" s="67">
        <f t="shared" si="65"/>
        <v>0.025566394541204046</v>
      </c>
      <c r="AD229" s="62">
        <v>21577446</v>
      </c>
      <c r="AE229" s="67">
        <f t="shared" si="66"/>
        <v>0</v>
      </c>
      <c r="AF229" s="62">
        <v>0</v>
      </c>
      <c r="AG229" s="62">
        <v>843976884</v>
      </c>
      <c r="AH229" s="64">
        <v>15847651</v>
      </c>
      <c r="AI229" s="65">
        <v>859824535</v>
      </c>
      <c r="AJ229" s="66">
        <f t="shared" si="67"/>
        <v>0.018777351963587666</v>
      </c>
      <c r="AK229" s="62">
        <v>830677</v>
      </c>
      <c r="AL229" s="62">
        <v>3807026</v>
      </c>
      <c r="AM229" s="25">
        <v>0</v>
      </c>
      <c r="AN229" s="68"/>
    </row>
    <row r="230" spans="1:40" ht="12.75">
      <c r="A230" s="59" t="s">
        <v>465</v>
      </c>
      <c r="B230" s="60" t="s">
        <v>464</v>
      </c>
      <c r="C230" s="24">
        <v>3</v>
      </c>
      <c r="D230" s="24" t="s">
        <v>546</v>
      </c>
      <c r="E230" s="61">
        <f t="shared" si="51"/>
        <v>0.039468859501551344</v>
      </c>
      <c r="F230" s="62">
        <v>36439694</v>
      </c>
      <c r="G230" s="63">
        <f t="shared" si="52"/>
        <v>0.01414520022144339</v>
      </c>
      <c r="H230" s="62">
        <v>13059581</v>
      </c>
      <c r="I230" s="63">
        <f t="shared" si="53"/>
        <v>0.04923609027292837</v>
      </c>
      <c r="J230" s="62">
        <v>45457307</v>
      </c>
      <c r="K230" s="64">
        <v>324285</v>
      </c>
      <c r="L230" s="65">
        <f t="shared" si="54"/>
        <v>45781592</v>
      </c>
      <c r="M230" s="66">
        <f t="shared" si="55"/>
        <v>0.007133836590891757</v>
      </c>
      <c r="N230" s="67">
        <f t="shared" si="56"/>
        <v>0.05332372829703569</v>
      </c>
      <c r="O230" s="62">
        <v>49231226</v>
      </c>
      <c r="P230" s="64">
        <v>-308350</v>
      </c>
      <c r="Q230" s="65">
        <f t="shared" si="57"/>
        <v>48922876</v>
      </c>
      <c r="R230" s="66">
        <f t="shared" si="58"/>
        <v>-0.006263301263307966</v>
      </c>
      <c r="S230" s="67">
        <f t="shared" si="59"/>
        <v>0.030894630517682414</v>
      </c>
      <c r="T230" s="62">
        <v>28523522</v>
      </c>
      <c r="U230" s="64">
        <v>0</v>
      </c>
      <c r="V230" s="65">
        <f t="shared" si="60"/>
        <v>28523522</v>
      </c>
      <c r="W230" s="66">
        <f t="shared" si="61"/>
        <v>0</v>
      </c>
      <c r="X230" s="67">
        <f t="shared" si="62"/>
        <v>0.791839915907661</v>
      </c>
      <c r="Y230" s="62">
        <v>731067596</v>
      </c>
      <c r="Z230" s="64">
        <v>6617213</v>
      </c>
      <c r="AA230" s="65">
        <f t="shared" si="63"/>
        <v>737684809</v>
      </c>
      <c r="AB230" s="66">
        <f t="shared" si="64"/>
        <v>0.009051437974006442</v>
      </c>
      <c r="AC230" s="67">
        <f t="shared" si="65"/>
        <v>0.021091575281697812</v>
      </c>
      <c r="AD230" s="62">
        <v>19472834</v>
      </c>
      <c r="AE230" s="67">
        <f t="shared" si="66"/>
        <v>0</v>
      </c>
      <c r="AF230" s="62">
        <v>0</v>
      </c>
      <c r="AG230" s="62">
        <v>923251760</v>
      </c>
      <c r="AH230" s="64">
        <v>6633148</v>
      </c>
      <c r="AI230" s="65">
        <v>929884908</v>
      </c>
      <c r="AJ230" s="66">
        <f t="shared" si="67"/>
        <v>0.007184549531755022</v>
      </c>
      <c r="AK230" s="62">
        <v>0</v>
      </c>
      <c r="AL230" s="62">
        <v>1144061</v>
      </c>
      <c r="AM230" s="25">
        <v>0</v>
      </c>
      <c r="AN230" s="68"/>
    </row>
    <row r="231" spans="1:40" ht="12.75">
      <c r="A231" s="59" t="s">
        <v>467</v>
      </c>
      <c r="B231" s="60" t="s">
        <v>466</v>
      </c>
      <c r="C231" s="24">
        <v>3</v>
      </c>
      <c r="D231" s="24"/>
      <c r="E231" s="61">
        <f t="shared" si="51"/>
        <v>0.022462834494486335</v>
      </c>
      <c r="F231" s="62">
        <v>6415728</v>
      </c>
      <c r="G231" s="63">
        <f t="shared" si="52"/>
        <v>0.035648587190615165</v>
      </c>
      <c r="H231" s="62">
        <v>10181780</v>
      </c>
      <c r="I231" s="63">
        <f t="shared" si="53"/>
        <v>0.13950984605352615</v>
      </c>
      <c r="J231" s="62">
        <v>39846139</v>
      </c>
      <c r="K231" s="64">
        <v>284257</v>
      </c>
      <c r="L231" s="65">
        <f t="shared" si="54"/>
        <v>40130396</v>
      </c>
      <c r="M231" s="66">
        <f t="shared" si="55"/>
        <v>0.007133865592347605</v>
      </c>
      <c r="N231" s="67">
        <f t="shared" si="56"/>
        <v>0.08405578601360797</v>
      </c>
      <c r="O231" s="62">
        <v>24007614</v>
      </c>
      <c r="P231" s="64">
        <v>-54467</v>
      </c>
      <c r="Q231" s="65">
        <f t="shared" si="57"/>
        <v>23953147</v>
      </c>
      <c r="R231" s="66">
        <f t="shared" si="58"/>
        <v>-0.0022687385760200907</v>
      </c>
      <c r="S231" s="67">
        <f t="shared" si="59"/>
        <v>0.011919244675054917</v>
      </c>
      <c r="T231" s="62">
        <v>3404318</v>
      </c>
      <c r="U231" s="64">
        <v>0</v>
      </c>
      <c r="V231" s="65">
        <f t="shared" si="60"/>
        <v>3404318</v>
      </c>
      <c r="W231" s="66">
        <f t="shared" si="61"/>
        <v>0</v>
      </c>
      <c r="X231" s="67">
        <f t="shared" si="62"/>
        <v>0.6956407362091588</v>
      </c>
      <c r="Y231" s="62">
        <v>198685600</v>
      </c>
      <c r="Z231" s="64">
        <v>0</v>
      </c>
      <c r="AA231" s="65">
        <f t="shared" si="63"/>
        <v>198685600</v>
      </c>
      <c r="AB231" s="66">
        <f t="shared" si="64"/>
        <v>0</v>
      </c>
      <c r="AC231" s="67">
        <f t="shared" si="65"/>
        <v>0.010759222566151107</v>
      </c>
      <c r="AD231" s="62">
        <v>3072998</v>
      </c>
      <c r="AE231" s="67">
        <f t="shared" si="66"/>
        <v>3.7427973995477817E-06</v>
      </c>
      <c r="AF231" s="62">
        <v>1069</v>
      </c>
      <c r="AG231" s="62">
        <v>285615246</v>
      </c>
      <c r="AH231" s="64">
        <v>229790</v>
      </c>
      <c r="AI231" s="65">
        <v>285845036</v>
      </c>
      <c r="AJ231" s="66">
        <f t="shared" si="67"/>
        <v>0.0008045438862881991</v>
      </c>
      <c r="AK231" s="62">
        <v>0</v>
      </c>
      <c r="AL231" s="62">
        <v>0</v>
      </c>
      <c r="AM231" s="25">
        <v>0</v>
      </c>
      <c r="AN231" s="68"/>
    </row>
    <row r="232" spans="1:40" ht="12.75">
      <c r="A232" s="59" t="s">
        <v>469</v>
      </c>
      <c r="B232" s="60" t="s">
        <v>468</v>
      </c>
      <c r="C232" s="24">
        <v>3</v>
      </c>
      <c r="D232" s="24"/>
      <c r="E232" s="61">
        <f t="shared" si="51"/>
        <v>0.05420846371834584</v>
      </c>
      <c r="F232" s="62">
        <v>32931668</v>
      </c>
      <c r="G232" s="63">
        <f t="shared" si="52"/>
        <v>0.0016444941603626867</v>
      </c>
      <c r="H232" s="62">
        <v>999031</v>
      </c>
      <c r="I232" s="63">
        <f t="shared" si="53"/>
        <v>0.0010571711724641668</v>
      </c>
      <c r="J232" s="62">
        <v>642232</v>
      </c>
      <c r="K232" s="64">
        <v>4582</v>
      </c>
      <c r="L232" s="65">
        <f t="shared" si="54"/>
        <v>646814</v>
      </c>
      <c r="M232" s="66">
        <f t="shared" si="55"/>
        <v>0.0071344934540789</v>
      </c>
      <c r="N232" s="67">
        <f t="shared" si="56"/>
        <v>0.1289049160182975</v>
      </c>
      <c r="O232" s="62">
        <v>78309799</v>
      </c>
      <c r="P232" s="64">
        <v>895246</v>
      </c>
      <c r="Q232" s="65">
        <f t="shared" si="57"/>
        <v>79205045</v>
      </c>
      <c r="R232" s="66">
        <f t="shared" si="58"/>
        <v>0.011432106983188656</v>
      </c>
      <c r="S232" s="67">
        <f t="shared" si="59"/>
        <v>0.021307044717832613</v>
      </c>
      <c r="T232" s="62">
        <v>12944040</v>
      </c>
      <c r="U232" s="64">
        <v>0</v>
      </c>
      <c r="V232" s="65">
        <f t="shared" si="60"/>
        <v>12944040</v>
      </c>
      <c r="W232" s="66">
        <f t="shared" si="61"/>
        <v>0</v>
      </c>
      <c r="X232" s="67">
        <f t="shared" si="62"/>
        <v>0.7620014492663327</v>
      </c>
      <c r="Y232" s="62">
        <v>462916250</v>
      </c>
      <c r="Z232" s="64">
        <v>5227042</v>
      </c>
      <c r="AA232" s="65">
        <f t="shared" si="63"/>
        <v>468143292</v>
      </c>
      <c r="AB232" s="66">
        <f t="shared" si="64"/>
        <v>0.011291550037398774</v>
      </c>
      <c r="AC232" s="67">
        <f t="shared" si="65"/>
        <v>0.030876460946364512</v>
      </c>
      <c r="AD232" s="62">
        <v>18757465</v>
      </c>
      <c r="AE232" s="67">
        <f t="shared" si="66"/>
        <v>0</v>
      </c>
      <c r="AF232" s="62">
        <v>0</v>
      </c>
      <c r="AG232" s="62">
        <v>607500485</v>
      </c>
      <c r="AH232" s="64">
        <v>6126870</v>
      </c>
      <c r="AI232" s="65">
        <v>613627355</v>
      </c>
      <c r="AJ232" s="66">
        <f t="shared" si="67"/>
        <v>0.010085374664351091</v>
      </c>
      <c r="AK232" s="62">
        <v>232720</v>
      </c>
      <c r="AL232" s="62">
        <v>340610</v>
      </c>
      <c r="AM232" s="25">
        <v>0</v>
      </c>
      <c r="AN232" s="68"/>
    </row>
    <row r="233" spans="1:40" ht="12.75">
      <c r="A233" s="59" t="s">
        <v>471</v>
      </c>
      <c r="B233" s="60" t="s">
        <v>470</v>
      </c>
      <c r="C233" s="24">
        <v>3</v>
      </c>
      <c r="D233" s="24"/>
      <c r="E233" s="61">
        <f t="shared" si="51"/>
        <v>0.036845377912246007</v>
      </c>
      <c r="F233" s="62">
        <v>6269073</v>
      </c>
      <c r="G233" s="63">
        <f t="shared" si="52"/>
        <v>0.014436178921022972</v>
      </c>
      <c r="H233" s="62">
        <v>2456250</v>
      </c>
      <c r="I233" s="63">
        <f t="shared" si="53"/>
        <v>0.03111635569614064</v>
      </c>
      <c r="J233" s="62">
        <v>5294306</v>
      </c>
      <c r="K233" s="64">
        <v>37769</v>
      </c>
      <c r="L233" s="65">
        <f t="shared" si="54"/>
        <v>5332075</v>
      </c>
      <c r="M233" s="66">
        <f t="shared" si="55"/>
        <v>0.007133890636468689</v>
      </c>
      <c r="N233" s="67">
        <f t="shared" si="56"/>
        <v>0.09031629111139441</v>
      </c>
      <c r="O233" s="62">
        <v>15366905</v>
      </c>
      <c r="P233" s="64">
        <v>161757</v>
      </c>
      <c r="Q233" s="65">
        <f t="shared" si="57"/>
        <v>15528662</v>
      </c>
      <c r="R233" s="66">
        <f t="shared" si="58"/>
        <v>0.010526322639464486</v>
      </c>
      <c r="S233" s="67">
        <f t="shared" si="59"/>
        <v>0.00914455896757832</v>
      </c>
      <c r="T233" s="62">
        <v>1555905</v>
      </c>
      <c r="U233" s="64">
        <v>0</v>
      </c>
      <c r="V233" s="65">
        <f t="shared" si="60"/>
        <v>1555905</v>
      </c>
      <c r="W233" s="66">
        <f t="shared" si="61"/>
        <v>0</v>
      </c>
      <c r="X233" s="67">
        <f t="shared" si="62"/>
        <v>0.7832426233888056</v>
      </c>
      <c r="Y233" s="62">
        <v>133265160</v>
      </c>
      <c r="Z233" s="64">
        <v>1876974</v>
      </c>
      <c r="AA233" s="65">
        <f t="shared" si="63"/>
        <v>135142134</v>
      </c>
      <c r="AB233" s="66">
        <f t="shared" si="64"/>
        <v>0.014084506408126475</v>
      </c>
      <c r="AC233" s="67">
        <f t="shared" si="65"/>
        <v>0.03489861400281203</v>
      </c>
      <c r="AD233" s="62">
        <v>5937840</v>
      </c>
      <c r="AE233" s="67">
        <f t="shared" si="66"/>
        <v>0</v>
      </c>
      <c r="AF233" s="62">
        <v>0</v>
      </c>
      <c r="AG233" s="62">
        <v>170145439</v>
      </c>
      <c r="AH233" s="64">
        <v>2076500</v>
      </c>
      <c r="AI233" s="65">
        <v>172221939</v>
      </c>
      <c r="AJ233" s="66">
        <f t="shared" si="67"/>
        <v>0.012204264846617487</v>
      </c>
      <c r="AK233" s="62">
        <v>0</v>
      </c>
      <c r="AL233" s="62">
        <v>0</v>
      </c>
      <c r="AM233" s="25">
        <v>0</v>
      </c>
      <c r="AN233" s="68"/>
    </row>
    <row r="234" spans="1:40" ht="12.75">
      <c r="A234" s="59" t="s">
        <v>473</v>
      </c>
      <c r="B234" s="60" t="s">
        <v>472</v>
      </c>
      <c r="C234" s="24">
        <v>3</v>
      </c>
      <c r="D234" s="24"/>
      <c r="E234" s="61">
        <f t="shared" si="51"/>
        <v>0.03436765570244449</v>
      </c>
      <c r="F234" s="62">
        <v>656695</v>
      </c>
      <c r="G234" s="63">
        <f t="shared" si="52"/>
        <v>0.008561363793485398</v>
      </c>
      <c r="H234" s="62">
        <v>163590</v>
      </c>
      <c r="I234" s="63">
        <f t="shared" si="53"/>
        <v>0.00020839507687302926</v>
      </c>
      <c r="J234" s="62">
        <v>3982</v>
      </c>
      <c r="K234" s="64">
        <v>28</v>
      </c>
      <c r="L234" s="65">
        <f t="shared" si="54"/>
        <v>4010</v>
      </c>
      <c r="M234" s="66">
        <f t="shared" si="55"/>
        <v>0.007031642390758413</v>
      </c>
      <c r="N234" s="67">
        <f t="shared" si="56"/>
        <v>0.06303610902631718</v>
      </c>
      <c r="O234" s="62">
        <v>1204490</v>
      </c>
      <c r="P234" s="64">
        <v>12679</v>
      </c>
      <c r="Q234" s="65">
        <f t="shared" si="57"/>
        <v>1217169</v>
      </c>
      <c r="R234" s="66">
        <f t="shared" si="58"/>
        <v>0.01052644687793174</v>
      </c>
      <c r="S234" s="67">
        <f t="shared" si="59"/>
        <v>0.0023534722769914932</v>
      </c>
      <c r="T234" s="62">
        <v>44970</v>
      </c>
      <c r="U234" s="64">
        <v>0</v>
      </c>
      <c r="V234" s="65">
        <f t="shared" si="60"/>
        <v>44970</v>
      </c>
      <c r="W234" s="66">
        <f t="shared" si="61"/>
        <v>0</v>
      </c>
      <c r="X234" s="67">
        <f t="shared" si="62"/>
        <v>0.8763787529757922</v>
      </c>
      <c r="Y234" s="62">
        <v>16745790</v>
      </c>
      <c r="Z234" s="64">
        <v>235856</v>
      </c>
      <c r="AA234" s="65">
        <f t="shared" si="63"/>
        <v>16981646</v>
      </c>
      <c r="AB234" s="66">
        <f t="shared" si="64"/>
        <v>0.014084495267168644</v>
      </c>
      <c r="AC234" s="67">
        <f t="shared" si="65"/>
        <v>0.015094251148096207</v>
      </c>
      <c r="AD234" s="62">
        <v>288420</v>
      </c>
      <c r="AE234" s="67">
        <f t="shared" si="66"/>
        <v>0</v>
      </c>
      <c r="AF234" s="62">
        <v>0</v>
      </c>
      <c r="AG234" s="62">
        <v>19107937</v>
      </c>
      <c r="AH234" s="64">
        <v>248563</v>
      </c>
      <c r="AI234" s="65">
        <v>19356500</v>
      </c>
      <c r="AJ234" s="66">
        <f t="shared" si="67"/>
        <v>0.01300836401124831</v>
      </c>
      <c r="AK234" s="62">
        <v>0</v>
      </c>
      <c r="AL234" s="62">
        <v>0</v>
      </c>
      <c r="AM234" s="25">
        <v>0</v>
      </c>
      <c r="AN234" s="68"/>
    </row>
    <row r="235" spans="1:40" ht="12.75">
      <c r="A235" s="59" t="s">
        <v>475</v>
      </c>
      <c r="B235" s="60" t="s">
        <v>474</v>
      </c>
      <c r="C235" s="24">
        <v>3</v>
      </c>
      <c r="D235" s="24"/>
      <c r="E235" s="61">
        <f t="shared" si="51"/>
        <v>0.022044043036409448</v>
      </c>
      <c r="F235" s="62">
        <v>2270480</v>
      </c>
      <c r="G235" s="63">
        <f t="shared" si="52"/>
        <v>0.022041751717324237</v>
      </c>
      <c r="H235" s="62">
        <v>2270244</v>
      </c>
      <c r="I235" s="63">
        <f t="shared" si="53"/>
        <v>0.04563104675222996</v>
      </c>
      <c r="J235" s="62">
        <v>4699881</v>
      </c>
      <c r="K235" s="64">
        <v>33528</v>
      </c>
      <c r="L235" s="65">
        <f t="shared" si="54"/>
        <v>4733409</v>
      </c>
      <c r="M235" s="66">
        <f t="shared" si="55"/>
        <v>0.007133797642961599</v>
      </c>
      <c r="N235" s="67">
        <f t="shared" si="56"/>
        <v>0.1081709409476585</v>
      </c>
      <c r="O235" s="62">
        <v>11141330</v>
      </c>
      <c r="P235" s="64">
        <v>117277</v>
      </c>
      <c r="Q235" s="65">
        <f t="shared" si="57"/>
        <v>11258607</v>
      </c>
      <c r="R235" s="66">
        <f t="shared" si="58"/>
        <v>0.01052630161749091</v>
      </c>
      <c r="S235" s="67">
        <f t="shared" si="59"/>
        <v>0.059819108125405834</v>
      </c>
      <c r="T235" s="62">
        <v>6161215</v>
      </c>
      <c r="U235" s="64">
        <v>0</v>
      </c>
      <c r="V235" s="65">
        <f t="shared" si="60"/>
        <v>6161215</v>
      </c>
      <c r="W235" s="66">
        <f t="shared" si="61"/>
        <v>0</v>
      </c>
      <c r="X235" s="67">
        <f t="shared" si="62"/>
        <v>0.72533642583738</v>
      </c>
      <c r="Y235" s="62">
        <v>74707795</v>
      </c>
      <c r="Z235" s="64">
        <v>1052223</v>
      </c>
      <c r="AA235" s="65">
        <f t="shared" si="63"/>
        <v>75760018</v>
      </c>
      <c r="AB235" s="66">
        <f t="shared" si="64"/>
        <v>0.014084514206315419</v>
      </c>
      <c r="AC235" s="67">
        <f t="shared" si="65"/>
        <v>0.01695668358359198</v>
      </c>
      <c r="AD235" s="62">
        <v>1746495</v>
      </c>
      <c r="AE235" s="67">
        <f t="shared" si="66"/>
        <v>0</v>
      </c>
      <c r="AF235" s="62">
        <v>0</v>
      </c>
      <c r="AG235" s="62">
        <v>102997440</v>
      </c>
      <c r="AH235" s="64">
        <v>1203028</v>
      </c>
      <c r="AI235" s="65">
        <v>104200468</v>
      </c>
      <c r="AJ235" s="66">
        <f t="shared" si="67"/>
        <v>0.01168017379849441</v>
      </c>
      <c r="AK235" s="62">
        <v>0</v>
      </c>
      <c r="AL235" s="62">
        <v>0</v>
      </c>
      <c r="AM235" s="25">
        <v>0</v>
      </c>
      <c r="AN235" s="68"/>
    </row>
    <row r="236" spans="1:40" ht="12.75">
      <c r="A236" s="59" t="s">
        <v>477</v>
      </c>
      <c r="B236" s="60" t="s">
        <v>476</v>
      </c>
      <c r="C236" s="24">
        <v>3</v>
      </c>
      <c r="D236" s="24"/>
      <c r="E236" s="61">
        <f t="shared" si="51"/>
        <v>0.05727316394412773</v>
      </c>
      <c r="F236" s="62">
        <v>49332168</v>
      </c>
      <c r="G236" s="63">
        <f t="shared" si="52"/>
        <v>0.005387076972203455</v>
      </c>
      <c r="H236" s="62">
        <v>4640152</v>
      </c>
      <c r="I236" s="63">
        <f t="shared" si="53"/>
        <v>0.010074630084764028</v>
      </c>
      <c r="J236" s="62">
        <v>8677770</v>
      </c>
      <c r="K236" s="64">
        <v>61906</v>
      </c>
      <c r="L236" s="65">
        <f t="shared" si="54"/>
        <v>8739676</v>
      </c>
      <c r="M236" s="66">
        <f t="shared" si="55"/>
        <v>0.007133860427275671</v>
      </c>
      <c r="N236" s="67">
        <f t="shared" si="56"/>
        <v>0.14350966484891164</v>
      </c>
      <c r="O236" s="62">
        <v>123611870</v>
      </c>
      <c r="P236" s="64">
        <v>1236612</v>
      </c>
      <c r="Q236" s="65">
        <f t="shared" si="57"/>
        <v>124848482</v>
      </c>
      <c r="R236" s="66">
        <f t="shared" si="58"/>
        <v>0.010003990717072721</v>
      </c>
      <c r="S236" s="67">
        <f t="shared" si="59"/>
        <v>0.05030611137581419</v>
      </c>
      <c r="T236" s="62">
        <v>43331106</v>
      </c>
      <c r="U236" s="64">
        <v>-4995</v>
      </c>
      <c r="V236" s="65">
        <f t="shared" si="60"/>
        <v>43326111</v>
      </c>
      <c r="W236" s="66">
        <f t="shared" si="61"/>
        <v>-0.00011527515591224466</v>
      </c>
      <c r="X236" s="67">
        <f t="shared" si="62"/>
        <v>0.7106169540872392</v>
      </c>
      <c r="Y236" s="62">
        <v>612089023</v>
      </c>
      <c r="Z236" s="64">
        <v>15015275</v>
      </c>
      <c r="AA236" s="65">
        <f t="shared" si="63"/>
        <v>627104298</v>
      </c>
      <c r="AB236" s="66">
        <f t="shared" si="64"/>
        <v>0.024531194704989833</v>
      </c>
      <c r="AC236" s="67">
        <f t="shared" si="65"/>
        <v>0.022832398686939752</v>
      </c>
      <c r="AD236" s="62">
        <v>19666658</v>
      </c>
      <c r="AE236" s="67">
        <f t="shared" si="66"/>
        <v>0</v>
      </c>
      <c r="AF236" s="62">
        <v>0</v>
      </c>
      <c r="AG236" s="62">
        <v>861348747</v>
      </c>
      <c r="AH236" s="64">
        <v>16308798</v>
      </c>
      <c r="AI236" s="65">
        <v>877657545</v>
      </c>
      <c r="AJ236" s="66">
        <f t="shared" si="67"/>
        <v>0.018934024176388568</v>
      </c>
      <c r="AK236" s="62">
        <v>51735</v>
      </c>
      <c r="AL236" s="62">
        <v>266795</v>
      </c>
      <c r="AM236" s="25">
        <v>0</v>
      </c>
      <c r="AN236" s="68"/>
    </row>
    <row r="237" spans="1:40" ht="12.75">
      <c r="A237" s="59" t="s">
        <v>479</v>
      </c>
      <c r="B237" s="60" t="s">
        <v>478</v>
      </c>
      <c r="C237" s="24">
        <v>3</v>
      </c>
      <c r="D237" s="24"/>
      <c r="E237" s="61">
        <f t="shared" si="51"/>
        <v>0.03586307172507374</v>
      </c>
      <c r="F237" s="62">
        <v>6604620</v>
      </c>
      <c r="G237" s="63">
        <f t="shared" si="52"/>
        <v>0.0030377525100313916</v>
      </c>
      <c r="H237" s="62">
        <v>559439</v>
      </c>
      <c r="I237" s="63">
        <f t="shared" si="53"/>
        <v>0.00032962801328018896</v>
      </c>
      <c r="J237" s="62">
        <v>60705</v>
      </c>
      <c r="K237" s="64">
        <v>433</v>
      </c>
      <c r="L237" s="65">
        <f t="shared" si="54"/>
        <v>61138</v>
      </c>
      <c r="M237" s="66">
        <f t="shared" si="55"/>
        <v>0.007132855613211433</v>
      </c>
      <c r="N237" s="67">
        <f t="shared" si="56"/>
        <v>0.10000648396031064</v>
      </c>
      <c r="O237" s="62">
        <v>18417408</v>
      </c>
      <c r="P237" s="64">
        <v>159787</v>
      </c>
      <c r="Q237" s="65">
        <f t="shared" si="57"/>
        <v>18577195</v>
      </c>
      <c r="R237" s="66">
        <f t="shared" si="58"/>
        <v>0.008675867961441697</v>
      </c>
      <c r="S237" s="67">
        <f t="shared" si="59"/>
        <v>0.013324562873371058</v>
      </c>
      <c r="T237" s="62">
        <v>2453880</v>
      </c>
      <c r="U237" s="64">
        <v>0</v>
      </c>
      <c r="V237" s="65">
        <f t="shared" si="60"/>
        <v>2453880</v>
      </c>
      <c r="W237" s="66">
        <f t="shared" si="61"/>
        <v>0</v>
      </c>
      <c r="X237" s="67">
        <f t="shared" si="62"/>
        <v>0.8239625029550727</v>
      </c>
      <c r="Y237" s="62">
        <v>151742697</v>
      </c>
      <c r="Z237" s="64">
        <v>3376271</v>
      </c>
      <c r="AA237" s="65">
        <f t="shared" si="63"/>
        <v>155118968</v>
      </c>
      <c r="AB237" s="66">
        <f t="shared" si="64"/>
        <v>0.022249973585219723</v>
      </c>
      <c r="AC237" s="67">
        <f t="shared" si="65"/>
        <v>0.023475997962860325</v>
      </c>
      <c r="AD237" s="62">
        <v>4323390</v>
      </c>
      <c r="AE237" s="67">
        <f t="shared" si="66"/>
        <v>0</v>
      </c>
      <c r="AF237" s="62">
        <v>0</v>
      </c>
      <c r="AG237" s="62">
        <v>184162139</v>
      </c>
      <c r="AH237" s="64">
        <v>3536491</v>
      </c>
      <c r="AI237" s="65">
        <v>187698630</v>
      </c>
      <c r="AJ237" s="66">
        <f t="shared" si="67"/>
        <v>0.019203138165114382</v>
      </c>
      <c r="AK237" s="62">
        <v>0</v>
      </c>
      <c r="AL237" s="62">
        <v>0</v>
      </c>
      <c r="AM237" s="25">
        <v>0</v>
      </c>
      <c r="AN237" s="68"/>
    </row>
    <row r="238" spans="1:40" ht="12.75">
      <c r="A238" s="59" t="s">
        <v>481</v>
      </c>
      <c r="B238" s="60" t="s">
        <v>480</v>
      </c>
      <c r="C238" s="24">
        <v>3</v>
      </c>
      <c r="D238" s="24"/>
      <c r="E238" s="61">
        <f t="shared" si="51"/>
        <v>0.058461417675963946</v>
      </c>
      <c r="F238" s="62">
        <v>101324873</v>
      </c>
      <c r="G238" s="63">
        <f t="shared" si="52"/>
        <v>0.010639708060813692</v>
      </c>
      <c r="H238" s="62">
        <v>18440659</v>
      </c>
      <c r="I238" s="63">
        <f t="shared" si="53"/>
        <v>0.012217958876364617</v>
      </c>
      <c r="J238" s="62">
        <v>21176071</v>
      </c>
      <c r="K238" s="64">
        <v>151067</v>
      </c>
      <c r="L238" s="65">
        <f t="shared" si="54"/>
        <v>21327138</v>
      </c>
      <c r="M238" s="66">
        <f t="shared" si="55"/>
        <v>0.007133854056307234</v>
      </c>
      <c r="N238" s="67">
        <f t="shared" si="56"/>
        <v>0.5291837201081147</v>
      </c>
      <c r="O238" s="62">
        <v>917177095</v>
      </c>
      <c r="P238" s="64">
        <v>0</v>
      </c>
      <c r="Q238" s="65">
        <f t="shared" si="57"/>
        <v>917177095</v>
      </c>
      <c r="R238" s="66">
        <f t="shared" si="58"/>
        <v>0</v>
      </c>
      <c r="S238" s="67">
        <f t="shared" si="59"/>
        <v>0.19327699512296095</v>
      </c>
      <c r="T238" s="62">
        <v>334986180</v>
      </c>
      <c r="U238" s="64">
        <v>0</v>
      </c>
      <c r="V238" s="65">
        <f t="shared" si="60"/>
        <v>334986180</v>
      </c>
      <c r="W238" s="66">
        <f t="shared" si="61"/>
        <v>0</v>
      </c>
      <c r="X238" s="67">
        <f t="shared" si="62"/>
        <v>0.18407331014306816</v>
      </c>
      <c r="Y238" s="62">
        <v>319034425</v>
      </c>
      <c r="Z238" s="64">
        <v>13871062</v>
      </c>
      <c r="AA238" s="65">
        <f t="shared" si="63"/>
        <v>332905487</v>
      </c>
      <c r="AB238" s="66">
        <f t="shared" si="64"/>
        <v>0.043478261005846</v>
      </c>
      <c r="AC238" s="67">
        <f t="shared" si="65"/>
        <v>0.012146832315708359</v>
      </c>
      <c r="AD238" s="62">
        <v>21052795</v>
      </c>
      <c r="AE238" s="67">
        <f t="shared" si="66"/>
        <v>5.7697005626608526E-08</v>
      </c>
      <c r="AF238" s="62">
        <v>100</v>
      </c>
      <c r="AG238" s="62">
        <v>1733192198</v>
      </c>
      <c r="AH238" s="64">
        <v>14022129</v>
      </c>
      <c r="AI238" s="65">
        <v>1747214327</v>
      </c>
      <c r="AJ238" s="66">
        <f t="shared" si="67"/>
        <v>0.008090348558100306</v>
      </c>
      <c r="AK238" s="62">
        <v>3461620</v>
      </c>
      <c r="AL238" s="62">
        <v>17483510</v>
      </c>
      <c r="AM238" s="25">
        <v>0</v>
      </c>
      <c r="AN238" s="68"/>
    </row>
    <row r="239" spans="1:40" ht="12.75">
      <c r="A239" s="59" t="s">
        <v>483</v>
      </c>
      <c r="B239" s="60" t="s">
        <v>482</v>
      </c>
      <c r="C239" s="24">
        <v>3</v>
      </c>
      <c r="D239" s="24"/>
      <c r="E239" s="61">
        <f t="shared" si="51"/>
        <v>0.03566657844265643</v>
      </c>
      <c r="F239" s="62">
        <v>14629559</v>
      </c>
      <c r="G239" s="63">
        <f t="shared" si="52"/>
        <v>0.0018280294150919754</v>
      </c>
      <c r="H239" s="62">
        <v>749813</v>
      </c>
      <c r="I239" s="63">
        <f t="shared" si="53"/>
        <v>0.00014828772126324071</v>
      </c>
      <c r="J239" s="62">
        <v>60824</v>
      </c>
      <c r="K239" s="64">
        <v>434</v>
      </c>
      <c r="L239" s="65">
        <f t="shared" si="54"/>
        <v>61258</v>
      </c>
      <c r="M239" s="66">
        <f t="shared" si="55"/>
        <v>0.007135341312639747</v>
      </c>
      <c r="N239" s="67">
        <f t="shared" si="56"/>
        <v>0.7604451382655006</v>
      </c>
      <c r="O239" s="62">
        <v>311916015</v>
      </c>
      <c r="P239" s="64">
        <v>1524618</v>
      </c>
      <c r="Q239" s="65">
        <f t="shared" si="57"/>
        <v>313440633</v>
      </c>
      <c r="R239" s="66">
        <f t="shared" si="58"/>
        <v>0.004887911895129848</v>
      </c>
      <c r="S239" s="67">
        <f t="shared" si="59"/>
        <v>0.052013129909352036</v>
      </c>
      <c r="T239" s="62">
        <v>21334515</v>
      </c>
      <c r="U239" s="64">
        <v>28981</v>
      </c>
      <c r="V239" s="65">
        <f t="shared" si="60"/>
        <v>21363496</v>
      </c>
      <c r="W239" s="66">
        <f t="shared" si="61"/>
        <v>0.0013584091318691802</v>
      </c>
      <c r="X239" s="67">
        <f t="shared" si="62"/>
        <v>0.12614620247759956</v>
      </c>
      <c r="Y239" s="62">
        <v>51742090</v>
      </c>
      <c r="Z239" s="64">
        <v>2220234</v>
      </c>
      <c r="AA239" s="65">
        <f t="shared" si="63"/>
        <v>53962324</v>
      </c>
      <c r="AB239" s="66">
        <f t="shared" si="64"/>
        <v>0.042909631211263406</v>
      </c>
      <c r="AC239" s="67">
        <f t="shared" si="65"/>
        <v>0.02375263376853608</v>
      </c>
      <c r="AD239" s="62">
        <v>9742750</v>
      </c>
      <c r="AE239" s="67">
        <f t="shared" si="66"/>
        <v>0</v>
      </c>
      <c r="AF239" s="62">
        <v>0</v>
      </c>
      <c r="AG239" s="62">
        <v>410175566</v>
      </c>
      <c r="AH239" s="64">
        <v>3774267</v>
      </c>
      <c r="AI239" s="65">
        <v>413949833</v>
      </c>
      <c r="AJ239" s="66">
        <f t="shared" si="67"/>
        <v>0.00920158905808641</v>
      </c>
      <c r="AK239" s="62">
        <v>0</v>
      </c>
      <c r="AL239" s="62">
        <v>0</v>
      </c>
      <c r="AM239" s="25">
        <v>0</v>
      </c>
      <c r="AN239" s="68"/>
    </row>
    <row r="240" spans="1:40" ht="12.75">
      <c r="A240" s="59" t="s">
        <v>485</v>
      </c>
      <c r="B240" s="60" t="s">
        <v>484</v>
      </c>
      <c r="C240" s="24">
        <v>3</v>
      </c>
      <c r="D240" s="24"/>
      <c r="E240" s="61">
        <f t="shared" si="51"/>
        <v>0.027467710010847655</v>
      </c>
      <c r="F240" s="62">
        <v>18793798</v>
      </c>
      <c r="G240" s="63">
        <f t="shared" si="52"/>
        <v>0.008086322636365871</v>
      </c>
      <c r="H240" s="62">
        <v>5532777</v>
      </c>
      <c r="I240" s="63">
        <f t="shared" si="53"/>
        <v>0.021035784423939222</v>
      </c>
      <c r="J240" s="62">
        <v>14392983</v>
      </c>
      <c r="K240" s="64">
        <v>102678</v>
      </c>
      <c r="L240" s="65">
        <f t="shared" si="54"/>
        <v>14495661</v>
      </c>
      <c r="M240" s="66">
        <f t="shared" si="55"/>
        <v>0.007133892953253679</v>
      </c>
      <c r="N240" s="67">
        <f t="shared" si="56"/>
        <v>0.35139472428509627</v>
      </c>
      <c r="O240" s="62">
        <v>240429270</v>
      </c>
      <c r="P240" s="64">
        <v>754783</v>
      </c>
      <c r="Q240" s="65">
        <f t="shared" si="57"/>
        <v>241184053</v>
      </c>
      <c r="R240" s="66">
        <f t="shared" si="58"/>
        <v>0.003139314110964942</v>
      </c>
      <c r="S240" s="67">
        <f t="shared" si="59"/>
        <v>0.02129192057666477</v>
      </c>
      <c r="T240" s="62">
        <v>14568235</v>
      </c>
      <c r="U240" s="64">
        <v>248218</v>
      </c>
      <c r="V240" s="65">
        <f t="shared" si="60"/>
        <v>14816453</v>
      </c>
      <c r="W240" s="66">
        <f t="shared" si="61"/>
        <v>0.017038302855493476</v>
      </c>
      <c r="X240" s="67">
        <f t="shared" si="62"/>
        <v>0.5459348033318009</v>
      </c>
      <c r="Y240" s="62">
        <v>373536360</v>
      </c>
      <c r="Z240" s="64">
        <v>14852409</v>
      </c>
      <c r="AA240" s="65">
        <f t="shared" si="63"/>
        <v>388388769</v>
      </c>
      <c r="AB240" s="66">
        <f t="shared" si="64"/>
        <v>0.039761615174490644</v>
      </c>
      <c r="AC240" s="67">
        <f t="shared" si="65"/>
        <v>0.024788734735285277</v>
      </c>
      <c r="AD240" s="62">
        <v>16960805</v>
      </c>
      <c r="AE240" s="67">
        <f t="shared" si="66"/>
        <v>0</v>
      </c>
      <c r="AF240" s="62">
        <v>0</v>
      </c>
      <c r="AG240" s="62">
        <v>684214228</v>
      </c>
      <c r="AH240" s="64">
        <v>15958088</v>
      </c>
      <c r="AI240" s="65">
        <v>700172316</v>
      </c>
      <c r="AJ240" s="66">
        <f t="shared" si="67"/>
        <v>0.02332323320233557</v>
      </c>
      <c r="AK240" s="62">
        <v>0</v>
      </c>
      <c r="AL240" s="62">
        <v>0</v>
      </c>
      <c r="AM240" s="25">
        <v>0</v>
      </c>
      <c r="AN240" s="68"/>
    </row>
    <row r="241" spans="1:40" ht="12.75">
      <c r="A241" s="59" t="s">
        <v>487</v>
      </c>
      <c r="B241" s="60" t="s">
        <v>486</v>
      </c>
      <c r="C241" s="24">
        <v>3</v>
      </c>
      <c r="D241" s="24"/>
      <c r="E241" s="61">
        <f t="shared" si="51"/>
        <v>0.038123525074107684</v>
      </c>
      <c r="F241" s="62">
        <v>35476821</v>
      </c>
      <c r="G241" s="63">
        <f t="shared" si="52"/>
        <v>0.0033217323840163404</v>
      </c>
      <c r="H241" s="62">
        <v>3091123</v>
      </c>
      <c r="I241" s="63">
        <f t="shared" si="53"/>
        <v>0.001138670556629099</v>
      </c>
      <c r="J241" s="62">
        <v>1059619</v>
      </c>
      <c r="K241" s="64">
        <v>7559</v>
      </c>
      <c r="L241" s="65">
        <f t="shared" si="54"/>
        <v>1067178</v>
      </c>
      <c r="M241" s="66">
        <f t="shared" si="55"/>
        <v>0.007133696168151005</v>
      </c>
      <c r="N241" s="67">
        <f t="shared" si="56"/>
        <v>0.25786985308000265</v>
      </c>
      <c r="O241" s="62">
        <v>239967385</v>
      </c>
      <c r="P241" s="64">
        <v>2519079</v>
      </c>
      <c r="Q241" s="65">
        <f t="shared" si="57"/>
        <v>242486464</v>
      </c>
      <c r="R241" s="66">
        <f t="shared" si="58"/>
        <v>0.010497589078615829</v>
      </c>
      <c r="S241" s="67">
        <f t="shared" si="59"/>
        <v>0.08400329074618473</v>
      </c>
      <c r="T241" s="62">
        <v>78171410</v>
      </c>
      <c r="U241" s="64">
        <v>0</v>
      </c>
      <c r="V241" s="65">
        <f t="shared" si="60"/>
        <v>78171410</v>
      </c>
      <c r="W241" s="66">
        <f t="shared" si="61"/>
        <v>0</v>
      </c>
      <c r="X241" s="67">
        <f t="shared" si="62"/>
        <v>0.5938194048954443</v>
      </c>
      <c r="Y241" s="62">
        <v>552593830</v>
      </c>
      <c r="Z241" s="64">
        <v>13922392</v>
      </c>
      <c r="AA241" s="65">
        <f t="shared" si="63"/>
        <v>566516222</v>
      </c>
      <c r="AB241" s="66">
        <f t="shared" si="64"/>
        <v>0.02519462079408306</v>
      </c>
      <c r="AC241" s="67">
        <f t="shared" si="65"/>
        <v>0.021723523263615277</v>
      </c>
      <c r="AD241" s="62">
        <v>20215380</v>
      </c>
      <c r="AE241" s="67">
        <f t="shared" si="66"/>
        <v>0</v>
      </c>
      <c r="AF241" s="62">
        <v>0</v>
      </c>
      <c r="AG241" s="62">
        <v>930575568</v>
      </c>
      <c r="AH241" s="64">
        <v>16449030</v>
      </c>
      <c r="AI241" s="65">
        <v>947024598</v>
      </c>
      <c r="AJ241" s="66">
        <f t="shared" si="67"/>
        <v>0.017676189409692303</v>
      </c>
      <c r="AK241" s="62">
        <v>654935</v>
      </c>
      <c r="AL241" s="62">
        <v>791705</v>
      </c>
      <c r="AM241" s="25">
        <v>0</v>
      </c>
      <c r="AN241" s="68"/>
    </row>
    <row r="242" spans="1:40" ht="12.75">
      <c r="A242" s="59" t="s">
        <v>489</v>
      </c>
      <c r="B242" s="60" t="s">
        <v>488</v>
      </c>
      <c r="C242" s="24">
        <v>3</v>
      </c>
      <c r="D242" s="24"/>
      <c r="E242" s="61">
        <f t="shared" si="51"/>
        <v>0.07783511913667829</v>
      </c>
      <c r="F242" s="62">
        <v>38062441</v>
      </c>
      <c r="G242" s="63">
        <f t="shared" si="52"/>
        <v>0.002668612253531914</v>
      </c>
      <c r="H242" s="62">
        <v>1304988</v>
      </c>
      <c r="I242" s="63">
        <f t="shared" si="53"/>
        <v>0.0009129375793911778</v>
      </c>
      <c r="J242" s="62">
        <v>446439</v>
      </c>
      <c r="K242" s="64">
        <v>3185</v>
      </c>
      <c r="L242" s="65">
        <f t="shared" si="54"/>
        <v>449624</v>
      </c>
      <c r="M242" s="66">
        <f t="shared" si="55"/>
        <v>0.007134233344309077</v>
      </c>
      <c r="N242" s="67">
        <f t="shared" si="56"/>
        <v>0.13323255074819804</v>
      </c>
      <c r="O242" s="62">
        <v>65152545</v>
      </c>
      <c r="P242" s="64">
        <v>685817</v>
      </c>
      <c r="Q242" s="65">
        <f t="shared" si="57"/>
        <v>65838362</v>
      </c>
      <c r="R242" s="66">
        <f t="shared" si="58"/>
        <v>0.010526327098964438</v>
      </c>
      <c r="S242" s="67">
        <f t="shared" si="59"/>
        <v>0.08329461628722652</v>
      </c>
      <c r="T242" s="62">
        <v>40732210</v>
      </c>
      <c r="U242" s="64">
        <v>0</v>
      </c>
      <c r="V242" s="65">
        <f t="shared" si="60"/>
        <v>40732210</v>
      </c>
      <c r="W242" s="66">
        <f t="shared" si="61"/>
        <v>0</v>
      </c>
      <c r="X242" s="67">
        <f t="shared" si="62"/>
        <v>0.6814336034638603</v>
      </c>
      <c r="Y242" s="62">
        <v>333230380</v>
      </c>
      <c r="Z242" s="64">
        <v>332005</v>
      </c>
      <c r="AA242" s="65">
        <f t="shared" si="63"/>
        <v>333562385</v>
      </c>
      <c r="AB242" s="66">
        <f t="shared" si="64"/>
        <v>0.0009963227242366078</v>
      </c>
      <c r="AC242" s="67">
        <f t="shared" si="65"/>
        <v>0.020622560531113773</v>
      </c>
      <c r="AD242" s="62">
        <v>10084715</v>
      </c>
      <c r="AE242" s="67">
        <f t="shared" si="66"/>
        <v>0</v>
      </c>
      <c r="AF242" s="62">
        <v>0</v>
      </c>
      <c r="AG242" s="62">
        <v>489013718</v>
      </c>
      <c r="AH242" s="64">
        <v>1021007</v>
      </c>
      <c r="AI242" s="65">
        <v>490034725</v>
      </c>
      <c r="AJ242" s="66">
        <f t="shared" si="67"/>
        <v>0.0020878903033145586</v>
      </c>
      <c r="AK242" s="62">
        <v>0</v>
      </c>
      <c r="AL242" s="62">
        <v>3568250</v>
      </c>
      <c r="AM242" s="25">
        <v>0</v>
      </c>
      <c r="AN242" s="68"/>
    </row>
    <row r="243" spans="1:40" ht="12.75">
      <c r="A243" s="59" t="s">
        <v>491</v>
      </c>
      <c r="B243" s="60" t="s">
        <v>490</v>
      </c>
      <c r="C243" s="24">
        <v>3</v>
      </c>
      <c r="D243" s="24"/>
      <c r="E243" s="61">
        <f t="shared" si="51"/>
        <v>0.02128555359279896</v>
      </c>
      <c r="F243" s="62">
        <v>8527086</v>
      </c>
      <c r="G243" s="63">
        <f t="shared" si="52"/>
        <v>0.013771157469621275</v>
      </c>
      <c r="H243" s="62">
        <v>5516786</v>
      </c>
      <c r="I243" s="63">
        <f t="shared" si="53"/>
        <v>0.000802320234242072</v>
      </c>
      <c r="J243" s="62">
        <v>321413</v>
      </c>
      <c r="K243" s="64">
        <v>2292</v>
      </c>
      <c r="L243" s="65">
        <f t="shared" si="54"/>
        <v>323705</v>
      </c>
      <c r="M243" s="66">
        <f t="shared" si="55"/>
        <v>0.007131012124587369</v>
      </c>
      <c r="N243" s="67">
        <f t="shared" si="56"/>
        <v>0.11852181945689161</v>
      </c>
      <c r="O243" s="62">
        <v>47480360</v>
      </c>
      <c r="P243" s="64">
        <v>502727</v>
      </c>
      <c r="Q243" s="65">
        <f t="shared" si="57"/>
        <v>47983087</v>
      </c>
      <c r="R243" s="66">
        <f t="shared" si="58"/>
        <v>0.010588104218249399</v>
      </c>
      <c r="S243" s="67">
        <f t="shared" si="59"/>
        <v>0.0055508754048071065</v>
      </c>
      <c r="T243" s="62">
        <v>2223705</v>
      </c>
      <c r="U243" s="64">
        <v>0</v>
      </c>
      <c r="V243" s="65">
        <f t="shared" si="60"/>
        <v>2223705</v>
      </c>
      <c r="W243" s="66">
        <f t="shared" si="61"/>
        <v>0</v>
      </c>
      <c r="X243" s="67">
        <f t="shared" si="62"/>
        <v>0.8190391727619154</v>
      </c>
      <c r="Y243" s="62">
        <v>328110680</v>
      </c>
      <c r="Z243" s="64">
        <v>9327624</v>
      </c>
      <c r="AA243" s="65">
        <f t="shared" si="63"/>
        <v>337438304</v>
      </c>
      <c r="AB243" s="66">
        <f t="shared" si="64"/>
        <v>0.028428285235945382</v>
      </c>
      <c r="AC243" s="67">
        <f t="shared" si="65"/>
        <v>0.02102910107972359</v>
      </c>
      <c r="AD243" s="62">
        <v>8424350</v>
      </c>
      <c r="AE243" s="67">
        <f t="shared" si="66"/>
        <v>0</v>
      </c>
      <c r="AF243" s="62">
        <v>0</v>
      </c>
      <c r="AG243" s="62">
        <v>400604380</v>
      </c>
      <c r="AH243" s="64">
        <v>9832643</v>
      </c>
      <c r="AI243" s="65">
        <v>410437023</v>
      </c>
      <c r="AJ243" s="66">
        <f t="shared" si="67"/>
        <v>0.02454452195455277</v>
      </c>
      <c r="AK243" s="62">
        <v>0</v>
      </c>
      <c r="AL243" s="62">
        <v>0</v>
      </c>
      <c r="AM243" s="25">
        <v>0</v>
      </c>
      <c r="AN243" s="68"/>
    </row>
    <row r="244" spans="1:40" ht="12.75">
      <c r="A244" s="59" t="s">
        <v>493</v>
      </c>
      <c r="B244" s="60" t="s">
        <v>492</v>
      </c>
      <c r="C244" s="24">
        <v>3</v>
      </c>
      <c r="D244" s="24"/>
      <c r="E244" s="61">
        <f t="shared" si="51"/>
        <v>0.03775597890302124</v>
      </c>
      <c r="F244" s="62">
        <v>14068296</v>
      </c>
      <c r="G244" s="63">
        <f t="shared" si="52"/>
        <v>0.010493869428111851</v>
      </c>
      <c r="H244" s="62">
        <v>3910132</v>
      </c>
      <c r="I244" s="63">
        <f t="shared" si="53"/>
        <v>0.0185552454240236</v>
      </c>
      <c r="J244" s="62">
        <v>6913890</v>
      </c>
      <c r="K244" s="64">
        <v>49323</v>
      </c>
      <c r="L244" s="65">
        <f t="shared" si="54"/>
        <v>6963213</v>
      </c>
      <c r="M244" s="66">
        <f t="shared" si="55"/>
        <v>0.007133900018658093</v>
      </c>
      <c r="N244" s="67">
        <f t="shared" si="56"/>
        <v>0.09949998051319343</v>
      </c>
      <c r="O244" s="62">
        <v>37074795</v>
      </c>
      <c r="P244" s="64">
        <v>599</v>
      </c>
      <c r="Q244" s="65">
        <f t="shared" si="57"/>
        <v>37075394</v>
      </c>
      <c r="R244" s="66">
        <f t="shared" si="58"/>
        <v>1.6156528984179145E-05</v>
      </c>
      <c r="S244" s="67">
        <f t="shared" si="59"/>
        <v>0.028654448647390994</v>
      </c>
      <c r="T244" s="62">
        <v>10676965</v>
      </c>
      <c r="U244" s="64">
        <v>0</v>
      </c>
      <c r="V244" s="65">
        <f t="shared" si="60"/>
        <v>10676965</v>
      </c>
      <c r="W244" s="66">
        <f t="shared" si="61"/>
        <v>0</v>
      </c>
      <c r="X244" s="67">
        <f t="shared" si="62"/>
        <v>0.7896648875265055</v>
      </c>
      <c r="Y244" s="62">
        <v>294237885</v>
      </c>
      <c r="Z244" s="64">
        <v>-11728782</v>
      </c>
      <c r="AA244" s="65">
        <f t="shared" si="63"/>
        <v>282509103</v>
      </c>
      <c r="AB244" s="66">
        <f t="shared" si="64"/>
        <v>-0.03986156303427752</v>
      </c>
      <c r="AC244" s="67">
        <f t="shared" si="65"/>
        <v>0.015375589557753299</v>
      </c>
      <c r="AD244" s="62">
        <v>5729115</v>
      </c>
      <c r="AE244" s="67">
        <f t="shared" si="66"/>
        <v>0</v>
      </c>
      <c r="AF244" s="62">
        <v>0</v>
      </c>
      <c r="AG244" s="62">
        <v>372611078</v>
      </c>
      <c r="AH244" s="64">
        <v>-11678860</v>
      </c>
      <c r="AI244" s="65">
        <v>360932218</v>
      </c>
      <c r="AJ244" s="66">
        <f t="shared" si="67"/>
        <v>-0.031343297850097734</v>
      </c>
      <c r="AK244" s="62">
        <v>0</v>
      </c>
      <c r="AL244" s="62">
        <v>317465</v>
      </c>
      <c r="AM244" s="25">
        <v>0</v>
      </c>
      <c r="AN244" s="68"/>
    </row>
    <row r="245" spans="1:40" ht="12.75">
      <c r="A245" s="59" t="s">
        <v>495</v>
      </c>
      <c r="B245" s="60" t="s">
        <v>494</v>
      </c>
      <c r="C245" s="24">
        <v>3</v>
      </c>
      <c r="D245" s="24"/>
      <c r="E245" s="61">
        <f t="shared" si="51"/>
        <v>0.03296675992828796</v>
      </c>
      <c r="F245" s="62">
        <v>12035545</v>
      </c>
      <c r="G245" s="63">
        <f t="shared" si="52"/>
        <v>0.03296838970260706</v>
      </c>
      <c r="H245" s="62">
        <v>12036140</v>
      </c>
      <c r="I245" s="63">
        <f t="shared" si="53"/>
        <v>0.020777450449094858</v>
      </c>
      <c r="J245" s="62">
        <v>7585457</v>
      </c>
      <c r="K245" s="64">
        <v>54114</v>
      </c>
      <c r="L245" s="65">
        <f t="shared" si="54"/>
        <v>7639571</v>
      </c>
      <c r="M245" s="66">
        <f t="shared" si="55"/>
        <v>0.007133914278335505</v>
      </c>
      <c r="N245" s="67">
        <f t="shared" si="56"/>
        <v>0.1491250212808809</v>
      </c>
      <c r="O245" s="62">
        <v>54442745</v>
      </c>
      <c r="P245" s="64">
        <v>655908</v>
      </c>
      <c r="Q245" s="65">
        <f t="shared" si="57"/>
        <v>55098653</v>
      </c>
      <c r="R245" s="66">
        <f t="shared" si="58"/>
        <v>0.012047665855202562</v>
      </c>
      <c r="S245" s="67">
        <f t="shared" si="59"/>
        <v>0.021570556154213816</v>
      </c>
      <c r="T245" s="62">
        <v>7875005</v>
      </c>
      <c r="U245" s="64">
        <v>40402</v>
      </c>
      <c r="V245" s="65">
        <f t="shared" si="60"/>
        <v>7915407</v>
      </c>
      <c r="W245" s="66">
        <f t="shared" si="61"/>
        <v>0.005130409441009879</v>
      </c>
      <c r="X245" s="67">
        <f t="shared" si="62"/>
        <v>0.7188707448776974</v>
      </c>
      <c r="Y245" s="62">
        <v>262446210</v>
      </c>
      <c r="Z245" s="64">
        <v>-10497848</v>
      </c>
      <c r="AA245" s="65">
        <f t="shared" si="63"/>
        <v>251948362</v>
      </c>
      <c r="AB245" s="66">
        <f t="shared" si="64"/>
        <v>-0.039999998475878165</v>
      </c>
      <c r="AC245" s="67">
        <f t="shared" si="65"/>
        <v>0.023721077607218047</v>
      </c>
      <c r="AD245" s="62">
        <v>8660120</v>
      </c>
      <c r="AE245" s="67">
        <f t="shared" si="66"/>
        <v>0</v>
      </c>
      <c r="AF245" s="62">
        <v>0</v>
      </c>
      <c r="AG245" s="62">
        <v>365081222</v>
      </c>
      <c r="AH245" s="64">
        <v>-9747424</v>
      </c>
      <c r="AI245" s="65">
        <v>355333798</v>
      </c>
      <c r="AJ245" s="66">
        <f t="shared" si="67"/>
        <v>-0.026699329937051652</v>
      </c>
      <c r="AK245" s="62">
        <v>0</v>
      </c>
      <c r="AL245" s="62">
        <v>0</v>
      </c>
      <c r="AM245" s="25">
        <v>0</v>
      </c>
      <c r="AN245" s="68"/>
    </row>
    <row r="246" spans="1:40" ht="12.75">
      <c r="A246" s="59" t="s">
        <v>497</v>
      </c>
      <c r="B246" s="60" t="s">
        <v>496</v>
      </c>
      <c r="C246" s="24">
        <v>3</v>
      </c>
      <c r="D246" s="24"/>
      <c r="E246" s="61">
        <f t="shared" si="51"/>
        <v>0.04030693670490093</v>
      </c>
      <c r="F246" s="62">
        <v>22990544</v>
      </c>
      <c r="G246" s="63">
        <f t="shared" si="52"/>
        <v>0.001053392218849166</v>
      </c>
      <c r="H246" s="62">
        <v>600841</v>
      </c>
      <c r="I246" s="63">
        <f t="shared" si="53"/>
        <v>0.00019797267953529583</v>
      </c>
      <c r="J246" s="62">
        <v>112921</v>
      </c>
      <c r="K246" s="64">
        <v>805</v>
      </c>
      <c r="L246" s="65">
        <f t="shared" si="54"/>
        <v>113726</v>
      </c>
      <c r="M246" s="66">
        <f t="shared" si="55"/>
        <v>0.007128877710966074</v>
      </c>
      <c r="N246" s="67">
        <f t="shared" si="56"/>
        <v>0.05328490044397663</v>
      </c>
      <c r="O246" s="62">
        <v>30393003</v>
      </c>
      <c r="P246" s="64">
        <v>31027</v>
      </c>
      <c r="Q246" s="65">
        <f t="shared" si="57"/>
        <v>30424030</v>
      </c>
      <c r="R246" s="66">
        <f t="shared" si="58"/>
        <v>0.00102085996569671</v>
      </c>
      <c r="S246" s="67">
        <f t="shared" si="59"/>
        <v>0.005500013478573164</v>
      </c>
      <c r="T246" s="62">
        <v>3137135</v>
      </c>
      <c r="U246" s="64">
        <v>0</v>
      </c>
      <c r="V246" s="65">
        <f t="shared" si="60"/>
        <v>3137135</v>
      </c>
      <c r="W246" s="66">
        <f t="shared" si="61"/>
        <v>0</v>
      </c>
      <c r="X246" s="67">
        <f t="shared" si="62"/>
        <v>0.8567341753135711</v>
      </c>
      <c r="Y246" s="62">
        <v>488669851</v>
      </c>
      <c r="Z246" s="64">
        <v>-16938405</v>
      </c>
      <c r="AA246" s="65">
        <f t="shared" si="63"/>
        <v>471731446</v>
      </c>
      <c r="AB246" s="66">
        <f t="shared" si="64"/>
        <v>-0.03466226730652143</v>
      </c>
      <c r="AC246" s="67">
        <f t="shared" si="65"/>
        <v>0.04292260916059373</v>
      </c>
      <c r="AD246" s="62">
        <v>24482489</v>
      </c>
      <c r="AE246" s="67">
        <f t="shared" si="66"/>
        <v>0</v>
      </c>
      <c r="AF246" s="62">
        <v>0</v>
      </c>
      <c r="AG246" s="62">
        <v>570386784</v>
      </c>
      <c r="AH246" s="64">
        <v>-16906573</v>
      </c>
      <c r="AI246" s="65">
        <v>553480211</v>
      </c>
      <c r="AJ246" s="66">
        <f t="shared" si="67"/>
        <v>-0.029640541250689288</v>
      </c>
      <c r="AK246" s="62">
        <v>0</v>
      </c>
      <c r="AL246" s="62">
        <v>0</v>
      </c>
      <c r="AM246" s="25">
        <v>0</v>
      </c>
      <c r="AN246" s="68"/>
    </row>
    <row r="247" spans="1:40" ht="12.75">
      <c r="A247" s="59" t="s">
        <v>499</v>
      </c>
      <c r="B247" s="60" t="s">
        <v>498</v>
      </c>
      <c r="C247" s="24">
        <v>3</v>
      </c>
      <c r="D247" s="24"/>
      <c r="E247" s="61">
        <f t="shared" si="51"/>
        <v>0.07860257748781234</v>
      </c>
      <c r="F247" s="62">
        <v>91669385</v>
      </c>
      <c r="G247" s="63">
        <f t="shared" si="52"/>
        <v>0.00892173021366988</v>
      </c>
      <c r="H247" s="62">
        <v>10404869</v>
      </c>
      <c r="I247" s="63">
        <f t="shared" si="53"/>
        <v>0.020877467389681582</v>
      </c>
      <c r="J247" s="62">
        <v>24348115</v>
      </c>
      <c r="K247" s="64">
        <v>173696</v>
      </c>
      <c r="L247" s="65">
        <f t="shared" si="54"/>
        <v>24521811</v>
      </c>
      <c r="M247" s="66">
        <f t="shared" si="55"/>
        <v>0.00713385820627182</v>
      </c>
      <c r="N247" s="67">
        <f t="shared" si="56"/>
        <v>0.33634961979861694</v>
      </c>
      <c r="O247" s="62">
        <v>392264017</v>
      </c>
      <c r="P247" s="64">
        <v>-11886788</v>
      </c>
      <c r="Q247" s="65">
        <f t="shared" si="57"/>
        <v>380377229</v>
      </c>
      <c r="R247" s="66">
        <f t="shared" si="58"/>
        <v>-0.03030302929875926</v>
      </c>
      <c r="S247" s="67">
        <f t="shared" si="59"/>
        <v>0.20311179994156925</v>
      </c>
      <c r="T247" s="62">
        <v>236876886</v>
      </c>
      <c r="U247" s="64">
        <v>-4818827</v>
      </c>
      <c r="V247" s="65">
        <f t="shared" si="60"/>
        <v>232058059</v>
      </c>
      <c r="W247" s="66">
        <f t="shared" si="61"/>
        <v>-0.020343171009095416</v>
      </c>
      <c r="X247" s="67">
        <f t="shared" si="62"/>
        <v>0.34500154594823634</v>
      </c>
      <c r="Y247" s="62">
        <v>402354230</v>
      </c>
      <c r="Z247" s="64">
        <v>0</v>
      </c>
      <c r="AA247" s="65">
        <f t="shared" si="63"/>
        <v>402354230</v>
      </c>
      <c r="AB247" s="66">
        <f t="shared" si="64"/>
        <v>0</v>
      </c>
      <c r="AC247" s="67">
        <f t="shared" si="65"/>
        <v>0.0071352592204136514</v>
      </c>
      <c r="AD247" s="62">
        <v>8321417</v>
      </c>
      <c r="AE247" s="67">
        <f t="shared" si="66"/>
        <v>0</v>
      </c>
      <c r="AF247" s="62">
        <v>0</v>
      </c>
      <c r="AG247" s="62">
        <v>1166238919</v>
      </c>
      <c r="AH247" s="64">
        <v>-16531919</v>
      </c>
      <c r="AI247" s="65">
        <v>1149707000</v>
      </c>
      <c r="AJ247" s="66">
        <f t="shared" si="67"/>
        <v>-0.014175413571496494</v>
      </c>
      <c r="AK247" s="62">
        <v>0</v>
      </c>
      <c r="AL247" s="62">
        <v>754344</v>
      </c>
      <c r="AM247" s="25">
        <v>0</v>
      </c>
      <c r="AN247" s="68"/>
    </row>
    <row r="248" spans="1:40" ht="12.75">
      <c r="A248" s="59" t="s">
        <v>501</v>
      </c>
      <c r="B248" s="60" t="s">
        <v>500</v>
      </c>
      <c r="C248" s="24">
        <v>3</v>
      </c>
      <c r="D248" s="24"/>
      <c r="E248" s="61">
        <f t="shared" si="51"/>
        <v>0.028183125707220764</v>
      </c>
      <c r="F248" s="62">
        <v>10147864</v>
      </c>
      <c r="G248" s="63">
        <f t="shared" si="52"/>
        <v>0.0012634335753914313</v>
      </c>
      <c r="H248" s="62">
        <v>454923</v>
      </c>
      <c r="I248" s="63">
        <f t="shared" si="53"/>
        <v>0.000275569564705762</v>
      </c>
      <c r="J248" s="62">
        <v>99224</v>
      </c>
      <c r="K248" s="64">
        <v>707</v>
      </c>
      <c r="L248" s="65">
        <f t="shared" si="54"/>
        <v>99931</v>
      </c>
      <c r="M248" s="66">
        <f t="shared" si="55"/>
        <v>0.007125292267999677</v>
      </c>
      <c r="N248" s="67">
        <f t="shared" si="56"/>
        <v>0.13733099962001427</v>
      </c>
      <c r="O248" s="62">
        <v>49448607</v>
      </c>
      <c r="P248" s="64">
        <v>-1470707</v>
      </c>
      <c r="Q248" s="65">
        <f t="shared" si="57"/>
        <v>47977900</v>
      </c>
      <c r="R248" s="66">
        <f t="shared" si="58"/>
        <v>-0.029742132068553518</v>
      </c>
      <c r="S248" s="67">
        <f t="shared" si="59"/>
        <v>0.024333447438381294</v>
      </c>
      <c r="T248" s="62">
        <v>8761715</v>
      </c>
      <c r="U248" s="64">
        <v>-170219</v>
      </c>
      <c r="V248" s="65">
        <f t="shared" si="60"/>
        <v>8591496</v>
      </c>
      <c r="W248" s="66">
        <f t="shared" si="61"/>
        <v>-0.019427589233386385</v>
      </c>
      <c r="X248" s="67">
        <f t="shared" si="62"/>
        <v>0.7915773877775483</v>
      </c>
      <c r="Y248" s="62">
        <v>285022313</v>
      </c>
      <c r="Z248" s="64">
        <v>-27535</v>
      </c>
      <c r="AA248" s="65">
        <f t="shared" si="63"/>
        <v>284994778</v>
      </c>
      <c r="AB248" s="66">
        <f t="shared" si="64"/>
        <v>-9.660647164841442E-05</v>
      </c>
      <c r="AC248" s="67">
        <f t="shared" si="65"/>
        <v>0.017036036316738154</v>
      </c>
      <c r="AD248" s="62">
        <v>6134145</v>
      </c>
      <c r="AE248" s="67">
        <f t="shared" si="66"/>
        <v>0</v>
      </c>
      <c r="AF248" s="62">
        <v>0</v>
      </c>
      <c r="AG248" s="62">
        <v>360068791</v>
      </c>
      <c r="AH248" s="64">
        <v>-1667754</v>
      </c>
      <c r="AI248" s="65">
        <v>358401037</v>
      </c>
      <c r="AJ248" s="66">
        <f t="shared" si="67"/>
        <v>-0.0046317649340511715</v>
      </c>
      <c r="AK248" s="62">
        <v>241913</v>
      </c>
      <c r="AL248" s="62">
        <v>420984</v>
      </c>
      <c r="AM248" s="25">
        <v>0</v>
      </c>
      <c r="AN248" s="68"/>
    </row>
    <row r="249" spans="1:40" ht="12.75">
      <c r="A249" s="59" t="s">
        <v>503</v>
      </c>
      <c r="B249" s="60" t="s">
        <v>502</v>
      </c>
      <c r="C249" s="24">
        <v>3</v>
      </c>
      <c r="D249" s="24"/>
      <c r="E249" s="61">
        <f t="shared" si="51"/>
        <v>0.04216977799359455</v>
      </c>
      <c r="F249" s="62">
        <v>34348394</v>
      </c>
      <c r="G249" s="63">
        <f t="shared" si="52"/>
        <v>0.005703576296229633</v>
      </c>
      <c r="H249" s="62">
        <v>4645713</v>
      </c>
      <c r="I249" s="63">
        <f t="shared" si="53"/>
        <v>0.012526712488619675</v>
      </c>
      <c r="J249" s="62">
        <v>10203337</v>
      </c>
      <c r="K249" s="64">
        <v>72789</v>
      </c>
      <c r="L249" s="65">
        <f t="shared" si="54"/>
        <v>10276126</v>
      </c>
      <c r="M249" s="66">
        <f t="shared" si="55"/>
        <v>0.0071338425850288</v>
      </c>
      <c r="N249" s="67">
        <f t="shared" si="56"/>
        <v>0.13521750687004813</v>
      </c>
      <c r="O249" s="62">
        <v>110138218</v>
      </c>
      <c r="P249" s="64">
        <v>-2690572</v>
      </c>
      <c r="Q249" s="65">
        <f t="shared" si="57"/>
        <v>107447646</v>
      </c>
      <c r="R249" s="66">
        <f t="shared" si="58"/>
        <v>-0.02442904968736647</v>
      </c>
      <c r="S249" s="67">
        <f t="shared" si="59"/>
        <v>0.018263641912181897</v>
      </c>
      <c r="T249" s="62">
        <v>14876217</v>
      </c>
      <c r="U249" s="64">
        <v>-225668</v>
      </c>
      <c r="V249" s="65">
        <f t="shared" si="60"/>
        <v>14650549</v>
      </c>
      <c r="W249" s="66">
        <f t="shared" si="61"/>
        <v>-0.015169716870895337</v>
      </c>
      <c r="X249" s="67">
        <f t="shared" si="62"/>
        <v>0.7551650737453519</v>
      </c>
      <c r="Y249" s="62">
        <v>615101827</v>
      </c>
      <c r="Z249" s="64">
        <v>-3765664</v>
      </c>
      <c r="AA249" s="65">
        <f t="shared" si="63"/>
        <v>611336163</v>
      </c>
      <c r="AB249" s="66">
        <f t="shared" si="64"/>
        <v>-0.006122017257477598</v>
      </c>
      <c r="AC249" s="67">
        <f t="shared" si="65"/>
        <v>0.03095371069397416</v>
      </c>
      <c r="AD249" s="62">
        <v>25212612</v>
      </c>
      <c r="AE249" s="67">
        <f t="shared" si="66"/>
        <v>0</v>
      </c>
      <c r="AF249" s="62">
        <v>0</v>
      </c>
      <c r="AG249" s="62">
        <v>814526318</v>
      </c>
      <c r="AH249" s="64">
        <v>-6609115</v>
      </c>
      <c r="AI249" s="65">
        <v>807917203</v>
      </c>
      <c r="AJ249" s="66">
        <f t="shared" si="67"/>
        <v>-0.0081140594894811</v>
      </c>
      <c r="AK249" s="62">
        <v>753887</v>
      </c>
      <c r="AL249" s="62">
        <v>1405695</v>
      </c>
      <c r="AM249" s="25">
        <v>0</v>
      </c>
      <c r="AN249" s="68"/>
    </row>
    <row r="250" spans="1:39" ht="12.75">
      <c r="A250" s="23"/>
      <c r="B250" s="70" t="s">
        <v>547</v>
      </c>
      <c r="C250" s="24"/>
      <c r="D250" s="24"/>
      <c r="E250" s="61">
        <f>+F250/$AG250</f>
        <v>0.040530027658788534</v>
      </c>
      <c r="F250" s="71">
        <f>SUM(F6:F249)</f>
        <v>10098889487</v>
      </c>
      <c r="G250" s="63">
        <f t="shared" si="52"/>
        <v>0.013285512554407929</v>
      </c>
      <c r="H250" s="71">
        <f>SUM(H6:H249)</f>
        <v>3310358537</v>
      </c>
      <c r="I250" s="63">
        <f t="shared" si="53"/>
        <v>0.01985425994441412</v>
      </c>
      <c r="J250" s="71">
        <f>SUM(J6:J249)</f>
        <v>4947096970</v>
      </c>
      <c r="K250" s="72">
        <f>SUM(K6:K249)</f>
        <v>35291896</v>
      </c>
      <c r="L250" s="73">
        <f>SUM(L6:L249)</f>
        <v>4982388866</v>
      </c>
      <c r="M250" s="74">
        <f t="shared" si="55"/>
        <v>0.007133859759373183</v>
      </c>
      <c r="N250" s="67">
        <f t="shared" si="56"/>
        <v>0.38625695105335</v>
      </c>
      <c r="O250" s="71">
        <f>SUM(O6:O249)</f>
        <v>96243858877</v>
      </c>
      <c r="P250" s="72">
        <f>SUM(P6:P249)</f>
        <v>1090560687</v>
      </c>
      <c r="Q250" s="73">
        <f>SUM(Q6:Q249)</f>
        <v>97334419564</v>
      </c>
      <c r="R250" s="74">
        <f t="shared" si="58"/>
        <v>0.01133122362013498</v>
      </c>
      <c r="S250" s="67">
        <f t="shared" si="59"/>
        <v>0.13864520259328628</v>
      </c>
      <c r="T250" s="71">
        <f>SUM(T6:T249)</f>
        <v>34546302082</v>
      </c>
      <c r="U250" s="72">
        <f>SUM(U6:U249)</f>
        <v>217316083</v>
      </c>
      <c r="V250" s="73">
        <f>SUM(V6:V249)</f>
        <v>34763618165</v>
      </c>
      <c r="W250" s="74">
        <f t="shared" si="61"/>
        <v>0.006290574385767047</v>
      </c>
      <c r="X250" s="67">
        <f t="shared" si="62"/>
        <v>0.3870642288955421</v>
      </c>
      <c r="Y250" s="71">
        <f>SUM(Y6:Y249)</f>
        <v>96445008745</v>
      </c>
      <c r="Z250" s="72">
        <f>SUM(Z6:Z249)</f>
        <v>528680413</v>
      </c>
      <c r="AA250" s="73">
        <f>SUM(AA6:AA249)</f>
        <v>96973689158</v>
      </c>
      <c r="AB250" s="74">
        <f t="shared" si="64"/>
        <v>0.00548167727785507</v>
      </c>
      <c r="AC250" s="67">
        <f t="shared" si="65"/>
        <v>0.013783580330660834</v>
      </c>
      <c r="AD250" s="71">
        <f>SUM(AD6:AD249)</f>
        <v>3434462361.25</v>
      </c>
      <c r="AE250" s="67">
        <f t="shared" si="66"/>
        <v>0.0005802369665401821</v>
      </c>
      <c r="AF250" s="71">
        <f>SUM(AF6:AF249)</f>
        <v>144577967</v>
      </c>
      <c r="AG250" s="71">
        <f>SUM(AG6:AG249)</f>
        <v>249170555027</v>
      </c>
      <c r="AH250" s="72">
        <f>SUM(AH6:AH249)</f>
        <v>1871849079</v>
      </c>
      <c r="AI250" s="73">
        <f>SUM(AI6:AI249)</f>
        <v>251042404105.25</v>
      </c>
      <c r="AJ250" s="74">
        <f t="shared" si="67"/>
        <v>0.007512320542036628</v>
      </c>
      <c r="AK250" s="71">
        <f>SUM(AK6:AK249)</f>
        <v>106874995</v>
      </c>
      <c r="AL250" s="71">
        <f>SUM(AL6:AL249)</f>
        <v>562822202</v>
      </c>
      <c r="AM250" s="71">
        <f>SUM(AM6:AM249)</f>
        <v>596190</v>
      </c>
    </row>
    <row r="251" spans="6:38" ht="12.75">
      <c r="F251" s="40" t="s">
        <v>15</v>
      </c>
      <c r="G251" s="47" t="s">
        <v>513</v>
      </c>
      <c r="H251" s="40" t="s">
        <v>15</v>
      </c>
      <c r="I251" s="47" t="s">
        <v>514</v>
      </c>
      <c r="J251" s="40" t="s">
        <v>15</v>
      </c>
      <c r="K251" s="48" t="s">
        <v>515</v>
      </c>
      <c r="L251" s="42" t="s">
        <v>516</v>
      </c>
      <c r="M251" s="43" t="s">
        <v>517</v>
      </c>
      <c r="N251" s="47" t="s">
        <v>518</v>
      </c>
      <c r="O251" s="40" t="s">
        <v>15</v>
      </c>
      <c r="P251" s="48" t="s">
        <v>515</v>
      </c>
      <c r="Q251" s="42" t="s">
        <v>516</v>
      </c>
      <c r="R251" s="43" t="s">
        <v>517</v>
      </c>
      <c r="S251" s="47" t="s">
        <v>519</v>
      </c>
      <c r="T251" s="40" t="s">
        <v>15</v>
      </c>
      <c r="U251" s="48" t="s">
        <v>515</v>
      </c>
      <c r="V251" s="42" t="s">
        <v>516</v>
      </c>
      <c r="W251" s="43" t="s">
        <v>517</v>
      </c>
      <c r="X251" s="47" t="s">
        <v>520</v>
      </c>
      <c r="Y251" s="40" t="s">
        <v>15</v>
      </c>
      <c r="Z251" s="48" t="s">
        <v>521</v>
      </c>
      <c r="AA251" s="42" t="s">
        <v>516</v>
      </c>
      <c r="AB251" s="43" t="s">
        <v>517</v>
      </c>
      <c r="AC251" s="47" t="s">
        <v>522</v>
      </c>
      <c r="AD251" s="40" t="s">
        <v>15</v>
      </c>
      <c r="AE251" s="47" t="s">
        <v>523</v>
      </c>
      <c r="AF251" s="40" t="s">
        <v>15</v>
      </c>
      <c r="AG251" s="45" t="s">
        <v>524</v>
      </c>
      <c r="AH251" s="41" t="s">
        <v>525</v>
      </c>
      <c r="AI251" s="42" t="s">
        <v>526</v>
      </c>
      <c r="AJ251" s="43" t="s">
        <v>517</v>
      </c>
      <c r="AK251" s="46" t="s">
        <v>527</v>
      </c>
      <c r="AL251" s="40"/>
    </row>
    <row r="252" spans="6:39" ht="12.75">
      <c r="F252" s="49" t="s">
        <v>531</v>
      </c>
      <c r="G252" s="52" t="s">
        <v>530</v>
      </c>
      <c r="H252" s="49" t="s">
        <v>532</v>
      </c>
      <c r="I252" s="52" t="s">
        <v>530</v>
      </c>
      <c r="J252" s="49" t="s">
        <v>533</v>
      </c>
      <c r="K252" s="53" t="s">
        <v>534</v>
      </c>
      <c r="L252" s="54" t="s">
        <v>534</v>
      </c>
      <c r="M252" s="55" t="s">
        <v>534</v>
      </c>
      <c r="N252" s="52" t="s">
        <v>530</v>
      </c>
      <c r="O252" s="49" t="s">
        <v>535</v>
      </c>
      <c r="P252" s="53" t="s">
        <v>535</v>
      </c>
      <c r="Q252" s="54" t="s">
        <v>535</v>
      </c>
      <c r="R252" s="55" t="s">
        <v>535</v>
      </c>
      <c r="S252" s="52" t="s">
        <v>530</v>
      </c>
      <c r="T252" s="49" t="s">
        <v>536</v>
      </c>
      <c r="U252" s="53" t="s">
        <v>536</v>
      </c>
      <c r="V252" s="54" t="s">
        <v>536</v>
      </c>
      <c r="W252" s="55" t="s">
        <v>536</v>
      </c>
      <c r="X252" s="52" t="s">
        <v>530</v>
      </c>
      <c r="Y252" s="49" t="s">
        <v>537</v>
      </c>
      <c r="Z252" s="53" t="s">
        <v>537</v>
      </c>
      <c r="AA252" s="54" t="s">
        <v>537</v>
      </c>
      <c r="AB252" s="55" t="s">
        <v>537</v>
      </c>
      <c r="AC252" s="52" t="s">
        <v>530</v>
      </c>
      <c r="AD252" s="56" t="s">
        <v>538</v>
      </c>
      <c r="AE252" s="52" t="s">
        <v>530</v>
      </c>
      <c r="AF252" s="49" t="s">
        <v>539</v>
      </c>
      <c r="AG252" s="57" t="s">
        <v>540</v>
      </c>
      <c r="AH252" s="53" t="s">
        <v>14</v>
      </c>
      <c r="AI252" s="54" t="s">
        <v>541</v>
      </c>
      <c r="AJ252" s="55" t="s">
        <v>542</v>
      </c>
      <c r="AK252" s="49" t="s">
        <v>543</v>
      </c>
      <c r="AL252" s="49" t="s">
        <v>544</v>
      </c>
      <c r="AM252" s="49" t="s">
        <v>545</v>
      </c>
    </row>
    <row r="253" spans="32:33" ht="12.75">
      <c r="AF253" s="22" t="s">
        <v>548</v>
      </c>
      <c r="AG253" s="33">
        <f>+K250+P250+U250+Z250</f>
        <v>1871849079</v>
      </c>
    </row>
    <row r="254" spans="3:40" s="22" customFormat="1" ht="12.75">
      <c r="C254" s="36"/>
      <c r="D254" s="36"/>
      <c r="E254" s="36"/>
      <c r="M254" s="38"/>
      <c r="R254" s="38"/>
      <c r="W254" s="38"/>
      <c r="AB254" s="38"/>
      <c r="AF254" s="22" t="s">
        <v>549</v>
      </c>
      <c r="AG254" s="33">
        <f>F250+H250+L250+Q250+V250+AA250+AD250+AF250</f>
        <v>251042404105.25</v>
      </c>
      <c r="AJ254" s="38"/>
      <c r="AM254" s="39"/>
      <c r="AN254" s="39"/>
    </row>
    <row r="255" spans="3:40" s="22" customFormat="1" ht="12.75">
      <c r="C255" s="36"/>
      <c r="D255" s="36"/>
      <c r="E255" s="36"/>
      <c r="M255" s="38"/>
      <c r="R255" s="38"/>
      <c r="W255" s="38"/>
      <c r="AB255" s="38"/>
      <c r="AG255" s="33"/>
      <c r="AJ255" s="38"/>
      <c r="AM255" s="39"/>
      <c r="AN255" s="39"/>
    </row>
    <row r="256" spans="3:40" s="22" customFormat="1" ht="12.75">
      <c r="C256" s="36"/>
      <c r="D256" s="36"/>
      <c r="E256" s="36"/>
      <c r="M256" s="38"/>
      <c r="R256" s="38"/>
      <c r="W256" s="38"/>
      <c r="AB256" s="38"/>
      <c r="AF256" s="75" t="s">
        <v>550</v>
      </c>
      <c r="AG256" s="33">
        <f>+AG250+AG253</f>
        <v>251042404106</v>
      </c>
      <c r="AJ256" s="38"/>
      <c r="AM256" s="39"/>
      <c r="AN256" s="39"/>
    </row>
    <row r="258" spans="3:40" s="22" customFormat="1" ht="12.75">
      <c r="C258" s="36"/>
      <c r="D258" s="36"/>
      <c r="E258" s="36"/>
      <c r="M258" s="38"/>
      <c r="R258" s="38"/>
      <c r="W258" s="38"/>
      <c r="AB258" s="38"/>
      <c r="AF258" s="76" t="s">
        <v>551</v>
      </c>
      <c r="AG258" s="33">
        <f>+F250+H250+J250+O250+T250+Y250+AD250+AF250</f>
        <v>249170555026.25</v>
      </c>
      <c r="AJ258" s="38"/>
      <c r="AM258" s="39"/>
      <c r="AN258" s="39"/>
    </row>
  </sheetData>
  <sheetProtection/>
  <printOptions horizontalCentered="1"/>
  <pageMargins left="0" right="0" top="0.25" bottom="0.25" header="0" footer="0"/>
  <pageSetup fitToHeight="5" fitToWidth="1" horizontalDpi="600" verticalDpi="600" orientation="landscape" paperSize="5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Thompson, Elaine</dc:creator>
  <cp:keywords/>
  <dc:description/>
  <cp:lastModifiedBy>Thompson, Elaine</cp:lastModifiedBy>
  <dcterms:created xsi:type="dcterms:W3CDTF">2018-09-07T18:05:27Z</dcterms:created>
  <dcterms:modified xsi:type="dcterms:W3CDTF">2018-09-27T16:12:51Z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